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028050efe96836/Masaüstü/WeAreDigital/Mini Project-2/"/>
    </mc:Choice>
  </mc:AlternateContent>
  <xr:revisionPtr revIDLastSave="344" documentId="8_{5BC6D774-1FA8-4859-A63F-CD1A9C33E550}" xr6:coauthVersionLast="47" xr6:coauthVersionMax="47" xr10:uidLastSave="{21A12FB3-58C1-4DA3-A174-AF83B85C4758}"/>
  <bookViews>
    <workbookView xWindow="-110" yWindow="-110" windowWidth="19420" windowHeight="11500" tabRatio="758" firstSheet="1" activeTab="3" xr2:uid="{30484135-C3F6-4EA1-AB6C-FA71C53E08E8}"/>
  </bookViews>
  <sheets>
    <sheet name="Correlation Analysis" sheetId="16" r:id="rId1"/>
    <sheet name="product qty and values" sheetId="18" r:id="rId2"/>
    <sheet name="customer qty and values" sheetId="17" r:id="rId3"/>
    <sheet name="Analysis File" sheetId="11" r:id="rId4"/>
    <sheet name="OrderTotal Check" sheetId="15" r:id="rId5"/>
    <sheet name="CustomerDetails" sheetId="13" r:id="rId6"/>
    <sheet name="Duplicate Check" sheetId="8" r:id="rId7"/>
    <sheet name="Columns" sheetId="21" r:id="rId8"/>
  </sheets>
  <calcPr calcId="191028"/>
  <pivotCaches>
    <pivotCache cacheId="1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1" l="1"/>
  <c r="M18" i="11"/>
  <c r="M21" i="11"/>
  <c r="M62" i="11"/>
  <c r="M66" i="11"/>
  <c r="M70" i="11"/>
  <c r="M86" i="11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K132" i="11"/>
  <c r="J132" i="11"/>
  <c r="H132" i="11"/>
  <c r="L132" i="11" s="1"/>
  <c r="K131" i="11"/>
  <c r="J131" i="11"/>
  <c r="H131" i="11"/>
  <c r="L131" i="11" s="1"/>
  <c r="K130" i="11"/>
  <c r="J130" i="11"/>
  <c r="H130" i="11"/>
  <c r="L130" i="11" s="1"/>
  <c r="K129" i="11"/>
  <c r="J129" i="11"/>
  <c r="H129" i="11"/>
  <c r="L129" i="11" s="1"/>
  <c r="K128" i="11"/>
  <c r="J128" i="11"/>
  <c r="H128" i="11"/>
  <c r="L128" i="11" s="1"/>
  <c r="K127" i="11"/>
  <c r="J127" i="11"/>
  <c r="H127" i="11"/>
  <c r="L127" i="11" s="1"/>
  <c r="K126" i="11"/>
  <c r="J126" i="11"/>
  <c r="H126" i="11"/>
  <c r="L126" i="11" s="1"/>
  <c r="K125" i="11"/>
  <c r="J125" i="11"/>
  <c r="H125" i="11"/>
  <c r="L125" i="11" s="1"/>
  <c r="K124" i="11"/>
  <c r="J124" i="11"/>
  <c r="H124" i="11"/>
  <c r="L124" i="11" s="1"/>
  <c r="K123" i="11"/>
  <c r="J123" i="11"/>
  <c r="H123" i="11"/>
  <c r="L123" i="11" s="1"/>
  <c r="K122" i="11"/>
  <c r="J122" i="11"/>
  <c r="H122" i="11"/>
  <c r="L122" i="11" s="1"/>
  <c r="K121" i="11"/>
  <c r="J121" i="11"/>
  <c r="H121" i="11"/>
  <c r="L121" i="11" s="1"/>
  <c r="K120" i="11"/>
  <c r="J120" i="11"/>
  <c r="H120" i="11"/>
  <c r="L120" i="11" s="1"/>
  <c r="K119" i="11"/>
  <c r="J119" i="11"/>
  <c r="H119" i="11"/>
  <c r="L119" i="11" s="1"/>
  <c r="K118" i="11"/>
  <c r="J118" i="11"/>
  <c r="H118" i="11"/>
  <c r="L118" i="11" s="1"/>
  <c r="K117" i="11"/>
  <c r="J117" i="11"/>
  <c r="H117" i="11"/>
  <c r="L117" i="11" s="1"/>
  <c r="K116" i="11"/>
  <c r="J116" i="11"/>
  <c r="H116" i="11"/>
  <c r="L116" i="11" s="1"/>
  <c r="K115" i="11"/>
  <c r="J115" i="11"/>
  <c r="H115" i="11"/>
  <c r="L115" i="11" s="1"/>
  <c r="K114" i="11"/>
  <c r="J114" i="11"/>
  <c r="H114" i="11"/>
  <c r="L114" i="11" s="1"/>
  <c r="K113" i="11"/>
  <c r="J113" i="11"/>
  <c r="H113" i="11"/>
  <c r="L113" i="11" s="1"/>
  <c r="K112" i="11"/>
  <c r="J112" i="11"/>
  <c r="H112" i="11"/>
  <c r="L112" i="11" s="1"/>
  <c r="K111" i="11"/>
  <c r="J111" i="11"/>
  <c r="H111" i="11"/>
  <c r="L111" i="11" s="1"/>
  <c r="K110" i="11"/>
  <c r="J110" i="11"/>
  <c r="H110" i="11"/>
  <c r="L110" i="11" s="1"/>
  <c r="K109" i="11"/>
  <c r="J109" i="11"/>
  <c r="H109" i="11"/>
  <c r="L109" i="11" s="1"/>
  <c r="K108" i="11"/>
  <c r="J108" i="11"/>
  <c r="H108" i="11"/>
  <c r="L108" i="11" s="1"/>
  <c r="K107" i="11"/>
  <c r="J107" i="11"/>
  <c r="H107" i="11"/>
  <c r="L107" i="11" s="1"/>
  <c r="K106" i="11"/>
  <c r="J106" i="11"/>
  <c r="H106" i="11"/>
  <c r="L106" i="11" s="1"/>
  <c r="K105" i="11"/>
  <c r="J105" i="11"/>
  <c r="H105" i="11"/>
  <c r="L105" i="11" s="1"/>
  <c r="K104" i="11"/>
  <c r="J104" i="11"/>
  <c r="H104" i="11"/>
  <c r="L104" i="11" s="1"/>
  <c r="K103" i="11"/>
  <c r="J103" i="11"/>
  <c r="H103" i="11"/>
  <c r="L103" i="11" s="1"/>
  <c r="K102" i="11"/>
  <c r="J102" i="11"/>
  <c r="H102" i="11"/>
  <c r="L102" i="11" s="1"/>
  <c r="K101" i="11"/>
  <c r="J101" i="11"/>
  <c r="H101" i="11"/>
  <c r="L101" i="11" s="1"/>
  <c r="K100" i="11"/>
  <c r="J100" i="11"/>
  <c r="H100" i="11"/>
  <c r="L100" i="11" s="1"/>
  <c r="K99" i="11"/>
  <c r="J99" i="11"/>
  <c r="H99" i="11"/>
  <c r="L99" i="11" s="1"/>
  <c r="K98" i="11"/>
  <c r="J98" i="11"/>
  <c r="H98" i="11"/>
  <c r="L98" i="11" s="1"/>
  <c r="K97" i="11"/>
  <c r="J97" i="11"/>
  <c r="H97" i="11"/>
  <c r="L97" i="11" s="1"/>
  <c r="K96" i="11"/>
  <c r="J96" i="11"/>
  <c r="H96" i="11"/>
  <c r="L96" i="11" s="1"/>
  <c r="K95" i="11"/>
  <c r="J95" i="11"/>
  <c r="H95" i="11"/>
  <c r="L95" i="11" s="1"/>
  <c r="K94" i="11"/>
  <c r="J94" i="11"/>
  <c r="H94" i="11"/>
  <c r="L94" i="11" s="1"/>
  <c r="K93" i="11"/>
  <c r="J93" i="11"/>
  <c r="H93" i="11"/>
  <c r="L93" i="11" s="1"/>
  <c r="K92" i="11"/>
  <c r="J92" i="11"/>
  <c r="H92" i="11"/>
  <c r="L92" i="11" s="1"/>
  <c r="K91" i="11"/>
  <c r="J91" i="11"/>
  <c r="H91" i="11"/>
  <c r="L91" i="11" s="1"/>
  <c r="K90" i="11"/>
  <c r="J90" i="11"/>
  <c r="H90" i="11"/>
  <c r="L90" i="11" s="1"/>
  <c r="K89" i="11"/>
  <c r="J89" i="11"/>
  <c r="H89" i="11"/>
  <c r="L89" i="11" s="1"/>
  <c r="K88" i="11"/>
  <c r="J88" i="11"/>
  <c r="H88" i="11"/>
  <c r="L88" i="11" s="1"/>
  <c r="K87" i="11"/>
  <c r="J87" i="11"/>
  <c r="H87" i="11"/>
  <c r="L87" i="11" s="1"/>
  <c r="K86" i="11"/>
  <c r="J86" i="11"/>
  <c r="H86" i="11"/>
  <c r="L86" i="11" s="1"/>
  <c r="K85" i="11"/>
  <c r="J85" i="11"/>
  <c r="H85" i="11"/>
  <c r="L85" i="11" s="1"/>
  <c r="K84" i="11"/>
  <c r="J84" i="11"/>
  <c r="H84" i="11"/>
  <c r="L84" i="11" s="1"/>
  <c r="K83" i="11"/>
  <c r="J83" i="11"/>
  <c r="H83" i="11"/>
  <c r="L83" i="11" s="1"/>
  <c r="K82" i="11"/>
  <c r="J82" i="11"/>
  <c r="H82" i="11"/>
  <c r="L82" i="11" s="1"/>
  <c r="K81" i="11"/>
  <c r="J81" i="11"/>
  <c r="H81" i="11"/>
  <c r="L81" i="11" s="1"/>
  <c r="K80" i="11"/>
  <c r="J80" i="11"/>
  <c r="H80" i="11"/>
  <c r="L80" i="11" s="1"/>
  <c r="K79" i="11"/>
  <c r="J79" i="11"/>
  <c r="H79" i="11"/>
  <c r="L79" i="11" s="1"/>
  <c r="K78" i="11"/>
  <c r="J78" i="11"/>
  <c r="H78" i="11"/>
  <c r="L78" i="11" s="1"/>
  <c r="K77" i="11"/>
  <c r="J77" i="11"/>
  <c r="H77" i="11"/>
  <c r="L77" i="11" s="1"/>
  <c r="K76" i="11"/>
  <c r="J76" i="11"/>
  <c r="H76" i="11"/>
  <c r="L76" i="11" s="1"/>
  <c r="K75" i="11"/>
  <c r="J75" i="11"/>
  <c r="H75" i="11"/>
  <c r="L75" i="11" s="1"/>
  <c r="K74" i="11"/>
  <c r="J74" i="11"/>
  <c r="H74" i="11"/>
  <c r="L74" i="11" s="1"/>
  <c r="K73" i="11"/>
  <c r="J73" i="11"/>
  <c r="H73" i="11"/>
  <c r="L73" i="11" s="1"/>
  <c r="K72" i="11"/>
  <c r="J72" i="11"/>
  <c r="H72" i="11"/>
  <c r="L72" i="11" s="1"/>
  <c r="K71" i="11"/>
  <c r="J71" i="11"/>
  <c r="H71" i="11"/>
  <c r="L71" i="11" s="1"/>
  <c r="K70" i="11"/>
  <c r="J70" i="11"/>
  <c r="H70" i="11"/>
  <c r="L70" i="11" s="1"/>
  <c r="K69" i="11"/>
  <c r="J69" i="11"/>
  <c r="H69" i="11"/>
  <c r="L69" i="11" s="1"/>
  <c r="K68" i="11"/>
  <c r="J68" i="11"/>
  <c r="H68" i="11"/>
  <c r="L68" i="11" s="1"/>
  <c r="K67" i="11"/>
  <c r="J67" i="11"/>
  <c r="H67" i="11"/>
  <c r="L67" i="11" s="1"/>
  <c r="K66" i="11"/>
  <c r="J66" i="11"/>
  <c r="H66" i="11"/>
  <c r="L66" i="11" s="1"/>
  <c r="K65" i="11"/>
  <c r="J65" i="11"/>
  <c r="H65" i="11"/>
  <c r="L65" i="11" s="1"/>
  <c r="K64" i="11"/>
  <c r="J64" i="11"/>
  <c r="H64" i="11"/>
  <c r="L64" i="11" s="1"/>
  <c r="K63" i="11"/>
  <c r="J63" i="11"/>
  <c r="H63" i="11"/>
  <c r="L63" i="11" s="1"/>
  <c r="K62" i="11"/>
  <c r="J62" i="11"/>
  <c r="H62" i="11"/>
  <c r="L62" i="11" s="1"/>
  <c r="K61" i="11"/>
  <c r="J61" i="11"/>
  <c r="H61" i="11"/>
  <c r="L61" i="11" s="1"/>
  <c r="K60" i="11"/>
  <c r="J60" i="11"/>
  <c r="H60" i="11"/>
  <c r="L60" i="11" s="1"/>
  <c r="K59" i="11"/>
  <c r="J59" i="11"/>
  <c r="H59" i="11"/>
  <c r="L59" i="11" s="1"/>
  <c r="K58" i="11"/>
  <c r="J58" i="11"/>
  <c r="H58" i="11"/>
  <c r="L58" i="11" s="1"/>
  <c r="K57" i="11"/>
  <c r="J57" i="11"/>
  <c r="H57" i="11"/>
  <c r="L57" i="11" s="1"/>
  <c r="K56" i="11"/>
  <c r="J56" i="11"/>
  <c r="H56" i="11"/>
  <c r="L56" i="11" s="1"/>
  <c r="K55" i="11"/>
  <c r="J55" i="11"/>
  <c r="H55" i="11"/>
  <c r="L55" i="11" s="1"/>
  <c r="K54" i="11"/>
  <c r="J54" i="11"/>
  <c r="H54" i="11"/>
  <c r="L54" i="11" s="1"/>
  <c r="K53" i="11"/>
  <c r="J53" i="11"/>
  <c r="H53" i="11"/>
  <c r="L53" i="11" s="1"/>
  <c r="K52" i="11"/>
  <c r="J52" i="11"/>
  <c r="H52" i="11"/>
  <c r="L52" i="11" s="1"/>
  <c r="K51" i="11"/>
  <c r="J51" i="11"/>
  <c r="H51" i="11"/>
  <c r="L51" i="11" s="1"/>
  <c r="K50" i="11"/>
  <c r="J50" i="11"/>
  <c r="H50" i="11"/>
  <c r="L50" i="11" s="1"/>
  <c r="K49" i="11"/>
  <c r="J49" i="11"/>
  <c r="H49" i="11"/>
  <c r="L49" i="11" s="1"/>
  <c r="K48" i="11"/>
  <c r="J48" i="11"/>
  <c r="H48" i="11"/>
  <c r="L48" i="11" s="1"/>
  <c r="K47" i="11"/>
  <c r="J47" i="11"/>
  <c r="H47" i="11"/>
  <c r="L47" i="11" s="1"/>
  <c r="K46" i="11"/>
  <c r="J46" i="11"/>
  <c r="H46" i="11"/>
  <c r="L46" i="11" s="1"/>
  <c r="K45" i="11"/>
  <c r="J45" i="11"/>
  <c r="H45" i="11"/>
  <c r="L45" i="11" s="1"/>
  <c r="K44" i="11"/>
  <c r="J44" i="11"/>
  <c r="H44" i="11"/>
  <c r="L44" i="11" s="1"/>
  <c r="K43" i="11"/>
  <c r="J43" i="11"/>
  <c r="H43" i="11"/>
  <c r="L43" i="11" s="1"/>
  <c r="K42" i="11"/>
  <c r="J42" i="11"/>
  <c r="H42" i="11"/>
  <c r="L42" i="11" s="1"/>
  <c r="K41" i="11"/>
  <c r="J41" i="11"/>
  <c r="H41" i="11"/>
  <c r="L41" i="11" s="1"/>
  <c r="K40" i="11"/>
  <c r="J40" i="11"/>
  <c r="H40" i="11"/>
  <c r="L40" i="11" s="1"/>
  <c r="K39" i="11"/>
  <c r="J39" i="11"/>
  <c r="H39" i="11"/>
  <c r="L39" i="11" s="1"/>
  <c r="K38" i="11"/>
  <c r="J38" i="11"/>
  <c r="H38" i="11"/>
  <c r="L38" i="11" s="1"/>
  <c r="K37" i="11"/>
  <c r="J37" i="11"/>
  <c r="H37" i="11"/>
  <c r="L37" i="11" s="1"/>
  <c r="K36" i="11"/>
  <c r="J36" i="11"/>
  <c r="H36" i="11"/>
  <c r="L36" i="11" s="1"/>
  <c r="K35" i="11"/>
  <c r="J35" i="11"/>
  <c r="H35" i="11"/>
  <c r="L35" i="11" s="1"/>
  <c r="K34" i="11"/>
  <c r="J34" i="11"/>
  <c r="H34" i="11"/>
  <c r="L34" i="11" s="1"/>
  <c r="K33" i="11"/>
  <c r="J33" i="11"/>
  <c r="H33" i="11"/>
  <c r="L33" i="11" s="1"/>
  <c r="K32" i="11"/>
  <c r="J32" i="11"/>
  <c r="H32" i="11"/>
  <c r="L32" i="11" s="1"/>
  <c r="K31" i="11"/>
  <c r="J31" i="11"/>
  <c r="H31" i="11"/>
  <c r="L31" i="11" s="1"/>
  <c r="K30" i="11"/>
  <c r="J30" i="11"/>
  <c r="H30" i="11"/>
  <c r="L30" i="11" s="1"/>
  <c r="K29" i="11"/>
  <c r="J29" i="11"/>
  <c r="H29" i="11"/>
  <c r="L29" i="11" s="1"/>
  <c r="K28" i="11"/>
  <c r="J28" i="11"/>
  <c r="H28" i="11"/>
  <c r="L28" i="11" s="1"/>
  <c r="K27" i="11"/>
  <c r="J27" i="11"/>
  <c r="H27" i="11"/>
  <c r="L27" i="11" s="1"/>
  <c r="K26" i="11"/>
  <c r="J26" i="11"/>
  <c r="H26" i="11"/>
  <c r="L26" i="11" s="1"/>
  <c r="K25" i="11"/>
  <c r="J25" i="11"/>
  <c r="H25" i="11"/>
  <c r="L25" i="11" s="1"/>
  <c r="K24" i="11"/>
  <c r="J24" i="11"/>
  <c r="H24" i="11"/>
  <c r="L24" i="11" s="1"/>
  <c r="K23" i="11"/>
  <c r="J23" i="11"/>
  <c r="H23" i="11"/>
  <c r="L23" i="11" s="1"/>
  <c r="K22" i="11"/>
  <c r="J22" i="11"/>
  <c r="H22" i="11"/>
  <c r="L22" i="11" s="1"/>
  <c r="K21" i="11"/>
  <c r="J21" i="11"/>
  <c r="H21" i="11"/>
  <c r="L21" i="11" s="1"/>
  <c r="K20" i="11"/>
  <c r="J20" i="11"/>
  <c r="H20" i="11"/>
  <c r="L20" i="11" s="1"/>
  <c r="K19" i="11"/>
  <c r="J19" i="11"/>
  <c r="H19" i="11"/>
  <c r="L19" i="11" s="1"/>
  <c r="K18" i="11"/>
  <c r="J18" i="11"/>
  <c r="H18" i="11"/>
  <c r="L18" i="11" s="1"/>
  <c r="K17" i="11"/>
  <c r="J17" i="11"/>
  <c r="H17" i="11"/>
  <c r="L17" i="11" s="1"/>
  <c r="K16" i="11"/>
  <c r="J16" i="11"/>
  <c r="H16" i="11"/>
  <c r="L16" i="11" s="1"/>
  <c r="K15" i="11"/>
  <c r="J15" i="11"/>
  <c r="H15" i="11"/>
  <c r="L15" i="11" s="1"/>
  <c r="K14" i="11"/>
  <c r="J14" i="11"/>
  <c r="H14" i="11"/>
  <c r="L14" i="11" s="1"/>
  <c r="K13" i="11"/>
  <c r="J13" i="11"/>
  <c r="H13" i="11"/>
  <c r="L13" i="11" s="1"/>
  <c r="K12" i="11"/>
  <c r="J12" i="11"/>
  <c r="H12" i="11"/>
  <c r="L12" i="11" s="1"/>
  <c r="K11" i="11"/>
  <c r="J11" i="11"/>
  <c r="H11" i="11"/>
  <c r="L11" i="11" s="1"/>
  <c r="K10" i="11"/>
  <c r="J10" i="11"/>
  <c r="H10" i="11"/>
  <c r="L10" i="11" s="1"/>
  <c r="K9" i="11"/>
  <c r="J9" i="11"/>
  <c r="H9" i="11"/>
  <c r="L9" i="11" s="1"/>
  <c r="K8" i="11"/>
  <c r="J8" i="11"/>
  <c r="H8" i="11"/>
  <c r="L8" i="11" s="1"/>
  <c r="K7" i="11"/>
  <c r="J7" i="11"/>
  <c r="H7" i="11"/>
  <c r="L7" i="11" s="1"/>
  <c r="K6" i="11"/>
  <c r="J6" i="11"/>
  <c r="H6" i="11"/>
  <c r="L6" i="11" s="1"/>
  <c r="K5" i="11"/>
  <c r="J5" i="11"/>
  <c r="H5" i="11"/>
  <c r="L5" i="11" s="1"/>
  <c r="K4" i="11"/>
  <c r="J4" i="11"/>
  <c r="H4" i="11"/>
  <c r="L4" i="11" s="1"/>
  <c r="K3" i="11"/>
  <c r="J3" i="11"/>
  <c r="H3" i="11"/>
  <c r="L3" i="11" s="1"/>
  <c r="K2" i="11"/>
  <c r="J2" i="11"/>
  <c r="H2" i="11"/>
  <c r="L2" i="11" s="1"/>
  <c r="K2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I2" i="8"/>
  <c r="M2" i="8" s="1"/>
  <c r="I3" i="8"/>
  <c r="M3" i="8" s="1"/>
  <c r="I4" i="8"/>
  <c r="M4" i="8" s="1"/>
  <c r="I5" i="8"/>
  <c r="M5" i="8" s="1"/>
  <c r="I6" i="8"/>
  <c r="M6" i="8" s="1"/>
  <c r="I7" i="8"/>
  <c r="M7" i="8" s="1"/>
  <c r="I8" i="8"/>
  <c r="M8" i="8" s="1"/>
  <c r="I9" i="8"/>
  <c r="M9" i="8" s="1"/>
  <c r="I10" i="8"/>
  <c r="M10" i="8" s="1"/>
  <c r="I11" i="8"/>
  <c r="M11" i="8" s="1"/>
  <c r="I12" i="8"/>
  <c r="M12" i="8" s="1"/>
  <c r="I13" i="8"/>
  <c r="M13" i="8" s="1"/>
  <c r="I14" i="8"/>
  <c r="M14" i="8" s="1"/>
  <c r="I15" i="8"/>
  <c r="M15" i="8" s="1"/>
  <c r="I16" i="8"/>
  <c r="M16" i="8" s="1"/>
  <c r="I17" i="8"/>
  <c r="M17" i="8" s="1"/>
  <c r="I18" i="8"/>
  <c r="M18" i="8" s="1"/>
  <c r="I19" i="8"/>
  <c r="M19" i="8" s="1"/>
  <c r="I20" i="8"/>
  <c r="M20" i="8" s="1"/>
  <c r="I21" i="8"/>
  <c r="M21" i="8" s="1"/>
  <c r="I22" i="8"/>
  <c r="M22" i="8" s="1"/>
  <c r="I23" i="8"/>
  <c r="M23" i="8" s="1"/>
  <c r="I24" i="8"/>
  <c r="M24" i="8" s="1"/>
  <c r="I25" i="8"/>
  <c r="M25" i="8" s="1"/>
  <c r="I26" i="8"/>
  <c r="M26" i="8" s="1"/>
  <c r="I27" i="8"/>
  <c r="M27" i="8" s="1"/>
  <c r="I28" i="8"/>
  <c r="M28" i="8" s="1"/>
  <c r="I29" i="8"/>
  <c r="M29" i="8" s="1"/>
  <c r="I30" i="8"/>
  <c r="M30" i="8" s="1"/>
  <c r="I31" i="8"/>
  <c r="M31" i="8" s="1"/>
  <c r="I32" i="8"/>
  <c r="M32" i="8" s="1"/>
  <c r="I33" i="8"/>
  <c r="M33" i="8" s="1"/>
  <c r="I34" i="8"/>
  <c r="M34" i="8" s="1"/>
  <c r="I35" i="8"/>
  <c r="M35" i="8" s="1"/>
  <c r="I36" i="8"/>
  <c r="M36" i="8" s="1"/>
  <c r="I37" i="8"/>
  <c r="M37" i="8" s="1"/>
  <c r="I38" i="8"/>
  <c r="M38" i="8" s="1"/>
  <c r="I39" i="8"/>
  <c r="M39" i="8" s="1"/>
  <c r="I40" i="8"/>
  <c r="M40" i="8" s="1"/>
  <c r="I41" i="8"/>
  <c r="M41" i="8" s="1"/>
  <c r="I42" i="8"/>
  <c r="M42" i="8" s="1"/>
  <c r="I43" i="8"/>
  <c r="M43" i="8" s="1"/>
  <c r="I44" i="8"/>
  <c r="M44" i="8" s="1"/>
  <c r="I45" i="8"/>
  <c r="M45" i="8" s="1"/>
  <c r="I46" i="8"/>
  <c r="M46" i="8" s="1"/>
  <c r="I47" i="8"/>
  <c r="M47" i="8" s="1"/>
  <c r="I48" i="8"/>
  <c r="M48" i="8" s="1"/>
  <c r="I49" i="8"/>
  <c r="M49" i="8" s="1"/>
  <c r="I50" i="8"/>
  <c r="M50" i="8" s="1"/>
  <c r="I51" i="8"/>
  <c r="M51" i="8" s="1"/>
  <c r="I52" i="8"/>
  <c r="M52" i="8" s="1"/>
  <c r="I53" i="8"/>
  <c r="M53" i="8" s="1"/>
  <c r="I54" i="8"/>
  <c r="M54" i="8" s="1"/>
  <c r="I55" i="8"/>
  <c r="M55" i="8" s="1"/>
  <c r="I56" i="8"/>
  <c r="M56" i="8" s="1"/>
  <c r="I57" i="8"/>
  <c r="M57" i="8" s="1"/>
  <c r="I58" i="8"/>
  <c r="M58" i="8" s="1"/>
  <c r="I59" i="8"/>
  <c r="M59" i="8" s="1"/>
  <c r="I60" i="8"/>
  <c r="M60" i="8" s="1"/>
  <c r="I61" i="8"/>
  <c r="M61" i="8" s="1"/>
  <c r="I62" i="8"/>
  <c r="M62" i="8" s="1"/>
  <c r="I63" i="8"/>
  <c r="M63" i="8" s="1"/>
  <c r="I64" i="8"/>
  <c r="M64" i="8" s="1"/>
  <c r="I65" i="8"/>
  <c r="M65" i="8" s="1"/>
  <c r="I66" i="8"/>
  <c r="M66" i="8" s="1"/>
  <c r="I67" i="8"/>
  <c r="M67" i="8" s="1"/>
  <c r="I68" i="8"/>
  <c r="M68" i="8" s="1"/>
  <c r="I69" i="8"/>
  <c r="M69" i="8" s="1"/>
  <c r="I70" i="8"/>
  <c r="M70" i="8" s="1"/>
  <c r="I71" i="8"/>
  <c r="M71" i="8" s="1"/>
  <c r="I72" i="8"/>
  <c r="M72" i="8" s="1"/>
  <c r="I73" i="8"/>
  <c r="M73" i="8" s="1"/>
  <c r="I74" i="8"/>
  <c r="M74" i="8" s="1"/>
  <c r="I75" i="8"/>
  <c r="M75" i="8" s="1"/>
  <c r="I76" i="8"/>
  <c r="M76" i="8" s="1"/>
  <c r="I77" i="8"/>
  <c r="M77" i="8" s="1"/>
  <c r="I78" i="8"/>
  <c r="M78" i="8" s="1"/>
  <c r="I79" i="8"/>
  <c r="M79" i="8" s="1"/>
  <c r="I80" i="8"/>
  <c r="M80" i="8" s="1"/>
  <c r="I81" i="8"/>
  <c r="M81" i="8" s="1"/>
  <c r="I82" i="8"/>
  <c r="M82" i="8" s="1"/>
  <c r="I83" i="8"/>
  <c r="M83" i="8" s="1"/>
  <c r="I84" i="8"/>
  <c r="M84" i="8" s="1"/>
  <c r="I85" i="8"/>
  <c r="M85" i="8" s="1"/>
  <c r="I86" i="8"/>
  <c r="M86" i="8" s="1"/>
  <c r="I87" i="8"/>
  <c r="M87" i="8" s="1"/>
  <c r="I88" i="8"/>
  <c r="M88" i="8" s="1"/>
  <c r="I89" i="8"/>
  <c r="M89" i="8" s="1"/>
  <c r="I90" i="8"/>
  <c r="M90" i="8" s="1"/>
  <c r="I91" i="8"/>
  <c r="M91" i="8" s="1"/>
  <c r="I92" i="8"/>
  <c r="M92" i="8" s="1"/>
  <c r="I93" i="8"/>
  <c r="M93" i="8" s="1"/>
  <c r="I94" i="8"/>
  <c r="M94" i="8" s="1"/>
  <c r="I95" i="8"/>
  <c r="M95" i="8" s="1"/>
  <c r="I96" i="8"/>
  <c r="M96" i="8" s="1"/>
  <c r="I97" i="8"/>
  <c r="M97" i="8" s="1"/>
  <c r="I98" i="8"/>
  <c r="M98" i="8" s="1"/>
  <c r="I99" i="8"/>
  <c r="M99" i="8" s="1"/>
  <c r="I100" i="8"/>
  <c r="M100" i="8" s="1"/>
  <c r="I101" i="8"/>
  <c r="M101" i="8" s="1"/>
  <c r="I102" i="8"/>
  <c r="M102" i="8" s="1"/>
  <c r="I103" i="8"/>
  <c r="M103" i="8" s="1"/>
  <c r="I104" i="8"/>
  <c r="M104" i="8" s="1"/>
  <c r="I105" i="8"/>
  <c r="M105" i="8" s="1"/>
  <c r="I106" i="8"/>
  <c r="M106" i="8" s="1"/>
  <c r="I107" i="8"/>
  <c r="M107" i="8" s="1"/>
  <c r="I108" i="8"/>
  <c r="M108" i="8" s="1"/>
  <c r="I109" i="8"/>
  <c r="M109" i="8" s="1"/>
  <c r="I110" i="8"/>
  <c r="M110" i="8" s="1"/>
  <c r="I111" i="8"/>
  <c r="M111" i="8" s="1"/>
  <c r="I112" i="8"/>
  <c r="M112" i="8" s="1"/>
  <c r="I113" i="8"/>
  <c r="M113" i="8" s="1"/>
  <c r="I114" i="8"/>
  <c r="M114" i="8" s="1"/>
  <c r="I115" i="8"/>
  <c r="M115" i="8" s="1"/>
  <c r="I116" i="8"/>
  <c r="M116" i="8" s="1"/>
  <c r="I117" i="8"/>
  <c r="M117" i="8" s="1"/>
  <c r="I118" i="8"/>
  <c r="M118" i="8" s="1"/>
  <c r="I119" i="8"/>
  <c r="M119" i="8" s="1"/>
  <c r="I120" i="8"/>
  <c r="M120" i="8" s="1"/>
  <c r="I121" i="8"/>
  <c r="M121" i="8" s="1"/>
  <c r="I122" i="8"/>
  <c r="M122" i="8" s="1"/>
  <c r="I123" i="8"/>
  <c r="M123" i="8" s="1"/>
  <c r="I124" i="8"/>
  <c r="M124" i="8" s="1"/>
  <c r="I125" i="8"/>
  <c r="M125" i="8" s="1"/>
  <c r="I126" i="8"/>
  <c r="M126" i="8" s="1"/>
  <c r="I127" i="8"/>
  <c r="M127" i="8" s="1"/>
  <c r="I128" i="8"/>
  <c r="M128" i="8" s="1"/>
  <c r="I129" i="8"/>
  <c r="M129" i="8" s="1"/>
  <c r="I130" i="8"/>
  <c r="M130" i="8" s="1"/>
  <c r="I131" i="8"/>
  <c r="M131" i="8" s="1"/>
  <c r="I132" i="8"/>
  <c r="M132" i="8" s="1"/>
  <c r="I133" i="8"/>
  <c r="M133" i="8" s="1"/>
  <c r="M93" i="11" l="1"/>
  <c r="M90" i="11"/>
  <c r="M69" i="11"/>
  <c r="M118" i="11"/>
  <c r="M46" i="11"/>
  <c r="M117" i="11"/>
  <c r="M45" i="11"/>
  <c r="M114" i="11"/>
  <c r="M42" i="11"/>
  <c r="M110" i="11"/>
  <c r="M38" i="11"/>
  <c r="M94" i="11"/>
  <c r="M22" i="11"/>
  <c r="M116" i="11"/>
  <c r="M92" i="11"/>
  <c r="M68" i="11"/>
  <c r="M44" i="11"/>
  <c r="M20" i="11"/>
  <c r="M113" i="11"/>
  <c r="M89" i="11"/>
  <c r="M65" i="11"/>
  <c r="M41" i="11"/>
  <c r="M17" i="11"/>
  <c r="M130" i="11"/>
  <c r="M106" i="11"/>
  <c r="M82" i="11"/>
  <c r="M58" i="11"/>
  <c r="M34" i="11"/>
  <c r="M10" i="11"/>
  <c r="M129" i="11"/>
  <c r="M105" i="11"/>
  <c r="M81" i="11"/>
  <c r="M57" i="11"/>
  <c r="M33" i="11"/>
  <c r="M9" i="11"/>
  <c r="M128" i="11"/>
  <c r="M104" i="11"/>
  <c r="M80" i="11"/>
  <c r="M56" i="11"/>
  <c r="M32" i="11"/>
  <c r="M8" i="11"/>
  <c r="M126" i="11"/>
  <c r="M102" i="11"/>
  <c r="M78" i="11"/>
  <c r="M54" i="11"/>
  <c r="M30" i="11"/>
  <c r="M6" i="11"/>
  <c r="M125" i="11"/>
  <c r="M101" i="11"/>
  <c r="M77" i="11"/>
  <c r="M53" i="11"/>
  <c r="M29" i="11"/>
  <c r="M5" i="11"/>
  <c r="M122" i="11"/>
  <c r="M98" i="11"/>
  <c r="M74" i="11"/>
  <c r="M50" i="11"/>
  <c r="M26" i="11"/>
  <c r="M2" i="11"/>
  <c r="M115" i="11"/>
  <c r="M91" i="11"/>
  <c r="M67" i="11"/>
  <c r="M7" i="11"/>
  <c r="M124" i="11"/>
  <c r="M100" i="11"/>
  <c r="M76" i="11"/>
  <c r="M52" i="11"/>
  <c r="M28" i="11"/>
  <c r="M16" i="11"/>
  <c r="M123" i="11"/>
  <c r="M87" i="11"/>
  <c r="M63" i="11"/>
  <c r="M39" i="11"/>
  <c r="M3" i="11"/>
  <c r="M121" i="11"/>
  <c r="M109" i="11"/>
  <c r="M97" i="11"/>
  <c r="M85" i="11"/>
  <c r="M73" i="11"/>
  <c r="M61" i="11"/>
  <c r="M49" i="11"/>
  <c r="M37" i="11"/>
  <c r="M25" i="11"/>
  <c r="M13" i="11"/>
  <c r="M127" i="11"/>
  <c r="M103" i="11"/>
  <c r="M79" i="11"/>
  <c r="M55" i="11"/>
  <c r="M19" i="11"/>
  <c r="M112" i="11"/>
  <c r="M88" i="11"/>
  <c r="M64" i="11"/>
  <c r="M40" i="11"/>
  <c r="M4" i="11"/>
  <c r="M111" i="11"/>
  <c r="M99" i="11"/>
  <c r="M75" i="11"/>
  <c r="M51" i="11"/>
  <c r="M27" i="11"/>
  <c r="M15" i="11"/>
  <c r="M132" i="11"/>
  <c r="M120" i="11"/>
  <c r="M108" i="11"/>
  <c r="M96" i="11"/>
  <c r="M84" i="11"/>
  <c r="M72" i="11"/>
  <c r="M60" i="11"/>
  <c r="M48" i="11"/>
  <c r="M36" i="11"/>
  <c r="M24" i="11"/>
  <c r="M12" i="11"/>
  <c r="M43" i="11"/>
  <c r="M131" i="11"/>
  <c r="M119" i="11"/>
  <c r="M107" i="11"/>
  <c r="M95" i="11"/>
  <c r="M83" i="11"/>
  <c r="M71" i="11"/>
  <c r="M59" i="11"/>
  <c r="M47" i="11"/>
  <c r="M35" i="11"/>
  <c r="M23" i="11"/>
  <c r="M11" i="11"/>
  <c r="M31" i="11"/>
</calcChain>
</file>

<file path=xl/sharedStrings.xml><?xml version="1.0" encoding="utf-8"?>
<sst xmlns="http://schemas.openxmlformats.org/spreadsheetml/2006/main" count="1644" uniqueCount="100">
  <si>
    <t>CustomerID</t>
  </si>
  <si>
    <t>CustomerName</t>
  </si>
  <si>
    <t>Phone</t>
  </si>
  <si>
    <t>Address</t>
  </si>
  <si>
    <t>City</t>
  </si>
  <si>
    <t>State</t>
  </si>
  <si>
    <t>Zip</t>
  </si>
  <si>
    <t>Country</t>
  </si>
  <si>
    <t>Notes</t>
  </si>
  <si>
    <t>Tres Delicious</t>
  </si>
  <si>
    <t>999-999-9999</t>
  </si>
  <si>
    <t>123 Main Street</t>
  </si>
  <si>
    <t>Seattle</t>
  </si>
  <si>
    <t>WA</t>
  </si>
  <si>
    <t>United States</t>
  </si>
  <si>
    <t>High maintenance, not sure if it's worth having them as a customer, but don't tell them that!</t>
  </si>
  <si>
    <t>ABC Groceries</t>
  </si>
  <si>
    <t>801-583-8695</t>
  </si>
  <si>
    <t>3215 Tori Lane</t>
  </si>
  <si>
    <t>Salt Lake City</t>
  </si>
  <si>
    <t>UT</t>
  </si>
  <si>
    <t>Friendly but a little old school. Talks way too much, set a time limit on calls.</t>
  </si>
  <si>
    <t>ACME Bites</t>
  </si>
  <si>
    <t>920-419-6270</t>
  </si>
  <si>
    <t>4660 Sycamore Lake Road</t>
  </si>
  <si>
    <t>Green Bay</t>
  </si>
  <si>
    <t>WI</t>
  </si>
  <si>
    <t>One of our best customers! Likes to talk about roses. Make sure to read all about roses on Wikipedia before meeting.</t>
  </si>
  <si>
    <t>Wholesome Foods</t>
  </si>
  <si>
    <t>347-789-7688</t>
  </si>
  <si>
    <t>1521 Redbud Drive</t>
  </si>
  <si>
    <t>Huntington</t>
  </si>
  <si>
    <t>NY</t>
  </si>
  <si>
    <t>CEO has three kids, first one is Charles, don't know the rest. CEO cares about Charles the most, so all good.</t>
  </si>
  <si>
    <t>Park &amp; Shop Convenience Stores</t>
  </si>
  <si>
    <t>251-655-2909</t>
  </si>
  <si>
    <t>2217 Lonely Oak Drive</t>
  </si>
  <si>
    <t>Mobile</t>
  </si>
  <si>
    <t>AL</t>
  </si>
  <si>
    <t>New customer, make sure to please them! Very frugal, so reinforce how delicious AND inexpensive our cookies are.</t>
  </si>
  <si>
    <t>OrderID</t>
  </si>
  <si>
    <t>OrderDate</t>
  </si>
  <si>
    <t>OrderTotal</t>
  </si>
  <si>
    <t>CookieID</t>
  </si>
  <si>
    <t>Quantity</t>
  </si>
  <si>
    <t>CookieName</t>
  </si>
  <si>
    <t>RevenuePerCookie</t>
  </si>
  <si>
    <t>CostPerCookie</t>
  </si>
  <si>
    <t>Chocolate Chip</t>
  </si>
  <si>
    <t>Fortune Cookie</t>
  </si>
  <si>
    <t>Oatmeal Raisin</t>
  </si>
  <si>
    <t>Snickerdoodle</t>
  </si>
  <si>
    <t>Sugar</t>
  </si>
  <si>
    <t>White Chocolate Macadamia Nut</t>
  </si>
  <si>
    <t>36602</t>
  </si>
  <si>
    <t>84113</t>
  </si>
  <si>
    <t>98112</t>
  </si>
  <si>
    <t>11743</t>
  </si>
  <si>
    <t>54303</t>
  </si>
  <si>
    <t>Row Labels</t>
  </si>
  <si>
    <t>Grand Total</t>
  </si>
  <si>
    <t>ProfitPerCookie</t>
  </si>
  <si>
    <t>TotalRevenue</t>
  </si>
  <si>
    <t>TotalCost</t>
  </si>
  <si>
    <t>TotalProfit</t>
  </si>
  <si>
    <t>Duplicate Check</t>
  </si>
  <si>
    <t>Max of OrderTotal</t>
  </si>
  <si>
    <t>Average of OrderTotal</t>
  </si>
  <si>
    <t>Sum of TotalRevenue</t>
  </si>
  <si>
    <t>Difference</t>
  </si>
  <si>
    <t>No difference between column values</t>
  </si>
  <si>
    <t>Means the value of order total is same as the revenue total of items in that order.</t>
  </si>
  <si>
    <t>No mistake in order total value.</t>
  </si>
  <si>
    <t>Means each order total value of an order have same value in each row.</t>
  </si>
  <si>
    <t>OrderID-</t>
  </si>
  <si>
    <t>Sum of Quantity</t>
  </si>
  <si>
    <t>Sum of TotalCost</t>
  </si>
  <si>
    <t>Sum of TotalProfit</t>
  </si>
  <si>
    <t>Column Name</t>
  </si>
  <si>
    <t>Column Explanation</t>
  </si>
  <si>
    <t>Unique ID for each order</t>
  </si>
  <si>
    <t>The date is order placed</t>
  </si>
  <si>
    <t>Total order value ($) - Repeated in each row of each OrderID</t>
  </si>
  <si>
    <t>Unique ID for each type of cookie</t>
  </si>
  <si>
    <t>Unique name for each type of cookie</t>
  </si>
  <si>
    <t>Revenue (selling value) per cookie  ($)</t>
  </si>
  <si>
    <t>Cost value per cookie ($)</t>
  </si>
  <si>
    <t>Order units for each type of cookie in each order</t>
  </si>
  <si>
    <t>Customer code</t>
  </si>
  <si>
    <t>Customer name (provided dummy)</t>
  </si>
  <si>
    <t>Customer phone number (provided dummy)</t>
  </si>
  <si>
    <t>Customer address details (provided dummy)</t>
  </si>
  <si>
    <t>Customer city</t>
  </si>
  <si>
    <t>Customer state</t>
  </si>
  <si>
    <t>Customer zip (provided dummy)</t>
  </si>
  <si>
    <t>Customer country</t>
  </si>
  <si>
    <t>Insights about customer for sales personnel</t>
  </si>
  <si>
    <t>MarginPerCookie</t>
  </si>
  <si>
    <t>White Choc MN</t>
  </si>
  <si>
    <t>Park &amp; Shop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</si>
</sst>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&quot;£&quot;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2" borderId="0" xfId="0" applyFill="1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2" fillId="0" borderId="2" xfId="0" applyFont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14" fontId="0" fillId="2" borderId="0" xfId="0" applyNumberFormat="1" applyFill="1"/>
    <xf numFmtId="164" fontId="0" fillId="2" borderId="0" xfId="0" applyNumberFormat="1" applyFill="1"/>
    <xf numFmtId="0" fontId="4" fillId="3" borderId="3" xfId="0" applyFont="1" applyFill="1" applyBorder="1"/>
    <xf numFmtId="0" fontId="0" fillId="0" borderId="3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36"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0" formatCode="General"/>
    </dxf>
    <dxf>
      <numFmt numFmtId="164" formatCode="[$$-409]#,##0.0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9" formatCode="dd/mm/yyyy"/>
    </dxf>
    <dxf>
      <numFmt numFmtId="1" formatCode="0"/>
    </dxf>
    <dxf>
      <numFmt numFmtId="165" formatCode="&quot;£&quot;#,##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&quot;£&quot;#,##0.0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&quot;£&quot;#,##0.00"/>
    </dxf>
    <dxf>
      <numFmt numFmtId="1" formatCode="0"/>
    </dxf>
    <dxf>
      <numFmt numFmtId="1" formatCode="0"/>
    </dxf>
    <dxf>
      <numFmt numFmtId="165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gus Aslan" refreshedDate="45251.58092615741" createdVersion="8" refreshedVersion="8" minRefreshableVersion="3" recordCount="131" xr:uid="{01E2906E-17FA-44F3-BC69-9B530228824D}">
  <cacheSource type="worksheet">
    <worksheetSource name="Table726"/>
  </cacheSource>
  <cacheFields count="15">
    <cacheField name="OrderID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OrderDate" numFmtId="14">
      <sharedItems containsSemiMixedTypes="0" containsNonDate="0" containsDate="1" containsString="0" minDate="2022-01-01T00:00:00" maxDate="2022-03-15T00:00:00" count="37">
        <d v="2022-01-01T00:00:00"/>
        <d v="2022-01-02T00:00:00"/>
        <d v="2022-01-04T00:00:00"/>
        <d v="2022-01-06T00:00:00"/>
        <d v="2022-01-09T00:00:00"/>
        <d v="2022-01-11T00:00:00"/>
        <d v="2022-01-13T00:00:00"/>
        <d v="2022-01-15T00:00:00"/>
        <d v="2022-01-19T00:00:00"/>
        <d v="2022-01-20T00:00:00"/>
        <d v="2022-01-21T00:00:00"/>
        <d v="2022-01-23T00:00:00"/>
        <d v="2022-01-24T00:00:00"/>
        <d v="2022-01-27T00:00:00"/>
        <d v="2022-02-01T00:00:00"/>
        <d v="2022-02-05T00:00:00"/>
        <d v="2022-02-06T00:00:00"/>
        <d v="2022-02-07T00:00:00"/>
        <d v="2022-02-08T00:00:00"/>
        <d v="2022-02-09T00:00:00"/>
        <d v="2022-02-11T00:00:00"/>
        <d v="2022-02-12T00:00:00"/>
        <d v="2022-02-13T00:00:00"/>
        <d v="2022-02-16T00:00:00"/>
        <d v="2022-02-17T00:00:00"/>
        <d v="2022-02-18T00:00:00"/>
        <d v="2022-02-21T00:00:00"/>
        <d v="2022-02-25T00:00:00"/>
        <d v="2022-02-26T00:00:00"/>
        <d v="2022-02-28T00:00:00"/>
        <d v="2022-03-07T00:00:00"/>
        <d v="2022-03-08T00:00:00"/>
        <d v="2022-03-09T00:00:00"/>
        <d v="2022-03-10T00:00:00"/>
        <d v="2022-03-12T00:00:00"/>
        <d v="2022-03-13T00:00:00"/>
        <d v="2022-03-14T00:00:00"/>
      </sharedItems>
      <fieldGroup par="14"/>
    </cacheField>
    <cacheField name="OrderTotal" numFmtId="164">
      <sharedItems containsSemiMixedTypes="0" containsString="0" containsNumber="1" containsInteger="1" minValue="39" maxValue="3518"/>
    </cacheField>
    <cacheField name="CookieID" numFmtId="0">
      <sharedItems containsSemiMixedTypes="0" containsString="0" containsNumber="1" containsInteger="1" minValue="1" maxValue="6"/>
    </cacheField>
    <cacheField name="CookieName" numFmtId="0">
      <sharedItems count="6">
        <s v="Chocolate Chip"/>
        <s v="Fortune Cookie"/>
        <s v="Sugar"/>
        <s v="Oatmeal Raisin"/>
        <s v="Snickerdoodle"/>
        <s v="White Chocolate Macadamia Nut"/>
      </sharedItems>
    </cacheField>
    <cacheField name="RevenuePerCookie" numFmtId="164">
      <sharedItems containsSemiMixedTypes="0" containsString="0" containsNumber="1" containsInteger="1" minValue="1" maxValue="6"/>
    </cacheField>
    <cacheField name="CostPerCookie" numFmtId="164">
      <sharedItems containsSemiMixedTypes="0" containsString="0" containsNumber="1" minValue="0.5" maxValue="2.75"/>
    </cacheField>
    <cacheField name="ProfitPerCookie" numFmtId="164">
      <sharedItems containsSemiMixedTypes="0" containsString="0" containsNumber="1" minValue="0.5" maxValue="3.25"/>
    </cacheField>
    <cacheField name="Quantity" numFmtId="1">
      <sharedItems containsSemiMixedTypes="0" containsString="0" containsNumber="1" containsInteger="1" minValue="11" maxValue="245" count="105">
        <n v="229"/>
        <n v="160"/>
        <n v="30"/>
        <n v="84"/>
        <n v="49"/>
        <n v="128"/>
        <n v="82"/>
        <n v="180"/>
        <n v="18"/>
        <n v="202"/>
        <n v="170"/>
        <n v="25"/>
        <n v="209"/>
        <n v="11"/>
        <n v="46"/>
        <n v="51"/>
        <n v="214"/>
        <n v="24"/>
        <n v="66"/>
        <n v="210"/>
        <n v="114"/>
        <n v="106"/>
        <n v="178"/>
        <n v="36"/>
        <n v="186"/>
        <n v="226"/>
        <n v="99"/>
        <n v="119"/>
        <n v="153"/>
        <n v="39"/>
        <n v="65"/>
        <n v="235"/>
        <n v="53"/>
        <n v="171"/>
        <n v="197"/>
        <n v="234"/>
        <n v="193"/>
        <n v="225"/>
        <n v="201"/>
        <n v="239"/>
        <n v="78"/>
        <n v="26"/>
        <n v="227"/>
        <n v="48"/>
        <n v="109"/>
        <n v="61"/>
        <n v="129"/>
        <n v="56"/>
        <n v="199"/>
        <n v="63"/>
        <n v="183"/>
        <n v="147"/>
        <n v="244"/>
        <n v="74"/>
        <n v="141"/>
        <n v="241"/>
        <n v="176"/>
        <n v="132"/>
        <n v="27"/>
        <n v="168"/>
        <n v="122"/>
        <n v="179"/>
        <n v="42"/>
        <n v="166"/>
        <n v="134"/>
        <n v="172"/>
        <n v="80"/>
        <n v="94"/>
        <n v="96"/>
        <n v="17"/>
        <n v="79"/>
        <n v="152"/>
        <n v="169"/>
        <n v="204"/>
        <n v="151"/>
        <n v="93"/>
        <n v="103"/>
        <n v="173"/>
        <n v="196"/>
        <n v="200"/>
        <n v="113"/>
        <n v="34"/>
        <n v="164"/>
        <n v="116"/>
        <n v="127"/>
        <n v="101"/>
        <n v="136"/>
        <n v="245"/>
        <n v="137"/>
        <n v="14"/>
        <n v="13"/>
        <n v="87"/>
        <n v="123"/>
        <n v="217"/>
        <n v="120"/>
        <n v="125"/>
        <n v="220"/>
        <n v="155"/>
        <n v="20"/>
        <n v="144"/>
        <n v="224"/>
        <n v="177"/>
        <n v="69"/>
        <n v="45"/>
        <n v="131"/>
      </sharedItems>
    </cacheField>
    <cacheField name="TotalRevenue" numFmtId="1">
      <sharedItems containsSemiMixedTypes="0" containsString="0" containsNumber="1" containsInteger="1" minValue="33" maxValue="1410" count="117">
        <n v="1145"/>
        <n v="160"/>
        <n v="90"/>
        <n v="420"/>
        <n v="196"/>
        <n v="768"/>
        <n v="410"/>
        <n v="540"/>
        <n v="108"/>
        <n v="1010"/>
        <n v="170"/>
        <n v="328"/>
        <n v="125"/>
        <n v="209"/>
        <n v="75"/>
        <n v="33"/>
        <n v="230"/>
        <n v="306"/>
        <n v="1070"/>
        <n v="120"/>
        <n v="396"/>
        <n v="210"/>
        <n v="114"/>
        <n v="318"/>
        <n v="1068"/>
        <n v="180"/>
        <n v="744"/>
        <n v="226"/>
        <n v="595"/>
        <n v="765"/>
        <n v="39"/>
        <n v="390"/>
        <n v="940"/>
        <n v="53"/>
        <n v="855"/>
        <n v="591"/>
        <n v="234"/>
        <n v="193"/>
        <n v="900"/>
        <n v="1005"/>
        <n v="1195"/>
        <n v="156"/>
        <n v="227"/>
        <n v="144"/>
        <n v="545"/>
        <n v="99"/>
        <n v="305"/>
        <n v="774"/>
        <n v="224"/>
        <n v="597"/>
        <n v="315"/>
        <n v="915"/>
        <n v="1410"/>
        <n v="735"/>
        <n v="1220"/>
        <n v="74"/>
        <n v="141"/>
        <n v="723"/>
        <n v="880"/>
        <n v="660"/>
        <n v="1008"/>
        <n v="366"/>
        <n v="1284"/>
        <n v="179"/>
        <n v="239"/>
        <n v="664"/>
        <n v="171"/>
        <n v="895"/>
        <n v="536"/>
        <n v="516"/>
        <n v="320"/>
        <n v="282"/>
        <n v="480"/>
        <n v="102"/>
        <n v="79"/>
        <n v="456"/>
        <n v="845"/>
        <n v="816"/>
        <n v="755"/>
        <n v="640"/>
        <n v="465"/>
        <n v="488"/>
        <n v="1254"/>
        <n v="606"/>
        <n v="515"/>
        <n v="1038"/>
        <n v="1000"/>
        <n v="339"/>
        <n v="656"/>
        <n v="580"/>
        <n v="508"/>
        <n v="303"/>
        <n v="680"/>
        <n v="685"/>
        <n v="56"/>
        <n v="52"/>
        <n v="435"/>
        <n v="240"/>
        <n v="123"/>
        <n v="868"/>
        <n v="360"/>
        <n v="625"/>
        <n v="1045"/>
        <n v="1116"/>
        <n v="72"/>
        <n v="155"/>
        <n v="717"/>
        <n v="80"/>
        <n v="864"/>
        <n v="672"/>
        <n v="177"/>
        <n v="264"/>
        <n v="207"/>
        <n v="528"/>
        <n v="270"/>
        <n v="655"/>
        <n v="588"/>
      </sharedItems>
    </cacheField>
    <cacheField name="TotalCost" numFmtId="1">
      <sharedItems containsSemiMixedTypes="0" containsString="0" containsNumber="1" minValue="13.75" maxValue="646.25"/>
    </cacheField>
    <cacheField name="TotalProfit" numFmtId="1">
      <sharedItems containsSemiMixedTypes="0" containsString="0" containsNumber="1" minValue="19.25" maxValue="763.75"/>
    </cacheField>
    <cacheField name="CustomerName" numFmtId="0">
      <sharedItems count="5">
        <s v="Park &amp; Shop Convenience Stores"/>
        <s v="ABC Groceries"/>
        <s v="Tres Delicious"/>
        <s v="Wholesome Foods"/>
        <s v="ACME Bites"/>
      </sharedItems>
    </cacheField>
    <cacheField name="Days (OrderDate)" numFmtId="0" databaseField="0">
      <fieldGroup base="1">
        <rangePr groupBy="days" startDate="2022-01-01T00:00:00" endDate="2022-03-15T00:00:00"/>
        <groupItems count="368">
          <s v="&lt;01/01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03/2022"/>
        </groupItems>
      </fieldGroup>
    </cacheField>
    <cacheField name="Months (OrderDate)" numFmtId="0" databaseField="0">
      <fieldGroup base="1">
        <rangePr groupBy="months" startDate="2022-01-01T00:00:00" endDate="2022-03-15T00:00:00"/>
        <groupItems count="14">
          <s v="&lt;01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3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x v="0"/>
    <x v="0"/>
    <n v="1815"/>
    <n v="1"/>
    <x v="0"/>
    <n v="5"/>
    <n v="2"/>
    <n v="3"/>
    <x v="0"/>
    <x v="0"/>
    <n v="458"/>
    <n v="687"/>
    <x v="0"/>
  </r>
  <r>
    <x v="0"/>
    <x v="0"/>
    <n v="1815"/>
    <n v="2"/>
    <x v="1"/>
    <n v="1"/>
    <n v="0.5"/>
    <n v="0.5"/>
    <x v="1"/>
    <x v="1"/>
    <n v="80"/>
    <n v="80"/>
    <x v="0"/>
  </r>
  <r>
    <x v="0"/>
    <x v="0"/>
    <n v="1815"/>
    <n v="5"/>
    <x v="2"/>
    <n v="3"/>
    <n v="1.25"/>
    <n v="1.75"/>
    <x v="2"/>
    <x v="2"/>
    <n v="37.5"/>
    <n v="52.5"/>
    <x v="0"/>
  </r>
  <r>
    <x v="0"/>
    <x v="0"/>
    <n v="1815"/>
    <n v="3"/>
    <x v="3"/>
    <n v="5"/>
    <n v="2.2000000000000002"/>
    <n v="2.8"/>
    <x v="3"/>
    <x v="3"/>
    <n v="184.8"/>
    <n v="235.2"/>
    <x v="0"/>
  </r>
  <r>
    <x v="1"/>
    <x v="1"/>
    <n v="964"/>
    <n v="4"/>
    <x v="4"/>
    <n v="4"/>
    <n v="1.5"/>
    <n v="2.5"/>
    <x v="4"/>
    <x v="4"/>
    <n v="73.5"/>
    <n v="122.5"/>
    <x v="0"/>
  </r>
  <r>
    <x v="1"/>
    <x v="1"/>
    <n v="964"/>
    <n v="6"/>
    <x v="5"/>
    <n v="6"/>
    <n v="2.75"/>
    <n v="3.25"/>
    <x v="5"/>
    <x v="5"/>
    <n v="352"/>
    <n v="416"/>
    <x v="0"/>
  </r>
  <r>
    <x v="2"/>
    <x v="2"/>
    <n v="2238"/>
    <n v="1"/>
    <x v="0"/>
    <n v="5"/>
    <n v="2"/>
    <n v="3"/>
    <x v="6"/>
    <x v="6"/>
    <n v="164"/>
    <n v="246"/>
    <x v="1"/>
  </r>
  <r>
    <x v="2"/>
    <x v="2"/>
    <n v="2238"/>
    <n v="5"/>
    <x v="2"/>
    <n v="3"/>
    <n v="1.25"/>
    <n v="1.75"/>
    <x v="7"/>
    <x v="7"/>
    <n v="225"/>
    <n v="315"/>
    <x v="1"/>
  </r>
  <r>
    <x v="2"/>
    <x v="2"/>
    <n v="2238"/>
    <n v="6"/>
    <x v="5"/>
    <n v="6"/>
    <n v="2.75"/>
    <n v="3.25"/>
    <x v="8"/>
    <x v="8"/>
    <n v="49.5"/>
    <n v="58.5"/>
    <x v="1"/>
  </r>
  <r>
    <x v="2"/>
    <x v="2"/>
    <n v="2238"/>
    <n v="3"/>
    <x v="3"/>
    <n v="5"/>
    <n v="2.2000000000000002"/>
    <n v="2.8"/>
    <x v="9"/>
    <x v="9"/>
    <n v="444.40000000000003"/>
    <n v="565.59999999999991"/>
    <x v="1"/>
  </r>
  <r>
    <x v="2"/>
    <x v="2"/>
    <n v="2238"/>
    <n v="2"/>
    <x v="1"/>
    <n v="1"/>
    <n v="0.5"/>
    <n v="0.5"/>
    <x v="10"/>
    <x v="10"/>
    <n v="85"/>
    <n v="85"/>
    <x v="1"/>
  </r>
  <r>
    <x v="3"/>
    <x v="3"/>
    <n v="737"/>
    <n v="4"/>
    <x v="4"/>
    <n v="4"/>
    <n v="1.5"/>
    <n v="2.5"/>
    <x v="6"/>
    <x v="11"/>
    <n v="123"/>
    <n v="205"/>
    <x v="2"/>
  </r>
  <r>
    <x v="3"/>
    <x v="3"/>
    <n v="737"/>
    <n v="3"/>
    <x v="3"/>
    <n v="5"/>
    <n v="2.2000000000000002"/>
    <n v="2.8"/>
    <x v="11"/>
    <x v="12"/>
    <n v="55.000000000000007"/>
    <n v="70"/>
    <x v="2"/>
  </r>
  <r>
    <x v="3"/>
    <x v="3"/>
    <n v="737"/>
    <n v="2"/>
    <x v="1"/>
    <n v="1"/>
    <n v="0.5"/>
    <n v="0.5"/>
    <x v="12"/>
    <x v="13"/>
    <n v="104.5"/>
    <n v="104.5"/>
    <x v="2"/>
  </r>
  <r>
    <x v="3"/>
    <x v="3"/>
    <n v="737"/>
    <n v="5"/>
    <x v="2"/>
    <n v="3"/>
    <n v="1.25"/>
    <n v="1.75"/>
    <x v="11"/>
    <x v="14"/>
    <n v="31.25"/>
    <n v="43.75"/>
    <x v="2"/>
  </r>
  <r>
    <x v="4"/>
    <x v="4"/>
    <n v="569"/>
    <n v="5"/>
    <x v="2"/>
    <n v="3"/>
    <n v="1.25"/>
    <n v="1.75"/>
    <x v="13"/>
    <x v="15"/>
    <n v="13.75"/>
    <n v="19.25"/>
    <x v="3"/>
  </r>
  <r>
    <x v="4"/>
    <x v="4"/>
    <n v="569"/>
    <n v="1"/>
    <x v="0"/>
    <n v="5"/>
    <n v="2"/>
    <n v="3"/>
    <x v="14"/>
    <x v="16"/>
    <n v="92"/>
    <n v="138"/>
    <x v="3"/>
  </r>
  <r>
    <x v="4"/>
    <x v="4"/>
    <n v="569"/>
    <n v="6"/>
    <x v="5"/>
    <n v="6"/>
    <n v="2.75"/>
    <n v="3.25"/>
    <x v="15"/>
    <x v="17"/>
    <n v="140.25"/>
    <n v="165.75"/>
    <x v="3"/>
  </r>
  <r>
    <x v="5"/>
    <x v="4"/>
    <n v="1586"/>
    <n v="1"/>
    <x v="0"/>
    <n v="5"/>
    <n v="2"/>
    <n v="3"/>
    <x v="16"/>
    <x v="18"/>
    <n v="428"/>
    <n v="642"/>
    <x v="3"/>
  </r>
  <r>
    <x v="5"/>
    <x v="4"/>
    <n v="1586"/>
    <n v="3"/>
    <x v="3"/>
    <n v="5"/>
    <n v="2.2000000000000002"/>
    <n v="2.8"/>
    <x v="17"/>
    <x v="19"/>
    <n v="52.800000000000004"/>
    <n v="67.199999999999989"/>
    <x v="3"/>
  </r>
  <r>
    <x v="5"/>
    <x v="4"/>
    <n v="1586"/>
    <n v="6"/>
    <x v="5"/>
    <n v="6"/>
    <n v="2.75"/>
    <n v="3.25"/>
    <x v="18"/>
    <x v="20"/>
    <n v="181.5"/>
    <n v="214.5"/>
    <x v="3"/>
  </r>
  <r>
    <x v="6"/>
    <x v="4"/>
    <n v="210"/>
    <n v="2"/>
    <x v="1"/>
    <n v="1"/>
    <n v="0.5"/>
    <n v="0.5"/>
    <x v="19"/>
    <x v="21"/>
    <n v="105"/>
    <n v="105"/>
    <x v="3"/>
  </r>
  <r>
    <x v="7"/>
    <x v="5"/>
    <n v="2424"/>
    <n v="2"/>
    <x v="1"/>
    <n v="1"/>
    <n v="0.5"/>
    <n v="0.5"/>
    <x v="20"/>
    <x v="22"/>
    <n v="57"/>
    <n v="57"/>
    <x v="0"/>
  </r>
  <r>
    <x v="7"/>
    <x v="5"/>
    <n v="2424"/>
    <n v="5"/>
    <x v="2"/>
    <n v="3"/>
    <n v="1.25"/>
    <n v="1.75"/>
    <x v="21"/>
    <x v="23"/>
    <n v="132.5"/>
    <n v="185.5"/>
    <x v="0"/>
  </r>
  <r>
    <x v="7"/>
    <x v="5"/>
    <n v="2424"/>
    <n v="6"/>
    <x v="5"/>
    <n v="6"/>
    <n v="2.75"/>
    <n v="3.25"/>
    <x v="22"/>
    <x v="24"/>
    <n v="489.5"/>
    <n v="578.5"/>
    <x v="0"/>
  </r>
  <r>
    <x v="7"/>
    <x v="5"/>
    <n v="2424"/>
    <n v="3"/>
    <x v="3"/>
    <n v="5"/>
    <n v="2.2000000000000002"/>
    <n v="2.8"/>
    <x v="23"/>
    <x v="25"/>
    <n v="79.2"/>
    <n v="100.8"/>
    <x v="0"/>
  </r>
  <r>
    <x v="7"/>
    <x v="5"/>
    <n v="2424"/>
    <n v="4"/>
    <x v="4"/>
    <n v="4"/>
    <n v="1.5"/>
    <n v="2.5"/>
    <x v="24"/>
    <x v="26"/>
    <n v="279"/>
    <n v="465"/>
    <x v="0"/>
  </r>
  <r>
    <x v="8"/>
    <x v="6"/>
    <n v="1982"/>
    <n v="2"/>
    <x v="1"/>
    <n v="1"/>
    <n v="0.5"/>
    <n v="0.5"/>
    <x v="25"/>
    <x v="27"/>
    <n v="113"/>
    <n v="113"/>
    <x v="1"/>
  </r>
  <r>
    <x v="8"/>
    <x v="6"/>
    <n v="1982"/>
    <n v="4"/>
    <x v="4"/>
    <n v="4"/>
    <n v="1.5"/>
    <n v="2.5"/>
    <x v="26"/>
    <x v="20"/>
    <n v="148.5"/>
    <n v="247.5"/>
    <x v="1"/>
  </r>
  <r>
    <x v="8"/>
    <x v="6"/>
    <n v="1982"/>
    <n v="1"/>
    <x v="0"/>
    <n v="5"/>
    <n v="2"/>
    <n v="3"/>
    <x v="27"/>
    <x v="28"/>
    <n v="238"/>
    <n v="357"/>
    <x v="1"/>
  </r>
  <r>
    <x v="8"/>
    <x v="6"/>
    <n v="1982"/>
    <n v="3"/>
    <x v="3"/>
    <n v="5"/>
    <n v="2.2000000000000002"/>
    <n v="2.8"/>
    <x v="28"/>
    <x v="29"/>
    <n v="336.6"/>
    <n v="428.4"/>
    <x v="1"/>
  </r>
  <r>
    <x v="9"/>
    <x v="6"/>
    <n v="39"/>
    <n v="2"/>
    <x v="1"/>
    <n v="1"/>
    <n v="0.5"/>
    <n v="0.5"/>
    <x v="29"/>
    <x v="30"/>
    <n v="19.5"/>
    <n v="19.5"/>
    <x v="3"/>
  </r>
  <r>
    <x v="10"/>
    <x v="7"/>
    <n v="1383"/>
    <n v="6"/>
    <x v="5"/>
    <n v="6"/>
    <n v="2.75"/>
    <n v="3.25"/>
    <x v="30"/>
    <x v="31"/>
    <n v="178.75"/>
    <n v="211.25"/>
    <x v="0"/>
  </r>
  <r>
    <x v="10"/>
    <x v="7"/>
    <n v="1383"/>
    <n v="4"/>
    <x v="4"/>
    <n v="4"/>
    <n v="1.5"/>
    <n v="2.5"/>
    <x v="31"/>
    <x v="32"/>
    <n v="352.5"/>
    <n v="587.5"/>
    <x v="0"/>
  </r>
  <r>
    <x v="10"/>
    <x v="7"/>
    <n v="1383"/>
    <n v="2"/>
    <x v="1"/>
    <n v="1"/>
    <n v="0.5"/>
    <n v="0.5"/>
    <x v="32"/>
    <x v="33"/>
    <n v="26.5"/>
    <n v="26.5"/>
    <x v="0"/>
  </r>
  <r>
    <x v="11"/>
    <x v="8"/>
    <n v="1680"/>
    <n v="1"/>
    <x v="0"/>
    <n v="5"/>
    <n v="2"/>
    <n v="3"/>
    <x v="33"/>
    <x v="34"/>
    <n v="342"/>
    <n v="513"/>
    <x v="2"/>
  </r>
  <r>
    <x v="11"/>
    <x v="8"/>
    <n v="1680"/>
    <n v="5"/>
    <x v="2"/>
    <n v="3"/>
    <n v="1.25"/>
    <n v="1.75"/>
    <x v="34"/>
    <x v="35"/>
    <n v="246.25"/>
    <n v="344.75"/>
    <x v="2"/>
  </r>
  <r>
    <x v="11"/>
    <x v="8"/>
    <n v="1680"/>
    <n v="2"/>
    <x v="1"/>
    <n v="1"/>
    <n v="0.5"/>
    <n v="0.5"/>
    <x v="35"/>
    <x v="36"/>
    <n v="117"/>
    <n v="117"/>
    <x v="2"/>
  </r>
  <r>
    <x v="12"/>
    <x v="9"/>
    <n v="3293"/>
    <n v="2"/>
    <x v="1"/>
    <n v="1"/>
    <n v="0.5"/>
    <n v="0.5"/>
    <x v="36"/>
    <x v="37"/>
    <n v="96.5"/>
    <n v="96.5"/>
    <x v="4"/>
  </r>
  <r>
    <x v="12"/>
    <x v="9"/>
    <n v="3293"/>
    <n v="4"/>
    <x v="4"/>
    <n v="4"/>
    <n v="1.5"/>
    <n v="2.5"/>
    <x v="37"/>
    <x v="38"/>
    <n v="337.5"/>
    <n v="562.5"/>
    <x v="4"/>
  </r>
  <r>
    <x v="12"/>
    <x v="9"/>
    <n v="3293"/>
    <n v="1"/>
    <x v="0"/>
    <n v="5"/>
    <n v="2"/>
    <n v="3"/>
    <x v="38"/>
    <x v="39"/>
    <n v="402"/>
    <n v="603"/>
    <x v="4"/>
  </r>
  <r>
    <x v="12"/>
    <x v="9"/>
    <n v="3293"/>
    <n v="3"/>
    <x v="3"/>
    <n v="5"/>
    <n v="2.2000000000000002"/>
    <n v="2.8"/>
    <x v="39"/>
    <x v="40"/>
    <n v="525.80000000000007"/>
    <n v="669.19999999999993"/>
    <x v="4"/>
  </r>
  <r>
    <x v="13"/>
    <x v="10"/>
    <n v="773"/>
    <n v="3"/>
    <x v="3"/>
    <n v="5"/>
    <n v="2.2000000000000002"/>
    <n v="2.8"/>
    <x v="40"/>
    <x v="31"/>
    <n v="171.60000000000002"/>
    <n v="218.39999999999998"/>
    <x v="2"/>
  </r>
  <r>
    <x v="13"/>
    <x v="10"/>
    <n v="773"/>
    <n v="6"/>
    <x v="5"/>
    <n v="6"/>
    <n v="2.75"/>
    <n v="3.25"/>
    <x v="41"/>
    <x v="41"/>
    <n v="71.5"/>
    <n v="84.5"/>
    <x v="2"/>
  </r>
  <r>
    <x v="13"/>
    <x v="10"/>
    <n v="773"/>
    <n v="2"/>
    <x v="1"/>
    <n v="1"/>
    <n v="0.5"/>
    <n v="0.5"/>
    <x v="42"/>
    <x v="42"/>
    <n v="113.5"/>
    <n v="113.5"/>
    <x v="2"/>
  </r>
  <r>
    <x v="14"/>
    <x v="10"/>
    <n v="1093"/>
    <n v="5"/>
    <x v="2"/>
    <n v="3"/>
    <n v="1.25"/>
    <n v="1.75"/>
    <x v="43"/>
    <x v="43"/>
    <n v="60"/>
    <n v="84"/>
    <x v="4"/>
  </r>
  <r>
    <x v="14"/>
    <x v="10"/>
    <n v="1093"/>
    <n v="3"/>
    <x v="3"/>
    <n v="5"/>
    <n v="2.2000000000000002"/>
    <n v="2.8"/>
    <x v="44"/>
    <x v="44"/>
    <n v="239.8"/>
    <n v="305.2"/>
    <x v="4"/>
  </r>
  <r>
    <x v="14"/>
    <x v="10"/>
    <n v="1093"/>
    <n v="2"/>
    <x v="1"/>
    <n v="1"/>
    <n v="0.5"/>
    <n v="0.5"/>
    <x v="26"/>
    <x v="45"/>
    <n v="49.5"/>
    <n v="49.5"/>
    <x v="4"/>
  </r>
  <r>
    <x v="14"/>
    <x v="10"/>
    <n v="1093"/>
    <n v="1"/>
    <x v="0"/>
    <n v="5"/>
    <n v="2"/>
    <n v="3"/>
    <x v="45"/>
    <x v="46"/>
    <n v="122"/>
    <n v="183"/>
    <x v="4"/>
  </r>
  <r>
    <x v="15"/>
    <x v="10"/>
    <n v="998"/>
    <n v="6"/>
    <x v="5"/>
    <n v="6"/>
    <n v="2.75"/>
    <n v="3.25"/>
    <x v="46"/>
    <x v="47"/>
    <n v="354.75"/>
    <n v="419.25"/>
    <x v="1"/>
  </r>
  <r>
    <x v="15"/>
    <x v="10"/>
    <n v="998"/>
    <n v="4"/>
    <x v="4"/>
    <n v="4"/>
    <n v="1.5"/>
    <n v="2.5"/>
    <x v="47"/>
    <x v="48"/>
    <n v="84"/>
    <n v="140"/>
    <x v="1"/>
  </r>
  <r>
    <x v="16"/>
    <x v="11"/>
    <n v="912"/>
    <n v="5"/>
    <x v="2"/>
    <n v="3"/>
    <n v="1.25"/>
    <n v="1.75"/>
    <x v="48"/>
    <x v="49"/>
    <n v="248.75"/>
    <n v="348.25"/>
    <x v="4"/>
  </r>
  <r>
    <x v="16"/>
    <x v="11"/>
    <n v="912"/>
    <n v="3"/>
    <x v="3"/>
    <n v="5"/>
    <n v="2.2000000000000002"/>
    <n v="2.8"/>
    <x v="49"/>
    <x v="50"/>
    <n v="138.60000000000002"/>
    <n v="176.39999999999998"/>
    <x v="4"/>
  </r>
  <r>
    <x v="17"/>
    <x v="12"/>
    <n v="915"/>
    <n v="3"/>
    <x v="3"/>
    <n v="5"/>
    <n v="2.2000000000000002"/>
    <n v="2.8"/>
    <x v="50"/>
    <x v="51"/>
    <n v="402.6"/>
    <n v="512.4"/>
    <x v="3"/>
  </r>
  <r>
    <x v="18"/>
    <x v="13"/>
    <n v="1410"/>
    <n v="6"/>
    <x v="5"/>
    <n v="6"/>
    <n v="2.75"/>
    <n v="3.25"/>
    <x v="31"/>
    <x v="52"/>
    <n v="646.25"/>
    <n v="763.75"/>
    <x v="1"/>
  </r>
  <r>
    <x v="19"/>
    <x v="14"/>
    <n v="1955"/>
    <n v="3"/>
    <x v="3"/>
    <n v="5"/>
    <n v="2.2000000000000002"/>
    <n v="2.8"/>
    <x v="51"/>
    <x v="53"/>
    <n v="323.40000000000003"/>
    <n v="411.59999999999997"/>
    <x v="1"/>
  </r>
  <r>
    <x v="19"/>
    <x v="14"/>
    <n v="1955"/>
    <n v="1"/>
    <x v="0"/>
    <n v="5"/>
    <n v="2"/>
    <n v="3"/>
    <x v="52"/>
    <x v="54"/>
    <n v="488"/>
    <n v="732"/>
    <x v="1"/>
  </r>
  <r>
    <x v="20"/>
    <x v="15"/>
    <n v="74"/>
    <n v="2"/>
    <x v="1"/>
    <n v="1"/>
    <n v="0.5"/>
    <n v="0.5"/>
    <x v="53"/>
    <x v="55"/>
    <n v="37"/>
    <n v="37"/>
    <x v="0"/>
  </r>
  <r>
    <x v="21"/>
    <x v="15"/>
    <n v="1744"/>
    <n v="2"/>
    <x v="1"/>
    <n v="1"/>
    <n v="0.5"/>
    <n v="0.5"/>
    <x v="54"/>
    <x v="56"/>
    <n v="70.5"/>
    <n v="70.5"/>
    <x v="3"/>
  </r>
  <r>
    <x v="21"/>
    <x v="15"/>
    <n v="1744"/>
    <n v="5"/>
    <x v="2"/>
    <n v="3"/>
    <n v="1.25"/>
    <n v="1.75"/>
    <x v="55"/>
    <x v="57"/>
    <n v="301.25"/>
    <n v="421.75"/>
    <x v="3"/>
  </r>
  <r>
    <x v="21"/>
    <x v="15"/>
    <n v="1744"/>
    <n v="3"/>
    <x v="3"/>
    <n v="5"/>
    <n v="2.2000000000000002"/>
    <n v="2.8"/>
    <x v="56"/>
    <x v="58"/>
    <n v="387.20000000000005"/>
    <n v="492.79999999999995"/>
    <x v="3"/>
  </r>
  <r>
    <x v="22"/>
    <x v="16"/>
    <n v="1776"/>
    <n v="1"/>
    <x v="0"/>
    <n v="5"/>
    <n v="2"/>
    <n v="3"/>
    <x v="57"/>
    <x v="59"/>
    <n v="264"/>
    <n v="396"/>
    <x v="1"/>
  </r>
  <r>
    <x v="22"/>
    <x v="16"/>
    <n v="1776"/>
    <n v="4"/>
    <x v="4"/>
    <n v="4"/>
    <n v="1.5"/>
    <n v="2.5"/>
    <x v="58"/>
    <x v="8"/>
    <n v="40.5"/>
    <n v="67.5"/>
    <x v="1"/>
  </r>
  <r>
    <x v="22"/>
    <x v="16"/>
    <n v="1776"/>
    <n v="6"/>
    <x v="5"/>
    <n v="6"/>
    <n v="2.75"/>
    <n v="3.25"/>
    <x v="59"/>
    <x v="60"/>
    <n v="462"/>
    <n v="546"/>
    <x v="1"/>
  </r>
  <r>
    <x v="23"/>
    <x v="16"/>
    <n v="1829"/>
    <n v="5"/>
    <x v="2"/>
    <n v="3"/>
    <n v="1.25"/>
    <n v="1.75"/>
    <x v="60"/>
    <x v="61"/>
    <n v="152.5"/>
    <n v="213.5"/>
    <x v="4"/>
  </r>
  <r>
    <x v="23"/>
    <x v="16"/>
    <n v="1829"/>
    <n v="6"/>
    <x v="5"/>
    <n v="6"/>
    <n v="2.75"/>
    <n v="3.25"/>
    <x v="16"/>
    <x v="62"/>
    <n v="588.5"/>
    <n v="695.5"/>
    <x v="4"/>
  </r>
  <r>
    <x v="23"/>
    <x v="16"/>
    <n v="1829"/>
    <n v="2"/>
    <x v="1"/>
    <n v="1"/>
    <n v="0.5"/>
    <n v="0.5"/>
    <x v="61"/>
    <x v="63"/>
    <n v="89.5"/>
    <n v="89.5"/>
    <x v="4"/>
  </r>
  <r>
    <x v="24"/>
    <x v="17"/>
    <n v="1113"/>
    <n v="2"/>
    <x v="1"/>
    <n v="1"/>
    <n v="0.5"/>
    <n v="0.5"/>
    <x v="39"/>
    <x v="64"/>
    <n v="119.5"/>
    <n v="119.5"/>
    <x v="3"/>
  </r>
  <r>
    <x v="24"/>
    <x v="17"/>
    <n v="1113"/>
    <n v="3"/>
    <x v="3"/>
    <n v="5"/>
    <n v="2.2000000000000002"/>
    <n v="2.8"/>
    <x v="62"/>
    <x v="21"/>
    <n v="92.4"/>
    <n v="117.6"/>
    <x v="3"/>
  </r>
  <r>
    <x v="24"/>
    <x v="17"/>
    <n v="1113"/>
    <n v="4"/>
    <x v="4"/>
    <n v="4"/>
    <n v="1.5"/>
    <n v="2.5"/>
    <x v="63"/>
    <x v="65"/>
    <n v="249"/>
    <n v="415"/>
    <x v="3"/>
  </r>
  <r>
    <x v="25"/>
    <x v="18"/>
    <n v="171"/>
    <n v="2"/>
    <x v="1"/>
    <n v="1"/>
    <n v="0.5"/>
    <n v="0.5"/>
    <x v="33"/>
    <x v="66"/>
    <n v="85.5"/>
    <n v="85.5"/>
    <x v="4"/>
  </r>
  <r>
    <x v="26"/>
    <x v="19"/>
    <n v="1291"/>
    <n v="1"/>
    <x v="0"/>
    <n v="5"/>
    <n v="2"/>
    <n v="3"/>
    <x v="61"/>
    <x v="67"/>
    <n v="358"/>
    <n v="537"/>
    <x v="4"/>
  </r>
  <r>
    <x v="26"/>
    <x v="19"/>
    <n v="1291"/>
    <n v="6"/>
    <x v="5"/>
    <n v="6"/>
    <n v="2.75"/>
    <n v="3.25"/>
    <x v="18"/>
    <x v="20"/>
    <n v="181.5"/>
    <n v="214.5"/>
    <x v="4"/>
  </r>
  <r>
    <x v="27"/>
    <x v="20"/>
    <n v="2060"/>
    <n v="6"/>
    <x v="5"/>
    <n v="6"/>
    <n v="2.75"/>
    <n v="3.25"/>
    <x v="59"/>
    <x v="60"/>
    <n v="462"/>
    <n v="546"/>
    <x v="3"/>
  </r>
  <r>
    <x v="27"/>
    <x v="20"/>
    <n v="2060"/>
    <n v="4"/>
    <x v="4"/>
    <n v="4"/>
    <n v="1.5"/>
    <n v="2.5"/>
    <x v="64"/>
    <x v="68"/>
    <n v="201"/>
    <n v="335"/>
    <x v="3"/>
  </r>
  <r>
    <x v="27"/>
    <x v="20"/>
    <n v="2060"/>
    <n v="5"/>
    <x v="2"/>
    <n v="3"/>
    <n v="1.25"/>
    <n v="1.75"/>
    <x v="65"/>
    <x v="69"/>
    <n v="215"/>
    <n v="301"/>
    <x v="3"/>
  </r>
  <r>
    <x v="28"/>
    <x v="20"/>
    <n v="1263"/>
    <n v="4"/>
    <x v="4"/>
    <n v="4"/>
    <n v="1.5"/>
    <n v="2.5"/>
    <x v="66"/>
    <x v="70"/>
    <n v="120"/>
    <n v="200"/>
    <x v="0"/>
  </r>
  <r>
    <x v="28"/>
    <x v="20"/>
    <n v="1263"/>
    <n v="5"/>
    <x v="2"/>
    <n v="3"/>
    <n v="1.25"/>
    <n v="1.75"/>
    <x v="67"/>
    <x v="71"/>
    <n v="117.5"/>
    <n v="164.5"/>
    <x v="0"/>
  </r>
  <r>
    <x v="28"/>
    <x v="20"/>
    <n v="1263"/>
    <n v="3"/>
    <x v="3"/>
    <n v="5"/>
    <n v="2.2000000000000002"/>
    <n v="2.8"/>
    <x v="68"/>
    <x v="72"/>
    <n v="211.20000000000002"/>
    <n v="268.79999999999995"/>
    <x v="0"/>
  </r>
  <r>
    <x v="28"/>
    <x v="20"/>
    <n v="1263"/>
    <n v="6"/>
    <x v="5"/>
    <n v="6"/>
    <n v="2.75"/>
    <n v="3.25"/>
    <x v="69"/>
    <x v="73"/>
    <n v="46.75"/>
    <n v="55.25"/>
    <x v="0"/>
  </r>
  <r>
    <x v="28"/>
    <x v="20"/>
    <n v="1263"/>
    <n v="2"/>
    <x v="1"/>
    <n v="1"/>
    <n v="0.5"/>
    <n v="0.5"/>
    <x v="70"/>
    <x v="74"/>
    <n v="39.5"/>
    <n v="39.5"/>
    <x v="0"/>
  </r>
  <r>
    <x v="29"/>
    <x v="21"/>
    <n v="2117"/>
    <n v="5"/>
    <x v="2"/>
    <n v="3"/>
    <n v="1.25"/>
    <n v="1.75"/>
    <x v="71"/>
    <x v="75"/>
    <n v="190"/>
    <n v="266"/>
    <x v="2"/>
  </r>
  <r>
    <x v="29"/>
    <x v="21"/>
    <n v="2117"/>
    <n v="1"/>
    <x v="0"/>
    <n v="5"/>
    <n v="2"/>
    <n v="3"/>
    <x v="72"/>
    <x v="76"/>
    <n v="338"/>
    <n v="507"/>
    <x v="2"/>
  </r>
  <r>
    <x v="29"/>
    <x v="21"/>
    <n v="2117"/>
    <n v="4"/>
    <x v="4"/>
    <n v="4"/>
    <n v="1.5"/>
    <n v="2.5"/>
    <x v="73"/>
    <x v="77"/>
    <n v="306"/>
    <n v="510"/>
    <x v="2"/>
  </r>
  <r>
    <x v="30"/>
    <x v="22"/>
    <n v="1900"/>
    <n v="1"/>
    <x v="0"/>
    <n v="5"/>
    <n v="2"/>
    <n v="3"/>
    <x v="74"/>
    <x v="78"/>
    <n v="302"/>
    <n v="453"/>
    <x v="1"/>
  </r>
  <r>
    <x v="30"/>
    <x v="22"/>
    <n v="1900"/>
    <n v="3"/>
    <x v="3"/>
    <n v="5"/>
    <n v="2.2000000000000002"/>
    <n v="2.8"/>
    <x v="0"/>
    <x v="0"/>
    <n v="503.80000000000007"/>
    <n v="641.19999999999993"/>
    <x v="1"/>
  </r>
  <r>
    <x v="31"/>
    <x v="23"/>
    <n v="2847"/>
    <n v="3"/>
    <x v="3"/>
    <n v="5"/>
    <n v="2.2000000000000002"/>
    <n v="2.8"/>
    <x v="5"/>
    <x v="79"/>
    <n v="281.60000000000002"/>
    <n v="358.4"/>
    <x v="0"/>
  </r>
  <r>
    <x v="31"/>
    <x v="23"/>
    <n v="2847"/>
    <n v="1"/>
    <x v="0"/>
    <n v="5"/>
    <n v="2"/>
    <n v="3"/>
    <x v="75"/>
    <x v="80"/>
    <n v="186"/>
    <n v="279"/>
    <x v="0"/>
  </r>
  <r>
    <x v="31"/>
    <x v="23"/>
    <n v="2847"/>
    <n v="4"/>
    <x v="4"/>
    <n v="4"/>
    <n v="1.5"/>
    <n v="2.5"/>
    <x v="60"/>
    <x v="81"/>
    <n v="183"/>
    <n v="305"/>
    <x v="0"/>
  </r>
  <r>
    <x v="31"/>
    <x v="23"/>
    <n v="2847"/>
    <n v="6"/>
    <x v="5"/>
    <n v="6"/>
    <n v="2.75"/>
    <n v="3.25"/>
    <x v="12"/>
    <x v="82"/>
    <n v="574.75"/>
    <n v="679.25"/>
    <x v="0"/>
  </r>
  <r>
    <x v="32"/>
    <x v="24"/>
    <n v="2159"/>
    <n v="5"/>
    <x v="2"/>
    <n v="3"/>
    <n v="1.25"/>
    <n v="1.75"/>
    <x v="9"/>
    <x v="83"/>
    <n v="252.5"/>
    <n v="353.5"/>
    <x v="4"/>
  </r>
  <r>
    <x v="32"/>
    <x v="24"/>
    <n v="2159"/>
    <n v="3"/>
    <x v="3"/>
    <n v="5"/>
    <n v="2.2000000000000002"/>
    <n v="2.8"/>
    <x v="76"/>
    <x v="84"/>
    <n v="226.60000000000002"/>
    <n v="288.39999999999998"/>
    <x v="4"/>
  </r>
  <r>
    <x v="32"/>
    <x v="24"/>
    <n v="2159"/>
    <n v="6"/>
    <x v="5"/>
    <n v="6"/>
    <n v="2.75"/>
    <n v="3.25"/>
    <x v="77"/>
    <x v="85"/>
    <n v="475.75"/>
    <n v="562.25"/>
    <x v="4"/>
  </r>
  <r>
    <x v="33"/>
    <x v="25"/>
    <n v="1196"/>
    <n v="2"/>
    <x v="1"/>
    <n v="1"/>
    <n v="0.5"/>
    <n v="0.5"/>
    <x v="78"/>
    <x v="4"/>
    <n v="98"/>
    <n v="98"/>
    <x v="1"/>
  </r>
  <r>
    <x v="33"/>
    <x v="25"/>
    <n v="1196"/>
    <n v="1"/>
    <x v="0"/>
    <n v="5"/>
    <n v="2"/>
    <n v="3"/>
    <x v="79"/>
    <x v="86"/>
    <n v="400"/>
    <n v="600"/>
    <x v="1"/>
  </r>
  <r>
    <x v="34"/>
    <x v="26"/>
    <n v="1165"/>
    <n v="5"/>
    <x v="2"/>
    <n v="3"/>
    <n v="1.25"/>
    <n v="1.75"/>
    <x v="80"/>
    <x v="87"/>
    <n v="141.25"/>
    <n v="197.75"/>
    <x v="0"/>
  </r>
  <r>
    <x v="34"/>
    <x v="26"/>
    <n v="1165"/>
    <n v="3"/>
    <x v="3"/>
    <n v="5"/>
    <n v="2.2000000000000002"/>
    <n v="2.8"/>
    <x v="81"/>
    <x v="10"/>
    <n v="74.800000000000011"/>
    <n v="95.199999999999989"/>
    <x v="0"/>
  </r>
  <r>
    <x v="34"/>
    <x v="26"/>
    <n v="1165"/>
    <n v="4"/>
    <x v="4"/>
    <n v="4"/>
    <n v="1.5"/>
    <n v="2.5"/>
    <x v="82"/>
    <x v="88"/>
    <n v="246"/>
    <n v="410"/>
    <x v="0"/>
  </r>
  <r>
    <x v="35"/>
    <x v="27"/>
    <n v="1391"/>
    <n v="1"/>
    <x v="0"/>
    <n v="5"/>
    <n v="2"/>
    <n v="3"/>
    <x v="83"/>
    <x v="89"/>
    <n v="232"/>
    <n v="348"/>
    <x v="3"/>
  </r>
  <r>
    <x v="35"/>
    <x v="27"/>
    <n v="1391"/>
    <n v="4"/>
    <x v="4"/>
    <n v="4"/>
    <n v="1.5"/>
    <n v="2.5"/>
    <x v="84"/>
    <x v="90"/>
    <n v="190.5"/>
    <n v="317.5"/>
    <x v="3"/>
  </r>
  <r>
    <x v="35"/>
    <x v="27"/>
    <n v="1391"/>
    <n v="5"/>
    <x v="2"/>
    <n v="3"/>
    <n v="1.25"/>
    <n v="1.75"/>
    <x v="85"/>
    <x v="91"/>
    <n v="126.25"/>
    <n v="176.75"/>
    <x v="3"/>
  </r>
  <r>
    <x v="36"/>
    <x v="27"/>
    <n v="1415"/>
    <n v="1"/>
    <x v="0"/>
    <n v="5"/>
    <n v="2"/>
    <n v="3"/>
    <x v="86"/>
    <x v="92"/>
    <n v="272"/>
    <n v="408"/>
    <x v="1"/>
  </r>
  <r>
    <x v="36"/>
    <x v="27"/>
    <n v="1415"/>
    <n v="5"/>
    <x v="2"/>
    <n v="3"/>
    <n v="1.25"/>
    <n v="1.75"/>
    <x v="87"/>
    <x v="53"/>
    <n v="306.25"/>
    <n v="428.75"/>
    <x v="1"/>
  </r>
  <r>
    <x v="37"/>
    <x v="28"/>
    <n v="685"/>
    <n v="1"/>
    <x v="0"/>
    <n v="5"/>
    <n v="2"/>
    <n v="3"/>
    <x v="88"/>
    <x v="93"/>
    <n v="274"/>
    <n v="411"/>
    <x v="2"/>
  </r>
  <r>
    <x v="38"/>
    <x v="28"/>
    <n v="1094"/>
    <n v="4"/>
    <x v="4"/>
    <n v="4"/>
    <n v="1.5"/>
    <n v="2.5"/>
    <x v="89"/>
    <x v="94"/>
    <n v="21"/>
    <n v="35"/>
    <x v="0"/>
  </r>
  <r>
    <x v="38"/>
    <x v="28"/>
    <n v="1094"/>
    <n v="6"/>
    <x v="5"/>
    <n v="6"/>
    <n v="2.75"/>
    <n v="3.25"/>
    <x v="77"/>
    <x v="85"/>
    <n v="475.75"/>
    <n v="562.25"/>
    <x v="0"/>
  </r>
  <r>
    <x v="39"/>
    <x v="29"/>
    <n v="487"/>
    <n v="4"/>
    <x v="4"/>
    <n v="4"/>
    <n v="1.5"/>
    <n v="2.5"/>
    <x v="90"/>
    <x v="95"/>
    <n v="19.5"/>
    <n v="32.5"/>
    <x v="2"/>
  </r>
  <r>
    <x v="39"/>
    <x v="29"/>
    <n v="487"/>
    <n v="3"/>
    <x v="3"/>
    <n v="5"/>
    <n v="2.2000000000000002"/>
    <n v="2.8"/>
    <x v="91"/>
    <x v="96"/>
    <n v="191.4"/>
    <n v="243.6"/>
    <x v="2"/>
  </r>
  <r>
    <x v="40"/>
    <x v="29"/>
    <n v="240"/>
    <n v="1"/>
    <x v="0"/>
    <n v="5"/>
    <n v="2"/>
    <n v="3"/>
    <x v="43"/>
    <x v="97"/>
    <n v="96"/>
    <n v="144"/>
    <x v="0"/>
  </r>
  <r>
    <x v="41"/>
    <x v="30"/>
    <n v="1351"/>
    <n v="2"/>
    <x v="1"/>
    <n v="1"/>
    <n v="0.5"/>
    <n v="0.5"/>
    <x v="92"/>
    <x v="98"/>
    <n v="61.5"/>
    <n v="61.5"/>
    <x v="2"/>
  </r>
  <r>
    <x v="41"/>
    <x v="30"/>
    <n v="1351"/>
    <n v="4"/>
    <x v="4"/>
    <n v="4"/>
    <n v="1.5"/>
    <n v="2.5"/>
    <x v="93"/>
    <x v="99"/>
    <n v="325.5"/>
    <n v="542.5"/>
    <x v="2"/>
  </r>
  <r>
    <x v="41"/>
    <x v="30"/>
    <n v="1351"/>
    <n v="5"/>
    <x v="2"/>
    <n v="3"/>
    <n v="1.25"/>
    <n v="1.75"/>
    <x v="94"/>
    <x v="100"/>
    <n v="150"/>
    <n v="210"/>
    <x v="2"/>
  </r>
  <r>
    <x v="42"/>
    <x v="30"/>
    <n v="3518"/>
    <n v="3"/>
    <x v="3"/>
    <n v="5"/>
    <n v="2.2000000000000002"/>
    <n v="2.8"/>
    <x v="95"/>
    <x v="101"/>
    <n v="275"/>
    <n v="350"/>
    <x v="0"/>
  </r>
  <r>
    <x v="42"/>
    <x v="30"/>
    <n v="3518"/>
    <n v="1"/>
    <x v="0"/>
    <n v="5"/>
    <n v="2"/>
    <n v="3"/>
    <x v="12"/>
    <x v="102"/>
    <n v="418"/>
    <n v="627"/>
    <x v="0"/>
  </r>
  <r>
    <x v="42"/>
    <x v="30"/>
    <n v="3518"/>
    <n v="6"/>
    <x v="5"/>
    <n v="6"/>
    <n v="2.75"/>
    <n v="3.25"/>
    <x v="24"/>
    <x v="103"/>
    <n v="511.5"/>
    <n v="604.5"/>
    <x v="0"/>
  </r>
  <r>
    <x v="42"/>
    <x v="30"/>
    <n v="3518"/>
    <n v="4"/>
    <x v="4"/>
    <n v="4"/>
    <n v="1.5"/>
    <n v="2.5"/>
    <x v="8"/>
    <x v="104"/>
    <n v="27"/>
    <n v="45"/>
    <x v="0"/>
  </r>
  <r>
    <x v="42"/>
    <x v="30"/>
    <n v="3518"/>
    <n v="5"/>
    <x v="2"/>
    <n v="3"/>
    <n v="1.25"/>
    <n v="1.75"/>
    <x v="96"/>
    <x v="59"/>
    <n v="275"/>
    <n v="385"/>
    <x v="0"/>
  </r>
  <r>
    <x v="43"/>
    <x v="30"/>
    <n v="952"/>
    <n v="2"/>
    <x v="1"/>
    <n v="1"/>
    <n v="0.5"/>
    <n v="0.5"/>
    <x v="97"/>
    <x v="105"/>
    <n v="77.5"/>
    <n v="77.5"/>
    <x v="4"/>
  </r>
  <r>
    <x v="43"/>
    <x v="30"/>
    <n v="952"/>
    <n v="5"/>
    <x v="2"/>
    <n v="3"/>
    <n v="1.25"/>
    <n v="1.75"/>
    <x v="39"/>
    <x v="106"/>
    <n v="298.75"/>
    <n v="418.25"/>
    <x v="4"/>
  </r>
  <r>
    <x v="43"/>
    <x v="30"/>
    <n v="952"/>
    <n v="4"/>
    <x v="4"/>
    <n v="4"/>
    <n v="1.5"/>
    <n v="2.5"/>
    <x v="98"/>
    <x v="107"/>
    <n v="30"/>
    <n v="50"/>
    <x v="4"/>
  </r>
  <r>
    <x v="44"/>
    <x v="31"/>
    <n v="2208"/>
    <n v="6"/>
    <x v="5"/>
    <n v="6"/>
    <n v="2.75"/>
    <n v="3.25"/>
    <x v="99"/>
    <x v="108"/>
    <n v="396"/>
    <n v="468"/>
    <x v="4"/>
  </r>
  <r>
    <x v="44"/>
    <x v="31"/>
    <n v="2208"/>
    <n v="4"/>
    <x v="4"/>
    <n v="4"/>
    <n v="1.5"/>
    <n v="2.5"/>
    <x v="59"/>
    <x v="109"/>
    <n v="252"/>
    <n v="420"/>
    <x v="4"/>
  </r>
  <r>
    <x v="44"/>
    <x v="31"/>
    <n v="2208"/>
    <n v="5"/>
    <x v="2"/>
    <n v="3"/>
    <n v="1.25"/>
    <n v="1.75"/>
    <x v="100"/>
    <x v="109"/>
    <n v="280"/>
    <n v="392"/>
    <x v="4"/>
  </r>
  <r>
    <x v="45"/>
    <x v="32"/>
    <n v="648"/>
    <n v="2"/>
    <x v="1"/>
    <n v="1"/>
    <n v="0.5"/>
    <n v="0.5"/>
    <x v="101"/>
    <x v="110"/>
    <n v="88.5"/>
    <n v="88.5"/>
    <x v="0"/>
  </r>
  <r>
    <x v="45"/>
    <x v="32"/>
    <n v="648"/>
    <n v="4"/>
    <x v="4"/>
    <n v="4"/>
    <n v="1.5"/>
    <n v="2.5"/>
    <x v="18"/>
    <x v="111"/>
    <n v="99"/>
    <n v="165"/>
    <x v="0"/>
  </r>
  <r>
    <x v="45"/>
    <x v="32"/>
    <n v="648"/>
    <n v="5"/>
    <x v="2"/>
    <n v="3"/>
    <n v="1.25"/>
    <n v="1.75"/>
    <x v="102"/>
    <x v="112"/>
    <n v="86.25"/>
    <n v="120.75"/>
    <x v="0"/>
  </r>
  <r>
    <x v="46"/>
    <x v="33"/>
    <n v="798"/>
    <n v="4"/>
    <x v="4"/>
    <n v="4"/>
    <n v="1.5"/>
    <n v="2.5"/>
    <x v="57"/>
    <x v="113"/>
    <n v="198"/>
    <n v="330"/>
    <x v="4"/>
  </r>
  <r>
    <x v="46"/>
    <x v="33"/>
    <n v="798"/>
    <n v="6"/>
    <x v="5"/>
    <n v="6"/>
    <n v="2.75"/>
    <n v="3.25"/>
    <x v="103"/>
    <x v="114"/>
    <n v="123.75"/>
    <n v="146.25"/>
    <x v="4"/>
  </r>
  <r>
    <x v="47"/>
    <x v="34"/>
    <n v="655"/>
    <n v="3"/>
    <x v="3"/>
    <n v="5"/>
    <n v="2.2000000000000002"/>
    <n v="2.8"/>
    <x v="104"/>
    <x v="115"/>
    <n v="288.20000000000005"/>
    <n v="366.79999999999995"/>
    <x v="3"/>
  </r>
  <r>
    <x v="48"/>
    <x v="35"/>
    <n v="588"/>
    <n v="4"/>
    <x v="4"/>
    <n v="4"/>
    <n v="1.5"/>
    <n v="2.5"/>
    <x v="51"/>
    <x v="116"/>
    <n v="220.5"/>
    <n v="367.5"/>
    <x v="2"/>
  </r>
  <r>
    <x v="49"/>
    <x v="36"/>
    <n v="180"/>
    <n v="6"/>
    <x v="5"/>
    <n v="6"/>
    <n v="2.75"/>
    <n v="3.25"/>
    <x v="2"/>
    <x v="25"/>
    <n v="82.5"/>
    <n v="97.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F6C9E-55DD-47A4-8578-1FA7D8E6719E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E19" firstHeaderRow="0" firstDataRow="1" firstDataCol="1"/>
  <pivotFields count="15">
    <pivotField showAll="0"/>
    <pivotField numFmtId="14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umFmtId="164" showAll="0"/>
    <pivotField showAll="0"/>
    <pivotField axis="axisRow" showAll="0">
      <items count="7">
        <item x="0"/>
        <item x="1"/>
        <item x="3"/>
        <item x="4"/>
        <item x="2"/>
        <item x="5"/>
        <item t="default"/>
      </items>
    </pivotField>
    <pivotField numFmtId="164" showAll="0"/>
    <pivotField numFmtId="164" showAll="0"/>
    <pivotField numFmtId="164" showAll="0"/>
    <pivotField dataField="1" numFmtId="1" showAll="0"/>
    <pivotField dataField="1" numFmtId="1" showAll="0"/>
    <pivotField dataField="1" numFmtId="1" showAll="0"/>
    <pivotField dataField="1" numFmtId="1" showAll="0"/>
    <pivotField showAll="0">
      <items count="6">
        <item x="1"/>
        <item x="4"/>
        <item x="0"/>
        <item x="2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uantity" fld="8" showDataAs="percentOfTotal" baseField="12" baseItem="2" numFmtId="10"/>
    <dataField name="Sum of TotalCost" fld="10" showDataAs="percentOfTotal" baseField="12" baseItem="3" numFmtId="10"/>
    <dataField name="Sum of TotalRevenue" fld="9" showDataAs="percentOfTotal" baseField="12" baseItem="1" numFmtId="10"/>
    <dataField name="Sum of TotalProfit" fld="11" showDataAs="percentOfCol" baseField="0" baseItem="0" numFmtId="10"/>
  </dataFields>
  <formats count="6">
    <format dxfId="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2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31">
      <pivotArea outline="0" fieldPosition="0">
        <references count="1">
          <reference field="4294967294" count="1">
            <x v="0"/>
          </reference>
        </references>
      </pivotArea>
    </format>
    <format dxfId="30">
      <pivotArea outline="0" fieldPosition="0">
        <references count="1">
          <reference field="4294967294" count="1">
            <x v="1"/>
          </reference>
        </references>
      </pivotArea>
    </format>
    <format dxfId="29">
      <pivotArea outline="0" fieldPosition="0">
        <references count="1">
          <reference field="4294967294" count="1">
            <x v="2"/>
          </reference>
        </references>
      </pivotArea>
    </format>
    <format dxfId="28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CB6FE-7CF3-4020-8F11-3F2572233333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0" firstDataRow="1" firstDataCol="1"/>
  <pivotFields count="15">
    <pivotField showAll="0"/>
    <pivotField numFmtId="14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umFmtId="164" showAll="0"/>
    <pivotField showAll="0"/>
    <pivotField axis="axisRow" showAll="0">
      <items count="7">
        <item x="0"/>
        <item x="1"/>
        <item x="3"/>
        <item x="4"/>
        <item x="2"/>
        <item x="5"/>
        <item t="default"/>
      </items>
    </pivotField>
    <pivotField numFmtId="164" showAll="0"/>
    <pivotField numFmtId="164" showAll="0"/>
    <pivotField numFmtId="164" showAll="0"/>
    <pivotField dataField="1" numFmtId="1" showAll="0"/>
    <pivotField dataField="1" numFmtId="1" showAll="0"/>
    <pivotField dataField="1" numFmtId="1" showAll="0"/>
    <pivotField dataField="1" numFmtId="1" showAll="0"/>
    <pivotField showAll="0">
      <items count="6">
        <item x="1"/>
        <item x="4"/>
        <item x="0"/>
        <item x="2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uantity" fld="8" baseField="0" baseItem="0" numFmtId="1"/>
    <dataField name="Sum of TotalCost" fld="10" baseField="0" baseItem="0" numFmtId="165"/>
    <dataField name="Sum of TotalRevenue" fld="9" baseField="0" baseItem="0" numFmtId="165"/>
    <dataField name="Sum of TotalProfit" fld="11" baseField="0" baseItem="0" numFmtId="165"/>
  </dataFields>
  <formats count="2">
    <format dxfId="35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E3C1A-12E9-457C-BF08-0CB4D78F53CE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0" firstDataRow="1" firstDataCol="1"/>
  <pivotFields count="15">
    <pivotField showAll="0"/>
    <pivotField numFmtId="14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umFmtId="164" showAll="0"/>
    <pivotField showAll="0"/>
    <pivotField showAll="0"/>
    <pivotField numFmtId="164" showAll="0"/>
    <pivotField numFmtId="164" showAll="0"/>
    <pivotField numFmtId="164" showAll="0"/>
    <pivotField dataField="1" numFmtId="1" showAll="0"/>
    <pivotField dataField="1" numFmtId="1" showAll="0"/>
    <pivotField dataField="1" numFmtId="1" showAll="0"/>
    <pivotField dataField="1" numFmtId="1" showAll="0"/>
    <pivotField axis="axisRow" showAll="0" sortType="descending">
      <items count="6">
        <item x="1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6">
    <i>
      <x v="2"/>
    </i>
    <i>
      <x/>
    </i>
    <i>
      <x v="1"/>
    </i>
    <i>
      <x v="4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uantity" fld="8" baseField="0" baseItem="0" numFmtId="1"/>
    <dataField name="Sum of TotalCost" fld="10" baseField="0" baseItem="0" numFmtId="165"/>
    <dataField name="Sum of TotalRevenue" fld="9" baseField="0" baseItem="0" numFmtId="165"/>
    <dataField name="Sum of TotalProfit" fld="11" baseField="0" baseItem="0" numFmtId="165"/>
  </dataFields>
  <formats count="2">
    <format dxfId="21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81C6F-BD19-4CF0-A875-743AA1314347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E18" firstHeaderRow="0" firstDataRow="1" firstDataCol="1"/>
  <pivotFields count="15">
    <pivotField showAll="0"/>
    <pivotField numFmtId="14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umFmtId="164" showAll="0"/>
    <pivotField showAll="0"/>
    <pivotField showAll="0"/>
    <pivotField numFmtId="164" showAll="0"/>
    <pivotField numFmtId="164" showAll="0"/>
    <pivotField numFmtId="164" showAll="0"/>
    <pivotField dataField="1" numFmtId="1" showAll="0"/>
    <pivotField dataField="1" numFmtId="1" showAll="0"/>
    <pivotField dataField="1" numFmtId="1" showAll="0"/>
    <pivotField dataField="1" numFmtId="1" showAll="0"/>
    <pivotField axis="axisRow" showAll="0" sortType="descending">
      <items count="6">
        <item x="1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6">
    <i>
      <x v="2"/>
    </i>
    <i>
      <x/>
    </i>
    <i>
      <x v="1"/>
    </i>
    <i>
      <x v="4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uantity" fld="8" showDataAs="percentOfTotal" baseField="12" baseItem="2" numFmtId="10"/>
    <dataField name="Sum of TotalCost" fld="10" showDataAs="percentOfTotal" baseField="12" baseItem="3" numFmtId="10"/>
    <dataField name="Sum of TotalRevenue" fld="9" showDataAs="percentOfTotal" baseField="12" baseItem="1" numFmtId="10"/>
    <dataField name="Sum of TotalProfit" fld="11" showDataAs="percentOfCol" baseField="0" baseItem="0" numFmtId="10"/>
  </dataFields>
  <formats count="6">
    <format dxfId="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  <format dxfId="24">
      <pivotArea outline="0" fieldPosition="0">
        <references count="1">
          <reference field="4294967294" count="1">
            <x v="1"/>
          </reference>
        </references>
      </pivotArea>
    </format>
    <format dxfId="23">
      <pivotArea outline="0" fieldPosition="0">
        <references count="1">
          <reference field="4294967294" count="1">
            <x v="2"/>
          </reference>
        </references>
      </pivotArea>
    </format>
    <format dxfId="22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EEC1F-2E9E-459D-9EFB-368107B2DD99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4" firstHeaderRow="0" firstDataRow="1" firstDataCol="1"/>
  <pivotFields count="15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umFmtId="14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dataField="1" numFmtId="164" showAll="0"/>
    <pivotField showAll="0"/>
    <pivotField showAll="0"/>
    <pivotField numFmtId="164" showAll="0"/>
    <pivotField numFmtId="164" showAll="0"/>
    <pivotField numFmtId="164" showAll="0"/>
    <pivotField numFmtId="1" showAll="0"/>
    <pivotField dataField="1" numFmtId="1" showAll="0">
      <items count="118">
        <item x="15"/>
        <item x="30"/>
        <item x="95"/>
        <item x="33"/>
        <item x="94"/>
        <item x="104"/>
        <item x="55"/>
        <item x="14"/>
        <item x="74"/>
        <item x="107"/>
        <item x="2"/>
        <item x="45"/>
        <item x="73"/>
        <item x="8"/>
        <item x="22"/>
        <item x="19"/>
        <item x="98"/>
        <item x="12"/>
        <item x="56"/>
        <item x="43"/>
        <item x="105"/>
        <item x="41"/>
        <item x="1"/>
        <item x="10"/>
        <item x="66"/>
        <item x="110"/>
        <item x="63"/>
        <item x="25"/>
        <item x="37"/>
        <item x="4"/>
        <item x="112"/>
        <item x="13"/>
        <item x="21"/>
        <item x="48"/>
        <item x="27"/>
        <item x="42"/>
        <item x="16"/>
        <item x="36"/>
        <item x="64"/>
        <item x="97"/>
        <item x="111"/>
        <item x="114"/>
        <item x="71"/>
        <item x="91"/>
        <item x="46"/>
        <item x="17"/>
        <item x="50"/>
        <item x="23"/>
        <item x="70"/>
        <item x="11"/>
        <item x="87"/>
        <item x="100"/>
        <item x="61"/>
        <item x="31"/>
        <item x="20"/>
        <item x="6"/>
        <item x="3"/>
        <item x="96"/>
        <item x="75"/>
        <item x="80"/>
        <item x="72"/>
        <item x="81"/>
        <item x="90"/>
        <item x="84"/>
        <item x="69"/>
        <item x="113"/>
        <item x="68"/>
        <item x="7"/>
        <item x="44"/>
        <item x="89"/>
        <item x="116"/>
        <item x="35"/>
        <item x="28"/>
        <item x="49"/>
        <item x="83"/>
        <item x="101"/>
        <item x="79"/>
        <item x="115"/>
        <item x="88"/>
        <item x="59"/>
        <item x="65"/>
        <item x="109"/>
        <item x="92"/>
        <item x="93"/>
        <item x="106"/>
        <item x="57"/>
        <item x="53"/>
        <item x="26"/>
        <item x="78"/>
        <item x="29"/>
        <item x="5"/>
        <item x="47"/>
        <item x="77"/>
        <item x="76"/>
        <item x="34"/>
        <item x="108"/>
        <item x="99"/>
        <item x="58"/>
        <item x="67"/>
        <item x="38"/>
        <item x="51"/>
        <item x="32"/>
        <item x="86"/>
        <item x="39"/>
        <item x="60"/>
        <item x="9"/>
        <item x="85"/>
        <item x="102"/>
        <item x="24"/>
        <item x="18"/>
        <item x="103"/>
        <item x="0"/>
        <item x="40"/>
        <item x="54"/>
        <item x="82"/>
        <item x="62"/>
        <item x="52"/>
        <item t="default"/>
      </items>
    </pivotField>
    <pivotField numFmtId="1" showAll="0"/>
    <pivotField numFmtI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OrderTotal" fld="2" subtotal="max" baseField="0" baseItem="0"/>
    <dataField name="Average of OrderTotal" fld="2" subtotal="average" baseField="0" baseItem="0"/>
    <dataField name="Sum of Total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756022-B33F-466F-9EC2-0B5BA6E24412}" name="Table726" displayName="Table726" ref="A1:N132" totalsRowShown="0">
  <autoFilter ref="A1:N132" xr:uid="{4F09B39C-ECA8-484F-8CD4-03AB823386F0}"/>
  <sortState xmlns:xlrd2="http://schemas.microsoft.com/office/spreadsheetml/2017/richdata2" ref="A2:N132">
    <sortCondition ref="A1:A132"/>
  </sortState>
  <tableColumns count="14">
    <tableColumn id="1" xr3:uid="{E9C4150C-473B-4BF9-B122-2280A5AA39D6}" name="OrderID"/>
    <tableColumn id="13" xr3:uid="{DDD2480D-AF51-4370-9A71-EDB7EFFABB74}" name="OrderDate" dataDxfId="19"/>
    <tableColumn id="14" xr3:uid="{5E97837C-935D-4D8A-BEF4-E00229A1C3B3}" name="OrderTotal" dataDxfId="18"/>
    <tableColumn id="2" xr3:uid="{2EF330AC-20A3-4D1A-B92A-849E0A859E1A}" name="CookieID"/>
    <tableColumn id="17" xr3:uid="{B1FD6AD4-C98F-48DC-964A-2F09A4C184E3}" name="CookieName"/>
    <tableColumn id="16" xr3:uid="{FED98281-5AE7-4819-8D63-C8011A03D67F}" name="RevenuePerCookie" dataDxfId="17"/>
    <tableColumn id="15" xr3:uid="{87ACDEA6-8FAA-465E-9F9F-9CABA6533A53}" name="CostPerCookie" dataDxfId="16"/>
    <tableColumn id="22" xr3:uid="{5F7E78B5-12CA-45CA-BC90-E8DE6E77AC7B}" name="ProfitPerCookie" dataDxfId="15">
      <calculatedColumnFormula>+Table726[[#This Row],[RevenuePerCookie]]-Table726[[#This Row],[CostPerCookie]]</calculatedColumnFormula>
    </tableColumn>
    <tableColumn id="3" xr3:uid="{EC12B06C-8CAB-4878-9F03-CE4D0658E0F7}" name="Quantity" dataDxfId="14"/>
    <tableColumn id="18" xr3:uid="{D3E7795E-791C-4F57-BFCB-AE73EB560250}" name="TotalRevenue" dataDxfId="13">
      <calculatedColumnFormula>Table726[[#This Row],[RevenuePerCookie]]*Table726[[#This Row],[Quantity]]</calculatedColumnFormula>
    </tableColumn>
    <tableColumn id="19" xr3:uid="{B238F7C1-87EA-44FB-B14B-C2CE679407E7}" name="TotalCost" dataDxfId="12">
      <calculatedColumnFormula>+Table726[[#This Row],[CostPerCookie]]*Table726[[#This Row],[Quantity]]</calculatedColumnFormula>
    </tableColumn>
    <tableColumn id="20" xr3:uid="{E1D2CB2D-BB4E-425D-B397-2CEB2CAF07F3}" name="TotalProfit" dataDxfId="11">
      <calculatedColumnFormula>+Table726[[#This Row],[ProfitPerCookie]]*Table726[[#This Row],[Quantity]]</calculatedColumnFormula>
    </tableColumn>
    <tableColumn id="4" xr3:uid="{BF5C69AA-3B94-4A0D-B4A0-DCF58DF12B19}" name="MarginPerCookie" dataCellStyle="Percent">
      <calculatedColumnFormula>+Table726[[#This Row],[ProfitPerCookie]]/Table726[[#This Row],[RevenuePerCookie]]</calculatedColumnFormula>
    </tableColumn>
    <tableColumn id="5" xr3:uid="{F2471C33-ED8D-4F69-8792-556A883FAED1}" name="CustomerNam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76D9B4-87FF-4C21-9AE4-36593B57789C}" name="Table7268" displayName="Table7268" ref="A1:I132" totalsRowShown="0">
  <autoFilter ref="A1:I132" xr:uid="{4F09B39C-ECA8-484F-8CD4-03AB823386F0}"/>
  <tableColumns count="9">
    <tableColumn id="4" xr3:uid="{2290DB89-79CD-4DA0-B8FD-E44A4761BD27}" name="CustomerID"/>
    <tableColumn id="5" xr3:uid="{6B836A30-4562-47F0-9400-FA8DABD5E2F6}" name="CustomerName"/>
    <tableColumn id="6" xr3:uid="{EDC6FA3E-959F-4FFE-8AC0-0A5452B9E509}" name="Phone"/>
    <tableColumn id="7" xr3:uid="{F6BD7916-4DFB-4EFA-895F-1AD66F2C7BFF}" name="Address"/>
    <tableColumn id="8" xr3:uid="{D87D821F-DD58-40F2-991B-C07EEC9857E8}" name="City"/>
    <tableColumn id="9" xr3:uid="{DCB6F1AD-7A4F-4EEC-AE73-CC91BFEF6DFA}" name="State"/>
    <tableColumn id="10" xr3:uid="{B4214925-BD14-447D-9D30-EA15BD4737A0}" name="Zip"/>
    <tableColumn id="11" xr3:uid="{810D7A8D-4A7D-41B5-B5C7-A4E6A80E4D53}" name="Country"/>
    <tableColumn id="12" xr3:uid="{F60CA4D1-75D5-450B-9082-F1C935BB6C81}" name="Not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9B39C-ECA8-484F-8CD4-03AB823386F0}" name="Table72" displayName="Table72" ref="A1:V133" totalsRowShown="0">
  <autoFilter ref="A1:V133" xr:uid="{4F09B39C-ECA8-484F-8CD4-03AB823386F0}"/>
  <sortState xmlns:xlrd2="http://schemas.microsoft.com/office/spreadsheetml/2017/richdata2" ref="A2:V133">
    <sortCondition ref="A1:A133"/>
  </sortState>
  <tableColumns count="22">
    <tableColumn id="1" xr3:uid="{C7739B0A-8410-4DC0-8BBC-8F293AD470D9}" name="OrderID-"/>
    <tableColumn id="13" xr3:uid="{8290D9A5-D99C-47FD-ABFC-C90EDE50460D}" name="OrderDate" dataDxfId="10"/>
    <tableColumn id="14" xr3:uid="{5F8CE357-A7F2-47C5-A626-B4F8E55811F2}" name="OrderTotal" dataDxfId="9"/>
    <tableColumn id="2" xr3:uid="{C468A11D-5E42-4BFB-804E-B7FF01A31223}" name="CookieID"/>
    <tableColumn id="17" xr3:uid="{31DE3C5F-EECA-49D1-B644-E359DF95B73C}" name="CookieName"/>
    <tableColumn id="23" xr3:uid="{513D3D95-2E86-4D85-AAE1-9FB7550E8E52}" name="Duplicate Check" dataDxfId="8">
      <calculatedColumnFormula>CONCATENATE(Table72[[#This Row],[OrderID-]],Table72[[#This Row],[CookieID]])</calculatedColumnFormula>
    </tableColumn>
    <tableColumn id="16" xr3:uid="{D2C80FEB-B24D-4F35-824B-325043AA7F5C}" name="RevenuePerCookie" dataDxfId="7"/>
    <tableColumn id="15" xr3:uid="{78D491C5-6DBB-4384-8DC9-6AAAC4898B0C}" name="CostPerCookie" dataDxfId="6"/>
    <tableColumn id="22" xr3:uid="{C4D06B4F-84EE-4545-8D1B-BAABF716C983}" name="ProfitPerCookie" dataDxfId="5">
      <calculatedColumnFormula>+Table72[[#This Row],[RevenuePerCookie]]-Table72[[#This Row],[CostPerCookie]]</calculatedColumnFormula>
    </tableColumn>
    <tableColumn id="3" xr3:uid="{78E67D9B-5D4E-43D3-A97B-CA4FFF76F163}" name="Quantity" dataDxfId="4"/>
    <tableColumn id="18" xr3:uid="{0516B73A-01B1-4B19-8E3D-FFFB26CD1821}" name="TotalRevenue" dataDxfId="3">
      <calculatedColumnFormula>Table72[[#This Row],[RevenuePerCookie]]*Table72[[#This Row],[Quantity]]</calculatedColumnFormula>
    </tableColumn>
    <tableColumn id="19" xr3:uid="{7A0E3773-5361-4961-9A3B-5E079062B83A}" name="TotalCost" dataDxfId="2">
      <calculatedColumnFormula>+Table72[[#This Row],[CostPerCookie]]*Table72[[#This Row],[Quantity]]</calculatedColumnFormula>
    </tableColumn>
    <tableColumn id="20" xr3:uid="{8E6AA72A-3415-4178-B744-A9AD0C147884}" name="TotalProfit" dataDxfId="1">
      <calculatedColumnFormula>+Table72[[#This Row],[ProfitPerCookie]]*Table72[[#This Row],[Quantity]]</calculatedColumnFormula>
    </tableColumn>
    <tableColumn id="4" xr3:uid="{8D7909C1-31F6-4EA4-837D-638447A57CFF}" name="CustomerID"/>
    <tableColumn id="5" xr3:uid="{EC6F0CCE-D527-457C-A31E-46BA5F5CEF40}" name="CustomerName"/>
    <tableColumn id="6" xr3:uid="{FB2A22F6-BBAB-4C73-888E-E6944436C863}" name="Phone"/>
    <tableColumn id="7" xr3:uid="{1F289971-6F15-4392-AF76-DE7798614602}" name="Address"/>
    <tableColumn id="8" xr3:uid="{20151C1B-AE3E-4EEC-AD3F-A509AE4FC687}" name="City"/>
    <tableColumn id="9" xr3:uid="{5030E91E-C1D7-4225-B308-63B212E311CF}" name="State"/>
    <tableColumn id="10" xr3:uid="{71543F04-8FEA-4C63-AB8F-C678245FC1E2}" name="Zip"/>
    <tableColumn id="11" xr3:uid="{DED764AC-7E66-4426-B063-150832C43A57}" name="Country"/>
    <tableColumn id="12" xr3:uid="{D182A063-C3B8-4DA1-98F0-25DB9E418BD4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60EE-6607-4857-8727-53564E9AEE23}">
  <dimension ref="A1:K132"/>
  <sheetViews>
    <sheetView workbookViewId="0">
      <selection activeCell="H22" sqref="H22"/>
    </sheetView>
  </sheetViews>
  <sheetFormatPr defaultRowHeight="14.5" x14ac:dyDescent="0.35"/>
  <cols>
    <col min="7" max="7" width="16.453125" bestFit="1" customWidth="1"/>
    <col min="8" max="8" width="16.81640625" bestFit="1" customWidth="1"/>
    <col min="9" max="9" width="13.36328125" bestFit="1" customWidth="1"/>
    <col min="10" max="10" width="14.26953125" bestFit="1" customWidth="1"/>
    <col min="11" max="11" width="8.54296875" bestFit="1" customWidth="1"/>
  </cols>
  <sheetData>
    <row r="1" spans="1:11" ht="15" thickBot="1" x14ac:dyDescent="0.4">
      <c r="A1" s="4" t="s">
        <v>46</v>
      </c>
      <c r="B1" s="4" t="s">
        <v>47</v>
      </c>
      <c r="C1" s="4" t="s">
        <v>61</v>
      </c>
      <c r="D1" s="3" t="s">
        <v>44</v>
      </c>
    </row>
    <row r="2" spans="1:11" x14ac:dyDescent="0.35">
      <c r="A2" s="4">
        <v>5</v>
      </c>
      <c r="B2" s="4">
        <v>2</v>
      </c>
      <c r="C2" s="4">
        <f>+Table726[[#This Row],[RevenuePerCookie]]-Table726[[#This Row],[CostPerCookie]]</f>
        <v>3</v>
      </c>
      <c r="D2" s="3">
        <v>229</v>
      </c>
      <c r="G2" s="8"/>
      <c r="H2" s="8" t="s">
        <v>46</v>
      </c>
      <c r="I2" s="8" t="s">
        <v>47</v>
      </c>
      <c r="J2" s="8" t="s">
        <v>61</v>
      </c>
      <c r="K2" s="8" t="s">
        <v>44</v>
      </c>
    </row>
    <row r="3" spans="1:11" x14ac:dyDescent="0.35">
      <c r="A3" s="4">
        <v>1</v>
      </c>
      <c r="B3" s="4">
        <v>0.5</v>
      </c>
      <c r="C3" s="4">
        <f>+Table726[[#This Row],[RevenuePerCookie]]-Table726[[#This Row],[CostPerCookie]]</f>
        <v>0.5</v>
      </c>
      <c r="D3" s="3">
        <v>160</v>
      </c>
      <c r="G3" t="s">
        <v>46</v>
      </c>
      <c r="H3">
        <v>1</v>
      </c>
    </row>
    <row r="4" spans="1:11" x14ac:dyDescent="0.35">
      <c r="A4" s="4">
        <v>3</v>
      </c>
      <c r="B4" s="4">
        <v>1.25</v>
      </c>
      <c r="C4" s="4">
        <f>+Table726[[#This Row],[RevenuePerCookie]]-Table726[[#This Row],[CostPerCookie]]</f>
        <v>1.75</v>
      </c>
      <c r="D4" s="3">
        <v>30</v>
      </c>
      <c r="G4" t="s">
        <v>47</v>
      </c>
      <c r="H4">
        <v>0.98248523937798959</v>
      </c>
      <c r="I4">
        <v>1</v>
      </c>
    </row>
    <row r="5" spans="1:11" x14ac:dyDescent="0.35">
      <c r="A5" s="4">
        <v>5</v>
      </c>
      <c r="B5" s="4">
        <v>2.2000000000000002</v>
      </c>
      <c r="C5" s="4">
        <f>+Table726[[#This Row],[RevenuePerCookie]]-Table726[[#This Row],[CostPerCookie]]</f>
        <v>2.8</v>
      </c>
      <c r="D5" s="3">
        <v>84</v>
      </c>
      <c r="G5" t="s">
        <v>61</v>
      </c>
      <c r="H5">
        <v>0.98958350922322602</v>
      </c>
      <c r="I5">
        <v>0.9454256253532376</v>
      </c>
      <c r="J5">
        <v>1</v>
      </c>
    </row>
    <row r="6" spans="1:11" ht="15" thickBot="1" x14ac:dyDescent="0.4">
      <c r="A6" s="4">
        <v>4</v>
      </c>
      <c r="B6" s="4">
        <v>1.5</v>
      </c>
      <c r="C6" s="4">
        <f>+Table726[[#This Row],[RevenuePerCookie]]-Table726[[#This Row],[CostPerCookie]]</f>
        <v>2.5</v>
      </c>
      <c r="D6" s="3">
        <v>49</v>
      </c>
      <c r="G6" s="7" t="s">
        <v>44</v>
      </c>
      <c r="H6" s="7">
        <v>-0.1764576844987695</v>
      </c>
      <c r="I6" s="7">
        <v>-0.17036783201423841</v>
      </c>
      <c r="J6" s="7">
        <v>-0.17693671959972745</v>
      </c>
      <c r="K6" s="7">
        <v>1</v>
      </c>
    </row>
    <row r="7" spans="1:11" x14ac:dyDescent="0.35">
      <c r="A7" s="4">
        <v>6</v>
      </c>
      <c r="B7" s="4">
        <v>2.75</v>
      </c>
      <c r="C7" s="4">
        <f>+Table726[[#This Row],[RevenuePerCookie]]-Table726[[#This Row],[CostPerCookie]]</f>
        <v>3.25</v>
      </c>
      <c r="D7" s="3">
        <v>128</v>
      </c>
    </row>
    <row r="8" spans="1:11" x14ac:dyDescent="0.35">
      <c r="A8" s="4">
        <v>5</v>
      </c>
      <c r="B8" s="4">
        <v>2</v>
      </c>
      <c r="C8" s="4">
        <f>+Table726[[#This Row],[RevenuePerCookie]]-Table726[[#This Row],[CostPerCookie]]</f>
        <v>3</v>
      </c>
      <c r="D8" s="3">
        <v>82</v>
      </c>
    </row>
    <row r="9" spans="1:11" x14ac:dyDescent="0.35">
      <c r="A9" s="4">
        <v>3</v>
      </c>
      <c r="B9" s="4">
        <v>1.25</v>
      </c>
      <c r="C9" s="4">
        <f>+Table726[[#This Row],[RevenuePerCookie]]-Table726[[#This Row],[CostPerCookie]]</f>
        <v>1.75</v>
      </c>
      <c r="D9" s="3">
        <v>180</v>
      </c>
    </row>
    <row r="10" spans="1:11" x14ac:dyDescent="0.35">
      <c r="A10" s="4">
        <v>6</v>
      </c>
      <c r="B10" s="4">
        <v>2.75</v>
      </c>
      <c r="C10" s="4">
        <f>+Table726[[#This Row],[RevenuePerCookie]]-Table726[[#This Row],[CostPerCookie]]</f>
        <v>3.25</v>
      </c>
      <c r="D10" s="3">
        <v>18</v>
      </c>
    </row>
    <row r="11" spans="1:11" x14ac:dyDescent="0.35">
      <c r="A11" s="4">
        <v>5</v>
      </c>
      <c r="B11" s="4">
        <v>2.2000000000000002</v>
      </c>
      <c r="C11" s="4">
        <f>+Table726[[#This Row],[RevenuePerCookie]]-Table726[[#This Row],[CostPerCookie]]</f>
        <v>2.8</v>
      </c>
      <c r="D11" s="3">
        <v>202</v>
      </c>
    </row>
    <row r="12" spans="1:11" x14ac:dyDescent="0.35">
      <c r="A12" s="4">
        <v>1</v>
      </c>
      <c r="B12" s="4">
        <v>0.5</v>
      </c>
      <c r="C12" s="4">
        <f>+Table726[[#This Row],[RevenuePerCookie]]-Table726[[#This Row],[CostPerCookie]]</f>
        <v>0.5</v>
      </c>
      <c r="D12" s="3">
        <v>170</v>
      </c>
    </row>
    <row r="13" spans="1:11" x14ac:dyDescent="0.35">
      <c r="A13" s="4">
        <v>4</v>
      </c>
      <c r="B13" s="4">
        <v>1.5</v>
      </c>
      <c r="C13" s="4">
        <f>+Table726[[#This Row],[RevenuePerCookie]]-Table726[[#This Row],[CostPerCookie]]</f>
        <v>2.5</v>
      </c>
      <c r="D13" s="3">
        <v>82</v>
      </c>
    </row>
    <row r="14" spans="1:11" x14ac:dyDescent="0.35">
      <c r="A14" s="4">
        <v>5</v>
      </c>
      <c r="B14" s="4">
        <v>2.2000000000000002</v>
      </c>
      <c r="C14" s="4">
        <f>+Table726[[#This Row],[RevenuePerCookie]]-Table726[[#This Row],[CostPerCookie]]</f>
        <v>2.8</v>
      </c>
      <c r="D14" s="3">
        <v>25</v>
      </c>
    </row>
    <row r="15" spans="1:11" x14ac:dyDescent="0.35">
      <c r="A15" s="4">
        <v>1</v>
      </c>
      <c r="B15" s="4">
        <v>0.5</v>
      </c>
      <c r="C15" s="4">
        <f>+Table726[[#This Row],[RevenuePerCookie]]-Table726[[#This Row],[CostPerCookie]]</f>
        <v>0.5</v>
      </c>
      <c r="D15" s="3">
        <v>209</v>
      </c>
    </row>
    <row r="16" spans="1:11" x14ac:dyDescent="0.35">
      <c r="A16" s="4">
        <v>3</v>
      </c>
      <c r="B16" s="4">
        <v>1.25</v>
      </c>
      <c r="C16" s="4">
        <f>+Table726[[#This Row],[RevenuePerCookie]]-Table726[[#This Row],[CostPerCookie]]</f>
        <v>1.75</v>
      </c>
      <c r="D16" s="3">
        <v>25</v>
      </c>
    </row>
    <row r="17" spans="1:4" x14ac:dyDescent="0.35">
      <c r="A17" s="4">
        <v>3</v>
      </c>
      <c r="B17" s="4">
        <v>1.25</v>
      </c>
      <c r="C17" s="4">
        <f>+Table726[[#This Row],[RevenuePerCookie]]-Table726[[#This Row],[CostPerCookie]]</f>
        <v>1.75</v>
      </c>
      <c r="D17" s="3">
        <v>11</v>
      </c>
    </row>
    <row r="18" spans="1:4" x14ac:dyDescent="0.35">
      <c r="A18" s="4">
        <v>5</v>
      </c>
      <c r="B18" s="4">
        <v>2</v>
      </c>
      <c r="C18" s="4">
        <f>+Table726[[#This Row],[RevenuePerCookie]]-Table726[[#This Row],[CostPerCookie]]</f>
        <v>3</v>
      </c>
      <c r="D18" s="3">
        <v>46</v>
      </c>
    </row>
    <row r="19" spans="1:4" x14ac:dyDescent="0.35">
      <c r="A19" s="4">
        <v>6</v>
      </c>
      <c r="B19" s="4">
        <v>2.75</v>
      </c>
      <c r="C19" s="4">
        <f>+Table726[[#This Row],[RevenuePerCookie]]-Table726[[#This Row],[CostPerCookie]]</f>
        <v>3.25</v>
      </c>
      <c r="D19" s="3">
        <v>51</v>
      </c>
    </row>
    <row r="20" spans="1:4" x14ac:dyDescent="0.35">
      <c r="A20" s="4">
        <v>5</v>
      </c>
      <c r="B20" s="4">
        <v>2</v>
      </c>
      <c r="C20" s="4">
        <f>+Table726[[#This Row],[RevenuePerCookie]]-Table726[[#This Row],[CostPerCookie]]</f>
        <v>3</v>
      </c>
      <c r="D20" s="3">
        <v>214</v>
      </c>
    </row>
    <row r="21" spans="1:4" x14ac:dyDescent="0.35">
      <c r="A21" s="4">
        <v>5</v>
      </c>
      <c r="B21" s="4">
        <v>2.2000000000000002</v>
      </c>
      <c r="C21" s="4">
        <f>+Table726[[#This Row],[RevenuePerCookie]]-Table726[[#This Row],[CostPerCookie]]</f>
        <v>2.8</v>
      </c>
      <c r="D21" s="3">
        <v>24</v>
      </c>
    </row>
    <row r="22" spans="1:4" x14ac:dyDescent="0.35">
      <c r="A22" s="4">
        <v>6</v>
      </c>
      <c r="B22" s="4">
        <v>2.75</v>
      </c>
      <c r="C22" s="4">
        <f>+Table726[[#This Row],[RevenuePerCookie]]-Table726[[#This Row],[CostPerCookie]]</f>
        <v>3.25</v>
      </c>
      <c r="D22" s="3">
        <v>66</v>
      </c>
    </row>
    <row r="23" spans="1:4" x14ac:dyDescent="0.35">
      <c r="A23" s="4">
        <v>1</v>
      </c>
      <c r="B23" s="4">
        <v>0.5</v>
      </c>
      <c r="C23" s="4">
        <f>+Table726[[#This Row],[RevenuePerCookie]]-Table726[[#This Row],[CostPerCookie]]</f>
        <v>0.5</v>
      </c>
      <c r="D23" s="3">
        <v>210</v>
      </c>
    </row>
    <row r="24" spans="1:4" x14ac:dyDescent="0.35">
      <c r="A24" s="4">
        <v>1</v>
      </c>
      <c r="B24" s="4">
        <v>0.5</v>
      </c>
      <c r="C24" s="4">
        <f>+Table726[[#This Row],[RevenuePerCookie]]-Table726[[#This Row],[CostPerCookie]]</f>
        <v>0.5</v>
      </c>
      <c r="D24" s="3">
        <v>114</v>
      </c>
    </row>
    <row r="25" spans="1:4" x14ac:dyDescent="0.35">
      <c r="A25" s="4">
        <v>3</v>
      </c>
      <c r="B25" s="4">
        <v>1.25</v>
      </c>
      <c r="C25" s="4">
        <f>+Table726[[#This Row],[RevenuePerCookie]]-Table726[[#This Row],[CostPerCookie]]</f>
        <v>1.75</v>
      </c>
      <c r="D25" s="3">
        <v>106</v>
      </c>
    </row>
    <row r="26" spans="1:4" x14ac:dyDescent="0.35">
      <c r="A26" s="4">
        <v>6</v>
      </c>
      <c r="B26" s="4">
        <v>2.75</v>
      </c>
      <c r="C26" s="4">
        <f>+Table726[[#This Row],[RevenuePerCookie]]-Table726[[#This Row],[CostPerCookie]]</f>
        <v>3.25</v>
      </c>
      <c r="D26" s="3">
        <v>178</v>
      </c>
    </row>
    <row r="27" spans="1:4" x14ac:dyDescent="0.35">
      <c r="A27" s="4">
        <v>5</v>
      </c>
      <c r="B27" s="4">
        <v>2.2000000000000002</v>
      </c>
      <c r="C27" s="4">
        <f>+Table726[[#This Row],[RevenuePerCookie]]-Table726[[#This Row],[CostPerCookie]]</f>
        <v>2.8</v>
      </c>
      <c r="D27" s="3">
        <v>36</v>
      </c>
    </row>
    <row r="28" spans="1:4" x14ac:dyDescent="0.35">
      <c r="A28" s="4">
        <v>4</v>
      </c>
      <c r="B28" s="4">
        <v>1.5</v>
      </c>
      <c r="C28" s="4">
        <f>+Table726[[#This Row],[RevenuePerCookie]]-Table726[[#This Row],[CostPerCookie]]</f>
        <v>2.5</v>
      </c>
      <c r="D28" s="3">
        <v>186</v>
      </c>
    </row>
    <row r="29" spans="1:4" x14ac:dyDescent="0.35">
      <c r="A29" s="4">
        <v>1</v>
      </c>
      <c r="B29" s="4">
        <v>0.5</v>
      </c>
      <c r="C29" s="4">
        <f>+Table726[[#This Row],[RevenuePerCookie]]-Table726[[#This Row],[CostPerCookie]]</f>
        <v>0.5</v>
      </c>
      <c r="D29" s="3">
        <v>226</v>
      </c>
    </row>
    <row r="30" spans="1:4" x14ac:dyDescent="0.35">
      <c r="A30" s="4">
        <v>4</v>
      </c>
      <c r="B30" s="4">
        <v>1.5</v>
      </c>
      <c r="C30" s="4">
        <f>+Table726[[#This Row],[RevenuePerCookie]]-Table726[[#This Row],[CostPerCookie]]</f>
        <v>2.5</v>
      </c>
      <c r="D30" s="3">
        <v>99</v>
      </c>
    </row>
    <row r="31" spans="1:4" x14ac:dyDescent="0.35">
      <c r="A31" s="4">
        <v>5</v>
      </c>
      <c r="B31" s="4">
        <v>2</v>
      </c>
      <c r="C31" s="4">
        <f>+Table726[[#This Row],[RevenuePerCookie]]-Table726[[#This Row],[CostPerCookie]]</f>
        <v>3</v>
      </c>
      <c r="D31" s="3">
        <v>119</v>
      </c>
    </row>
    <row r="32" spans="1:4" x14ac:dyDescent="0.35">
      <c r="A32" s="4">
        <v>5</v>
      </c>
      <c r="B32" s="4">
        <v>2.2000000000000002</v>
      </c>
      <c r="C32" s="4">
        <f>+Table726[[#This Row],[RevenuePerCookie]]-Table726[[#This Row],[CostPerCookie]]</f>
        <v>2.8</v>
      </c>
      <c r="D32" s="3">
        <v>153</v>
      </c>
    </row>
    <row r="33" spans="1:4" x14ac:dyDescent="0.35">
      <c r="A33" s="4">
        <v>1</v>
      </c>
      <c r="B33" s="4">
        <v>0.5</v>
      </c>
      <c r="C33" s="4">
        <f>+Table726[[#This Row],[RevenuePerCookie]]-Table726[[#This Row],[CostPerCookie]]</f>
        <v>0.5</v>
      </c>
      <c r="D33" s="3">
        <v>39</v>
      </c>
    </row>
    <row r="34" spans="1:4" x14ac:dyDescent="0.35">
      <c r="A34" s="4">
        <v>6</v>
      </c>
      <c r="B34" s="4">
        <v>2.75</v>
      </c>
      <c r="C34" s="4">
        <f>+Table726[[#This Row],[RevenuePerCookie]]-Table726[[#This Row],[CostPerCookie]]</f>
        <v>3.25</v>
      </c>
      <c r="D34" s="3">
        <v>65</v>
      </c>
    </row>
    <row r="35" spans="1:4" x14ac:dyDescent="0.35">
      <c r="A35" s="4">
        <v>4</v>
      </c>
      <c r="B35" s="4">
        <v>1.5</v>
      </c>
      <c r="C35" s="4">
        <f>+Table726[[#This Row],[RevenuePerCookie]]-Table726[[#This Row],[CostPerCookie]]</f>
        <v>2.5</v>
      </c>
      <c r="D35" s="3">
        <v>235</v>
      </c>
    </row>
    <row r="36" spans="1:4" x14ac:dyDescent="0.35">
      <c r="A36" s="4">
        <v>1</v>
      </c>
      <c r="B36" s="4">
        <v>0.5</v>
      </c>
      <c r="C36" s="4">
        <f>+Table726[[#This Row],[RevenuePerCookie]]-Table726[[#This Row],[CostPerCookie]]</f>
        <v>0.5</v>
      </c>
      <c r="D36" s="3">
        <v>53</v>
      </c>
    </row>
    <row r="37" spans="1:4" x14ac:dyDescent="0.35">
      <c r="A37" s="4">
        <v>5</v>
      </c>
      <c r="B37" s="4">
        <v>2</v>
      </c>
      <c r="C37" s="4">
        <f>+Table726[[#This Row],[RevenuePerCookie]]-Table726[[#This Row],[CostPerCookie]]</f>
        <v>3</v>
      </c>
      <c r="D37" s="3">
        <v>171</v>
      </c>
    </row>
    <row r="38" spans="1:4" x14ac:dyDescent="0.35">
      <c r="A38" s="4">
        <v>3</v>
      </c>
      <c r="B38" s="4">
        <v>1.25</v>
      </c>
      <c r="C38" s="4">
        <f>+Table726[[#This Row],[RevenuePerCookie]]-Table726[[#This Row],[CostPerCookie]]</f>
        <v>1.75</v>
      </c>
      <c r="D38" s="3">
        <v>197</v>
      </c>
    </row>
    <row r="39" spans="1:4" x14ac:dyDescent="0.35">
      <c r="A39" s="4">
        <v>1</v>
      </c>
      <c r="B39" s="4">
        <v>0.5</v>
      </c>
      <c r="C39" s="4">
        <f>+Table726[[#This Row],[RevenuePerCookie]]-Table726[[#This Row],[CostPerCookie]]</f>
        <v>0.5</v>
      </c>
      <c r="D39" s="3">
        <v>234</v>
      </c>
    </row>
    <row r="40" spans="1:4" x14ac:dyDescent="0.35">
      <c r="A40" s="4">
        <v>1</v>
      </c>
      <c r="B40" s="4">
        <v>0.5</v>
      </c>
      <c r="C40" s="4">
        <f>+Table726[[#This Row],[RevenuePerCookie]]-Table726[[#This Row],[CostPerCookie]]</f>
        <v>0.5</v>
      </c>
      <c r="D40" s="3">
        <v>193</v>
      </c>
    </row>
    <row r="41" spans="1:4" x14ac:dyDescent="0.35">
      <c r="A41" s="4">
        <v>4</v>
      </c>
      <c r="B41" s="4">
        <v>1.5</v>
      </c>
      <c r="C41" s="4">
        <f>+Table726[[#This Row],[RevenuePerCookie]]-Table726[[#This Row],[CostPerCookie]]</f>
        <v>2.5</v>
      </c>
      <c r="D41" s="3">
        <v>225</v>
      </c>
    </row>
    <row r="42" spans="1:4" x14ac:dyDescent="0.35">
      <c r="A42" s="4">
        <v>5</v>
      </c>
      <c r="B42" s="4">
        <v>2</v>
      </c>
      <c r="C42" s="4">
        <f>+Table726[[#This Row],[RevenuePerCookie]]-Table726[[#This Row],[CostPerCookie]]</f>
        <v>3</v>
      </c>
      <c r="D42" s="3">
        <v>201</v>
      </c>
    </row>
    <row r="43" spans="1:4" x14ac:dyDescent="0.35">
      <c r="A43" s="4">
        <v>5</v>
      </c>
      <c r="B43" s="4">
        <v>2.2000000000000002</v>
      </c>
      <c r="C43" s="4">
        <f>+Table726[[#This Row],[RevenuePerCookie]]-Table726[[#This Row],[CostPerCookie]]</f>
        <v>2.8</v>
      </c>
      <c r="D43" s="3">
        <v>239</v>
      </c>
    </row>
    <row r="44" spans="1:4" x14ac:dyDescent="0.35">
      <c r="A44" s="4">
        <v>5</v>
      </c>
      <c r="B44" s="4">
        <v>2.2000000000000002</v>
      </c>
      <c r="C44" s="4">
        <f>+Table726[[#This Row],[RevenuePerCookie]]-Table726[[#This Row],[CostPerCookie]]</f>
        <v>2.8</v>
      </c>
      <c r="D44" s="3">
        <v>78</v>
      </c>
    </row>
    <row r="45" spans="1:4" x14ac:dyDescent="0.35">
      <c r="A45" s="4">
        <v>6</v>
      </c>
      <c r="B45" s="4">
        <v>2.75</v>
      </c>
      <c r="C45" s="4">
        <f>+Table726[[#This Row],[RevenuePerCookie]]-Table726[[#This Row],[CostPerCookie]]</f>
        <v>3.25</v>
      </c>
      <c r="D45" s="3">
        <v>26</v>
      </c>
    </row>
    <row r="46" spans="1:4" x14ac:dyDescent="0.35">
      <c r="A46" s="4">
        <v>1</v>
      </c>
      <c r="B46" s="4">
        <v>0.5</v>
      </c>
      <c r="C46" s="4">
        <f>+Table726[[#This Row],[RevenuePerCookie]]-Table726[[#This Row],[CostPerCookie]]</f>
        <v>0.5</v>
      </c>
      <c r="D46" s="3">
        <v>227</v>
      </c>
    </row>
    <row r="47" spans="1:4" x14ac:dyDescent="0.35">
      <c r="A47" s="4">
        <v>3</v>
      </c>
      <c r="B47" s="4">
        <v>1.25</v>
      </c>
      <c r="C47" s="4">
        <f>+Table726[[#This Row],[RevenuePerCookie]]-Table726[[#This Row],[CostPerCookie]]</f>
        <v>1.75</v>
      </c>
      <c r="D47" s="3">
        <v>48</v>
      </c>
    </row>
    <row r="48" spans="1:4" x14ac:dyDescent="0.35">
      <c r="A48" s="4">
        <v>5</v>
      </c>
      <c r="B48" s="4">
        <v>2.2000000000000002</v>
      </c>
      <c r="C48" s="4">
        <f>+Table726[[#This Row],[RevenuePerCookie]]-Table726[[#This Row],[CostPerCookie]]</f>
        <v>2.8</v>
      </c>
      <c r="D48" s="3">
        <v>109</v>
      </c>
    </row>
    <row r="49" spans="1:4" x14ac:dyDescent="0.35">
      <c r="A49" s="4">
        <v>1</v>
      </c>
      <c r="B49" s="4">
        <v>0.5</v>
      </c>
      <c r="C49" s="4">
        <f>+Table726[[#This Row],[RevenuePerCookie]]-Table726[[#This Row],[CostPerCookie]]</f>
        <v>0.5</v>
      </c>
      <c r="D49" s="3">
        <v>99</v>
      </c>
    </row>
    <row r="50" spans="1:4" x14ac:dyDescent="0.35">
      <c r="A50" s="4">
        <v>5</v>
      </c>
      <c r="B50" s="4">
        <v>2</v>
      </c>
      <c r="C50" s="4">
        <f>+Table726[[#This Row],[RevenuePerCookie]]-Table726[[#This Row],[CostPerCookie]]</f>
        <v>3</v>
      </c>
      <c r="D50" s="3">
        <v>61</v>
      </c>
    </row>
    <row r="51" spans="1:4" x14ac:dyDescent="0.35">
      <c r="A51" s="4">
        <v>6</v>
      </c>
      <c r="B51" s="4">
        <v>2.75</v>
      </c>
      <c r="C51" s="4">
        <f>+Table726[[#This Row],[RevenuePerCookie]]-Table726[[#This Row],[CostPerCookie]]</f>
        <v>3.25</v>
      </c>
      <c r="D51" s="3">
        <v>129</v>
      </c>
    </row>
    <row r="52" spans="1:4" x14ac:dyDescent="0.35">
      <c r="A52" s="4">
        <v>4</v>
      </c>
      <c r="B52" s="4">
        <v>1.5</v>
      </c>
      <c r="C52" s="4">
        <f>+Table726[[#This Row],[RevenuePerCookie]]-Table726[[#This Row],[CostPerCookie]]</f>
        <v>2.5</v>
      </c>
      <c r="D52" s="3">
        <v>56</v>
      </c>
    </row>
    <row r="53" spans="1:4" x14ac:dyDescent="0.35">
      <c r="A53" s="4">
        <v>3</v>
      </c>
      <c r="B53" s="4">
        <v>1.25</v>
      </c>
      <c r="C53" s="4">
        <f>+Table726[[#This Row],[RevenuePerCookie]]-Table726[[#This Row],[CostPerCookie]]</f>
        <v>1.75</v>
      </c>
      <c r="D53" s="3">
        <v>199</v>
      </c>
    </row>
    <row r="54" spans="1:4" x14ac:dyDescent="0.35">
      <c r="A54" s="4">
        <v>5</v>
      </c>
      <c r="B54" s="4">
        <v>2.2000000000000002</v>
      </c>
      <c r="C54" s="4">
        <f>+Table726[[#This Row],[RevenuePerCookie]]-Table726[[#This Row],[CostPerCookie]]</f>
        <v>2.8</v>
      </c>
      <c r="D54" s="3">
        <v>63</v>
      </c>
    </row>
    <row r="55" spans="1:4" x14ac:dyDescent="0.35">
      <c r="A55" s="4">
        <v>5</v>
      </c>
      <c r="B55" s="4">
        <v>2.2000000000000002</v>
      </c>
      <c r="C55" s="4">
        <f>+Table726[[#This Row],[RevenuePerCookie]]-Table726[[#This Row],[CostPerCookie]]</f>
        <v>2.8</v>
      </c>
      <c r="D55" s="3">
        <v>183</v>
      </c>
    </row>
    <row r="56" spans="1:4" x14ac:dyDescent="0.35">
      <c r="A56" s="4">
        <v>6</v>
      </c>
      <c r="B56" s="4">
        <v>2.75</v>
      </c>
      <c r="C56" s="4">
        <f>+Table726[[#This Row],[RevenuePerCookie]]-Table726[[#This Row],[CostPerCookie]]</f>
        <v>3.25</v>
      </c>
      <c r="D56" s="3">
        <v>235</v>
      </c>
    </row>
    <row r="57" spans="1:4" x14ac:dyDescent="0.35">
      <c r="A57" s="4">
        <v>5</v>
      </c>
      <c r="B57" s="4">
        <v>2.2000000000000002</v>
      </c>
      <c r="C57" s="4">
        <f>+Table726[[#This Row],[RevenuePerCookie]]-Table726[[#This Row],[CostPerCookie]]</f>
        <v>2.8</v>
      </c>
      <c r="D57" s="3">
        <v>147</v>
      </c>
    </row>
    <row r="58" spans="1:4" x14ac:dyDescent="0.35">
      <c r="A58" s="4">
        <v>5</v>
      </c>
      <c r="B58" s="4">
        <v>2</v>
      </c>
      <c r="C58" s="4">
        <f>+Table726[[#This Row],[RevenuePerCookie]]-Table726[[#This Row],[CostPerCookie]]</f>
        <v>3</v>
      </c>
      <c r="D58" s="3">
        <v>244</v>
      </c>
    </row>
    <row r="59" spans="1:4" x14ac:dyDescent="0.35">
      <c r="A59" s="4">
        <v>1</v>
      </c>
      <c r="B59" s="4">
        <v>0.5</v>
      </c>
      <c r="C59" s="4">
        <f>+Table726[[#This Row],[RevenuePerCookie]]-Table726[[#This Row],[CostPerCookie]]</f>
        <v>0.5</v>
      </c>
      <c r="D59" s="3">
        <v>74</v>
      </c>
    </row>
    <row r="60" spans="1:4" x14ac:dyDescent="0.35">
      <c r="A60" s="4">
        <v>1</v>
      </c>
      <c r="B60" s="4">
        <v>0.5</v>
      </c>
      <c r="C60" s="4">
        <f>+Table726[[#This Row],[RevenuePerCookie]]-Table726[[#This Row],[CostPerCookie]]</f>
        <v>0.5</v>
      </c>
      <c r="D60" s="3">
        <v>141</v>
      </c>
    </row>
    <row r="61" spans="1:4" x14ac:dyDescent="0.35">
      <c r="A61" s="4">
        <v>3</v>
      </c>
      <c r="B61" s="4">
        <v>1.25</v>
      </c>
      <c r="C61" s="4">
        <f>+Table726[[#This Row],[RevenuePerCookie]]-Table726[[#This Row],[CostPerCookie]]</f>
        <v>1.75</v>
      </c>
      <c r="D61" s="3">
        <v>241</v>
      </c>
    </row>
    <row r="62" spans="1:4" x14ac:dyDescent="0.35">
      <c r="A62" s="4">
        <v>5</v>
      </c>
      <c r="B62" s="4">
        <v>2.2000000000000002</v>
      </c>
      <c r="C62" s="4">
        <f>+Table726[[#This Row],[RevenuePerCookie]]-Table726[[#This Row],[CostPerCookie]]</f>
        <v>2.8</v>
      </c>
      <c r="D62" s="3">
        <v>176</v>
      </c>
    </row>
    <row r="63" spans="1:4" x14ac:dyDescent="0.35">
      <c r="A63" s="4">
        <v>5</v>
      </c>
      <c r="B63" s="4">
        <v>2</v>
      </c>
      <c r="C63" s="4">
        <f>+Table726[[#This Row],[RevenuePerCookie]]-Table726[[#This Row],[CostPerCookie]]</f>
        <v>3</v>
      </c>
      <c r="D63" s="3">
        <v>132</v>
      </c>
    </row>
    <row r="64" spans="1:4" x14ac:dyDescent="0.35">
      <c r="A64" s="4">
        <v>4</v>
      </c>
      <c r="B64" s="4">
        <v>1.5</v>
      </c>
      <c r="C64" s="4">
        <f>+Table726[[#This Row],[RevenuePerCookie]]-Table726[[#This Row],[CostPerCookie]]</f>
        <v>2.5</v>
      </c>
      <c r="D64" s="3">
        <v>27</v>
      </c>
    </row>
    <row r="65" spans="1:4" x14ac:dyDescent="0.35">
      <c r="A65" s="4">
        <v>6</v>
      </c>
      <c r="B65" s="4">
        <v>2.75</v>
      </c>
      <c r="C65" s="4">
        <f>+Table726[[#This Row],[RevenuePerCookie]]-Table726[[#This Row],[CostPerCookie]]</f>
        <v>3.25</v>
      </c>
      <c r="D65" s="3">
        <v>168</v>
      </c>
    </row>
    <row r="66" spans="1:4" x14ac:dyDescent="0.35">
      <c r="A66" s="4">
        <v>3</v>
      </c>
      <c r="B66" s="4">
        <v>1.25</v>
      </c>
      <c r="C66" s="4">
        <f>+Table726[[#This Row],[RevenuePerCookie]]-Table726[[#This Row],[CostPerCookie]]</f>
        <v>1.75</v>
      </c>
      <c r="D66" s="3">
        <v>122</v>
      </c>
    </row>
    <row r="67" spans="1:4" x14ac:dyDescent="0.35">
      <c r="A67" s="4">
        <v>6</v>
      </c>
      <c r="B67" s="4">
        <v>2.75</v>
      </c>
      <c r="C67" s="4">
        <f>+Table726[[#This Row],[RevenuePerCookie]]-Table726[[#This Row],[CostPerCookie]]</f>
        <v>3.25</v>
      </c>
      <c r="D67" s="3">
        <v>214</v>
      </c>
    </row>
    <row r="68" spans="1:4" x14ac:dyDescent="0.35">
      <c r="A68" s="4">
        <v>1</v>
      </c>
      <c r="B68" s="4">
        <v>0.5</v>
      </c>
      <c r="C68" s="4">
        <f>+Table726[[#This Row],[RevenuePerCookie]]-Table726[[#This Row],[CostPerCookie]]</f>
        <v>0.5</v>
      </c>
      <c r="D68" s="3">
        <v>179</v>
      </c>
    </row>
    <row r="69" spans="1:4" x14ac:dyDescent="0.35">
      <c r="A69" s="4">
        <v>1</v>
      </c>
      <c r="B69" s="4">
        <v>0.5</v>
      </c>
      <c r="C69" s="4">
        <f>+Table726[[#This Row],[RevenuePerCookie]]-Table726[[#This Row],[CostPerCookie]]</f>
        <v>0.5</v>
      </c>
      <c r="D69" s="3">
        <v>239</v>
      </c>
    </row>
    <row r="70" spans="1:4" x14ac:dyDescent="0.35">
      <c r="A70" s="4">
        <v>5</v>
      </c>
      <c r="B70" s="4">
        <v>2.2000000000000002</v>
      </c>
      <c r="C70" s="4">
        <f>+Table726[[#This Row],[RevenuePerCookie]]-Table726[[#This Row],[CostPerCookie]]</f>
        <v>2.8</v>
      </c>
      <c r="D70" s="3">
        <v>42</v>
      </c>
    </row>
    <row r="71" spans="1:4" x14ac:dyDescent="0.35">
      <c r="A71" s="4">
        <v>4</v>
      </c>
      <c r="B71" s="4">
        <v>1.5</v>
      </c>
      <c r="C71" s="4">
        <f>+Table726[[#This Row],[RevenuePerCookie]]-Table726[[#This Row],[CostPerCookie]]</f>
        <v>2.5</v>
      </c>
      <c r="D71" s="3">
        <v>166</v>
      </c>
    </row>
    <row r="72" spans="1:4" x14ac:dyDescent="0.35">
      <c r="A72" s="4">
        <v>1</v>
      </c>
      <c r="B72" s="4">
        <v>0.5</v>
      </c>
      <c r="C72" s="4">
        <f>+Table726[[#This Row],[RevenuePerCookie]]-Table726[[#This Row],[CostPerCookie]]</f>
        <v>0.5</v>
      </c>
      <c r="D72" s="3">
        <v>171</v>
      </c>
    </row>
    <row r="73" spans="1:4" x14ac:dyDescent="0.35">
      <c r="A73" s="4">
        <v>5</v>
      </c>
      <c r="B73" s="4">
        <v>2</v>
      </c>
      <c r="C73" s="4">
        <f>+Table726[[#This Row],[RevenuePerCookie]]-Table726[[#This Row],[CostPerCookie]]</f>
        <v>3</v>
      </c>
      <c r="D73" s="3">
        <v>179</v>
      </c>
    </row>
    <row r="74" spans="1:4" x14ac:dyDescent="0.35">
      <c r="A74" s="4">
        <v>6</v>
      </c>
      <c r="B74" s="4">
        <v>2.75</v>
      </c>
      <c r="C74" s="4">
        <f>+Table726[[#This Row],[RevenuePerCookie]]-Table726[[#This Row],[CostPerCookie]]</f>
        <v>3.25</v>
      </c>
      <c r="D74" s="3">
        <v>66</v>
      </c>
    </row>
    <row r="75" spans="1:4" x14ac:dyDescent="0.35">
      <c r="A75" s="4">
        <v>6</v>
      </c>
      <c r="B75" s="4">
        <v>2.75</v>
      </c>
      <c r="C75" s="4">
        <f>+Table726[[#This Row],[RevenuePerCookie]]-Table726[[#This Row],[CostPerCookie]]</f>
        <v>3.25</v>
      </c>
      <c r="D75" s="3">
        <v>168</v>
      </c>
    </row>
    <row r="76" spans="1:4" x14ac:dyDescent="0.35">
      <c r="A76" s="4">
        <v>4</v>
      </c>
      <c r="B76" s="4">
        <v>1.5</v>
      </c>
      <c r="C76" s="4">
        <f>+Table726[[#This Row],[RevenuePerCookie]]-Table726[[#This Row],[CostPerCookie]]</f>
        <v>2.5</v>
      </c>
      <c r="D76" s="3">
        <v>134</v>
      </c>
    </row>
    <row r="77" spans="1:4" x14ac:dyDescent="0.35">
      <c r="A77" s="4">
        <v>3</v>
      </c>
      <c r="B77" s="4">
        <v>1.25</v>
      </c>
      <c r="C77" s="4">
        <f>+Table726[[#This Row],[RevenuePerCookie]]-Table726[[#This Row],[CostPerCookie]]</f>
        <v>1.75</v>
      </c>
      <c r="D77" s="3">
        <v>172</v>
      </c>
    </row>
    <row r="78" spans="1:4" x14ac:dyDescent="0.35">
      <c r="A78" s="4">
        <v>4</v>
      </c>
      <c r="B78" s="4">
        <v>1.5</v>
      </c>
      <c r="C78" s="4">
        <f>+Table726[[#This Row],[RevenuePerCookie]]-Table726[[#This Row],[CostPerCookie]]</f>
        <v>2.5</v>
      </c>
      <c r="D78" s="3">
        <v>80</v>
      </c>
    </row>
    <row r="79" spans="1:4" x14ac:dyDescent="0.35">
      <c r="A79" s="4">
        <v>3</v>
      </c>
      <c r="B79" s="4">
        <v>1.25</v>
      </c>
      <c r="C79" s="4">
        <f>+Table726[[#This Row],[RevenuePerCookie]]-Table726[[#This Row],[CostPerCookie]]</f>
        <v>1.75</v>
      </c>
      <c r="D79" s="3">
        <v>94</v>
      </c>
    </row>
    <row r="80" spans="1:4" x14ac:dyDescent="0.35">
      <c r="A80" s="4">
        <v>5</v>
      </c>
      <c r="B80" s="4">
        <v>2.2000000000000002</v>
      </c>
      <c r="C80" s="4">
        <f>+Table726[[#This Row],[RevenuePerCookie]]-Table726[[#This Row],[CostPerCookie]]</f>
        <v>2.8</v>
      </c>
      <c r="D80" s="3">
        <v>96</v>
      </c>
    </row>
    <row r="81" spans="1:4" x14ac:dyDescent="0.35">
      <c r="A81" s="4">
        <v>6</v>
      </c>
      <c r="B81" s="4">
        <v>2.75</v>
      </c>
      <c r="C81" s="4">
        <f>+Table726[[#This Row],[RevenuePerCookie]]-Table726[[#This Row],[CostPerCookie]]</f>
        <v>3.25</v>
      </c>
      <c r="D81" s="3">
        <v>17</v>
      </c>
    </row>
    <row r="82" spans="1:4" x14ac:dyDescent="0.35">
      <c r="A82" s="4">
        <v>1</v>
      </c>
      <c r="B82" s="4">
        <v>0.5</v>
      </c>
      <c r="C82" s="4">
        <f>+Table726[[#This Row],[RevenuePerCookie]]-Table726[[#This Row],[CostPerCookie]]</f>
        <v>0.5</v>
      </c>
      <c r="D82" s="3">
        <v>79</v>
      </c>
    </row>
    <row r="83" spans="1:4" x14ac:dyDescent="0.35">
      <c r="A83" s="4">
        <v>3</v>
      </c>
      <c r="B83" s="4">
        <v>1.25</v>
      </c>
      <c r="C83" s="4">
        <f>+Table726[[#This Row],[RevenuePerCookie]]-Table726[[#This Row],[CostPerCookie]]</f>
        <v>1.75</v>
      </c>
      <c r="D83" s="3">
        <v>152</v>
      </c>
    </row>
    <row r="84" spans="1:4" x14ac:dyDescent="0.35">
      <c r="A84" s="4">
        <v>5</v>
      </c>
      <c r="B84" s="4">
        <v>2</v>
      </c>
      <c r="C84" s="4">
        <f>+Table726[[#This Row],[RevenuePerCookie]]-Table726[[#This Row],[CostPerCookie]]</f>
        <v>3</v>
      </c>
      <c r="D84" s="3">
        <v>169</v>
      </c>
    </row>
    <row r="85" spans="1:4" x14ac:dyDescent="0.35">
      <c r="A85" s="4">
        <v>4</v>
      </c>
      <c r="B85" s="4">
        <v>1.5</v>
      </c>
      <c r="C85" s="4">
        <f>+Table726[[#This Row],[RevenuePerCookie]]-Table726[[#This Row],[CostPerCookie]]</f>
        <v>2.5</v>
      </c>
      <c r="D85" s="3">
        <v>204</v>
      </c>
    </row>
    <row r="86" spans="1:4" x14ac:dyDescent="0.35">
      <c r="A86" s="4">
        <v>5</v>
      </c>
      <c r="B86" s="4">
        <v>2</v>
      </c>
      <c r="C86" s="4">
        <f>+Table726[[#This Row],[RevenuePerCookie]]-Table726[[#This Row],[CostPerCookie]]</f>
        <v>3</v>
      </c>
      <c r="D86" s="3">
        <v>151</v>
      </c>
    </row>
    <row r="87" spans="1:4" x14ac:dyDescent="0.35">
      <c r="A87" s="4">
        <v>5</v>
      </c>
      <c r="B87" s="4">
        <v>2.2000000000000002</v>
      </c>
      <c r="C87" s="4">
        <f>+Table726[[#This Row],[RevenuePerCookie]]-Table726[[#This Row],[CostPerCookie]]</f>
        <v>2.8</v>
      </c>
      <c r="D87" s="3">
        <v>229</v>
      </c>
    </row>
    <row r="88" spans="1:4" x14ac:dyDescent="0.35">
      <c r="A88" s="4">
        <v>5</v>
      </c>
      <c r="B88" s="4">
        <v>2.2000000000000002</v>
      </c>
      <c r="C88" s="4">
        <f>+Table726[[#This Row],[RevenuePerCookie]]-Table726[[#This Row],[CostPerCookie]]</f>
        <v>2.8</v>
      </c>
      <c r="D88" s="3">
        <v>128</v>
      </c>
    </row>
    <row r="89" spans="1:4" x14ac:dyDescent="0.35">
      <c r="A89" s="4">
        <v>5</v>
      </c>
      <c r="B89" s="4">
        <v>2</v>
      </c>
      <c r="C89" s="4">
        <f>+Table726[[#This Row],[RevenuePerCookie]]-Table726[[#This Row],[CostPerCookie]]</f>
        <v>3</v>
      </c>
      <c r="D89" s="3">
        <v>93</v>
      </c>
    </row>
    <row r="90" spans="1:4" x14ac:dyDescent="0.35">
      <c r="A90" s="4">
        <v>4</v>
      </c>
      <c r="B90" s="4">
        <v>1.5</v>
      </c>
      <c r="C90" s="4">
        <f>+Table726[[#This Row],[RevenuePerCookie]]-Table726[[#This Row],[CostPerCookie]]</f>
        <v>2.5</v>
      </c>
      <c r="D90" s="3">
        <v>122</v>
      </c>
    </row>
    <row r="91" spans="1:4" x14ac:dyDescent="0.35">
      <c r="A91" s="4">
        <v>6</v>
      </c>
      <c r="B91" s="4">
        <v>2.75</v>
      </c>
      <c r="C91" s="4">
        <f>+Table726[[#This Row],[RevenuePerCookie]]-Table726[[#This Row],[CostPerCookie]]</f>
        <v>3.25</v>
      </c>
      <c r="D91" s="3">
        <v>209</v>
      </c>
    </row>
    <row r="92" spans="1:4" x14ac:dyDescent="0.35">
      <c r="A92" s="4">
        <v>3</v>
      </c>
      <c r="B92" s="4">
        <v>1.25</v>
      </c>
      <c r="C92" s="4">
        <f>+Table726[[#This Row],[RevenuePerCookie]]-Table726[[#This Row],[CostPerCookie]]</f>
        <v>1.75</v>
      </c>
      <c r="D92" s="3">
        <v>202</v>
      </c>
    </row>
    <row r="93" spans="1:4" x14ac:dyDescent="0.35">
      <c r="A93" s="4">
        <v>5</v>
      </c>
      <c r="B93" s="4">
        <v>2.2000000000000002</v>
      </c>
      <c r="C93" s="4">
        <f>+Table726[[#This Row],[RevenuePerCookie]]-Table726[[#This Row],[CostPerCookie]]</f>
        <v>2.8</v>
      </c>
      <c r="D93" s="3">
        <v>103</v>
      </c>
    </row>
    <row r="94" spans="1:4" x14ac:dyDescent="0.35">
      <c r="A94" s="4">
        <v>6</v>
      </c>
      <c r="B94" s="4">
        <v>2.75</v>
      </c>
      <c r="C94" s="4">
        <f>+Table726[[#This Row],[RevenuePerCookie]]-Table726[[#This Row],[CostPerCookie]]</f>
        <v>3.25</v>
      </c>
      <c r="D94" s="3">
        <v>173</v>
      </c>
    </row>
    <row r="95" spans="1:4" x14ac:dyDescent="0.35">
      <c r="A95" s="4">
        <v>1</v>
      </c>
      <c r="B95" s="4">
        <v>0.5</v>
      </c>
      <c r="C95" s="4">
        <f>+Table726[[#This Row],[RevenuePerCookie]]-Table726[[#This Row],[CostPerCookie]]</f>
        <v>0.5</v>
      </c>
      <c r="D95" s="3">
        <v>196</v>
      </c>
    </row>
    <row r="96" spans="1:4" x14ac:dyDescent="0.35">
      <c r="A96" s="4">
        <v>5</v>
      </c>
      <c r="B96" s="4">
        <v>2</v>
      </c>
      <c r="C96" s="4">
        <f>+Table726[[#This Row],[RevenuePerCookie]]-Table726[[#This Row],[CostPerCookie]]</f>
        <v>3</v>
      </c>
      <c r="D96" s="3">
        <v>200</v>
      </c>
    </row>
    <row r="97" spans="1:4" x14ac:dyDescent="0.35">
      <c r="A97" s="4">
        <v>3</v>
      </c>
      <c r="B97" s="4">
        <v>1.25</v>
      </c>
      <c r="C97" s="4">
        <f>+Table726[[#This Row],[RevenuePerCookie]]-Table726[[#This Row],[CostPerCookie]]</f>
        <v>1.75</v>
      </c>
      <c r="D97" s="3">
        <v>113</v>
      </c>
    </row>
    <row r="98" spans="1:4" x14ac:dyDescent="0.35">
      <c r="A98" s="4">
        <v>5</v>
      </c>
      <c r="B98" s="4">
        <v>2.2000000000000002</v>
      </c>
      <c r="C98" s="4">
        <f>+Table726[[#This Row],[RevenuePerCookie]]-Table726[[#This Row],[CostPerCookie]]</f>
        <v>2.8</v>
      </c>
      <c r="D98" s="3">
        <v>34</v>
      </c>
    </row>
    <row r="99" spans="1:4" x14ac:dyDescent="0.35">
      <c r="A99" s="4">
        <v>4</v>
      </c>
      <c r="B99" s="4">
        <v>1.5</v>
      </c>
      <c r="C99" s="4">
        <f>+Table726[[#This Row],[RevenuePerCookie]]-Table726[[#This Row],[CostPerCookie]]</f>
        <v>2.5</v>
      </c>
      <c r="D99" s="3">
        <v>164</v>
      </c>
    </row>
    <row r="100" spans="1:4" x14ac:dyDescent="0.35">
      <c r="A100" s="4">
        <v>5</v>
      </c>
      <c r="B100" s="4">
        <v>2</v>
      </c>
      <c r="C100" s="4">
        <f>+Table726[[#This Row],[RevenuePerCookie]]-Table726[[#This Row],[CostPerCookie]]</f>
        <v>3</v>
      </c>
      <c r="D100" s="3">
        <v>116</v>
      </c>
    </row>
    <row r="101" spans="1:4" x14ac:dyDescent="0.35">
      <c r="A101" s="4">
        <v>4</v>
      </c>
      <c r="B101" s="4">
        <v>1.5</v>
      </c>
      <c r="C101" s="4">
        <f>+Table726[[#This Row],[RevenuePerCookie]]-Table726[[#This Row],[CostPerCookie]]</f>
        <v>2.5</v>
      </c>
      <c r="D101" s="3">
        <v>127</v>
      </c>
    </row>
    <row r="102" spans="1:4" x14ac:dyDescent="0.35">
      <c r="A102" s="4">
        <v>3</v>
      </c>
      <c r="B102" s="4">
        <v>1.25</v>
      </c>
      <c r="C102" s="4">
        <f>+Table726[[#This Row],[RevenuePerCookie]]-Table726[[#This Row],[CostPerCookie]]</f>
        <v>1.75</v>
      </c>
      <c r="D102" s="3">
        <v>101</v>
      </c>
    </row>
    <row r="103" spans="1:4" x14ac:dyDescent="0.35">
      <c r="A103" s="4">
        <v>5</v>
      </c>
      <c r="B103" s="4">
        <v>2</v>
      </c>
      <c r="C103" s="4">
        <f>+Table726[[#This Row],[RevenuePerCookie]]-Table726[[#This Row],[CostPerCookie]]</f>
        <v>3</v>
      </c>
      <c r="D103" s="3">
        <v>136</v>
      </c>
    </row>
    <row r="104" spans="1:4" x14ac:dyDescent="0.35">
      <c r="A104" s="4">
        <v>3</v>
      </c>
      <c r="B104" s="4">
        <v>1.25</v>
      </c>
      <c r="C104" s="4">
        <f>+Table726[[#This Row],[RevenuePerCookie]]-Table726[[#This Row],[CostPerCookie]]</f>
        <v>1.75</v>
      </c>
      <c r="D104" s="3">
        <v>245</v>
      </c>
    </row>
    <row r="105" spans="1:4" x14ac:dyDescent="0.35">
      <c r="A105" s="4">
        <v>5</v>
      </c>
      <c r="B105" s="4">
        <v>2</v>
      </c>
      <c r="C105" s="4">
        <f>+Table726[[#This Row],[RevenuePerCookie]]-Table726[[#This Row],[CostPerCookie]]</f>
        <v>3</v>
      </c>
      <c r="D105" s="3">
        <v>137</v>
      </c>
    </row>
    <row r="106" spans="1:4" x14ac:dyDescent="0.35">
      <c r="A106" s="4">
        <v>4</v>
      </c>
      <c r="B106" s="4">
        <v>1.5</v>
      </c>
      <c r="C106" s="4">
        <f>+Table726[[#This Row],[RevenuePerCookie]]-Table726[[#This Row],[CostPerCookie]]</f>
        <v>2.5</v>
      </c>
      <c r="D106" s="3">
        <v>14</v>
      </c>
    </row>
    <row r="107" spans="1:4" x14ac:dyDescent="0.35">
      <c r="A107" s="4">
        <v>6</v>
      </c>
      <c r="B107" s="4">
        <v>2.75</v>
      </c>
      <c r="C107" s="4">
        <f>+Table726[[#This Row],[RevenuePerCookie]]-Table726[[#This Row],[CostPerCookie]]</f>
        <v>3.25</v>
      </c>
      <c r="D107" s="3">
        <v>173</v>
      </c>
    </row>
    <row r="108" spans="1:4" x14ac:dyDescent="0.35">
      <c r="A108" s="4">
        <v>4</v>
      </c>
      <c r="B108" s="4">
        <v>1.5</v>
      </c>
      <c r="C108" s="4">
        <f>+Table726[[#This Row],[RevenuePerCookie]]-Table726[[#This Row],[CostPerCookie]]</f>
        <v>2.5</v>
      </c>
      <c r="D108" s="3">
        <v>13</v>
      </c>
    </row>
    <row r="109" spans="1:4" x14ac:dyDescent="0.35">
      <c r="A109" s="4">
        <v>5</v>
      </c>
      <c r="B109" s="4">
        <v>2.2000000000000002</v>
      </c>
      <c r="C109" s="4">
        <f>+Table726[[#This Row],[RevenuePerCookie]]-Table726[[#This Row],[CostPerCookie]]</f>
        <v>2.8</v>
      </c>
      <c r="D109" s="3">
        <v>87</v>
      </c>
    </row>
    <row r="110" spans="1:4" x14ac:dyDescent="0.35">
      <c r="A110" s="4">
        <v>5</v>
      </c>
      <c r="B110" s="4">
        <v>2</v>
      </c>
      <c r="C110" s="4">
        <f>+Table726[[#This Row],[RevenuePerCookie]]-Table726[[#This Row],[CostPerCookie]]</f>
        <v>3</v>
      </c>
      <c r="D110" s="3">
        <v>48</v>
      </c>
    </row>
    <row r="111" spans="1:4" x14ac:dyDescent="0.35">
      <c r="A111" s="4">
        <v>1</v>
      </c>
      <c r="B111" s="4">
        <v>0.5</v>
      </c>
      <c r="C111" s="4">
        <f>+Table726[[#This Row],[RevenuePerCookie]]-Table726[[#This Row],[CostPerCookie]]</f>
        <v>0.5</v>
      </c>
      <c r="D111" s="3">
        <v>123</v>
      </c>
    </row>
    <row r="112" spans="1:4" x14ac:dyDescent="0.35">
      <c r="A112" s="4">
        <v>4</v>
      </c>
      <c r="B112" s="4">
        <v>1.5</v>
      </c>
      <c r="C112" s="4">
        <f>+Table726[[#This Row],[RevenuePerCookie]]-Table726[[#This Row],[CostPerCookie]]</f>
        <v>2.5</v>
      </c>
      <c r="D112" s="3">
        <v>217</v>
      </c>
    </row>
    <row r="113" spans="1:4" x14ac:dyDescent="0.35">
      <c r="A113" s="4">
        <v>3</v>
      </c>
      <c r="B113" s="4">
        <v>1.25</v>
      </c>
      <c r="C113" s="4">
        <f>+Table726[[#This Row],[RevenuePerCookie]]-Table726[[#This Row],[CostPerCookie]]</f>
        <v>1.75</v>
      </c>
      <c r="D113" s="3">
        <v>120</v>
      </c>
    </row>
    <row r="114" spans="1:4" x14ac:dyDescent="0.35">
      <c r="A114" s="4">
        <v>5</v>
      </c>
      <c r="B114" s="4">
        <v>2.2000000000000002</v>
      </c>
      <c r="C114" s="4">
        <f>+Table726[[#This Row],[RevenuePerCookie]]-Table726[[#This Row],[CostPerCookie]]</f>
        <v>2.8</v>
      </c>
      <c r="D114" s="3">
        <v>125</v>
      </c>
    </row>
    <row r="115" spans="1:4" x14ac:dyDescent="0.35">
      <c r="A115" s="4">
        <v>5</v>
      </c>
      <c r="B115" s="4">
        <v>2</v>
      </c>
      <c r="C115" s="4">
        <f>+Table726[[#This Row],[RevenuePerCookie]]-Table726[[#This Row],[CostPerCookie]]</f>
        <v>3</v>
      </c>
      <c r="D115" s="3">
        <v>209</v>
      </c>
    </row>
    <row r="116" spans="1:4" x14ac:dyDescent="0.35">
      <c r="A116" s="4">
        <v>6</v>
      </c>
      <c r="B116" s="4">
        <v>2.75</v>
      </c>
      <c r="C116" s="4">
        <f>+Table726[[#This Row],[RevenuePerCookie]]-Table726[[#This Row],[CostPerCookie]]</f>
        <v>3.25</v>
      </c>
      <c r="D116" s="3">
        <v>186</v>
      </c>
    </row>
    <row r="117" spans="1:4" x14ac:dyDescent="0.35">
      <c r="A117" s="4">
        <v>4</v>
      </c>
      <c r="B117" s="4">
        <v>1.5</v>
      </c>
      <c r="C117" s="4">
        <f>+Table726[[#This Row],[RevenuePerCookie]]-Table726[[#This Row],[CostPerCookie]]</f>
        <v>2.5</v>
      </c>
      <c r="D117" s="3">
        <v>18</v>
      </c>
    </row>
    <row r="118" spans="1:4" x14ac:dyDescent="0.35">
      <c r="A118" s="4">
        <v>3</v>
      </c>
      <c r="B118" s="4">
        <v>1.25</v>
      </c>
      <c r="C118" s="4">
        <f>+Table726[[#This Row],[RevenuePerCookie]]-Table726[[#This Row],[CostPerCookie]]</f>
        <v>1.75</v>
      </c>
      <c r="D118" s="3">
        <v>220</v>
      </c>
    </row>
    <row r="119" spans="1:4" x14ac:dyDescent="0.35">
      <c r="A119" s="4">
        <v>1</v>
      </c>
      <c r="B119" s="4">
        <v>0.5</v>
      </c>
      <c r="C119" s="4">
        <f>+Table726[[#This Row],[RevenuePerCookie]]-Table726[[#This Row],[CostPerCookie]]</f>
        <v>0.5</v>
      </c>
      <c r="D119" s="3">
        <v>155</v>
      </c>
    </row>
    <row r="120" spans="1:4" x14ac:dyDescent="0.35">
      <c r="A120" s="4">
        <v>3</v>
      </c>
      <c r="B120" s="4">
        <v>1.25</v>
      </c>
      <c r="C120" s="4">
        <f>+Table726[[#This Row],[RevenuePerCookie]]-Table726[[#This Row],[CostPerCookie]]</f>
        <v>1.75</v>
      </c>
      <c r="D120" s="3">
        <v>239</v>
      </c>
    </row>
    <row r="121" spans="1:4" x14ac:dyDescent="0.35">
      <c r="A121" s="4">
        <v>4</v>
      </c>
      <c r="B121" s="4">
        <v>1.5</v>
      </c>
      <c r="C121" s="4">
        <f>+Table726[[#This Row],[RevenuePerCookie]]-Table726[[#This Row],[CostPerCookie]]</f>
        <v>2.5</v>
      </c>
      <c r="D121" s="3">
        <v>20</v>
      </c>
    </row>
    <row r="122" spans="1:4" x14ac:dyDescent="0.35">
      <c r="A122" s="4">
        <v>6</v>
      </c>
      <c r="B122" s="4">
        <v>2.75</v>
      </c>
      <c r="C122" s="4">
        <f>+Table726[[#This Row],[RevenuePerCookie]]-Table726[[#This Row],[CostPerCookie]]</f>
        <v>3.25</v>
      </c>
      <c r="D122" s="3">
        <v>144</v>
      </c>
    </row>
    <row r="123" spans="1:4" x14ac:dyDescent="0.35">
      <c r="A123" s="4">
        <v>4</v>
      </c>
      <c r="B123" s="4">
        <v>1.5</v>
      </c>
      <c r="C123" s="4">
        <f>+Table726[[#This Row],[RevenuePerCookie]]-Table726[[#This Row],[CostPerCookie]]</f>
        <v>2.5</v>
      </c>
      <c r="D123" s="3">
        <v>168</v>
      </c>
    </row>
    <row r="124" spans="1:4" x14ac:dyDescent="0.35">
      <c r="A124" s="4">
        <v>3</v>
      </c>
      <c r="B124" s="4">
        <v>1.25</v>
      </c>
      <c r="C124" s="4">
        <f>+Table726[[#This Row],[RevenuePerCookie]]-Table726[[#This Row],[CostPerCookie]]</f>
        <v>1.75</v>
      </c>
      <c r="D124" s="3">
        <v>224</v>
      </c>
    </row>
    <row r="125" spans="1:4" x14ac:dyDescent="0.35">
      <c r="A125" s="4">
        <v>1</v>
      </c>
      <c r="B125" s="4">
        <v>0.5</v>
      </c>
      <c r="C125" s="4">
        <f>+Table726[[#This Row],[RevenuePerCookie]]-Table726[[#This Row],[CostPerCookie]]</f>
        <v>0.5</v>
      </c>
      <c r="D125" s="3">
        <v>177</v>
      </c>
    </row>
    <row r="126" spans="1:4" x14ac:dyDescent="0.35">
      <c r="A126" s="4">
        <v>4</v>
      </c>
      <c r="B126" s="4">
        <v>1.5</v>
      </c>
      <c r="C126" s="4">
        <f>+Table726[[#This Row],[RevenuePerCookie]]-Table726[[#This Row],[CostPerCookie]]</f>
        <v>2.5</v>
      </c>
      <c r="D126" s="3">
        <v>66</v>
      </c>
    </row>
    <row r="127" spans="1:4" x14ac:dyDescent="0.35">
      <c r="A127" s="4">
        <v>3</v>
      </c>
      <c r="B127" s="4">
        <v>1.25</v>
      </c>
      <c r="C127" s="4">
        <f>+Table726[[#This Row],[RevenuePerCookie]]-Table726[[#This Row],[CostPerCookie]]</f>
        <v>1.75</v>
      </c>
      <c r="D127" s="3">
        <v>69</v>
      </c>
    </row>
    <row r="128" spans="1:4" x14ac:dyDescent="0.35">
      <c r="A128" s="4">
        <v>4</v>
      </c>
      <c r="B128" s="4">
        <v>1.5</v>
      </c>
      <c r="C128" s="4">
        <f>+Table726[[#This Row],[RevenuePerCookie]]-Table726[[#This Row],[CostPerCookie]]</f>
        <v>2.5</v>
      </c>
      <c r="D128" s="3">
        <v>132</v>
      </c>
    </row>
    <row r="129" spans="1:4" x14ac:dyDescent="0.35">
      <c r="A129" s="4">
        <v>6</v>
      </c>
      <c r="B129" s="4">
        <v>2.75</v>
      </c>
      <c r="C129" s="4">
        <f>+Table726[[#This Row],[RevenuePerCookie]]-Table726[[#This Row],[CostPerCookie]]</f>
        <v>3.25</v>
      </c>
      <c r="D129" s="3">
        <v>45</v>
      </c>
    </row>
    <row r="130" spans="1:4" x14ac:dyDescent="0.35">
      <c r="A130" s="4">
        <v>5</v>
      </c>
      <c r="B130" s="4">
        <v>2.2000000000000002</v>
      </c>
      <c r="C130" s="4">
        <f>+Table726[[#This Row],[RevenuePerCookie]]-Table726[[#This Row],[CostPerCookie]]</f>
        <v>2.8</v>
      </c>
      <c r="D130" s="3">
        <v>131</v>
      </c>
    </row>
    <row r="131" spans="1:4" x14ac:dyDescent="0.35">
      <c r="A131" s="4">
        <v>4</v>
      </c>
      <c r="B131" s="4">
        <v>1.5</v>
      </c>
      <c r="C131" s="4">
        <f>+Table726[[#This Row],[RevenuePerCookie]]-Table726[[#This Row],[CostPerCookie]]</f>
        <v>2.5</v>
      </c>
      <c r="D131" s="3">
        <v>147</v>
      </c>
    </row>
    <row r="132" spans="1:4" x14ac:dyDescent="0.35">
      <c r="A132" s="4">
        <v>6</v>
      </c>
      <c r="B132" s="4">
        <v>2.75</v>
      </c>
      <c r="C132" s="4">
        <f>+Table726[[#This Row],[RevenuePerCookie]]-Table726[[#This Row],[CostPerCookie]]</f>
        <v>3.25</v>
      </c>
      <c r="D132" s="3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9A8F-3AB2-4DB6-A436-8C1BCA035936}">
  <dimension ref="A3:E19"/>
  <sheetViews>
    <sheetView workbookViewId="0">
      <selection activeCell="B13" sqref="B13"/>
    </sheetView>
  </sheetViews>
  <sheetFormatPr defaultRowHeight="14.5" x14ac:dyDescent="0.35"/>
  <cols>
    <col min="1" max="1" width="28.54296875" bestFit="1" customWidth="1"/>
    <col min="2" max="2" width="14.54296875" bestFit="1" customWidth="1"/>
    <col min="3" max="3" width="15.1796875" bestFit="1" customWidth="1"/>
    <col min="4" max="4" width="18.7265625" bestFit="1" customWidth="1"/>
    <col min="5" max="5" width="16.1796875" bestFit="1" customWidth="1"/>
  </cols>
  <sheetData>
    <row r="3" spans="1:5" x14ac:dyDescent="0.35">
      <c r="A3" s="5" t="s">
        <v>59</v>
      </c>
      <c r="B3" t="s">
        <v>75</v>
      </c>
      <c r="C3" t="s">
        <v>76</v>
      </c>
      <c r="D3" t="s">
        <v>68</v>
      </c>
      <c r="E3" t="s">
        <v>77</v>
      </c>
    </row>
    <row r="4" spans="1:5" x14ac:dyDescent="0.35">
      <c r="A4" s="6" t="s">
        <v>48</v>
      </c>
      <c r="B4" s="3">
        <v>2937</v>
      </c>
      <c r="C4" s="9">
        <v>5874</v>
      </c>
      <c r="D4" s="9">
        <v>14685</v>
      </c>
      <c r="E4" s="9">
        <v>8811</v>
      </c>
    </row>
    <row r="5" spans="1:5" x14ac:dyDescent="0.35">
      <c r="A5" s="6" t="s">
        <v>49</v>
      </c>
      <c r="B5" s="3">
        <v>3468</v>
      </c>
      <c r="C5" s="9">
        <v>1734</v>
      </c>
      <c r="D5" s="9">
        <v>3468</v>
      </c>
      <c r="E5" s="9">
        <v>1734</v>
      </c>
    </row>
    <row r="6" spans="1:5" x14ac:dyDescent="0.35">
      <c r="A6" s="6" t="s">
        <v>50</v>
      </c>
      <c r="B6" s="3">
        <v>2494</v>
      </c>
      <c r="C6" s="9">
        <v>5486.8</v>
      </c>
      <c r="D6" s="9">
        <v>12470</v>
      </c>
      <c r="E6" s="9">
        <v>6983.2</v>
      </c>
    </row>
    <row r="7" spans="1:5" x14ac:dyDescent="0.35">
      <c r="A7" s="6" t="s">
        <v>51</v>
      </c>
      <c r="B7" s="3">
        <v>2751</v>
      </c>
      <c r="C7" s="9">
        <v>4126.5</v>
      </c>
      <c r="D7" s="9">
        <v>11004</v>
      </c>
      <c r="E7" s="9">
        <v>6877.5</v>
      </c>
    </row>
    <row r="8" spans="1:5" x14ac:dyDescent="0.35">
      <c r="A8" s="6" t="s">
        <v>52</v>
      </c>
      <c r="B8" s="3">
        <v>3110</v>
      </c>
      <c r="C8" s="9">
        <v>3887.5</v>
      </c>
      <c r="D8" s="9">
        <v>9330</v>
      </c>
      <c r="E8" s="9">
        <v>5442.5</v>
      </c>
    </row>
    <row r="9" spans="1:5" x14ac:dyDescent="0.35">
      <c r="A9" s="6" t="s">
        <v>53</v>
      </c>
      <c r="B9" s="3">
        <v>2489</v>
      </c>
      <c r="C9" s="9">
        <v>6844.75</v>
      </c>
      <c r="D9" s="9">
        <v>14934</v>
      </c>
      <c r="E9" s="9">
        <v>8089.25</v>
      </c>
    </row>
    <row r="10" spans="1:5" x14ac:dyDescent="0.35">
      <c r="A10" s="6" t="s">
        <v>60</v>
      </c>
      <c r="B10" s="3">
        <v>17249</v>
      </c>
      <c r="C10" s="9">
        <v>27953.55</v>
      </c>
      <c r="D10" s="9">
        <v>65891</v>
      </c>
      <c r="E10" s="9">
        <v>37937.449999999997</v>
      </c>
    </row>
    <row r="12" spans="1:5" x14ac:dyDescent="0.35">
      <c r="A12" s="5" t="s">
        <v>59</v>
      </c>
      <c r="B12" t="s">
        <v>75</v>
      </c>
      <c r="C12" t="s">
        <v>76</v>
      </c>
      <c r="D12" t="s">
        <v>68</v>
      </c>
      <c r="E12" t="s">
        <v>77</v>
      </c>
    </row>
    <row r="13" spans="1:5" x14ac:dyDescent="0.35">
      <c r="A13" s="6" t="s">
        <v>48</v>
      </c>
      <c r="B13" s="10">
        <v>0.17027074033277292</v>
      </c>
      <c r="C13" s="10">
        <v>0.2101343120998943</v>
      </c>
      <c r="D13" s="10">
        <v>0.22286806999438466</v>
      </c>
      <c r="E13" s="10">
        <v>0.23225071795811264</v>
      </c>
    </row>
    <row r="14" spans="1:5" x14ac:dyDescent="0.35">
      <c r="A14" s="6" t="s">
        <v>49</v>
      </c>
      <c r="B14" s="10">
        <v>0.20105513363093513</v>
      </c>
      <c r="C14" s="10">
        <v>6.2031477218457046E-2</v>
      </c>
      <c r="D14" s="10">
        <v>5.263237771471066E-2</v>
      </c>
      <c r="E14" s="10">
        <v>4.5706814770101842E-2</v>
      </c>
    </row>
    <row r="15" spans="1:5" x14ac:dyDescent="0.35">
      <c r="A15" s="6" t="s">
        <v>50</v>
      </c>
      <c r="B15" s="10">
        <v>0.14458809206330803</v>
      </c>
      <c r="C15" s="10">
        <v>0.1962827619390024</v>
      </c>
      <c r="D15" s="10">
        <v>0.1892519463963212</v>
      </c>
      <c r="E15" s="10">
        <v>0.18407141228522214</v>
      </c>
    </row>
    <row r="16" spans="1:5" x14ac:dyDescent="0.35">
      <c r="A16" s="6" t="s">
        <v>51</v>
      </c>
      <c r="B16" s="10">
        <v>0.15948750652211721</v>
      </c>
      <c r="C16" s="10">
        <v>0.14761989085464994</v>
      </c>
      <c r="D16" s="10">
        <v>0.167003080845639</v>
      </c>
      <c r="E16" s="10">
        <v>0.18128524716342295</v>
      </c>
    </row>
    <row r="17" spans="1:5" x14ac:dyDescent="0.35">
      <c r="A17" s="6" t="s">
        <v>52</v>
      </c>
      <c r="B17" s="10">
        <v>0.18030030726418922</v>
      </c>
      <c r="C17" s="10">
        <v>0.13906999289893412</v>
      </c>
      <c r="D17" s="10">
        <v>0.14159748675843439</v>
      </c>
      <c r="E17" s="10">
        <v>0.14345982663568585</v>
      </c>
    </row>
    <row r="18" spans="1:5" x14ac:dyDescent="0.35">
      <c r="A18" s="6" t="s">
        <v>53</v>
      </c>
      <c r="B18" s="10">
        <v>0.14429822018667748</v>
      </c>
      <c r="C18" s="10">
        <v>0.24486156498906222</v>
      </c>
      <c r="D18" s="10">
        <v>0.22664703829051008</v>
      </c>
      <c r="E18" s="10">
        <v>0.21322598118745462</v>
      </c>
    </row>
    <row r="19" spans="1:5" x14ac:dyDescent="0.35">
      <c r="A19" s="6" t="s">
        <v>60</v>
      </c>
      <c r="B19" s="10">
        <v>1</v>
      </c>
      <c r="C19" s="10">
        <v>1</v>
      </c>
      <c r="D19" s="10">
        <v>1</v>
      </c>
      <c r="E19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E2B6-5B1F-49C0-BFC6-32FA11393786}">
  <dimension ref="A3:E18"/>
  <sheetViews>
    <sheetView workbookViewId="0">
      <selection activeCell="H20" sqref="H20"/>
    </sheetView>
  </sheetViews>
  <sheetFormatPr defaultRowHeight="14.5" x14ac:dyDescent="0.35"/>
  <cols>
    <col min="1" max="1" width="28" bestFit="1" customWidth="1"/>
    <col min="2" max="2" width="14.54296875" bestFit="1" customWidth="1"/>
    <col min="3" max="3" width="15.1796875" bestFit="1" customWidth="1"/>
    <col min="4" max="4" width="18.7265625" bestFit="1" customWidth="1"/>
    <col min="5" max="5" width="16.1796875" bestFit="1" customWidth="1"/>
  </cols>
  <sheetData>
    <row r="3" spans="1:5" x14ac:dyDescent="0.35">
      <c r="A3" s="5" t="s">
        <v>59</v>
      </c>
      <c r="B3" t="s">
        <v>75</v>
      </c>
      <c r="C3" t="s">
        <v>76</v>
      </c>
      <c r="D3" t="s">
        <v>68</v>
      </c>
      <c r="E3" t="s">
        <v>77</v>
      </c>
    </row>
    <row r="4" spans="1:5" x14ac:dyDescent="0.35">
      <c r="A4" s="6" t="s">
        <v>34</v>
      </c>
      <c r="B4" s="3">
        <v>4261</v>
      </c>
      <c r="C4" s="9">
        <v>7413.0999999999995</v>
      </c>
      <c r="D4" s="9">
        <v>17435</v>
      </c>
      <c r="E4" s="9">
        <v>10021.9</v>
      </c>
    </row>
    <row r="5" spans="1:5" x14ac:dyDescent="0.35">
      <c r="A5" s="6" t="s">
        <v>16</v>
      </c>
      <c r="B5" s="3">
        <v>3544</v>
      </c>
      <c r="C5" s="9">
        <v>6348.95</v>
      </c>
      <c r="D5" s="9">
        <v>14870</v>
      </c>
      <c r="E5" s="9">
        <v>8521.0499999999993</v>
      </c>
    </row>
    <row r="6" spans="1:5" x14ac:dyDescent="0.35">
      <c r="A6" s="6" t="s">
        <v>22</v>
      </c>
      <c r="B6" s="3">
        <v>3973</v>
      </c>
      <c r="C6" s="9">
        <v>6286.8</v>
      </c>
      <c r="D6" s="9">
        <v>14706</v>
      </c>
      <c r="E6" s="9">
        <v>8419.1999999999989</v>
      </c>
    </row>
    <row r="7" spans="1:5" x14ac:dyDescent="0.35">
      <c r="A7" s="6" t="s">
        <v>28</v>
      </c>
      <c r="B7" s="3">
        <v>2828</v>
      </c>
      <c r="C7" s="9">
        <v>4452.7000000000007</v>
      </c>
      <c r="D7" s="9">
        <v>10462</v>
      </c>
      <c r="E7" s="9">
        <v>6009.3</v>
      </c>
    </row>
    <row r="8" spans="1:5" x14ac:dyDescent="0.35">
      <c r="A8" s="6" t="s">
        <v>9</v>
      </c>
      <c r="B8" s="3">
        <v>2643</v>
      </c>
      <c r="C8" s="9">
        <v>3452</v>
      </c>
      <c r="D8" s="9">
        <v>8418</v>
      </c>
      <c r="E8" s="9">
        <v>4966</v>
      </c>
    </row>
    <row r="9" spans="1:5" x14ac:dyDescent="0.35">
      <c r="A9" s="6" t="s">
        <v>60</v>
      </c>
      <c r="B9" s="3">
        <v>17249</v>
      </c>
      <c r="C9" s="9">
        <v>27953.55</v>
      </c>
      <c r="D9" s="9">
        <v>65891</v>
      </c>
      <c r="E9" s="9">
        <v>37937.450000000004</v>
      </c>
    </row>
    <row r="12" spans="1:5" x14ac:dyDescent="0.35">
      <c r="A12" s="5" t="s">
        <v>59</v>
      </c>
      <c r="B12" t="s">
        <v>75</v>
      </c>
      <c r="C12" t="s">
        <v>76</v>
      </c>
      <c r="D12" t="s">
        <v>68</v>
      </c>
      <c r="E12" t="s">
        <v>77</v>
      </c>
    </row>
    <row r="13" spans="1:5" x14ac:dyDescent="0.35">
      <c r="A13" s="6" t="s">
        <v>34</v>
      </c>
      <c r="B13" s="10">
        <v>0.24702881326453707</v>
      </c>
      <c r="C13" s="10">
        <v>0.26519350851680734</v>
      </c>
      <c r="D13" s="10">
        <v>0.2646036636262919</v>
      </c>
      <c r="E13" s="10">
        <v>0.26416904668078633</v>
      </c>
    </row>
    <row r="14" spans="1:5" x14ac:dyDescent="0.35">
      <c r="A14" s="6" t="s">
        <v>16</v>
      </c>
      <c r="B14" s="10">
        <v>0.20546118615571918</v>
      </c>
      <c r="C14" s="10">
        <v>0.22712499843490361</v>
      </c>
      <c r="D14" s="10">
        <v>0.22567573720234935</v>
      </c>
      <c r="E14" s="10">
        <v>0.22460787427726425</v>
      </c>
    </row>
    <row r="15" spans="1:5" x14ac:dyDescent="0.35">
      <c r="A15" s="6" t="s">
        <v>22</v>
      </c>
      <c r="B15" s="10">
        <v>0.23033219317061859</v>
      </c>
      <c r="C15" s="10">
        <v>0.22490166723010138</v>
      </c>
      <c r="D15" s="10">
        <v>0.22318677816393742</v>
      </c>
      <c r="E15" s="10">
        <v>0.22192319199102728</v>
      </c>
    </row>
    <row r="16" spans="1:5" x14ac:dyDescent="0.35">
      <c r="A16" s="6" t="s">
        <v>28</v>
      </c>
      <c r="B16" s="10">
        <v>0.16395153342222737</v>
      </c>
      <c r="C16" s="10">
        <v>0.15928924948709558</v>
      </c>
      <c r="D16" s="10">
        <v>0.15877737475527764</v>
      </c>
      <c r="E16" s="10">
        <v>0.1584002087646903</v>
      </c>
    </row>
    <row r="17" spans="1:5" x14ac:dyDescent="0.35">
      <c r="A17" s="6" t="s">
        <v>9</v>
      </c>
      <c r="B17" s="10">
        <v>0.15322627398689778</v>
      </c>
      <c r="C17" s="10">
        <v>0.12349057633109212</v>
      </c>
      <c r="D17" s="10">
        <v>0.12775644625214369</v>
      </c>
      <c r="E17" s="10">
        <v>0.13089967828623167</v>
      </c>
    </row>
    <row r="18" spans="1:5" x14ac:dyDescent="0.35">
      <c r="A18" s="6" t="s">
        <v>60</v>
      </c>
      <c r="B18" s="10">
        <v>1</v>
      </c>
      <c r="C18" s="10">
        <v>1</v>
      </c>
      <c r="D18" s="10">
        <v>1</v>
      </c>
      <c r="E18" s="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E0B1-31AC-49F3-B7F4-DC465D0DFD4B}">
  <sheetPr>
    <tabColor rgb="FFFFFF00"/>
  </sheetPr>
  <dimension ref="A1:N132"/>
  <sheetViews>
    <sheetView tabSelected="1" zoomScale="115" zoomScaleNormal="115" workbookViewId="0">
      <pane ySplit="1" topLeftCell="A2" activePane="bottomLeft" state="frozen"/>
      <selection pane="bottomLeft" activeCell="A82" sqref="A82"/>
    </sheetView>
  </sheetViews>
  <sheetFormatPr defaultColWidth="30" defaultRowHeight="14.5" x14ac:dyDescent="0.35"/>
  <cols>
    <col min="1" max="1" width="9.81640625" bestFit="1" customWidth="1"/>
    <col min="2" max="2" width="11.90625" bestFit="1" customWidth="1"/>
    <col min="3" max="3" width="12.1796875" style="4" bestFit="1" customWidth="1"/>
    <col min="4" max="4" width="10.54296875" bestFit="1" customWidth="1"/>
    <col min="5" max="5" width="28.54296875" bestFit="1" customWidth="1"/>
    <col min="6" max="6" width="18.7265625" style="4" bestFit="1" customWidth="1"/>
    <col min="7" max="7" width="15.1796875" style="4" bestFit="1" customWidth="1"/>
    <col min="8" max="8" width="16.08984375" style="4" bestFit="1" customWidth="1"/>
    <col min="9" max="9" width="10.26953125" style="3" bestFit="1" customWidth="1"/>
    <col min="10" max="10" width="14.453125" style="3" bestFit="1" customWidth="1"/>
    <col min="11" max="11" width="10.90625" style="3" bestFit="1" customWidth="1"/>
    <col min="12" max="12" width="11.81640625" style="3" bestFit="1" customWidth="1"/>
    <col min="13" max="13" width="11.81640625" style="16" customWidth="1"/>
    <col min="14" max="14" width="28" bestFit="1" customWidth="1"/>
  </cols>
  <sheetData>
    <row r="1" spans="1:14" x14ac:dyDescent="0.35">
      <c r="A1" t="s">
        <v>40</v>
      </c>
      <c r="B1" s="1" t="s">
        <v>41</v>
      </c>
      <c r="C1" s="4" t="s">
        <v>42</v>
      </c>
      <c r="D1" t="s">
        <v>43</v>
      </c>
      <c r="E1" t="s">
        <v>45</v>
      </c>
      <c r="F1" s="4" t="s">
        <v>46</v>
      </c>
      <c r="G1" s="4" t="s">
        <v>47</v>
      </c>
      <c r="H1" s="4" t="s">
        <v>61</v>
      </c>
      <c r="I1" s="3" t="s">
        <v>44</v>
      </c>
      <c r="J1" s="3" t="s">
        <v>62</v>
      </c>
      <c r="K1" s="3" t="s">
        <v>63</v>
      </c>
      <c r="L1" s="3" t="s">
        <v>64</v>
      </c>
      <c r="M1" s="16" t="s">
        <v>97</v>
      </c>
      <c r="N1" t="s">
        <v>1</v>
      </c>
    </row>
    <row r="2" spans="1:14" x14ac:dyDescent="0.35">
      <c r="A2">
        <v>1</v>
      </c>
      <c r="B2" s="1">
        <v>44562</v>
      </c>
      <c r="C2" s="4">
        <v>1815</v>
      </c>
      <c r="D2">
        <v>1</v>
      </c>
      <c r="E2" t="s">
        <v>48</v>
      </c>
      <c r="F2" s="4">
        <v>5</v>
      </c>
      <c r="G2" s="4">
        <v>2</v>
      </c>
      <c r="H2" s="4">
        <f>+Table726[[#This Row],[RevenuePerCookie]]-Table726[[#This Row],[CostPerCookie]]</f>
        <v>3</v>
      </c>
      <c r="I2" s="3">
        <v>229</v>
      </c>
      <c r="J2" s="3">
        <f>Table726[[#This Row],[RevenuePerCookie]]*Table726[[#This Row],[Quantity]]</f>
        <v>1145</v>
      </c>
      <c r="K2" s="3">
        <f>+Table726[[#This Row],[CostPerCookie]]*Table726[[#This Row],[Quantity]]</f>
        <v>458</v>
      </c>
      <c r="L2" s="3">
        <f>+Table726[[#This Row],[ProfitPerCookie]]*Table726[[#This Row],[Quantity]]</f>
        <v>687</v>
      </c>
      <c r="M2" s="16">
        <f>+Table726[[#This Row],[ProfitPerCookie]]/Table726[[#This Row],[RevenuePerCookie]]</f>
        <v>0.6</v>
      </c>
      <c r="N2" t="s">
        <v>99</v>
      </c>
    </row>
    <row r="3" spans="1:14" x14ac:dyDescent="0.35">
      <c r="A3">
        <v>1</v>
      </c>
      <c r="B3" s="1">
        <v>44562</v>
      </c>
      <c r="C3" s="4">
        <v>1815</v>
      </c>
      <c r="D3">
        <v>2</v>
      </c>
      <c r="E3" t="s">
        <v>49</v>
      </c>
      <c r="F3" s="4">
        <v>1</v>
      </c>
      <c r="G3" s="4">
        <v>0.5</v>
      </c>
      <c r="H3" s="4">
        <f>+Table726[[#This Row],[RevenuePerCookie]]-Table726[[#This Row],[CostPerCookie]]</f>
        <v>0.5</v>
      </c>
      <c r="I3" s="3">
        <v>160</v>
      </c>
      <c r="J3" s="3">
        <f>Table726[[#This Row],[RevenuePerCookie]]*Table726[[#This Row],[Quantity]]</f>
        <v>160</v>
      </c>
      <c r="K3" s="3">
        <f>+Table726[[#This Row],[CostPerCookie]]*Table726[[#This Row],[Quantity]]</f>
        <v>80</v>
      </c>
      <c r="L3" s="3">
        <f>+Table726[[#This Row],[ProfitPerCookie]]*Table726[[#This Row],[Quantity]]</f>
        <v>80</v>
      </c>
      <c r="M3" s="16">
        <f>+Table726[[#This Row],[ProfitPerCookie]]/Table726[[#This Row],[RevenuePerCookie]]</f>
        <v>0.5</v>
      </c>
      <c r="N3" t="s">
        <v>99</v>
      </c>
    </row>
    <row r="4" spans="1:14" x14ac:dyDescent="0.35">
      <c r="A4">
        <v>1</v>
      </c>
      <c r="B4" s="1">
        <v>44562</v>
      </c>
      <c r="C4" s="4">
        <v>1815</v>
      </c>
      <c r="D4">
        <v>5</v>
      </c>
      <c r="E4" t="s">
        <v>52</v>
      </c>
      <c r="F4" s="4">
        <v>3</v>
      </c>
      <c r="G4" s="4">
        <v>1.25</v>
      </c>
      <c r="H4" s="4">
        <f>+Table726[[#This Row],[RevenuePerCookie]]-Table726[[#This Row],[CostPerCookie]]</f>
        <v>1.75</v>
      </c>
      <c r="I4" s="3">
        <v>30</v>
      </c>
      <c r="J4" s="3">
        <f>Table726[[#This Row],[RevenuePerCookie]]*Table726[[#This Row],[Quantity]]</f>
        <v>90</v>
      </c>
      <c r="K4" s="3">
        <f>+Table726[[#This Row],[CostPerCookie]]*Table726[[#This Row],[Quantity]]</f>
        <v>37.5</v>
      </c>
      <c r="L4" s="3">
        <f>+Table726[[#This Row],[ProfitPerCookie]]*Table726[[#This Row],[Quantity]]</f>
        <v>52.5</v>
      </c>
      <c r="M4" s="16">
        <f>+Table726[[#This Row],[ProfitPerCookie]]/Table726[[#This Row],[RevenuePerCookie]]</f>
        <v>0.58333333333333337</v>
      </c>
      <c r="N4" t="s">
        <v>99</v>
      </c>
    </row>
    <row r="5" spans="1:14" x14ac:dyDescent="0.35">
      <c r="A5">
        <v>1</v>
      </c>
      <c r="B5" s="1">
        <v>44562</v>
      </c>
      <c r="C5" s="4">
        <v>1815</v>
      </c>
      <c r="D5">
        <v>3</v>
      </c>
      <c r="E5" t="s">
        <v>50</v>
      </c>
      <c r="F5" s="4">
        <v>5</v>
      </c>
      <c r="G5" s="4">
        <v>2.2000000000000002</v>
      </c>
      <c r="H5" s="4">
        <f>+Table726[[#This Row],[RevenuePerCookie]]-Table726[[#This Row],[CostPerCookie]]</f>
        <v>2.8</v>
      </c>
      <c r="I5" s="3">
        <v>84</v>
      </c>
      <c r="J5" s="3">
        <f>Table726[[#This Row],[RevenuePerCookie]]*Table726[[#This Row],[Quantity]]</f>
        <v>420</v>
      </c>
      <c r="K5" s="3">
        <f>+Table726[[#This Row],[CostPerCookie]]*Table726[[#This Row],[Quantity]]</f>
        <v>184.8</v>
      </c>
      <c r="L5" s="3">
        <f>+Table726[[#This Row],[ProfitPerCookie]]*Table726[[#This Row],[Quantity]]</f>
        <v>235.2</v>
      </c>
      <c r="M5" s="16">
        <f>+Table726[[#This Row],[ProfitPerCookie]]/Table726[[#This Row],[RevenuePerCookie]]</f>
        <v>0.55999999999999994</v>
      </c>
      <c r="N5" t="s">
        <v>99</v>
      </c>
    </row>
    <row r="6" spans="1:14" x14ac:dyDescent="0.35">
      <c r="A6">
        <v>2</v>
      </c>
      <c r="B6" s="1">
        <v>44563</v>
      </c>
      <c r="C6" s="4">
        <v>964</v>
      </c>
      <c r="D6">
        <v>4</v>
      </c>
      <c r="E6" t="s">
        <v>51</v>
      </c>
      <c r="F6" s="4">
        <v>4</v>
      </c>
      <c r="G6" s="4">
        <v>1.5</v>
      </c>
      <c r="H6" s="4">
        <f>+Table726[[#This Row],[RevenuePerCookie]]-Table726[[#This Row],[CostPerCookie]]</f>
        <v>2.5</v>
      </c>
      <c r="I6" s="3">
        <v>49</v>
      </c>
      <c r="J6" s="3">
        <f>Table726[[#This Row],[RevenuePerCookie]]*Table726[[#This Row],[Quantity]]</f>
        <v>196</v>
      </c>
      <c r="K6" s="3">
        <f>+Table726[[#This Row],[CostPerCookie]]*Table726[[#This Row],[Quantity]]</f>
        <v>73.5</v>
      </c>
      <c r="L6" s="3">
        <f>+Table726[[#This Row],[ProfitPerCookie]]*Table726[[#This Row],[Quantity]]</f>
        <v>122.5</v>
      </c>
      <c r="M6" s="16">
        <f>+Table726[[#This Row],[ProfitPerCookie]]/Table726[[#This Row],[RevenuePerCookie]]</f>
        <v>0.625</v>
      </c>
      <c r="N6" t="s">
        <v>99</v>
      </c>
    </row>
    <row r="7" spans="1:14" x14ac:dyDescent="0.35">
      <c r="A7">
        <v>2</v>
      </c>
      <c r="B7" s="1">
        <v>44563</v>
      </c>
      <c r="C7" s="4">
        <v>964</v>
      </c>
      <c r="D7">
        <v>6</v>
      </c>
      <c r="E7" t="s">
        <v>98</v>
      </c>
      <c r="F7" s="4">
        <v>6</v>
      </c>
      <c r="G7" s="4">
        <v>2.75</v>
      </c>
      <c r="H7" s="4">
        <f>+Table726[[#This Row],[RevenuePerCookie]]-Table726[[#This Row],[CostPerCookie]]</f>
        <v>3.25</v>
      </c>
      <c r="I7" s="3">
        <v>128</v>
      </c>
      <c r="J7" s="3">
        <f>Table726[[#This Row],[RevenuePerCookie]]*Table726[[#This Row],[Quantity]]</f>
        <v>768</v>
      </c>
      <c r="K7" s="3">
        <f>+Table726[[#This Row],[CostPerCookie]]*Table726[[#This Row],[Quantity]]</f>
        <v>352</v>
      </c>
      <c r="L7" s="3">
        <f>+Table726[[#This Row],[ProfitPerCookie]]*Table726[[#This Row],[Quantity]]</f>
        <v>416</v>
      </c>
      <c r="M7" s="16">
        <f>+Table726[[#This Row],[ProfitPerCookie]]/Table726[[#This Row],[RevenuePerCookie]]</f>
        <v>0.54166666666666663</v>
      </c>
      <c r="N7" t="s">
        <v>99</v>
      </c>
    </row>
    <row r="8" spans="1:14" x14ac:dyDescent="0.35">
      <c r="A8">
        <v>3</v>
      </c>
      <c r="B8" s="1">
        <v>44565</v>
      </c>
      <c r="C8" s="4">
        <v>2238</v>
      </c>
      <c r="D8">
        <v>1</v>
      </c>
      <c r="E8" t="s">
        <v>48</v>
      </c>
      <c r="F8" s="4">
        <v>5</v>
      </c>
      <c r="G8" s="4">
        <v>2</v>
      </c>
      <c r="H8" s="4">
        <f>+Table726[[#This Row],[RevenuePerCookie]]-Table726[[#This Row],[CostPerCookie]]</f>
        <v>3</v>
      </c>
      <c r="I8" s="3">
        <v>82</v>
      </c>
      <c r="J8" s="3">
        <f>Table726[[#This Row],[RevenuePerCookie]]*Table726[[#This Row],[Quantity]]</f>
        <v>410</v>
      </c>
      <c r="K8" s="3">
        <f>+Table726[[#This Row],[CostPerCookie]]*Table726[[#This Row],[Quantity]]</f>
        <v>164</v>
      </c>
      <c r="L8" s="3">
        <f>+Table726[[#This Row],[ProfitPerCookie]]*Table726[[#This Row],[Quantity]]</f>
        <v>246</v>
      </c>
      <c r="M8" s="16">
        <f>+Table726[[#This Row],[ProfitPerCookie]]/Table726[[#This Row],[RevenuePerCookie]]</f>
        <v>0.6</v>
      </c>
      <c r="N8" t="s">
        <v>16</v>
      </c>
    </row>
    <row r="9" spans="1:14" x14ac:dyDescent="0.35">
      <c r="A9">
        <v>3</v>
      </c>
      <c r="B9" s="1">
        <v>44565</v>
      </c>
      <c r="C9" s="4">
        <v>2238</v>
      </c>
      <c r="D9">
        <v>5</v>
      </c>
      <c r="E9" t="s">
        <v>52</v>
      </c>
      <c r="F9" s="4">
        <v>3</v>
      </c>
      <c r="G9" s="4">
        <v>1.25</v>
      </c>
      <c r="H9" s="4">
        <f>+Table726[[#This Row],[RevenuePerCookie]]-Table726[[#This Row],[CostPerCookie]]</f>
        <v>1.75</v>
      </c>
      <c r="I9" s="3">
        <v>180</v>
      </c>
      <c r="J9" s="3">
        <f>Table726[[#This Row],[RevenuePerCookie]]*Table726[[#This Row],[Quantity]]</f>
        <v>540</v>
      </c>
      <c r="K9" s="3">
        <f>+Table726[[#This Row],[CostPerCookie]]*Table726[[#This Row],[Quantity]]</f>
        <v>225</v>
      </c>
      <c r="L9" s="3">
        <f>+Table726[[#This Row],[ProfitPerCookie]]*Table726[[#This Row],[Quantity]]</f>
        <v>315</v>
      </c>
      <c r="M9" s="16">
        <f>+Table726[[#This Row],[ProfitPerCookie]]/Table726[[#This Row],[RevenuePerCookie]]</f>
        <v>0.58333333333333337</v>
      </c>
      <c r="N9" t="s">
        <v>16</v>
      </c>
    </row>
    <row r="10" spans="1:14" x14ac:dyDescent="0.35">
      <c r="A10">
        <v>3</v>
      </c>
      <c r="B10" s="1">
        <v>44565</v>
      </c>
      <c r="C10" s="4">
        <v>2238</v>
      </c>
      <c r="D10">
        <v>6</v>
      </c>
      <c r="E10" t="s">
        <v>98</v>
      </c>
      <c r="F10" s="4">
        <v>6</v>
      </c>
      <c r="G10" s="4">
        <v>2.75</v>
      </c>
      <c r="H10" s="4">
        <f>+Table726[[#This Row],[RevenuePerCookie]]-Table726[[#This Row],[CostPerCookie]]</f>
        <v>3.25</v>
      </c>
      <c r="I10" s="3">
        <v>18</v>
      </c>
      <c r="J10" s="3">
        <f>Table726[[#This Row],[RevenuePerCookie]]*Table726[[#This Row],[Quantity]]</f>
        <v>108</v>
      </c>
      <c r="K10" s="3">
        <f>+Table726[[#This Row],[CostPerCookie]]*Table726[[#This Row],[Quantity]]</f>
        <v>49.5</v>
      </c>
      <c r="L10" s="3">
        <f>+Table726[[#This Row],[ProfitPerCookie]]*Table726[[#This Row],[Quantity]]</f>
        <v>58.5</v>
      </c>
      <c r="M10" s="16">
        <f>+Table726[[#This Row],[ProfitPerCookie]]/Table726[[#This Row],[RevenuePerCookie]]</f>
        <v>0.54166666666666663</v>
      </c>
      <c r="N10" t="s">
        <v>16</v>
      </c>
    </row>
    <row r="11" spans="1:14" x14ac:dyDescent="0.35">
      <c r="A11">
        <v>3</v>
      </c>
      <c r="B11" s="1">
        <v>44565</v>
      </c>
      <c r="C11" s="4">
        <v>2238</v>
      </c>
      <c r="D11">
        <v>3</v>
      </c>
      <c r="E11" t="s">
        <v>50</v>
      </c>
      <c r="F11" s="4">
        <v>5</v>
      </c>
      <c r="G11" s="4">
        <v>2.2000000000000002</v>
      </c>
      <c r="H11" s="4">
        <f>+Table726[[#This Row],[RevenuePerCookie]]-Table726[[#This Row],[CostPerCookie]]</f>
        <v>2.8</v>
      </c>
      <c r="I11" s="3">
        <v>202</v>
      </c>
      <c r="J11" s="3">
        <f>Table726[[#This Row],[RevenuePerCookie]]*Table726[[#This Row],[Quantity]]</f>
        <v>1010</v>
      </c>
      <c r="K11" s="3">
        <f>+Table726[[#This Row],[CostPerCookie]]*Table726[[#This Row],[Quantity]]</f>
        <v>444.40000000000003</v>
      </c>
      <c r="L11" s="3">
        <f>+Table726[[#This Row],[ProfitPerCookie]]*Table726[[#This Row],[Quantity]]</f>
        <v>565.59999999999991</v>
      </c>
      <c r="M11" s="16">
        <f>+Table726[[#This Row],[ProfitPerCookie]]/Table726[[#This Row],[RevenuePerCookie]]</f>
        <v>0.55999999999999994</v>
      </c>
      <c r="N11" t="s">
        <v>16</v>
      </c>
    </row>
    <row r="12" spans="1:14" x14ac:dyDescent="0.35">
      <c r="A12">
        <v>3</v>
      </c>
      <c r="B12" s="1">
        <v>44565</v>
      </c>
      <c r="C12" s="4">
        <v>2238</v>
      </c>
      <c r="D12">
        <v>2</v>
      </c>
      <c r="E12" t="s">
        <v>49</v>
      </c>
      <c r="F12" s="4">
        <v>1</v>
      </c>
      <c r="G12" s="4">
        <v>0.5</v>
      </c>
      <c r="H12" s="4">
        <f>+Table726[[#This Row],[RevenuePerCookie]]-Table726[[#This Row],[CostPerCookie]]</f>
        <v>0.5</v>
      </c>
      <c r="I12" s="3">
        <v>170</v>
      </c>
      <c r="J12" s="3">
        <f>Table726[[#This Row],[RevenuePerCookie]]*Table726[[#This Row],[Quantity]]</f>
        <v>170</v>
      </c>
      <c r="K12" s="3">
        <f>+Table726[[#This Row],[CostPerCookie]]*Table726[[#This Row],[Quantity]]</f>
        <v>85</v>
      </c>
      <c r="L12" s="3">
        <f>+Table726[[#This Row],[ProfitPerCookie]]*Table726[[#This Row],[Quantity]]</f>
        <v>85</v>
      </c>
      <c r="M12" s="16">
        <f>+Table726[[#This Row],[ProfitPerCookie]]/Table726[[#This Row],[RevenuePerCookie]]</f>
        <v>0.5</v>
      </c>
      <c r="N12" t="s">
        <v>16</v>
      </c>
    </row>
    <row r="13" spans="1:14" x14ac:dyDescent="0.35">
      <c r="A13">
        <v>4</v>
      </c>
      <c r="B13" s="1">
        <v>44567</v>
      </c>
      <c r="C13" s="4">
        <v>737</v>
      </c>
      <c r="D13">
        <v>4</v>
      </c>
      <c r="E13" t="s">
        <v>51</v>
      </c>
      <c r="F13" s="4">
        <v>4</v>
      </c>
      <c r="G13" s="4">
        <v>1.5</v>
      </c>
      <c r="H13" s="4">
        <f>+Table726[[#This Row],[RevenuePerCookie]]-Table726[[#This Row],[CostPerCookie]]</f>
        <v>2.5</v>
      </c>
      <c r="I13" s="3">
        <v>82</v>
      </c>
      <c r="J13" s="3">
        <f>Table726[[#This Row],[RevenuePerCookie]]*Table726[[#This Row],[Quantity]]</f>
        <v>328</v>
      </c>
      <c r="K13" s="3">
        <f>+Table726[[#This Row],[CostPerCookie]]*Table726[[#This Row],[Quantity]]</f>
        <v>123</v>
      </c>
      <c r="L13" s="3">
        <f>+Table726[[#This Row],[ProfitPerCookie]]*Table726[[#This Row],[Quantity]]</f>
        <v>205</v>
      </c>
      <c r="M13" s="16">
        <f>+Table726[[#This Row],[ProfitPerCookie]]/Table726[[#This Row],[RevenuePerCookie]]</f>
        <v>0.625</v>
      </c>
      <c r="N13" t="s">
        <v>9</v>
      </c>
    </row>
    <row r="14" spans="1:14" x14ac:dyDescent="0.35">
      <c r="A14">
        <v>4</v>
      </c>
      <c r="B14" s="1">
        <v>44567</v>
      </c>
      <c r="C14" s="4">
        <v>737</v>
      </c>
      <c r="D14">
        <v>3</v>
      </c>
      <c r="E14" t="s">
        <v>50</v>
      </c>
      <c r="F14" s="4">
        <v>5</v>
      </c>
      <c r="G14" s="4">
        <v>2.2000000000000002</v>
      </c>
      <c r="H14" s="4">
        <f>+Table726[[#This Row],[RevenuePerCookie]]-Table726[[#This Row],[CostPerCookie]]</f>
        <v>2.8</v>
      </c>
      <c r="I14" s="3">
        <v>25</v>
      </c>
      <c r="J14" s="3">
        <f>Table726[[#This Row],[RevenuePerCookie]]*Table726[[#This Row],[Quantity]]</f>
        <v>125</v>
      </c>
      <c r="K14" s="3">
        <f>+Table726[[#This Row],[CostPerCookie]]*Table726[[#This Row],[Quantity]]</f>
        <v>55.000000000000007</v>
      </c>
      <c r="L14" s="3">
        <f>+Table726[[#This Row],[ProfitPerCookie]]*Table726[[#This Row],[Quantity]]</f>
        <v>70</v>
      </c>
      <c r="M14" s="16">
        <f>+Table726[[#This Row],[ProfitPerCookie]]/Table726[[#This Row],[RevenuePerCookie]]</f>
        <v>0.55999999999999994</v>
      </c>
      <c r="N14" t="s">
        <v>9</v>
      </c>
    </row>
    <row r="15" spans="1:14" x14ac:dyDescent="0.35">
      <c r="A15">
        <v>4</v>
      </c>
      <c r="B15" s="1">
        <v>44567</v>
      </c>
      <c r="C15" s="4">
        <v>737</v>
      </c>
      <c r="D15">
        <v>2</v>
      </c>
      <c r="E15" t="s">
        <v>49</v>
      </c>
      <c r="F15" s="4">
        <v>1</v>
      </c>
      <c r="G15" s="4">
        <v>0.5</v>
      </c>
      <c r="H15" s="4">
        <f>+Table726[[#This Row],[RevenuePerCookie]]-Table726[[#This Row],[CostPerCookie]]</f>
        <v>0.5</v>
      </c>
      <c r="I15" s="3">
        <v>209</v>
      </c>
      <c r="J15" s="3">
        <f>Table726[[#This Row],[RevenuePerCookie]]*Table726[[#This Row],[Quantity]]</f>
        <v>209</v>
      </c>
      <c r="K15" s="3">
        <f>+Table726[[#This Row],[CostPerCookie]]*Table726[[#This Row],[Quantity]]</f>
        <v>104.5</v>
      </c>
      <c r="L15" s="3">
        <f>+Table726[[#This Row],[ProfitPerCookie]]*Table726[[#This Row],[Quantity]]</f>
        <v>104.5</v>
      </c>
      <c r="M15" s="16">
        <f>+Table726[[#This Row],[ProfitPerCookie]]/Table726[[#This Row],[RevenuePerCookie]]</f>
        <v>0.5</v>
      </c>
      <c r="N15" t="s">
        <v>9</v>
      </c>
    </row>
    <row r="16" spans="1:14" x14ac:dyDescent="0.35">
      <c r="A16">
        <v>4</v>
      </c>
      <c r="B16" s="1">
        <v>44567</v>
      </c>
      <c r="C16" s="4">
        <v>737</v>
      </c>
      <c r="D16">
        <v>5</v>
      </c>
      <c r="E16" t="s">
        <v>52</v>
      </c>
      <c r="F16" s="4">
        <v>3</v>
      </c>
      <c r="G16" s="4">
        <v>1.25</v>
      </c>
      <c r="H16" s="4">
        <f>+Table726[[#This Row],[RevenuePerCookie]]-Table726[[#This Row],[CostPerCookie]]</f>
        <v>1.75</v>
      </c>
      <c r="I16" s="3">
        <v>25</v>
      </c>
      <c r="J16" s="3">
        <f>Table726[[#This Row],[RevenuePerCookie]]*Table726[[#This Row],[Quantity]]</f>
        <v>75</v>
      </c>
      <c r="K16" s="3">
        <f>+Table726[[#This Row],[CostPerCookie]]*Table726[[#This Row],[Quantity]]</f>
        <v>31.25</v>
      </c>
      <c r="L16" s="3">
        <f>+Table726[[#This Row],[ProfitPerCookie]]*Table726[[#This Row],[Quantity]]</f>
        <v>43.75</v>
      </c>
      <c r="M16" s="16">
        <f>+Table726[[#This Row],[ProfitPerCookie]]/Table726[[#This Row],[RevenuePerCookie]]</f>
        <v>0.58333333333333337</v>
      </c>
      <c r="N16" t="s">
        <v>9</v>
      </c>
    </row>
    <row r="17" spans="1:14" x14ac:dyDescent="0.35">
      <c r="A17">
        <v>5</v>
      </c>
      <c r="B17" s="1">
        <v>44570</v>
      </c>
      <c r="C17" s="4">
        <v>569</v>
      </c>
      <c r="D17">
        <v>5</v>
      </c>
      <c r="E17" t="s">
        <v>52</v>
      </c>
      <c r="F17" s="4">
        <v>3</v>
      </c>
      <c r="G17" s="4">
        <v>1.25</v>
      </c>
      <c r="H17" s="4">
        <f>+Table726[[#This Row],[RevenuePerCookie]]-Table726[[#This Row],[CostPerCookie]]</f>
        <v>1.75</v>
      </c>
      <c r="I17" s="3">
        <v>11</v>
      </c>
      <c r="J17" s="3">
        <f>Table726[[#This Row],[RevenuePerCookie]]*Table726[[#This Row],[Quantity]]</f>
        <v>33</v>
      </c>
      <c r="K17" s="3">
        <f>+Table726[[#This Row],[CostPerCookie]]*Table726[[#This Row],[Quantity]]</f>
        <v>13.75</v>
      </c>
      <c r="L17" s="3">
        <f>+Table726[[#This Row],[ProfitPerCookie]]*Table726[[#This Row],[Quantity]]</f>
        <v>19.25</v>
      </c>
      <c r="M17" s="16">
        <f>+Table726[[#This Row],[ProfitPerCookie]]/Table726[[#This Row],[RevenuePerCookie]]</f>
        <v>0.58333333333333337</v>
      </c>
      <c r="N17" t="s">
        <v>28</v>
      </c>
    </row>
    <row r="18" spans="1:14" x14ac:dyDescent="0.35">
      <c r="A18">
        <v>5</v>
      </c>
      <c r="B18" s="1">
        <v>44570</v>
      </c>
      <c r="C18" s="4">
        <v>569</v>
      </c>
      <c r="D18">
        <v>1</v>
      </c>
      <c r="E18" t="s">
        <v>48</v>
      </c>
      <c r="F18" s="4">
        <v>5</v>
      </c>
      <c r="G18" s="4">
        <v>2</v>
      </c>
      <c r="H18" s="4">
        <f>+Table726[[#This Row],[RevenuePerCookie]]-Table726[[#This Row],[CostPerCookie]]</f>
        <v>3</v>
      </c>
      <c r="I18" s="3">
        <v>46</v>
      </c>
      <c r="J18" s="3">
        <f>Table726[[#This Row],[RevenuePerCookie]]*Table726[[#This Row],[Quantity]]</f>
        <v>230</v>
      </c>
      <c r="K18" s="3">
        <f>+Table726[[#This Row],[CostPerCookie]]*Table726[[#This Row],[Quantity]]</f>
        <v>92</v>
      </c>
      <c r="L18" s="3">
        <f>+Table726[[#This Row],[ProfitPerCookie]]*Table726[[#This Row],[Quantity]]</f>
        <v>138</v>
      </c>
      <c r="M18" s="16">
        <f>+Table726[[#This Row],[ProfitPerCookie]]/Table726[[#This Row],[RevenuePerCookie]]</f>
        <v>0.6</v>
      </c>
      <c r="N18" t="s">
        <v>28</v>
      </c>
    </row>
    <row r="19" spans="1:14" x14ac:dyDescent="0.35">
      <c r="A19">
        <v>5</v>
      </c>
      <c r="B19" s="1">
        <v>44570</v>
      </c>
      <c r="C19" s="4">
        <v>569</v>
      </c>
      <c r="D19">
        <v>6</v>
      </c>
      <c r="E19" t="s">
        <v>98</v>
      </c>
      <c r="F19" s="4">
        <v>6</v>
      </c>
      <c r="G19" s="4">
        <v>2.75</v>
      </c>
      <c r="H19" s="4">
        <f>+Table726[[#This Row],[RevenuePerCookie]]-Table726[[#This Row],[CostPerCookie]]</f>
        <v>3.25</v>
      </c>
      <c r="I19" s="3">
        <v>51</v>
      </c>
      <c r="J19" s="3">
        <f>Table726[[#This Row],[RevenuePerCookie]]*Table726[[#This Row],[Quantity]]</f>
        <v>306</v>
      </c>
      <c r="K19" s="3">
        <f>+Table726[[#This Row],[CostPerCookie]]*Table726[[#This Row],[Quantity]]</f>
        <v>140.25</v>
      </c>
      <c r="L19" s="3">
        <f>+Table726[[#This Row],[ProfitPerCookie]]*Table726[[#This Row],[Quantity]]</f>
        <v>165.75</v>
      </c>
      <c r="M19" s="16">
        <f>+Table726[[#This Row],[ProfitPerCookie]]/Table726[[#This Row],[RevenuePerCookie]]</f>
        <v>0.54166666666666663</v>
      </c>
      <c r="N19" t="s">
        <v>28</v>
      </c>
    </row>
    <row r="20" spans="1:14" x14ac:dyDescent="0.35">
      <c r="A20">
        <v>6</v>
      </c>
      <c r="B20" s="1">
        <v>44570</v>
      </c>
      <c r="C20" s="4">
        <v>1586</v>
      </c>
      <c r="D20">
        <v>1</v>
      </c>
      <c r="E20" t="s">
        <v>48</v>
      </c>
      <c r="F20" s="4">
        <v>5</v>
      </c>
      <c r="G20" s="4">
        <v>2</v>
      </c>
      <c r="H20" s="4">
        <f>+Table726[[#This Row],[RevenuePerCookie]]-Table726[[#This Row],[CostPerCookie]]</f>
        <v>3</v>
      </c>
      <c r="I20" s="3">
        <v>214</v>
      </c>
      <c r="J20" s="3">
        <f>Table726[[#This Row],[RevenuePerCookie]]*Table726[[#This Row],[Quantity]]</f>
        <v>1070</v>
      </c>
      <c r="K20" s="3">
        <f>+Table726[[#This Row],[CostPerCookie]]*Table726[[#This Row],[Quantity]]</f>
        <v>428</v>
      </c>
      <c r="L20" s="3">
        <f>+Table726[[#This Row],[ProfitPerCookie]]*Table726[[#This Row],[Quantity]]</f>
        <v>642</v>
      </c>
      <c r="M20" s="16">
        <f>+Table726[[#This Row],[ProfitPerCookie]]/Table726[[#This Row],[RevenuePerCookie]]</f>
        <v>0.6</v>
      </c>
      <c r="N20" t="s">
        <v>28</v>
      </c>
    </row>
    <row r="21" spans="1:14" x14ac:dyDescent="0.35">
      <c r="A21">
        <v>6</v>
      </c>
      <c r="B21" s="1">
        <v>44570</v>
      </c>
      <c r="C21" s="4">
        <v>1586</v>
      </c>
      <c r="D21">
        <v>3</v>
      </c>
      <c r="E21" t="s">
        <v>50</v>
      </c>
      <c r="F21" s="4">
        <v>5</v>
      </c>
      <c r="G21" s="4">
        <v>2.2000000000000002</v>
      </c>
      <c r="H21" s="4">
        <f>+Table726[[#This Row],[RevenuePerCookie]]-Table726[[#This Row],[CostPerCookie]]</f>
        <v>2.8</v>
      </c>
      <c r="I21" s="3">
        <v>24</v>
      </c>
      <c r="J21" s="3">
        <f>Table726[[#This Row],[RevenuePerCookie]]*Table726[[#This Row],[Quantity]]</f>
        <v>120</v>
      </c>
      <c r="K21" s="3">
        <f>+Table726[[#This Row],[CostPerCookie]]*Table726[[#This Row],[Quantity]]</f>
        <v>52.800000000000004</v>
      </c>
      <c r="L21" s="3">
        <f>+Table726[[#This Row],[ProfitPerCookie]]*Table726[[#This Row],[Quantity]]</f>
        <v>67.199999999999989</v>
      </c>
      <c r="M21" s="16">
        <f>+Table726[[#This Row],[ProfitPerCookie]]/Table726[[#This Row],[RevenuePerCookie]]</f>
        <v>0.55999999999999994</v>
      </c>
      <c r="N21" t="s">
        <v>28</v>
      </c>
    </row>
    <row r="22" spans="1:14" x14ac:dyDescent="0.35">
      <c r="A22">
        <v>6</v>
      </c>
      <c r="B22" s="1">
        <v>44570</v>
      </c>
      <c r="C22" s="4">
        <v>1586</v>
      </c>
      <c r="D22">
        <v>6</v>
      </c>
      <c r="E22" t="s">
        <v>98</v>
      </c>
      <c r="F22" s="4">
        <v>6</v>
      </c>
      <c r="G22" s="4">
        <v>2.75</v>
      </c>
      <c r="H22" s="4">
        <f>+Table726[[#This Row],[RevenuePerCookie]]-Table726[[#This Row],[CostPerCookie]]</f>
        <v>3.25</v>
      </c>
      <c r="I22" s="3">
        <v>66</v>
      </c>
      <c r="J22" s="3">
        <f>Table726[[#This Row],[RevenuePerCookie]]*Table726[[#This Row],[Quantity]]</f>
        <v>396</v>
      </c>
      <c r="K22" s="3">
        <f>+Table726[[#This Row],[CostPerCookie]]*Table726[[#This Row],[Quantity]]</f>
        <v>181.5</v>
      </c>
      <c r="L22" s="3">
        <f>+Table726[[#This Row],[ProfitPerCookie]]*Table726[[#This Row],[Quantity]]</f>
        <v>214.5</v>
      </c>
      <c r="M22" s="16">
        <f>+Table726[[#This Row],[ProfitPerCookie]]/Table726[[#This Row],[RevenuePerCookie]]</f>
        <v>0.54166666666666663</v>
      </c>
      <c r="N22" t="s">
        <v>28</v>
      </c>
    </row>
    <row r="23" spans="1:14" x14ac:dyDescent="0.35">
      <c r="A23">
        <v>7</v>
      </c>
      <c r="B23" s="1">
        <v>44570</v>
      </c>
      <c r="C23" s="4">
        <v>210</v>
      </c>
      <c r="D23">
        <v>2</v>
      </c>
      <c r="E23" t="s">
        <v>49</v>
      </c>
      <c r="F23" s="4">
        <v>1</v>
      </c>
      <c r="G23" s="4">
        <v>0.5</v>
      </c>
      <c r="H23" s="4">
        <f>+Table726[[#This Row],[RevenuePerCookie]]-Table726[[#This Row],[CostPerCookie]]</f>
        <v>0.5</v>
      </c>
      <c r="I23" s="3">
        <v>210</v>
      </c>
      <c r="J23" s="3">
        <f>Table726[[#This Row],[RevenuePerCookie]]*Table726[[#This Row],[Quantity]]</f>
        <v>210</v>
      </c>
      <c r="K23" s="3">
        <f>+Table726[[#This Row],[CostPerCookie]]*Table726[[#This Row],[Quantity]]</f>
        <v>105</v>
      </c>
      <c r="L23" s="3">
        <f>+Table726[[#This Row],[ProfitPerCookie]]*Table726[[#This Row],[Quantity]]</f>
        <v>105</v>
      </c>
      <c r="M23" s="16">
        <f>+Table726[[#This Row],[ProfitPerCookie]]/Table726[[#This Row],[RevenuePerCookie]]</f>
        <v>0.5</v>
      </c>
      <c r="N23" t="s">
        <v>28</v>
      </c>
    </row>
    <row r="24" spans="1:14" x14ac:dyDescent="0.35">
      <c r="A24">
        <v>8</v>
      </c>
      <c r="B24" s="1">
        <v>44572</v>
      </c>
      <c r="C24" s="4">
        <v>2424</v>
      </c>
      <c r="D24">
        <v>2</v>
      </c>
      <c r="E24" t="s">
        <v>49</v>
      </c>
      <c r="F24" s="4">
        <v>1</v>
      </c>
      <c r="G24" s="4">
        <v>0.5</v>
      </c>
      <c r="H24" s="4">
        <f>+Table726[[#This Row],[RevenuePerCookie]]-Table726[[#This Row],[CostPerCookie]]</f>
        <v>0.5</v>
      </c>
      <c r="I24" s="3">
        <v>114</v>
      </c>
      <c r="J24" s="3">
        <f>Table726[[#This Row],[RevenuePerCookie]]*Table726[[#This Row],[Quantity]]</f>
        <v>114</v>
      </c>
      <c r="K24" s="3">
        <f>+Table726[[#This Row],[CostPerCookie]]*Table726[[#This Row],[Quantity]]</f>
        <v>57</v>
      </c>
      <c r="L24" s="3">
        <f>+Table726[[#This Row],[ProfitPerCookie]]*Table726[[#This Row],[Quantity]]</f>
        <v>57</v>
      </c>
      <c r="M24" s="16">
        <f>+Table726[[#This Row],[ProfitPerCookie]]/Table726[[#This Row],[RevenuePerCookie]]</f>
        <v>0.5</v>
      </c>
      <c r="N24" t="s">
        <v>99</v>
      </c>
    </row>
    <row r="25" spans="1:14" x14ac:dyDescent="0.35">
      <c r="A25">
        <v>8</v>
      </c>
      <c r="B25" s="1">
        <v>44572</v>
      </c>
      <c r="C25" s="4">
        <v>2424</v>
      </c>
      <c r="D25">
        <v>5</v>
      </c>
      <c r="E25" t="s">
        <v>52</v>
      </c>
      <c r="F25" s="4">
        <v>3</v>
      </c>
      <c r="G25" s="4">
        <v>1.25</v>
      </c>
      <c r="H25" s="4">
        <f>+Table726[[#This Row],[RevenuePerCookie]]-Table726[[#This Row],[CostPerCookie]]</f>
        <v>1.75</v>
      </c>
      <c r="I25" s="3">
        <v>106</v>
      </c>
      <c r="J25" s="3">
        <f>Table726[[#This Row],[RevenuePerCookie]]*Table726[[#This Row],[Quantity]]</f>
        <v>318</v>
      </c>
      <c r="K25" s="3">
        <f>+Table726[[#This Row],[CostPerCookie]]*Table726[[#This Row],[Quantity]]</f>
        <v>132.5</v>
      </c>
      <c r="L25" s="3">
        <f>+Table726[[#This Row],[ProfitPerCookie]]*Table726[[#This Row],[Quantity]]</f>
        <v>185.5</v>
      </c>
      <c r="M25" s="16">
        <f>+Table726[[#This Row],[ProfitPerCookie]]/Table726[[#This Row],[RevenuePerCookie]]</f>
        <v>0.58333333333333337</v>
      </c>
      <c r="N25" t="s">
        <v>99</v>
      </c>
    </row>
    <row r="26" spans="1:14" x14ac:dyDescent="0.35">
      <c r="A26">
        <v>8</v>
      </c>
      <c r="B26" s="1">
        <v>44572</v>
      </c>
      <c r="C26" s="4">
        <v>2424</v>
      </c>
      <c r="D26">
        <v>6</v>
      </c>
      <c r="E26" t="s">
        <v>98</v>
      </c>
      <c r="F26" s="4">
        <v>6</v>
      </c>
      <c r="G26" s="4">
        <v>2.75</v>
      </c>
      <c r="H26" s="4">
        <f>+Table726[[#This Row],[RevenuePerCookie]]-Table726[[#This Row],[CostPerCookie]]</f>
        <v>3.25</v>
      </c>
      <c r="I26" s="3">
        <v>178</v>
      </c>
      <c r="J26" s="3">
        <f>Table726[[#This Row],[RevenuePerCookie]]*Table726[[#This Row],[Quantity]]</f>
        <v>1068</v>
      </c>
      <c r="K26" s="3">
        <f>+Table726[[#This Row],[CostPerCookie]]*Table726[[#This Row],[Quantity]]</f>
        <v>489.5</v>
      </c>
      <c r="L26" s="3">
        <f>+Table726[[#This Row],[ProfitPerCookie]]*Table726[[#This Row],[Quantity]]</f>
        <v>578.5</v>
      </c>
      <c r="M26" s="16">
        <f>+Table726[[#This Row],[ProfitPerCookie]]/Table726[[#This Row],[RevenuePerCookie]]</f>
        <v>0.54166666666666663</v>
      </c>
      <c r="N26" t="s">
        <v>99</v>
      </c>
    </row>
    <row r="27" spans="1:14" x14ac:dyDescent="0.35">
      <c r="A27">
        <v>8</v>
      </c>
      <c r="B27" s="1">
        <v>44572</v>
      </c>
      <c r="C27" s="4">
        <v>2424</v>
      </c>
      <c r="D27">
        <v>3</v>
      </c>
      <c r="E27" t="s">
        <v>50</v>
      </c>
      <c r="F27" s="4">
        <v>5</v>
      </c>
      <c r="G27" s="4">
        <v>2.2000000000000002</v>
      </c>
      <c r="H27" s="4">
        <f>+Table726[[#This Row],[RevenuePerCookie]]-Table726[[#This Row],[CostPerCookie]]</f>
        <v>2.8</v>
      </c>
      <c r="I27" s="3">
        <v>36</v>
      </c>
      <c r="J27" s="3">
        <f>Table726[[#This Row],[RevenuePerCookie]]*Table726[[#This Row],[Quantity]]</f>
        <v>180</v>
      </c>
      <c r="K27" s="3">
        <f>+Table726[[#This Row],[CostPerCookie]]*Table726[[#This Row],[Quantity]]</f>
        <v>79.2</v>
      </c>
      <c r="L27" s="3">
        <f>+Table726[[#This Row],[ProfitPerCookie]]*Table726[[#This Row],[Quantity]]</f>
        <v>100.8</v>
      </c>
      <c r="M27" s="16">
        <f>+Table726[[#This Row],[ProfitPerCookie]]/Table726[[#This Row],[RevenuePerCookie]]</f>
        <v>0.55999999999999994</v>
      </c>
      <c r="N27" t="s">
        <v>99</v>
      </c>
    </row>
    <row r="28" spans="1:14" x14ac:dyDescent="0.35">
      <c r="A28">
        <v>8</v>
      </c>
      <c r="B28" s="1">
        <v>44572</v>
      </c>
      <c r="C28" s="4">
        <v>2424</v>
      </c>
      <c r="D28">
        <v>4</v>
      </c>
      <c r="E28" t="s">
        <v>51</v>
      </c>
      <c r="F28" s="4">
        <v>4</v>
      </c>
      <c r="G28" s="4">
        <v>1.5</v>
      </c>
      <c r="H28" s="4">
        <f>+Table726[[#This Row],[RevenuePerCookie]]-Table726[[#This Row],[CostPerCookie]]</f>
        <v>2.5</v>
      </c>
      <c r="I28" s="3">
        <v>186</v>
      </c>
      <c r="J28" s="3">
        <f>Table726[[#This Row],[RevenuePerCookie]]*Table726[[#This Row],[Quantity]]</f>
        <v>744</v>
      </c>
      <c r="K28" s="3">
        <f>+Table726[[#This Row],[CostPerCookie]]*Table726[[#This Row],[Quantity]]</f>
        <v>279</v>
      </c>
      <c r="L28" s="3">
        <f>+Table726[[#This Row],[ProfitPerCookie]]*Table726[[#This Row],[Quantity]]</f>
        <v>465</v>
      </c>
      <c r="M28" s="16">
        <f>+Table726[[#This Row],[ProfitPerCookie]]/Table726[[#This Row],[RevenuePerCookie]]</f>
        <v>0.625</v>
      </c>
      <c r="N28" t="s">
        <v>99</v>
      </c>
    </row>
    <row r="29" spans="1:14" x14ac:dyDescent="0.35">
      <c r="A29">
        <v>9</v>
      </c>
      <c r="B29" s="1">
        <v>44574</v>
      </c>
      <c r="C29" s="4">
        <v>1982</v>
      </c>
      <c r="D29">
        <v>2</v>
      </c>
      <c r="E29" t="s">
        <v>49</v>
      </c>
      <c r="F29" s="4">
        <v>1</v>
      </c>
      <c r="G29" s="4">
        <v>0.5</v>
      </c>
      <c r="H29" s="4">
        <f>+Table726[[#This Row],[RevenuePerCookie]]-Table726[[#This Row],[CostPerCookie]]</f>
        <v>0.5</v>
      </c>
      <c r="I29" s="3">
        <v>226</v>
      </c>
      <c r="J29" s="3">
        <f>Table726[[#This Row],[RevenuePerCookie]]*Table726[[#This Row],[Quantity]]</f>
        <v>226</v>
      </c>
      <c r="K29" s="3">
        <f>+Table726[[#This Row],[CostPerCookie]]*Table726[[#This Row],[Quantity]]</f>
        <v>113</v>
      </c>
      <c r="L29" s="3">
        <f>+Table726[[#This Row],[ProfitPerCookie]]*Table726[[#This Row],[Quantity]]</f>
        <v>113</v>
      </c>
      <c r="M29" s="16">
        <f>+Table726[[#This Row],[ProfitPerCookie]]/Table726[[#This Row],[RevenuePerCookie]]</f>
        <v>0.5</v>
      </c>
      <c r="N29" t="s">
        <v>16</v>
      </c>
    </row>
    <row r="30" spans="1:14" x14ac:dyDescent="0.35">
      <c r="A30">
        <v>9</v>
      </c>
      <c r="B30" s="1">
        <v>44574</v>
      </c>
      <c r="C30" s="4">
        <v>1982</v>
      </c>
      <c r="D30">
        <v>4</v>
      </c>
      <c r="E30" t="s">
        <v>51</v>
      </c>
      <c r="F30" s="4">
        <v>4</v>
      </c>
      <c r="G30" s="4">
        <v>1.5</v>
      </c>
      <c r="H30" s="4">
        <f>+Table726[[#This Row],[RevenuePerCookie]]-Table726[[#This Row],[CostPerCookie]]</f>
        <v>2.5</v>
      </c>
      <c r="I30" s="3">
        <v>99</v>
      </c>
      <c r="J30" s="3">
        <f>Table726[[#This Row],[RevenuePerCookie]]*Table726[[#This Row],[Quantity]]</f>
        <v>396</v>
      </c>
      <c r="K30" s="3">
        <f>+Table726[[#This Row],[CostPerCookie]]*Table726[[#This Row],[Quantity]]</f>
        <v>148.5</v>
      </c>
      <c r="L30" s="3">
        <f>+Table726[[#This Row],[ProfitPerCookie]]*Table726[[#This Row],[Quantity]]</f>
        <v>247.5</v>
      </c>
      <c r="M30" s="16">
        <f>+Table726[[#This Row],[ProfitPerCookie]]/Table726[[#This Row],[RevenuePerCookie]]</f>
        <v>0.625</v>
      </c>
      <c r="N30" t="s">
        <v>16</v>
      </c>
    </row>
    <row r="31" spans="1:14" x14ac:dyDescent="0.35">
      <c r="A31">
        <v>9</v>
      </c>
      <c r="B31" s="1">
        <v>44574</v>
      </c>
      <c r="C31" s="4">
        <v>1982</v>
      </c>
      <c r="D31">
        <v>1</v>
      </c>
      <c r="E31" t="s">
        <v>48</v>
      </c>
      <c r="F31" s="4">
        <v>5</v>
      </c>
      <c r="G31" s="4">
        <v>2</v>
      </c>
      <c r="H31" s="4">
        <f>+Table726[[#This Row],[RevenuePerCookie]]-Table726[[#This Row],[CostPerCookie]]</f>
        <v>3</v>
      </c>
      <c r="I31" s="3">
        <v>119</v>
      </c>
      <c r="J31" s="3">
        <f>Table726[[#This Row],[RevenuePerCookie]]*Table726[[#This Row],[Quantity]]</f>
        <v>595</v>
      </c>
      <c r="K31" s="3">
        <f>+Table726[[#This Row],[CostPerCookie]]*Table726[[#This Row],[Quantity]]</f>
        <v>238</v>
      </c>
      <c r="L31" s="3">
        <f>+Table726[[#This Row],[ProfitPerCookie]]*Table726[[#This Row],[Quantity]]</f>
        <v>357</v>
      </c>
      <c r="M31" s="16">
        <f>+Table726[[#This Row],[ProfitPerCookie]]/Table726[[#This Row],[RevenuePerCookie]]</f>
        <v>0.6</v>
      </c>
      <c r="N31" t="s">
        <v>16</v>
      </c>
    </row>
    <row r="32" spans="1:14" x14ac:dyDescent="0.35">
      <c r="A32">
        <v>9</v>
      </c>
      <c r="B32" s="1">
        <v>44574</v>
      </c>
      <c r="C32" s="4">
        <v>1982</v>
      </c>
      <c r="D32">
        <v>3</v>
      </c>
      <c r="E32" t="s">
        <v>50</v>
      </c>
      <c r="F32" s="4">
        <v>5</v>
      </c>
      <c r="G32" s="4">
        <v>2.2000000000000002</v>
      </c>
      <c r="H32" s="4">
        <f>+Table726[[#This Row],[RevenuePerCookie]]-Table726[[#This Row],[CostPerCookie]]</f>
        <v>2.8</v>
      </c>
      <c r="I32" s="3">
        <v>153</v>
      </c>
      <c r="J32" s="3">
        <f>Table726[[#This Row],[RevenuePerCookie]]*Table726[[#This Row],[Quantity]]</f>
        <v>765</v>
      </c>
      <c r="K32" s="3">
        <f>+Table726[[#This Row],[CostPerCookie]]*Table726[[#This Row],[Quantity]]</f>
        <v>336.6</v>
      </c>
      <c r="L32" s="3">
        <f>+Table726[[#This Row],[ProfitPerCookie]]*Table726[[#This Row],[Quantity]]</f>
        <v>428.4</v>
      </c>
      <c r="M32" s="16">
        <f>+Table726[[#This Row],[ProfitPerCookie]]/Table726[[#This Row],[RevenuePerCookie]]</f>
        <v>0.55999999999999994</v>
      </c>
      <c r="N32" t="s">
        <v>16</v>
      </c>
    </row>
    <row r="33" spans="1:14" x14ac:dyDescent="0.35">
      <c r="A33">
        <v>10</v>
      </c>
      <c r="B33" s="1">
        <v>44574</v>
      </c>
      <c r="C33" s="4">
        <v>39</v>
      </c>
      <c r="D33">
        <v>2</v>
      </c>
      <c r="E33" t="s">
        <v>49</v>
      </c>
      <c r="F33" s="4">
        <v>1</v>
      </c>
      <c r="G33" s="4">
        <v>0.5</v>
      </c>
      <c r="H33" s="4">
        <f>+Table726[[#This Row],[RevenuePerCookie]]-Table726[[#This Row],[CostPerCookie]]</f>
        <v>0.5</v>
      </c>
      <c r="I33" s="3">
        <v>39</v>
      </c>
      <c r="J33" s="3">
        <f>Table726[[#This Row],[RevenuePerCookie]]*Table726[[#This Row],[Quantity]]</f>
        <v>39</v>
      </c>
      <c r="K33" s="3">
        <f>+Table726[[#This Row],[CostPerCookie]]*Table726[[#This Row],[Quantity]]</f>
        <v>19.5</v>
      </c>
      <c r="L33" s="3">
        <f>+Table726[[#This Row],[ProfitPerCookie]]*Table726[[#This Row],[Quantity]]</f>
        <v>19.5</v>
      </c>
      <c r="M33" s="16">
        <f>+Table726[[#This Row],[ProfitPerCookie]]/Table726[[#This Row],[RevenuePerCookie]]</f>
        <v>0.5</v>
      </c>
      <c r="N33" t="s">
        <v>28</v>
      </c>
    </row>
    <row r="34" spans="1:14" x14ac:dyDescent="0.35">
      <c r="A34">
        <v>11</v>
      </c>
      <c r="B34" s="1">
        <v>44576</v>
      </c>
      <c r="C34" s="4">
        <v>1383</v>
      </c>
      <c r="D34">
        <v>6</v>
      </c>
      <c r="E34" t="s">
        <v>98</v>
      </c>
      <c r="F34" s="4">
        <v>6</v>
      </c>
      <c r="G34" s="4">
        <v>2.75</v>
      </c>
      <c r="H34" s="4">
        <f>+Table726[[#This Row],[RevenuePerCookie]]-Table726[[#This Row],[CostPerCookie]]</f>
        <v>3.25</v>
      </c>
      <c r="I34" s="3">
        <v>65</v>
      </c>
      <c r="J34" s="3">
        <f>Table726[[#This Row],[RevenuePerCookie]]*Table726[[#This Row],[Quantity]]</f>
        <v>390</v>
      </c>
      <c r="K34" s="3">
        <f>+Table726[[#This Row],[CostPerCookie]]*Table726[[#This Row],[Quantity]]</f>
        <v>178.75</v>
      </c>
      <c r="L34" s="3">
        <f>+Table726[[#This Row],[ProfitPerCookie]]*Table726[[#This Row],[Quantity]]</f>
        <v>211.25</v>
      </c>
      <c r="M34" s="16">
        <f>+Table726[[#This Row],[ProfitPerCookie]]/Table726[[#This Row],[RevenuePerCookie]]</f>
        <v>0.54166666666666663</v>
      </c>
      <c r="N34" t="s">
        <v>99</v>
      </c>
    </row>
    <row r="35" spans="1:14" x14ac:dyDescent="0.35">
      <c r="A35">
        <v>11</v>
      </c>
      <c r="B35" s="1">
        <v>44576</v>
      </c>
      <c r="C35" s="4">
        <v>1383</v>
      </c>
      <c r="D35">
        <v>4</v>
      </c>
      <c r="E35" t="s">
        <v>51</v>
      </c>
      <c r="F35" s="4">
        <v>4</v>
      </c>
      <c r="G35" s="4">
        <v>1.5</v>
      </c>
      <c r="H35" s="4">
        <f>+Table726[[#This Row],[RevenuePerCookie]]-Table726[[#This Row],[CostPerCookie]]</f>
        <v>2.5</v>
      </c>
      <c r="I35" s="3">
        <v>235</v>
      </c>
      <c r="J35" s="3">
        <f>Table726[[#This Row],[RevenuePerCookie]]*Table726[[#This Row],[Quantity]]</f>
        <v>940</v>
      </c>
      <c r="K35" s="3">
        <f>+Table726[[#This Row],[CostPerCookie]]*Table726[[#This Row],[Quantity]]</f>
        <v>352.5</v>
      </c>
      <c r="L35" s="3">
        <f>+Table726[[#This Row],[ProfitPerCookie]]*Table726[[#This Row],[Quantity]]</f>
        <v>587.5</v>
      </c>
      <c r="M35" s="16">
        <f>+Table726[[#This Row],[ProfitPerCookie]]/Table726[[#This Row],[RevenuePerCookie]]</f>
        <v>0.625</v>
      </c>
      <c r="N35" t="s">
        <v>99</v>
      </c>
    </row>
    <row r="36" spans="1:14" x14ac:dyDescent="0.35">
      <c r="A36">
        <v>11</v>
      </c>
      <c r="B36" s="1">
        <v>44576</v>
      </c>
      <c r="C36" s="4">
        <v>1383</v>
      </c>
      <c r="D36">
        <v>2</v>
      </c>
      <c r="E36" t="s">
        <v>49</v>
      </c>
      <c r="F36" s="4">
        <v>1</v>
      </c>
      <c r="G36" s="4">
        <v>0.5</v>
      </c>
      <c r="H36" s="4">
        <f>+Table726[[#This Row],[RevenuePerCookie]]-Table726[[#This Row],[CostPerCookie]]</f>
        <v>0.5</v>
      </c>
      <c r="I36" s="3">
        <v>53</v>
      </c>
      <c r="J36" s="3">
        <f>Table726[[#This Row],[RevenuePerCookie]]*Table726[[#This Row],[Quantity]]</f>
        <v>53</v>
      </c>
      <c r="K36" s="3">
        <f>+Table726[[#This Row],[CostPerCookie]]*Table726[[#This Row],[Quantity]]</f>
        <v>26.5</v>
      </c>
      <c r="L36" s="3">
        <f>+Table726[[#This Row],[ProfitPerCookie]]*Table726[[#This Row],[Quantity]]</f>
        <v>26.5</v>
      </c>
      <c r="M36" s="16">
        <f>+Table726[[#This Row],[ProfitPerCookie]]/Table726[[#This Row],[RevenuePerCookie]]</f>
        <v>0.5</v>
      </c>
      <c r="N36" t="s">
        <v>99</v>
      </c>
    </row>
    <row r="37" spans="1:14" x14ac:dyDescent="0.35">
      <c r="A37">
        <v>12</v>
      </c>
      <c r="B37" s="1">
        <v>44580</v>
      </c>
      <c r="C37" s="4">
        <v>1680</v>
      </c>
      <c r="D37">
        <v>1</v>
      </c>
      <c r="E37" t="s">
        <v>48</v>
      </c>
      <c r="F37" s="4">
        <v>5</v>
      </c>
      <c r="G37" s="4">
        <v>2</v>
      </c>
      <c r="H37" s="4">
        <f>+Table726[[#This Row],[RevenuePerCookie]]-Table726[[#This Row],[CostPerCookie]]</f>
        <v>3</v>
      </c>
      <c r="I37" s="3">
        <v>171</v>
      </c>
      <c r="J37" s="3">
        <f>Table726[[#This Row],[RevenuePerCookie]]*Table726[[#This Row],[Quantity]]</f>
        <v>855</v>
      </c>
      <c r="K37" s="3">
        <f>+Table726[[#This Row],[CostPerCookie]]*Table726[[#This Row],[Quantity]]</f>
        <v>342</v>
      </c>
      <c r="L37" s="3">
        <f>+Table726[[#This Row],[ProfitPerCookie]]*Table726[[#This Row],[Quantity]]</f>
        <v>513</v>
      </c>
      <c r="M37" s="16">
        <f>+Table726[[#This Row],[ProfitPerCookie]]/Table726[[#This Row],[RevenuePerCookie]]</f>
        <v>0.6</v>
      </c>
      <c r="N37" t="s">
        <v>9</v>
      </c>
    </row>
    <row r="38" spans="1:14" x14ac:dyDescent="0.35">
      <c r="A38">
        <v>12</v>
      </c>
      <c r="B38" s="1">
        <v>44580</v>
      </c>
      <c r="C38" s="4">
        <v>1680</v>
      </c>
      <c r="D38">
        <v>5</v>
      </c>
      <c r="E38" t="s">
        <v>52</v>
      </c>
      <c r="F38" s="4">
        <v>3</v>
      </c>
      <c r="G38" s="4">
        <v>1.25</v>
      </c>
      <c r="H38" s="4">
        <f>+Table726[[#This Row],[RevenuePerCookie]]-Table726[[#This Row],[CostPerCookie]]</f>
        <v>1.75</v>
      </c>
      <c r="I38" s="3">
        <v>197</v>
      </c>
      <c r="J38" s="3">
        <f>Table726[[#This Row],[RevenuePerCookie]]*Table726[[#This Row],[Quantity]]</f>
        <v>591</v>
      </c>
      <c r="K38" s="3">
        <f>+Table726[[#This Row],[CostPerCookie]]*Table726[[#This Row],[Quantity]]</f>
        <v>246.25</v>
      </c>
      <c r="L38" s="3">
        <f>+Table726[[#This Row],[ProfitPerCookie]]*Table726[[#This Row],[Quantity]]</f>
        <v>344.75</v>
      </c>
      <c r="M38" s="16">
        <f>+Table726[[#This Row],[ProfitPerCookie]]/Table726[[#This Row],[RevenuePerCookie]]</f>
        <v>0.58333333333333337</v>
      </c>
      <c r="N38" t="s">
        <v>9</v>
      </c>
    </row>
    <row r="39" spans="1:14" x14ac:dyDescent="0.35">
      <c r="A39">
        <v>12</v>
      </c>
      <c r="B39" s="1">
        <v>44580</v>
      </c>
      <c r="C39" s="4">
        <v>1680</v>
      </c>
      <c r="D39">
        <v>2</v>
      </c>
      <c r="E39" t="s">
        <v>49</v>
      </c>
      <c r="F39" s="4">
        <v>1</v>
      </c>
      <c r="G39" s="4">
        <v>0.5</v>
      </c>
      <c r="H39" s="4">
        <f>+Table726[[#This Row],[RevenuePerCookie]]-Table726[[#This Row],[CostPerCookie]]</f>
        <v>0.5</v>
      </c>
      <c r="I39" s="3">
        <v>234</v>
      </c>
      <c r="J39" s="3">
        <f>Table726[[#This Row],[RevenuePerCookie]]*Table726[[#This Row],[Quantity]]</f>
        <v>234</v>
      </c>
      <c r="K39" s="3">
        <f>+Table726[[#This Row],[CostPerCookie]]*Table726[[#This Row],[Quantity]]</f>
        <v>117</v>
      </c>
      <c r="L39" s="3">
        <f>+Table726[[#This Row],[ProfitPerCookie]]*Table726[[#This Row],[Quantity]]</f>
        <v>117</v>
      </c>
      <c r="M39" s="16">
        <f>+Table726[[#This Row],[ProfitPerCookie]]/Table726[[#This Row],[RevenuePerCookie]]</f>
        <v>0.5</v>
      </c>
      <c r="N39" t="s">
        <v>9</v>
      </c>
    </row>
    <row r="40" spans="1:14" x14ac:dyDescent="0.35">
      <c r="A40">
        <v>13</v>
      </c>
      <c r="B40" s="1">
        <v>44581</v>
      </c>
      <c r="C40" s="4">
        <v>3293</v>
      </c>
      <c r="D40">
        <v>2</v>
      </c>
      <c r="E40" t="s">
        <v>49</v>
      </c>
      <c r="F40" s="4">
        <v>1</v>
      </c>
      <c r="G40" s="4">
        <v>0.5</v>
      </c>
      <c r="H40" s="4">
        <f>+Table726[[#This Row],[RevenuePerCookie]]-Table726[[#This Row],[CostPerCookie]]</f>
        <v>0.5</v>
      </c>
      <c r="I40" s="3">
        <v>193</v>
      </c>
      <c r="J40" s="3">
        <f>Table726[[#This Row],[RevenuePerCookie]]*Table726[[#This Row],[Quantity]]</f>
        <v>193</v>
      </c>
      <c r="K40" s="3">
        <f>+Table726[[#This Row],[CostPerCookie]]*Table726[[#This Row],[Quantity]]</f>
        <v>96.5</v>
      </c>
      <c r="L40" s="3">
        <f>+Table726[[#This Row],[ProfitPerCookie]]*Table726[[#This Row],[Quantity]]</f>
        <v>96.5</v>
      </c>
      <c r="M40" s="16">
        <f>+Table726[[#This Row],[ProfitPerCookie]]/Table726[[#This Row],[RevenuePerCookie]]</f>
        <v>0.5</v>
      </c>
      <c r="N40" t="s">
        <v>22</v>
      </c>
    </row>
    <row r="41" spans="1:14" x14ac:dyDescent="0.35">
      <c r="A41">
        <v>13</v>
      </c>
      <c r="B41" s="1">
        <v>44581</v>
      </c>
      <c r="C41" s="4">
        <v>3293</v>
      </c>
      <c r="D41">
        <v>4</v>
      </c>
      <c r="E41" t="s">
        <v>51</v>
      </c>
      <c r="F41" s="4">
        <v>4</v>
      </c>
      <c r="G41" s="4">
        <v>1.5</v>
      </c>
      <c r="H41" s="4">
        <f>+Table726[[#This Row],[RevenuePerCookie]]-Table726[[#This Row],[CostPerCookie]]</f>
        <v>2.5</v>
      </c>
      <c r="I41" s="3">
        <v>225</v>
      </c>
      <c r="J41" s="3">
        <f>Table726[[#This Row],[RevenuePerCookie]]*Table726[[#This Row],[Quantity]]</f>
        <v>900</v>
      </c>
      <c r="K41" s="3">
        <f>+Table726[[#This Row],[CostPerCookie]]*Table726[[#This Row],[Quantity]]</f>
        <v>337.5</v>
      </c>
      <c r="L41" s="3">
        <f>+Table726[[#This Row],[ProfitPerCookie]]*Table726[[#This Row],[Quantity]]</f>
        <v>562.5</v>
      </c>
      <c r="M41" s="16">
        <f>+Table726[[#This Row],[ProfitPerCookie]]/Table726[[#This Row],[RevenuePerCookie]]</f>
        <v>0.625</v>
      </c>
      <c r="N41" t="s">
        <v>22</v>
      </c>
    </row>
    <row r="42" spans="1:14" x14ac:dyDescent="0.35">
      <c r="A42">
        <v>13</v>
      </c>
      <c r="B42" s="1">
        <v>44581</v>
      </c>
      <c r="C42" s="4">
        <v>3293</v>
      </c>
      <c r="D42">
        <v>1</v>
      </c>
      <c r="E42" t="s">
        <v>48</v>
      </c>
      <c r="F42" s="4">
        <v>5</v>
      </c>
      <c r="G42" s="4">
        <v>2</v>
      </c>
      <c r="H42" s="4">
        <f>+Table726[[#This Row],[RevenuePerCookie]]-Table726[[#This Row],[CostPerCookie]]</f>
        <v>3</v>
      </c>
      <c r="I42" s="3">
        <v>201</v>
      </c>
      <c r="J42" s="3">
        <f>Table726[[#This Row],[RevenuePerCookie]]*Table726[[#This Row],[Quantity]]</f>
        <v>1005</v>
      </c>
      <c r="K42" s="3">
        <f>+Table726[[#This Row],[CostPerCookie]]*Table726[[#This Row],[Quantity]]</f>
        <v>402</v>
      </c>
      <c r="L42" s="3">
        <f>+Table726[[#This Row],[ProfitPerCookie]]*Table726[[#This Row],[Quantity]]</f>
        <v>603</v>
      </c>
      <c r="M42" s="16">
        <f>+Table726[[#This Row],[ProfitPerCookie]]/Table726[[#This Row],[RevenuePerCookie]]</f>
        <v>0.6</v>
      </c>
      <c r="N42" t="s">
        <v>22</v>
      </c>
    </row>
    <row r="43" spans="1:14" x14ac:dyDescent="0.35">
      <c r="A43">
        <v>13</v>
      </c>
      <c r="B43" s="1">
        <v>44581</v>
      </c>
      <c r="C43" s="4">
        <v>3293</v>
      </c>
      <c r="D43">
        <v>3</v>
      </c>
      <c r="E43" t="s">
        <v>50</v>
      </c>
      <c r="F43" s="4">
        <v>5</v>
      </c>
      <c r="G43" s="4">
        <v>2.2000000000000002</v>
      </c>
      <c r="H43" s="4">
        <f>+Table726[[#This Row],[RevenuePerCookie]]-Table726[[#This Row],[CostPerCookie]]</f>
        <v>2.8</v>
      </c>
      <c r="I43" s="3">
        <v>239</v>
      </c>
      <c r="J43" s="3">
        <f>Table726[[#This Row],[RevenuePerCookie]]*Table726[[#This Row],[Quantity]]</f>
        <v>1195</v>
      </c>
      <c r="K43" s="3">
        <f>+Table726[[#This Row],[CostPerCookie]]*Table726[[#This Row],[Quantity]]</f>
        <v>525.80000000000007</v>
      </c>
      <c r="L43" s="3">
        <f>+Table726[[#This Row],[ProfitPerCookie]]*Table726[[#This Row],[Quantity]]</f>
        <v>669.19999999999993</v>
      </c>
      <c r="M43" s="16">
        <f>+Table726[[#This Row],[ProfitPerCookie]]/Table726[[#This Row],[RevenuePerCookie]]</f>
        <v>0.55999999999999994</v>
      </c>
      <c r="N43" t="s">
        <v>22</v>
      </c>
    </row>
    <row r="44" spans="1:14" x14ac:dyDescent="0.35">
      <c r="A44">
        <v>14</v>
      </c>
      <c r="B44" s="1">
        <v>44582</v>
      </c>
      <c r="C44" s="4">
        <v>773</v>
      </c>
      <c r="D44">
        <v>3</v>
      </c>
      <c r="E44" t="s">
        <v>50</v>
      </c>
      <c r="F44" s="4">
        <v>5</v>
      </c>
      <c r="G44" s="4">
        <v>2.2000000000000002</v>
      </c>
      <c r="H44" s="4">
        <f>+Table726[[#This Row],[RevenuePerCookie]]-Table726[[#This Row],[CostPerCookie]]</f>
        <v>2.8</v>
      </c>
      <c r="I44" s="3">
        <v>78</v>
      </c>
      <c r="J44" s="3">
        <f>Table726[[#This Row],[RevenuePerCookie]]*Table726[[#This Row],[Quantity]]</f>
        <v>390</v>
      </c>
      <c r="K44" s="3">
        <f>+Table726[[#This Row],[CostPerCookie]]*Table726[[#This Row],[Quantity]]</f>
        <v>171.60000000000002</v>
      </c>
      <c r="L44" s="3">
        <f>+Table726[[#This Row],[ProfitPerCookie]]*Table726[[#This Row],[Quantity]]</f>
        <v>218.39999999999998</v>
      </c>
      <c r="M44" s="16">
        <f>+Table726[[#This Row],[ProfitPerCookie]]/Table726[[#This Row],[RevenuePerCookie]]</f>
        <v>0.55999999999999994</v>
      </c>
      <c r="N44" t="s">
        <v>9</v>
      </c>
    </row>
    <row r="45" spans="1:14" x14ac:dyDescent="0.35">
      <c r="A45">
        <v>14</v>
      </c>
      <c r="B45" s="1">
        <v>44582</v>
      </c>
      <c r="C45" s="4">
        <v>773</v>
      </c>
      <c r="D45">
        <v>6</v>
      </c>
      <c r="E45" t="s">
        <v>98</v>
      </c>
      <c r="F45" s="4">
        <v>6</v>
      </c>
      <c r="G45" s="4">
        <v>2.75</v>
      </c>
      <c r="H45" s="4">
        <f>+Table726[[#This Row],[RevenuePerCookie]]-Table726[[#This Row],[CostPerCookie]]</f>
        <v>3.25</v>
      </c>
      <c r="I45" s="3">
        <v>26</v>
      </c>
      <c r="J45" s="3">
        <f>Table726[[#This Row],[RevenuePerCookie]]*Table726[[#This Row],[Quantity]]</f>
        <v>156</v>
      </c>
      <c r="K45" s="3">
        <f>+Table726[[#This Row],[CostPerCookie]]*Table726[[#This Row],[Quantity]]</f>
        <v>71.5</v>
      </c>
      <c r="L45" s="3">
        <f>+Table726[[#This Row],[ProfitPerCookie]]*Table726[[#This Row],[Quantity]]</f>
        <v>84.5</v>
      </c>
      <c r="M45" s="16">
        <f>+Table726[[#This Row],[ProfitPerCookie]]/Table726[[#This Row],[RevenuePerCookie]]</f>
        <v>0.54166666666666663</v>
      </c>
      <c r="N45" t="s">
        <v>9</v>
      </c>
    </row>
    <row r="46" spans="1:14" x14ac:dyDescent="0.35">
      <c r="A46">
        <v>14</v>
      </c>
      <c r="B46" s="1">
        <v>44582</v>
      </c>
      <c r="C46" s="4">
        <v>773</v>
      </c>
      <c r="D46">
        <v>2</v>
      </c>
      <c r="E46" t="s">
        <v>49</v>
      </c>
      <c r="F46" s="4">
        <v>1</v>
      </c>
      <c r="G46" s="4">
        <v>0.5</v>
      </c>
      <c r="H46" s="4">
        <f>+Table726[[#This Row],[RevenuePerCookie]]-Table726[[#This Row],[CostPerCookie]]</f>
        <v>0.5</v>
      </c>
      <c r="I46" s="3">
        <v>227</v>
      </c>
      <c r="J46" s="3">
        <f>Table726[[#This Row],[RevenuePerCookie]]*Table726[[#This Row],[Quantity]]</f>
        <v>227</v>
      </c>
      <c r="K46" s="3">
        <f>+Table726[[#This Row],[CostPerCookie]]*Table726[[#This Row],[Quantity]]</f>
        <v>113.5</v>
      </c>
      <c r="L46" s="3">
        <f>+Table726[[#This Row],[ProfitPerCookie]]*Table726[[#This Row],[Quantity]]</f>
        <v>113.5</v>
      </c>
      <c r="M46" s="16">
        <f>+Table726[[#This Row],[ProfitPerCookie]]/Table726[[#This Row],[RevenuePerCookie]]</f>
        <v>0.5</v>
      </c>
      <c r="N46" t="s">
        <v>9</v>
      </c>
    </row>
    <row r="47" spans="1:14" x14ac:dyDescent="0.35">
      <c r="A47">
        <v>15</v>
      </c>
      <c r="B47" s="1">
        <v>44582</v>
      </c>
      <c r="C47" s="4">
        <v>1093</v>
      </c>
      <c r="D47">
        <v>5</v>
      </c>
      <c r="E47" t="s">
        <v>52</v>
      </c>
      <c r="F47" s="4">
        <v>3</v>
      </c>
      <c r="G47" s="4">
        <v>1.25</v>
      </c>
      <c r="H47" s="4">
        <f>+Table726[[#This Row],[RevenuePerCookie]]-Table726[[#This Row],[CostPerCookie]]</f>
        <v>1.75</v>
      </c>
      <c r="I47" s="3">
        <v>48</v>
      </c>
      <c r="J47" s="3">
        <f>Table726[[#This Row],[RevenuePerCookie]]*Table726[[#This Row],[Quantity]]</f>
        <v>144</v>
      </c>
      <c r="K47" s="3">
        <f>+Table726[[#This Row],[CostPerCookie]]*Table726[[#This Row],[Quantity]]</f>
        <v>60</v>
      </c>
      <c r="L47" s="3">
        <f>+Table726[[#This Row],[ProfitPerCookie]]*Table726[[#This Row],[Quantity]]</f>
        <v>84</v>
      </c>
      <c r="M47" s="16">
        <f>+Table726[[#This Row],[ProfitPerCookie]]/Table726[[#This Row],[RevenuePerCookie]]</f>
        <v>0.58333333333333337</v>
      </c>
      <c r="N47" t="s">
        <v>22</v>
      </c>
    </row>
    <row r="48" spans="1:14" x14ac:dyDescent="0.35">
      <c r="A48">
        <v>15</v>
      </c>
      <c r="B48" s="1">
        <v>44582</v>
      </c>
      <c r="C48" s="4">
        <v>1093</v>
      </c>
      <c r="D48">
        <v>3</v>
      </c>
      <c r="E48" t="s">
        <v>50</v>
      </c>
      <c r="F48" s="4">
        <v>5</v>
      </c>
      <c r="G48" s="4">
        <v>2.2000000000000002</v>
      </c>
      <c r="H48" s="4">
        <f>+Table726[[#This Row],[RevenuePerCookie]]-Table726[[#This Row],[CostPerCookie]]</f>
        <v>2.8</v>
      </c>
      <c r="I48" s="3">
        <v>109</v>
      </c>
      <c r="J48" s="3">
        <f>Table726[[#This Row],[RevenuePerCookie]]*Table726[[#This Row],[Quantity]]</f>
        <v>545</v>
      </c>
      <c r="K48" s="3">
        <f>+Table726[[#This Row],[CostPerCookie]]*Table726[[#This Row],[Quantity]]</f>
        <v>239.8</v>
      </c>
      <c r="L48" s="3">
        <f>+Table726[[#This Row],[ProfitPerCookie]]*Table726[[#This Row],[Quantity]]</f>
        <v>305.2</v>
      </c>
      <c r="M48" s="16">
        <f>+Table726[[#This Row],[ProfitPerCookie]]/Table726[[#This Row],[RevenuePerCookie]]</f>
        <v>0.55999999999999994</v>
      </c>
      <c r="N48" t="s">
        <v>22</v>
      </c>
    </row>
    <row r="49" spans="1:14" x14ac:dyDescent="0.35">
      <c r="A49">
        <v>15</v>
      </c>
      <c r="B49" s="1">
        <v>44582</v>
      </c>
      <c r="C49" s="4">
        <v>1093</v>
      </c>
      <c r="D49">
        <v>2</v>
      </c>
      <c r="E49" t="s">
        <v>49</v>
      </c>
      <c r="F49" s="4">
        <v>1</v>
      </c>
      <c r="G49" s="4">
        <v>0.5</v>
      </c>
      <c r="H49" s="4">
        <f>+Table726[[#This Row],[RevenuePerCookie]]-Table726[[#This Row],[CostPerCookie]]</f>
        <v>0.5</v>
      </c>
      <c r="I49" s="3">
        <v>99</v>
      </c>
      <c r="J49" s="3">
        <f>Table726[[#This Row],[RevenuePerCookie]]*Table726[[#This Row],[Quantity]]</f>
        <v>99</v>
      </c>
      <c r="K49" s="3">
        <f>+Table726[[#This Row],[CostPerCookie]]*Table726[[#This Row],[Quantity]]</f>
        <v>49.5</v>
      </c>
      <c r="L49" s="3">
        <f>+Table726[[#This Row],[ProfitPerCookie]]*Table726[[#This Row],[Quantity]]</f>
        <v>49.5</v>
      </c>
      <c r="M49" s="16">
        <f>+Table726[[#This Row],[ProfitPerCookie]]/Table726[[#This Row],[RevenuePerCookie]]</f>
        <v>0.5</v>
      </c>
      <c r="N49" t="s">
        <v>22</v>
      </c>
    </row>
    <row r="50" spans="1:14" x14ac:dyDescent="0.35">
      <c r="A50">
        <v>15</v>
      </c>
      <c r="B50" s="1">
        <v>44582</v>
      </c>
      <c r="C50" s="4">
        <v>1093</v>
      </c>
      <c r="D50">
        <v>1</v>
      </c>
      <c r="E50" t="s">
        <v>48</v>
      </c>
      <c r="F50" s="4">
        <v>5</v>
      </c>
      <c r="G50" s="4">
        <v>2</v>
      </c>
      <c r="H50" s="4">
        <f>+Table726[[#This Row],[RevenuePerCookie]]-Table726[[#This Row],[CostPerCookie]]</f>
        <v>3</v>
      </c>
      <c r="I50" s="3">
        <v>61</v>
      </c>
      <c r="J50" s="3">
        <f>Table726[[#This Row],[RevenuePerCookie]]*Table726[[#This Row],[Quantity]]</f>
        <v>305</v>
      </c>
      <c r="K50" s="3">
        <f>+Table726[[#This Row],[CostPerCookie]]*Table726[[#This Row],[Quantity]]</f>
        <v>122</v>
      </c>
      <c r="L50" s="3">
        <f>+Table726[[#This Row],[ProfitPerCookie]]*Table726[[#This Row],[Quantity]]</f>
        <v>183</v>
      </c>
      <c r="M50" s="16">
        <f>+Table726[[#This Row],[ProfitPerCookie]]/Table726[[#This Row],[RevenuePerCookie]]</f>
        <v>0.6</v>
      </c>
      <c r="N50" t="s">
        <v>22</v>
      </c>
    </row>
    <row r="51" spans="1:14" x14ac:dyDescent="0.35">
      <c r="A51">
        <v>16</v>
      </c>
      <c r="B51" s="1">
        <v>44582</v>
      </c>
      <c r="C51" s="4">
        <v>998</v>
      </c>
      <c r="D51">
        <v>6</v>
      </c>
      <c r="E51" t="s">
        <v>98</v>
      </c>
      <c r="F51" s="4">
        <v>6</v>
      </c>
      <c r="G51" s="4">
        <v>2.75</v>
      </c>
      <c r="H51" s="4">
        <f>+Table726[[#This Row],[RevenuePerCookie]]-Table726[[#This Row],[CostPerCookie]]</f>
        <v>3.25</v>
      </c>
      <c r="I51" s="3">
        <v>129</v>
      </c>
      <c r="J51" s="3">
        <f>Table726[[#This Row],[RevenuePerCookie]]*Table726[[#This Row],[Quantity]]</f>
        <v>774</v>
      </c>
      <c r="K51" s="3">
        <f>+Table726[[#This Row],[CostPerCookie]]*Table726[[#This Row],[Quantity]]</f>
        <v>354.75</v>
      </c>
      <c r="L51" s="3">
        <f>+Table726[[#This Row],[ProfitPerCookie]]*Table726[[#This Row],[Quantity]]</f>
        <v>419.25</v>
      </c>
      <c r="M51" s="16">
        <f>+Table726[[#This Row],[ProfitPerCookie]]/Table726[[#This Row],[RevenuePerCookie]]</f>
        <v>0.54166666666666663</v>
      </c>
      <c r="N51" t="s">
        <v>16</v>
      </c>
    </row>
    <row r="52" spans="1:14" x14ac:dyDescent="0.35">
      <c r="A52">
        <v>16</v>
      </c>
      <c r="B52" s="1">
        <v>44582</v>
      </c>
      <c r="C52" s="4">
        <v>998</v>
      </c>
      <c r="D52">
        <v>4</v>
      </c>
      <c r="E52" t="s">
        <v>51</v>
      </c>
      <c r="F52" s="4">
        <v>4</v>
      </c>
      <c r="G52" s="4">
        <v>1.5</v>
      </c>
      <c r="H52" s="4">
        <f>+Table726[[#This Row],[RevenuePerCookie]]-Table726[[#This Row],[CostPerCookie]]</f>
        <v>2.5</v>
      </c>
      <c r="I52" s="3">
        <v>56</v>
      </c>
      <c r="J52" s="3">
        <f>Table726[[#This Row],[RevenuePerCookie]]*Table726[[#This Row],[Quantity]]</f>
        <v>224</v>
      </c>
      <c r="K52" s="3">
        <f>+Table726[[#This Row],[CostPerCookie]]*Table726[[#This Row],[Quantity]]</f>
        <v>84</v>
      </c>
      <c r="L52" s="3">
        <f>+Table726[[#This Row],[ProfitPerCookie]]*Table726[[#This Row],[Quantity]]</f>
        <v>140</v>
      </c>
      <c r="M52" s="16">
        <f>+Table726[[#This Row],[ProfitPerCookie]]/Table726[[#This Row],[RevenuePerCookie]]</f>
        <v>0.625</v>
      </c>
      <c r="N52" t="s">
        <v>16</v>
      </c>
    </row>
    <row r="53" spans="1:14" x14ac:dyDescent="0.35">
      <c r="A53">
        <v>17</v>
      </c>
      <c r="B53" s="1">
        <v>44584</v>
      </c>
      <c r="C53" s="4">
        <v>912</v>
      </c>
      <c r="D53">
        <v>5</v>
      </c>
      <c r="E53" t="s">
        <v>52</v>
      </c>
      <c r="F53" s="4">
        <v>3</v>
      </c>
      <c r="G53" s="4">
        <v>1.25</v>
      </c>
      <c r="H53" s="4">
        <f>+Table726[[#This Row],[RevenuePerCookie]]-Table726[[#This Row],[CostPerCookie]]</f>
        <v>1.75</v>
      </c>
      <c r="I53" s="3">
        <v>199</v>
      </c>
      <c r="J53" s="3">
        <f>Table726[[#This Row],[RevenuePerCookie]]*Table726[[#This Row],[Quantity]]</f>
        <v>597</v>
      </c>
      <c r="K53" s="3">
        <f>+Table726[[#This Row],[CostPerCookie]]*Table726[[#This Row],[Quantity]]</f>
        <v>248.75</v>
      </c>
      <c r="L53" s="3">
        <f>+Table726[[#This Row],[ProfitPerCookie]]*Table726[[#This Row],[Quantity]]</f>
        <v>348.25</v>
      </c>
      <c r="M53" s="16">
        <f>+Table726[[#This Row],[ProfitPerCookie]]/Table726[[#This Row],[RevenuePerCookie]]</f>
        <v>0.58333333333333337</v>
      </c>
      <c r="N53" t="s">
        <v>22</v>
      </c>
    </row>
    <row r="54" spans="1:14" x14ac:dyDescent="0.35">
      <c r="A54">
        <v>17</v>
      </c>
      <c r="B54" s="1">
        <v>44584</v>
      </c>
      <c r="C54" s="4">
        <v>912</v>
      </c>
      <c r="D54">
        <v>3</v>
      </c>
      <c r="E54" t="s">
        <v>50</v>
      </c>
      <c r="F54" s="4">
        <v>5</v>
      </c>
      <c r="G54" s="4">
        <v>2.2000000000000002</v>
      </c>
      <c r="H54" s="4">
        <f>+Table726[[#This Row],[RevenuePerCookie]]-Table726[[#This Row],[CostPerCookie]]</f>
        <v>2.8</v>
      </c>
      <c r="I54" s="3">
        <v>63</v>
      </c>
      <c r="J54" s="3">
        <f>Table726[[#This Row],[RevenuePerCookie]]*Table726[[#This Row],[Quantity]]</f>
        <v>315</v>
      </c>
      <c r="K54" s="3">
        <f>+Table726[[#This Row],[CostPerCookie]]*Table726[[#This Row],[Quantity]]</f>
        <v>138.60000000000002</v>
      </c>
      <c r="L54" s="3">
        <f>+Table726[[#This Row],[ProfitPerCookie]]*Table726[[#This Row],[Quantity]]</f>
        <v>176.39999999999998</v>
      </c>
      <c r="M54" s="16">
        <f>+Table726[[#This Row],[ProfitPerCookie]]/Table726[[#This Row],[RevenuePerCookie]]</f>
        <v>0.55999999999999994</v>
      </c>
      <c r="N54" t="s">
        <v>22</v>
      </c>
    </row>
    <row r="55" spans="1:14" x14ac:dyDescent="0.35">
      <c r="A55">
        <v>18</v>
      </c>
      <c r="B55" s="1">
        <v>44585</v>
      </c>
      <c r="C55" s="4">
        <v>915</v>
      </c>
      <c r="D55">
        <v>3</v>
      </c>
      <c r="E55" t="s">
        <v>50</v>
      </c>
      <c r="F55" s="4">
        <v>5</v>
      </c>
      <c r="G55" s="4">
        <v>2.2000000000000002</v>
      </c>
      <c r="H55" s="4">
        <f>+Table726[[#This Row],[RevenuePerCookie]]-Table726[[#This Row],[CostPerCookie]]</f>
        <v>2.8</v>
      </c>
      <c r="I55" s="3">
        <v>183</v>
      </c>
      <c r="J55" s="3">
        <f>Table726[[#This Row],[RevenuePerCookie]]*Table726[[#This Row],[Quantity]]</f>
        <v>915</v>
      </c>
      <c r="K55" s="3">
        <f>+Table726[[#This Row],[CostPerCookie]]*Table726[[#This Row],[Quantity]]</f>
        <v>402.6</v>
      </c>
      <c r="L55" s="3">
        <f>+Table726[[#This Row],[ProfitPerCookie]]*Table726[[#This Row],[Quantity]]</f>
        <v>512.4</v>
      </c>
      <c r="M55" s="16">
        <f>+Table726[[#This Row],[ProfitPerCookie]]/Table726[[#This Row],[RevenuePerCookie]]</f>
        <v>0.55999999999999994</v>
      </c>
      <c r="N55" t="s">
        <v>28</v>
      </c>
    </row>
    <row r="56" spans="1:14" x14ac:dyDescent="0.35">
      <c r="A56">
        <v>19</v>
      </c>
      <c r="B56" s="1">
        <v>44588</v>
      </c>
      <c r="C56" s="4">
        <v>1410</v>
      </c>
      <c r="D56">
        <v>6</v>
      </c>
      <c r="E56" t="s">
        <v>98</v>
      </c>
      <c r="F56" s="4">
        <v>6</v>
      </c>
      <c r="G56" s="4">
        <v>2.75</v>
      </c>
      <c r="H56" s="4">
        <f>+Table726[[#This Row],[RevenuePerCookie]]-Table726[[#This Row],[CostPerCookie]]</f>
        <v>3.25</v>
      </c>
      <c r="I56" s="3">
        <v>235</v>
      </c>
      <c r="J56" s="3">
        <f>Table726[[#This Row],[RevenuePerCookie]]*Table726[[#This Row],[Quantity]]</f>
        <v>1410</v>
      </c>
      <c r="K56" s="3">
        <f>+Table726[[#This Row],[CostPerCookie]]*Table726[[#This Row],[Quantity]]</f>
        <v>646.25</v>
      </c>
      <c r="L56" s="3">
        <f>+Table726[[#This Row],[ProfitPerCookie]]*Table726[[#This Row],[Quantity]]</f>
        <v>763.75</v>
      </c>
      <c r="M56" s="16">
        <f>+Table726[[#This Row],[ProfitPerCookie]]/Table726[[#This Row],[RevenuePerCookie]]</f>
        <v>0.54166666666666663</v>
      </c>
      <c r="N56" t="s">
        <v>16</v>
      </c>
    </row>
    <row r="57" spans="1:14" x14ac:dyDescent="0.35">
      <c r="A57">
        <v>20</v>
      </c>
      <c r="B57" s="1">
        <v>44593</v>
      </c>
      <c r="C57" s="4">
        <v>1955</v>
      </c>
      <c r="D57">
        <v>3</v>
      </c>
      <c r="E57" t="s">
        <v>50</v>
      </c>
      <c r="F57" s="4">
        <v>5</v>
      </c>
      <c r="G57" s="4">
        <v>2.2000000000000002</v>
      </c>
      <c r="H57" s="4">
        <f>+Table726[[#This Row],[RevenuePerCookie]]-Table726[[#This Row],[CostPerCookie]]</f>
        <v>2.8</v>
      </c>
      <c r="I57" s="3">
        <v>147</v>
      </c>
      <c r="J57" s="3">
        <f>Table726[[#This Row],[RevenuePerCookie]]*Table726[[#This Row],[Quantity]]</f>
        <v>735</v>
      </c>
      <c r="K57" s="3">
        <f>+Table726[[#This Row],[CostPerCookie]]*Table726[[#This Row],[Quantity]]</f>
        <v>323.40000000000003</v>
      </c>
      <c r="L57" s="3">
        <f>+Table726[[#This Row],[ProfitPerCookie]]*Table726[[#This Row],[Quantity]]</f>
        <v>411.59999999999997</v>
      </c>
      <c r="M57" s="16">
        <f>+Table726[[#This Row],[ProfitPerCookie]]/Table726[[#This Row],[RevenuePerCookie]]</f>
        <v>0.55999999999999994</v>
      </c>
      <c r="N57" t="s">
        <v>16</v>
      </c>
    </row>
    <row r="58" spans="1:14" x14ac:dyDescent="0.35">
      <c r="A58">
        <v>20</v>
      </c>
      <c r="B58" s="1">
        <v>44593</v>
      </c>
      <c r="C58" s="4">
        <v>1955</v>
      </c>
      <c r="D58">
        <v>1</v>
      </c>
      <c r="E58" t="s">
        <v>48</v>
      </c>
      <c r="F58" s="4">
        <v>5</v>
      </c>
      <c r="G58" s="4">
        <v>2</v>
      </c>
      <c r="H58" s="4">
        <f>+Table726[[#This Row],[RevenuePerCookie]]-Table726[[#This Row],[CostPerCookie]]</f>
        <v>3</v>
      </c>
      <c r="I58" s="3">
        <v>244</v>
      </c>
      <c r="J58" s="3">
        <f>Table726[[#This Row],[RevenuePerCookie]]*Table726[[#This Row],[Quantity]]</f>
        <v>1220</v>
      </c>
      <c r="K58" s="3">
        <f>+Table726[[#This Row],[CostPerCookie]]*Table726[[#This Row],[Quantity]]</f>
        <v>488</v>
      </c>
      <c r="L58" s="3">
        <f>+Table726[[#This Row],[ProfitPerCookie]]*Table726[[#This Row],[Quantity]]</f>
        <v>732</v>
      </c>
      <c r="M58" s="16">
        <f>+Table726[[#This Row],[ProfitPerCookie]]/Table726[[#This Row],[RevenuePerCookie]]</f>
        <v>0.6</v>
      </c>
      <c r="N58" t="s">
        <v>16</v>
      </c>
    </row>
    <row r="59" spans="1:14" x14ac:dyDescent="0.35">
      <c r="A59">
        <v>21</v>
      </c>
      <c r="B59" s="1">
        <v>44597</v>
      </c>
      <c r="C59" s="4">
        <v>74</v>
      </c>
      <c r="D59">
        <v>2</v>
      </c>
      <c r="E59" t="s">
        <v>49</v>
      </c>
      <c r="F59" s="4">
        <v>1</v>
      </c>
      <c r="G59" s="4">
        <v>0.5</v>
      </c>
      <c r="H59" s="4">
        <f>+Table726[[#This Row],[RevenuePerCookie]]-Table726[[#This Row],[CostPerCookie]]</f>
        <v>0.5</v>
      </c>
      <c r="I59" s="3">
        <v>74</v>
      </c>
      <c r="J59" s="3">
        <f>Table726[[#This Row],[RevenuePerCookie]]*Table726[[#This Row],[Quantity]]</f>
        <v>74</v>
      </c>
      <c r="K59" s="3">
        <f>+Table726[[#This Row],[CostPerCookie]]*Table726[[#This Row],[Quantity]]</f>
        <v>37</v>
      </c>
      <c r="L59" s="3">
        <f>+Table726[[#This Row],[ProfitPerCookie]]*Table726[[#This Row],[Quantity]]</f>
        <v>37</v>
      </c>
      <c r="M59" s="16">
        <f>+Table726[[#This Row],[ProfitPerCookie]]/Table726[[#This Row],[RevenuePerCookie]]</f>
        <v>0.5</v>
      </c>
      <c r="N59" t="s">
        <v>99</v>
      </c>
    </row>
    <row r="60" spans="1:14" x14ac:dyDescent="0.35">
      <c r="A60">
        <v>22</v>
      </c>
      <c r="B60" s="1">
        <v>44597</v>
      </c>
      <c r="C60" s="4">
        <v>1744</v>
      </c>
      <c r="D60">
        <v>2</v>
      </c>
      <c r="E60" t="s">
        <v>49</v>
      </c>
      <c r="F60" s="4">
        <v>1</v>
      </c>
      <c r="G60" s="4">
        <v>0.5</v>
      </c>
      <c r="H60" s="4">
        <f>+Table726[[#This Row],[RevenuePerCookie]]-Table726[[#This Row],[CostPerCookie]]</f>
        <v>0.5</v>
      </c>
      <c r="I60" s="3">
        <v>141</v>
      </c>
      <c r="J60" s="3">
        <f>Table726[[#This Row],[RevenuePerCookie]]*Table726[[#This Row],[Quantity]]</f>
        <v>141</v>
      </c>
      <c r="K60" s="3">
        <f>+Table726[[#This Row],[CostPerCookie]]*Table726[[#This Row],[Quantity]]</f>
        <v>70.5</v>
      </c>
      <c r="L60" s="3">
        <f>+Table726[[#This Row],[ProfitPerCookie]]*Table726[[#This Row],[Quantity]]</f>
        <v>70.5</v>
      </c>
      <c r="M60" s="16">
        <f>+Table726[[#This Row],[ProfitPerCookie]]/Table726[[#This Row],[RevenuePerCookie]]</f>
        <v>0.5</v>
      </c>
      <c r="N60" t="s">
        <v>28</v>
      </c>
    </row>
    <row r="61" spans="1:14" x14ac:dyDescent="0.35">
      <c r="A61">
        <v>22</v>
      </c>
      <c r="B61" s="1">
        <v>44597</v>
      </c>
      <c r="C61" s="4">
        <v>1744</v>
      </c>
      <c r="D61">
        <v>5</v>
      </c>
      <c r="E61" t="s">
        <v>52</v>
      </c>
      <c r="F61" s="4">
        <v>3</v>
      </c>
      <c r="G61" s="4">
        <v>1.25</v>
      </c>
      <c r="H61" s="4">
        <f>+Table726[[#This Row],[RevenuePerCookie]]-Table726[[#This Row],[CostPerCookie]]</f>
        <v>1.75</v>
      </c>
      <c r="I61" s="3">
        <v>241</v>
      </c>
      <c r="J61" s="3">
        <f>Table726[[#This Row],[RevenuePerCookie]]*Table726[[#This Row],[Quantity]]</f>
        <v>723</v>
      </c>
      <c r="K61" s="3">
        <f>+Table726[[#This Row],[CostPerCookie]]*Table726[[#This Row],[Quantity]]</f>
        <v>301.25</v>
      </c>
      <c r="L61" s="3">
        <f>+Table726[[#This Row],[ProfitPerCookie]]*Table726[[#This Row],[Quantity]]</f>
        <v>421.75</v>
      </c>
      <c r="M61" s="16">
        <f>+Table726[[#This Row],[ProfitPerCookie]]/Table726[[#This Row],[RevenuePerCookie]]</f>
        <v>0.58333333333333337</v>
      </c>
      <c r="N61" t="s">
        <v>28</v>
      </c>
    </row>
    <row r="62" spans="1:14" x14ac:dyDescent="0.35">
      <c r="A62">
        <v>22</v>
      </c>
      <c r="B62" s="1">
        <v>44597</v>
      </c>
      <c r="C62" s="4">
        <v>1744</v>
      </c>
      <c r="D62">
        <v>3</v>
      </c>
      <c r="E62" t="s">
        <v>50</v>
      </c>
      <c r="F62" s="4">
        <v>5</v>
      </c>
      <c r="G62" s="4">
        <v>2.2000000000000002</v>
      </c>
      <c r="H62" s="4">
        <f>+Table726[[#This Row],[RevenuePerCookie]]-Table726[[#This Row],[CostPerCookie]]</f>
        <v>2.8</v>
      </c>
      <c r="I62" s="3">
        <v>176</v>
      </c>
      <c r="J62" s="3">
        <f>Table726[[#This Row],[RevenuePerCookie]]*Table726[[#This Row],[Quantity]]</f>
        <v>880</v>
      </c>
      <c r="K62" s="3">
        <f>+Table726[[#This Row],[CostPerCookie]]*Table726[[#This Row],[Quantity]]</f>
        <v>387.20000000000005</v>
      </c>
      <c r="L62" s="3">
        <f>+Table726[[#This Row],[ProfitPerCookie]]*Table726[[#This Row],[Quantity]]</f>
        <v>492.79999999999995</v>
      </c>
      <c r="M62" s="16">
        <f>+Table726[[#This Row],[ProfitPerCookie]]/Table726[[#This Row],[RevenuePerCookie]]</f>
        <v>0.55999999999999994</v>
      </c>
      <c r="N62" t="s">
        <v>28</v>
      </c>
    </row>
    <row r="63" spans="1:14" x14ac:dyDescent="0.35">
      <c r="A63">
        <v>23</v>
      </c>
      <c r="B63" s="1">
        <v>44598</v>
      </c>
      <c r="C63" s="4">
        <v>1776</v>
      </c>
      <c r="D63">
        <v>1</v>
      </c>
      <c r="E63" t="s">
        <v>48</v>
      </c>
      <c r="F63" s="4">
        <v>5</v>
      </c>
      <c r="G63" s="4">
        <v>2</v>
      </c>
      <c r="H63" s="4">
        <f>+Table726[[#This Row],[RevenuePerCookie]]-Table726[[#This Row],[CostPerCookie]]</f>
        <v>3</v>
      </c>
      <c r="I63" s="3">
        <v>132</v>
      </c>
      <c r="J63" s="3">
        <f>Table726[[#This Row],[RevenuePerCookie]]*Table726[[#This Row],[Quantity]]</f>
        <v>660</v>
      </c>
      <c r="K63" s="3">
        <f>+Table726[[#This Row],[CostPerCookie]]*Table726[[#This Row],[Quantity]]</f>
        <v>264</v>
      </c>
      <c r="L63" s="3">
        <f>+Table726[[#This Row],[ProfitPerCookie]]*Table726[[#This Row],[Quantity]]</f>
        <v>396</v>
      </c>
      <c r="M63" s="16">
        <f>+Table726[[#This Row],[ProfitPerCookie]]/Table726[[#This Row],[RevenuePerCookie]]</f>
        <v>0.6</v>
      </c>
      <c r="N63" t="s">
        <v>16</v>
      </c>
    </row>
    <row r="64" spans="1:14" x14ac:dyDescent="0.35">
      <c r="A64">
        <v>23</v>
      </c>
      <c r="B64" s="1">
        <v>44598</v>
      </c>
      <c r="C64" s="4">
        <v>1776</v>
      </c>
      <c r="D64">
        <v>4</v>
      </c>
      <c r="E64" t="s">
        <v>51</v>
      </c>
      <c r="F64" s="4">
        <v>4</v>
      </c>
      <c r="G64" s="4">
        <v>1.5</v>
      </c>
      <c r="H64" s="4">
        <f>+Table726[[#This Row],[RevenuePerCookie]]-Table726[[#This Row],[CostPerCookie]]</f>
        <v>2.5</v>
      </c>
      <c r="I64" s="3">
        <v>27</v>
      </c>
      <c r="J64" s="3">
        <f>Table726[[#This Row],[RevenuePerCookie]]*Table726[[#This Row],[Quantity]]</f>
        <v>108</v>
      </c>
      <c r="K64" s="3">
        <f>+Table726[[#This Row],[CostPerCookie]]*Table726[[#This Row],[Quantity]]</f>
        <v>40.5</v>
      </c>
      <c r="L64" s="3">
        <f>+Table726[[#This Row],[ProfitPerCookie]]*Table726[[#This Row],[Quantity]]</f>
        <v>67.5</v>
      </c>
      <c r="M64" s="16">
        <f>+Table726[[#This Row],[ProfitPerCookie]]/Table726[[#This Row],[RevenuePerCookie]]</f>
        <v>0.625</v>
      </c>
      <c r="N64" t="s">
        <v>16</v>
      </c>
    </row>
    <row r="65" spans="1:14" x14ac:dyDescent="0.35">
      <c r="A65">
        <v>23</v>
      </c>
      <c r="B65" s="1">
        <v>44598</v>
      </c>
      <c r="C65" s="4">
        <v>1776</v>
      </c>
      <c r="D65">
        <v>6</v>
      </c>
      <c r="E65" t="s">
        <v>98</v>
      </c>
      <c r="F65" s="4">
        <v>6</v>
      </c>
      <c r="G65" s="4">
        <v>2.75</v>
      </c>
      <c r="H65" s="4">
        <f>+Table726[[#This Row],[RevenuePerCookie]]-Table726[[#This Row],[CostPerCookie]]</f>
        <v>3.25</v>
      </c>
      <c r="I65" s="3">
        <v>168</v>
      </c>
      <c r="J65" s="3">
        <f>Table726[[#This Row],[RevenuePerCookie]]*Table726[[#This Row],[Quantity]]</f>
        <v>1008</v>
      </c>
      <c r="K65" s="3">
        <f>+Table726[[#This Row],[CostPerCookie]]*Table726[[#This Row],[Quantity]]</f>
        <v>462</v>
      </c>
      <c r="L65" s="3">
        <f>+Table726[[#This Row],[ProfitPerCookie]]*Table726[[#This Row],[Quantity]]</f>
        <v>546</v>
      </c>
      <c r="M65" s="16">
        <f>+Table726[[#This Row],[ProfitPerCookie]]/Table726[[#This Row],[RevenuePerCookie]]</f>
        <v>0.54166666666666663</v>
      </c>
      <c r="N65" t="s">
        <v>16</v>
      </c>
    </row>
    <row r="66" spans="1:14" x14ac:dyDescent="0.35">
      <c r="A66">
        <v>24</v>
      </c>
      <c r="B66" s="1">
        <v>44598</v>
      </c>
      <c r="C66" s="4">
        <v>1829</v>
      </c>
      <c r="D66">
        <v>5</v>
      </c>
      <c r="E66" t="s">
        <v>52</v>
      </c>
      <c r="F66" s="4">
        <v>3</v>
      </c>
      <c r="G66" s="4">
        <v>1.25</v>
      </c>
      <c r="H66" s="4">
        <f>+Table726[[#This Row],[RevenuePerCookie]]-Table726[[#This Row],[CostPerCookie]]</f>
        <v>1.75</v>
      </c>
      <c r="I66" s="3">
        <v>122</v>
      </c>
      <c r="J66" s="3">
        <f>Table726[[#This Row],[RevenuePerCookie]]*Table726[[#This Row],[Quantity]]</f>
        <v>366</v>
      </c>
      <c r="K66" s="3">
        <f>+Table726[[#This Row],[CostPerCookie]]*Table726[[#This Row],[Quantity]]</f>
        <v>152.5</v>
      </c>
      <c r="L66" s="3">
        <f>+Table726[[#This Row],[ProfitPerCookie]]*Table726[[#This Row],[Quantity]]</f>
        <v>213.5</v>
      </c>
      <c r="M66" s="16">
        <f>+Table726[[#This Row],[ProfitPerCookie]]/Table726[[#This Row],[RevenuePerCookie]]</f>
        <v>0.58333333333333337</v>
      </c>
      <c r="N66" t="s">
        <v>22</v>
      </c>
    </row>
    <row r="67" spans="1:14" x14ac:dyDescent="0.35">
      <c r="A67">
        <v>24</v>
      </c>
      <c r="B67" s="1">
        <v>44598</v>
      </c>
      <c r="C67" s="4">
        <v>1829</v>
      </c>
      <c r="D67">
        <v>6</v>
      </c>
      <c r="E67" t="s">
        <v>98</v>
      </c>
      <c r="F67" s="4">
        <v>6</v>
      </c>
      <c r="G67" s="4">
        <v>2.75</v>
      </c>
      <c r="H67" s="4">
        <f>+Table726[[#This Row],[RevenuePerCookie]]-Table726[[#This Row],[CostPerCookie]]</f>
        <v>3.25</v>
      </c>
      <c r="I67" s="3">
        <v>214</v>
      </c>
      <c r="J67" s="3">
        <f>Table726[[#This Row],[RevenuePerCookie]]*Table726[[#This Row],[Quantity]]</f>
        <v>1284</v>
      </c>
      <c r="K67" s="3">
        <f>+Table726[[#This Row],[CostPerCookie]]*Table726[[#This Row],[Quantity]]</f>
        <v>588.5</v>
      </c>
      <c r="L67" s="3">
        <f>+Table726[[#This Row],[ProfitPerCookie]]*Table726[[#This Row],[Quantity]]</f>
        <v>695.5</v>
      </c>
      <c r="M67" s="16">
        <f>+Table726[[#This Row],[ProfitPerCookie]]/Table726[[#This Row],[RevenuePerCookie]]</f>
        <v>0.54166666666666663</v>
      </c>
      <c r="N67" t="s">
        <v>22</v>
      </c>
    </row>
    <row r="68" spans="1:14" x14ac:dyDescent="0.35">
      <c r="A68">
        <v>24</v>
      </c>
      <c r="B68" s="1">
        <v>44598</v>
      </c>
      <c r="C68" s="4">
        <v>1829</v>
      </c>
      <c r="D68">
        <v>2</v>
      </c>
      <c r="E68" t="s">
        <v>49</v>
      </c>
      <c r="F68" s="4">
        <v>1</v>
      </c>
      <c r="G68" s="4">
        <v>0.5</v>
      </c>
      <c r="H68" s="4">
        <f>+Table726[[#This Row],[RevenuePerCookie]]-Table726[[#This Row],[CostPerCookie]]</f>
        <v>0.5</v>
      </c>
      <c r="I68" s="3">
        <v>179</v>
      </c>
      <c r="J68" s="3">
        <f>Table726[[#This Row],[RevenuePerCookie]]*Table726[[#This Row],[Quantity]]</f>
        <v>179</v>
      </c>
      <c r="K68" s="3">
        <f>+Table726[[#This Row],[CostPerCookie]]*Table726[[#This Row],[Quantity]]</f>
        <v>89.5</v>
      </c>
      <c r="L68" s="3">
        <f>+Table726[[#This Row],[ProfitPerCookie]]*Table726[[#This Row],[Quantity]]</f>
        <v>89.5</v>
      </c>
      <c r="M68" s="16">
        <f>+Table726[[#This Row],[ProfitPerCookie]]/Table726[[#This Row],[RevenuePerCookie]]</f>
        <v>0.5</v>
      </c>
      <c r="N68" t="s">
        <v>22</v>
      </c>
    </row>
    <row r="69" spans="1:14" x14ac:dyDescent="0.35">
      <c r="A69">
        <v>25</v>
      </c>
      <c r="B69" s="1">
        <v>44599</v>
      </c>
      <c r="C69" s="4">
        <v>1113</v>
      </c>
      <c r="D69">
        <v>2</v>
      </c>
      <c r="E69" t="s">
        <v>49</v>
      </c>
      <c r="F69" s="4">
        <v>1</v>
      </c>
      <c r="G69" s="4">
        <v>0.5</v>
      </c>
      <c r="H69" s="4">
        <f>+Table726[[#This Row],[RevenuePerCookie]]-Table726[[#This Row],[CostPerCookie]]</f>
        <v>0.5</v>
      </c>
      <c r="I69" s="3">
        <v>239</v>
      </c>
      <c r="J69" s="3">
        <f>Table726[[#This Row],[RevenuePerCookie]]*Table726[[#This Row],[Quantity]]</f>
        <v>239</v>
      </c>
      <c r="K69" s="3">
        <f>+Table726[[#This Row],[CostPerCookie]]*Table726[[#This Row],[Quantity]]</f>
        <v>119.5</v>
      </c>
      <c r="L69" s="3">
        <f>+Table726[[#This Row],[ProfitPerCookie]]*Table726[[#This Row],[Quantity]]</f>
        <v>119.5</v>
      </c>
      <c r="M69" s="16">
        <f>+Table726[[#This Row],[ProfitPerCookie]]/Table726[[#This Row],[RevenuePerCookie]]</f>
        <v>0.5</v>
      </c>
      <c r="N69" t="s">
        <v>28</v>
      </c>
    </row>
    <row r="70" spans="1:14" x14ac:dyDescent="0.35">
      <c r="A70">
        <v>25</v>
      </c>
      <c r="B70" s="1">
        <v>44599</v>
      </c>
      <c r="C70" s="4">
        <v>1113</v>
      </c>
      <c r="D70">
        <v>3</v>
      </c>
      <c r="E70" t="s">
        <v>50</v>
      </c>
      <c r="F70" s="4">
        <v>5</v>
      </c>
      <c r="G70" s="4">
        <v>2.2000000000000002</v>
      </c>
      <c r="H70" s="4">
        <f>+Table726[[#This Row],[RevenuePerCookie]]-Table726[[#This Row],[CostPerCookie]]</f>
        <v>2.8</v>
      </c>
      <c r="I70" s="3">
        <v>42</v>
      </c>
      <c r="J70" s="3">
        <f>Table726[[#This Row],[RevenuePerCookie]]*Table726[[#This Row],[Quantity]]</f>
        <v>210</v>
      </c>
      <c r="K70" s="3">
        <f>+Table726[[#This Row],[CostPerCookie]]*Table726[[#This Row],[Quantity]]</f>
        <v>92.4</v>
      </c>
      <c r="L70" s="3">
        <f>+Table726[[#This Row],[ProfitPerCookie]]*Table726[[#This Row],[Quantity]]</f>
        <v>117.6</v>
      </c>
      <c r="M70" s="16">
        <f>+Table726[[#This Row],[ProfitPerCookie]]/Table726[[#This Row],[RevenuePerCookie]]</f>
        <v>0.55999999999999994</v>
      </c>
      <c r="N70" t="s">
        <v>28</v>
      </c>
    </row>
    <row r="71" spans="1:14" x14ac:dyDescent="0.35">
      <c r="A71">
        <v>25</v>
      </c>
      <c r="B71" s="1">
        <v>44599</v>
      </c>
      <c r="C71" s="4">
        <v>1113</v>
      </c>
      <c r="D71">
        <v>4</v>
      </c>
      <c r="E71" t="s">
        <v>51</v>
      </c>
      <c r="F71" s="4">
        <v>4</v>
      </c>
      <c r="G71" s="4">
        <v>1.5</v>
      </c>
      <c r="H71" s="4">
        <f>+Table726[[#This Row],[RevenuePerCookie]]-Table726[[#This Row],[CostPerCookie]]</f>
        <v>2.5</v>
      </c>
      <c r="I71" s="3">
        <v>166</v>
      </c>
      <c r="J71" s="3">
        <f>Table726[[#This Row],[RevenuePerCookie]]*Table726[[#This Row],[Quantity]]</f>
        <v>664</v>
      </c>
      <c r="K71" s="3">
        <f>+Table726[[#This Row],[CostPerCookie]]*Table726[[#This Row],[Quantity]]</f>
        <v>249</v>
      </c>
      <c r="L71" s="3">
        <f>+Table726[[#This Row],[ProfitPerCookie]]*Table726[[#This Row],[Quantity]]</f>
        <v>415</v>
      </c>
      <c r="M71" s="16">
        <f>+Table726[[#This Row],[ProfitPerCookie]]/Table726[[#This Row],[RevenuePerCookie]]</f>
        <v>0.625</v>
      </c>
      <c r="N71" t="s">
        <v>28</v>
      </c>
    </row>
    <row r="72" spans="1:14" x14ac:dyDescent="0.35">
      <c r="A72">
        <v>26</v>
      </c>
      <c r="B72" s="1">
        <v>44600</v>
      </c>
      <c r="C72" s="4">
        <v>171</v>
      </c>
      <c r="D72">
        <v>2</v>
      </c>
      <c r="E72" t="s">
        <v>49</v>
      </c>
      <c r="F72" s="4">
        <v>1</v>
      </c>
      <c r="G72" s="4">
        <v>0.5</v>
      </c>
      <c r="H72" s="4">
        <f>+Table726[[#This Row],[RevenuePerCookie]]-Table726[[#This Row],[CostPerCookie]]</f>
        <v>0.5</v>
      </c>
      <c r="I72" s="3">
        <v>171</v>
      </c>
      <c r="J72" s="3">
        <f>Table726[[#This Row],[RevenuePerCookie]]*Table726[[#This Row],[Quantity]]</f>
        <v>171</v>
      </c>
      <c r="K72" s="3">
        <f>+Table726[[#This Row],[CostPerCookie]]*Table726[[#This Row],[Quantity]]</f>
        <v>85.5</v>
      </c>
      <c r="L72" s="3">
        <f>+Table726[[#This Row],[ProfitPerCookie]]*Table726[[#This Row],[Quantity]]</f>
        <v>85.5</v>
      </c>
      <c r="M72" s="16">
        <f>+Table726[[#This Row],[ProfitPerCookie]]/Table726[[#This Row],[RevenuePerCookie]]</f>
        <v>0.5</v>
      </c>
      <c r="N72" t="s">
        <v>22</v>
      </c>
    </row>
    <row r="73" spans="1:14" x14ac:dyDescent="0.35">
      <c r="A73">
        <v>27</v>
      </c>
      <c r="B73" s="1">
        <v>44601</v>
      </c>
      <c r="C73" s="4">
        <v>1291</v>
      </c>
      <c r="D73">
        <v>1</v>
      </c>
      <c r="E73" t="s">
        <v>48</v>
      </c>
      <c r="F73" s="4">
        <v>5</v>
      </c>
      <c r="G73" s="4">
        <v>2</v>
      </c>
      <c r="H73" s="4">
        <f>+Table726[[#This Row],[RevenuePerCookie]]-Table726[[#This Row],[CostPerCookie]]</f>
        <v>3</v>
      </c>
      <c r="I73" s="3">
        <v>179</v>
      </c>
      <c r="J73" s="3">
        <f>Table726[[#This Row],[RevenuePerCookie]]*Table726[[#This Row],[Quantity]]</f>
        <v>895</v>
      </c>
      <c r="K73" s="3">
        <f>+Table726[[#This Row],[CostPerCookie]]*Table726[[#This Row],[Quantity]]</f>
        <v>358</v>
      </c>
      <c r="L73" s="3">
        <f>+Table726[[#This Row],[ProfitPerCookie]]*Table726[[#This Row],[Quantity]]</f>
        <v>537</v>
      </c>
      <c r="M73" s="16">
        <f>+Table726[[#This Row],[ProfitPerCookie]]/Table726[[#This Row],[RevenuePerCookie]]</f>
        <v>0.6</v>
      </c>
      <c r="N73" t="s">
        <v>22</v>
      </c>
    </row>
    <row r="74" spans="1:14" x14ac:dyDescent="0.35">
      <c r="A74">
        <v>27</v>
      </c>
      <c r="B74" s="1">
        <v>44601</v>
      </c>
      <c r="C74" s="4">
        <v>1291</v>
      </c>
      <c r="D74">
        <v>6</v>
      </c>
      <c r="E74" t="s">
        <v>98</v>
      </c>
      <c r="F74" s="4">
        <v>6</v>
      </c>
      <c r="G74" s="4">
        <v>2.75</v>
      </c>
      <c r="H74" s="4">
        <f>+Table726[[#This Row],[RevenuePerCookie]]-Table726[[#This Row],[CostPerCookie]]</f>
        <v>3.25</v>
      </c>
      <c r="I74" s="3">
        <v>66</v>
      </c>
      <c r="J74" s="3">
        <f>Table726[[#This Row],[RevenuePerCookie]]*Table726[[#This Row],[Quantity]]</f>
        <v>396</v>
      </c>
      <c r="K74" s="3">
        <f>+Table726[[#This Row],[CostPerCookie]]*Table726[[#This Row],[Quantity]]</f>
        <v>181.5</v>
      </c>
      <c r="L74" s="3">
        <f>+Table726[[#This Row],[ProfitPerCookie]]*Table726[[#This Row],[Quantity]]</f>
        <v>214.5</v>
      </c>
      <c r="M74" s="16">
        <f>+Table726[[#This Row],[ProfitPerCookie]]/Table726[[#This Row],[RevenuePerCookie]]</f>
        <v>0.54166666666666663</v>
      </c>
      <c r="N74" t="s">
        <v>22</v>
      </c>
    </row>
    <row r="75" spans="1:14" x14ac:dyDescent="0.35">
      <c r="A75">
        <v>28</v>
      </c>
      <c r="B75" s="1">
        <v>44603</v>
      </c>
      <c r="C75" s="4">
        <v>2060</v>
      </c>
      <c r="D75">
        <v>6</v>
      </c>
      <c r="E75" t="s">
        <v>98</v>
      </c>
      <c r="F75" s="4">
        <v>6</v>
      </c>
      <c r="G75" s="4">
        <v>2.75</v>
      </c>
      <c r="H75" s="4">
        <f>+Table726[[#This Row],[RevenuePerCookie]]-Table726[[#This Row],[CostPerCookie]]</f>
        <v>3.25</v>
      </c>
      <c r="I75" s="3">
        <v>168</v>
      </c>
      <c r="J75" s="3">
        <f>Table726[[#This Row],[RevenuePerCookie]]*Table726[[#This Row],[Quantity]]</f>
        <v>1008</v>
      </c>
      <c r="K75" s="3">
        <f>+Table726[[#This Row],[CostPerCookie]]*Table726[[#This Row],[Quantity]]</f>
        <v>462</v>
      </c>
      <c r="L75" s="3">
        <f>+Table726[[#This Row],[ProfitPerCookie]]*Table726[[#This Row],[Quantity]]</f>
        <v>546</v>
      </c>
      <c r="M75" s="16">
        <f>+Table726[[#This Row],[ProfitPerCookie]]/Table726[[#This Row],[RevenuePerCookie]]</f>
        <v>0.54166666666666663</v>
      </c>
      <c r="N75" t="s">
        <v>28</v>
      </c>
    </row>
    <row r="76" spans="1:14" x14ac:dyDescent="0.35">
      <c r="A76">
        <v>28</v>
      </c>
      <c r="B76" s="1">
        <v>44603</v>
      </c>
      <c r="C76" s="4">
        <v>2060</v>
      </c>
      <c r="D76">
        <v>4</v>
      </c>
      <c r="E76" t="s">
        <v>51</v>
      </c>
      <c r="F76" s="4">
        <v>4</v>
      </c>
      <c r="G76" s="4">
        <v>1.5</v>
      </c>
      <c r="H76" s="4">
        <f>+Table726[[#This Row],[RevenuePerCookie]]-Table726[[#This Row],[CostPerCookie]]</f>
        <v>2.5</v>
      </c>
      <c r="I76" s="3">
        <v>134</v>
      </c>
      <c r="J76" s="3">
        <f>Table726[[#This Row],[RevenuePerCookie]]*Table726[[#This Row],[Quantity]]</f>
        <v>536</v>
      </c>
      <c r="K76" s="3">
        <f>+Table726[[#This Row],[CostPerCookie]]*Table726[[#This Row],[Quantity]]</f>
        <v>201</v>
      </c>
      <c r="L76" s="3">
        <f>+Table726[[#This Row],[ProfitPerCookie]]*Table726[[#This Row],[Quantity]]</f>
        <v>335</v>
      </c>
      <c r="M76" s="16">
        <f>+Table726[[#This Row],[ProfitPerCookie]]/Table726[[#This Row],[RevenuePerCookie]]</f>
        <v>0.625</v>
      </c>
      <c r="N76" t="s">
        <v>28</v>
      </c>
    </row>
    <row r="77" spans="1:14" x14ac:dyDescent="0.35">
      <c r="A77">
        <v>28</v>
      </c>
      <c r="B77" s="1">
        <v>44603</v>
      </c>
      <c r="C77" s="4">
        <v>2060</v>
      </c>
      <c r="D77">
        <v>5</v>
      </c>
      <c r="E77" t="s">
        <v>52</v>
      </c>
      <c r="F77" s="4">
        <v>3</v>
      </c>
      <c r="G77" s="4">
        <v>1.25</v>
      </c>
      <c r="H77" s="4">
        <f>+Table726[[#This Row],[RevenuePerCookie]]-Table726[[#This Row],[CostPerCookie]]</f>
        <v>1.75</v>
      </c>
      <c r="I77" s="3">
        <v>172</v>
      </c>
      <c r="J77" s="3">
        <f>Table726[[#This Row],[RevenuePerCookie]]*Table726[[#This Row],[Quantity]]</f>
        <v>516</v>
      </c>
      <c r="K77" s="3">
        <f>+Table726[[#This Row],[CostPerCookie]]*Table726[[#This Row],[Quantity]]</f>
        <v>215</v>
      </c>
      <c r="L77" s="3">
        <f>+Table726[[#This Row],[ProfitPerCookie]]*Table726[[#This Row],[Quantity]]</f>
        <v>301</v>
      </c>
      <c r="M77" s="16">
        <f>+Table726[[#This Row],[ProfitPerCookie]]/Table726[[#This Row],[RevenuePerCookie]]</f>
        <v>0.58333333333333337</v>
      </c>
      <c r="N77" t="s">
        <v>28</v>
      </c>
    </row>
    <row r="78" spans="1:14" x14ac:dyDescent="0.35">
      <c r="A78">
        <v>29</v>
      </c>
      <c r="B78" s="1">
        <v>44603</v>
      </c>
      <c r="C78" s="4">
        <v>1263</v>
      </c>
      <c r="D78">
        <v>4</v>
      </c>
      <c r="E78" t="s">
        <v>51</v>
      </c>
      <c r="F78" s="4">
        <v>4</v>
      </c>
      <c r="G78" s="4">
        <v>1.5</v>
      </c>
      <c r="H78" s="4">
        <f>+Table726[[#This Row],[RevenuePerCookie]]-Table726[[#This Row],[CostPerCookie]]</f>
        <v>2.5</v>
      </c>
      <c r="I78" s="3">
        <v>80</v>
      </c>
      <c r="J78" s="3">
        <f>Table726[[#This Row],[RevenuePerCookie]]*Table726[[#This Row],[Quantity]]</f>
        <v>320</v>
      </c>
      <c r="K78" s="3">
        <f>+Table726[[#This Row],[CostPerCookie]]*Table726[[#This Row],[Quantity]]</f>
        <v>120</v>
      </c>
      <c r="L78" s="3">
        <f>+Table726[[#This Row],[ProfitPerCookie]]*Table726[[#This Row],[Quantity]]</f>
        <v>200</v>
      </c>
      <c r="M78" s="16">
        <f>+Table726[[#This Row],[ProfitPerCookie]]/Table726[[#This Row],[RevenuePerCookie]]</f>
        <v>0.625</v>
      </c>
      <c r="N78" t="s">
        <v>99</v>
      </c>
    </row>
    <row r="79" spans="1:14" x14ac:dyDescent="0.35">
      <c r="A79">
        <v>29</v>
      </c>
      <c r="B79" s="1">
        <v>44603</v>
      </c>
      <c r="C79" s="4">
        <v>1263</v>
      </c>
      <c r="D79">
        <v>5</v>
      </c>
      <c r="E79" t="s">
        <v>52</v>
      </c>
      <c r="F79" s="4">
        <v>3</v>
      </c>
      <c r="G79" s="4">
        <v>1.25</v>
      </c>
      <c r="H79" s="4">
        <f>+Table726[[#This Row],[RevenuePerCookie]]-Table726[[#This Row],[CostPerCookie]]</f>
        <v>1.75</v>
      </c>
      <c r="I79" s="3">
        <v>94</v>
      </c>
      <c r="J79" s="3">
        <f>Table726[[#This Row],[RevenuePerCookie]]*Table726[[#This Row],[Quantity]]</f>
        <v>282</v>
      </c>
      <c r="K79" s="3">
        <f>+Table726[[#This Row],[CostPerCookie]]*Table726[[#This Row],[Quantity]]</f>
        <v>117.5</v>
      </c>
      <c r="L79" s="3">
        <f>+Table726[[#This Row],[ProfitPerCookie]]*Table726[[#This Row],[Quantity]]</f>
        <v>164.5</v>
      </c>
      <c r="M79" s="16">
        <f>+Table726[[#This Row],[ProfitPerCookie]]/Table726[[#This Row],[RevenuePerCookie]]</f>
        <v>0.58333333333333337</v>
      </c>
      <c r="N79" t="s">
        <v>99</v>
      </c>
    </row>
    <row r="80" spans="1:14" x14ac:dyDescent="0.35">
      <c r="A80">
        <v>29</v>
      </c>
      <c r="B80" s="1">
        <v>44603</v>
      </c>
      <c r="C80" s="4">
        <v>1263</v>
      </c>
      <c r="D80">
        <v>3</v>
      </c>
      <c r="E80" t="s">
        <v>50</v>
      </c>
      <c r="F80" s="4">
        <v>5</v>
      </c>
      <c r="G80" s="4">
        <v>2.2000000000000002</v>
      </c>
      <c r="H80" s="4">
        <f>+Table726[[#This Row],[RevenuePerCookie]]-Table726[[#This Row],[CostPerCookie]]</f>
        <v>2.8</v>
      </c>
      <c r="I80" s="3">
        <v>96</v>
      </c>
      <c r="J80" s="3">
        <f>Table726[[#This Row],[RevenuePerCookie]]*Table726[[#This Row],[Quantity]]</f>
        <v>480</v>
      </c>
      <c r="K80" s="3">
        <f>+Table726[[#This Row],[CostPerCookie]]*Table726[[#This Row],[Quantity]]</f>
        <v>211.20000000000002</v>
      </c>
      <c r="L80" s="3">
        <f>+Table726[[#This Row],[ProfitPerCookie]]*Table726[[#This Row],[Quantity]]</f>
        <v>268.79999999999995</v>
      </c>
      <c r="M80" s="16">
        <f>+Table726[[#This Row],[ProfitPerCookie]]/Table726[[#This Row],[RevenuePerCookie]]</f>
        <v>0.55999999999999994</v>
      </c>
      <c r="N80" t="s">
        <v>99</v>
      </c>
    </row>
    <row r="81" spans="1:14" x14ac:dyDescent="0.35">
      <c r="A81">
        <v>29</v>
      </c>
      <c r="B81" s="1">
        <v>44603</v>
      </c>
      <c r="C81" s="4">
        <v>1263</v>
      </c>
      <c r="D81">
        <v>6</v>
      </c>
      <c r="E81" t="s">
        <v>98</v>
      </c>
      <c r="F81" s="4">
        <v>6</v>
      </c>
      <c r="G81" s="4">
        <v>2.75</v>
      </c>
      <c r="H81" s="4">
        <f>+Table726[[#This Row],[RevenuePerCookie]]-Table726[[#This Row],[CostPerCookie]]</f>
        <v>3.25</v>
      </c>
      <c r="I81" s="3">
        <v>17</v>
      </c>
      <c r="J81" s="3">
        <f>Table726[[#This Row],[RevenuePerCookie]]*Table726[[#This Row],[Quantity]]</f>
        <v>102</v>
      </c>
      <c r="K81" s="3">
        <f>+Table726[[#This Row],[CostPerCookie]]*Table726[[#This Row],[Quantity]]</f>
        <v>46.75</v>
      </c>
      <c r="L81" s="3">
        <f>+Table726[[#This Row],[ProfitPerCookie]]*Table726[[#This Row],[Quantity]]</f>
        <v>55.25</v>
      </c>
      <c r="M81" s="16">
        <f>+Table726[[#This Row],[ProfitPerCookie]]/Table726[[#This Row],[RevenuePerCookie]]</f>
        <v>0.54166666666666663</v>
      </c>
      <c r="N81" t="s">
        <v>99</v>
      </c>
    </row>
    <row r="82" spans="1:14" x14ac:dyDescent="0.35">
      <c r="A82">
        <v>29</v>
      </c>
      <c r="B82" s="1">
        <v>44603</v>
      </c>
      <c r="C82" s="4">
        <v>1263</v>
      </c>
      <c r="D82">
        <v>2</v>
      </c>
      <c r="E82" t="s">
        <v>49</v>
      </c>
      <c r="F82" s="4">
        <v>1</v>
      </c>
      <c r="G82" s="4">
        <v>0.5</v>
      </c>
      <c r="H82" s="4">
        <f>+Table726[[#This Row],[RevenuePerCookie]]-Table726[[#This Row],[CostPerCookie]]</f>
        <v>0.5</v>
      </c>
      <c r="I82" s="3">
        <v>79</v>
      </c>
      <c r="J82" s="3">
        <f>Table726[[#This Row],[RevenuePerCookie]]*Table726[[#This Row],[Quantity]]</f>
        <v>79</v>
      </c>
      <c r="K82" s="3">
        <f>+Table726[[#This Row],[CostPerCookie]]*Table726[[#This Row],[Quantity]]</f>
        <v>39.5</v>
      </c>
      <c r="L82" s="3">
        <f>+Table726[[#This Row],[ProfitPerCookie]]*Table726[[#This Row],[Quantity]]</f>
        <v>39.5</v>
      </c>
      <c r="M82" s="16">
        <f>+Table726[[#This Row],[ProfitPerCookie]]/Table726[[#This Row],[RevenuePerCookie]]</f>
        <v>0.5</v>
      </c>
      <c r="N82" t="s">
        <v>99</v>
      </c>
    </row>
    <row r="83" spans="1:14" x14ac:dyDescent="0.35">
      <c r="A83">
        <v>30</v>
      </c>
      <c r="B83" s="1">
        <v>44604</v>
      </c>
      <c r="C83" s="4">
        <v>2117</v>
      </c>
      <c r="D83">
        <v>5</v>
      </c>
      <c r="E83" t="s">
        <v>52</v>
      </c>
      <c r="F83" s="4">
        <v>3</v>
      </c>
      <c r="G83" s="4">
        <v>1.25</v>
      </c>
      <c r="H83" s="4">
        <f>+Table726[[#This Row],[RevenuePerCookie]]-Table726[[#This Row],[CostPerCookie]]</f>
        <v>1.75</v>
      </c>
      <c r="I83" s="3">
        <v>152</v>
      </c>
      <c r="J83" s="3">
        <f>Table726[[#This Row],[RevenuePerCookie]]*Table726[[#This Row],[Quantity]]</f>
        <v>456</v>
      </c>
      <c r="K83" s="3">
        <f>+Table726[[#This Row],[CostPerCookie]]*Table726[[#This Row],[Quantity]]</f>
        <v>190</v>
      </c>
      <c r="L83" s="3">
        <f>+Table726[[#This Row],[ProfitPerCookie]]*Table726[[#This Row],[Quantity]]</f>
        <v>266</v>
      </c>
      <c r="M83" s="16">
        <f>+Table726[[#This Row],[ProfitPerCookie]]/Table726[[#This Row],[RevenuePerCookie]]</f>
        <v>0.58333333333333337</v>
      </c>
      <c r="N83" t="s">
        <v>9</v>
      </c>
    </row>
    <row r="84" spans="1:14" x14ac:dyDescent="0.35">
      <c r="A84">
        <v>30</v>
      </c>
      <c r="B84" s="1">
        <v>44604</v>
      </c>
      <c r="C84" s="4">
        <v>2117</v>
      </c>
      <c r="D84">
        <v>1</v>
      </c>
      <c r="E84" t="s">
        <v>48</v>
      </c>
      <c r="F84" s="4">
        <v>5</v>
      </c>
      <c r="G84" s="4">
        <v>2</v>
      </c>
      <c r="H84" s="4">
        <f>+Table726[[#This Row],[RevenuePerCookie]]-Table726[[#This Row],[CostPerCookie]]</f>
        <v>3</v>
      </c>
      <c r="I84" s="3">
        <v>169</v>
      </c>
      <c r="J84" s="3">
        <f>Table726[[#This Row],[RevenuePerCookie]]*Table726[[#This Row],[Quantity]]</f>
        <v>845</v>
      </c>
      <c r="K84" s="3">
        <f>+Table726[[#This Row],[CostPerCookie]]*Table726[[#This Row],[Quantity]]</f>
        <v>338</v>
      </c>
      <c r="L84" s="3">
        <f>+Table726[[#This Row],[ProfitPerCookie]]*Table726[[#This Row],[Quantity]]</f>
        <v>507</v>
      </c>
      <c r="M84" s="16">
        <f>+Table726[[#This Row],[ProfitPerCookie]]/Table726[[#This Row],[RevenuePerCookie]]</f>
        <v>0.6</v>
      </c>
      <c r="N84" t="s">
        <v>9</v>
      </c>
    </row>
    <row r="85" spans="1:14" x14ac:dyDescent="0.35">
      <c r="A85">
        <v>30</v>
      </c>
      <c r="B85" s="1">
        <v>44604</v>
      </c>
      <c r="C85" s="4">
        <v>2117</v>
      </c>
      <c r="D85">
        <v>4</v>
      </c>
      <c r="E85" t="s">
        <v>51</v>
      </c>
      <c r="F85" s="4">
        <v>4</v>
      </c>
      <c r="G85" s="4">
        <v>1.5</v>
      </c>
      <c r="H85" s="4">
        <f>+Table726[[#This Row],[RevenuePerCookie]]-Table726[[#This Row],[CostPerCookie]]</f>
        <v>2.5</v>
      </c>
      <c r="I85" s="3">
        <v>204</v>
      </c>
      <c r="J85" s="3">
        <f>Table726[[#This Row],[RevenuePerCookie]]*Table726[[#This Row],[Quantity]]</f>
        <v>816</v>
      </c>
      <c r="K85" s="3">
        <f>+Table726[[#This Row],[CostPerCookie]]*Table726[[#This Row],[Quantity]]</f>
        <v>306</v>
      </c>
      <c r="L85" s="3">
        <f>+Table726[[#This Row],[ProfitPerCookie]]*Table726[[#This Row],[Quantity]]</f>
        <v>510</v>
      </c>
      <c r="M85" s="16">
        <f>+Table726[[#This Row],[ProfitPerCookie]]/Table726[[#This Row],[RevenuePerCookie]]</f>
        <v>0.625</v>
      </c>
      <c r="N85" t="s">
        <v>9</v>
      </c>
    </row>
    <row r="86" spans="1:14" x14ac:dyDescent="0.35">
      <c r="A86">
        <v>31</v>
      </c>
      <c r="B86" s="1">
        <v>44605</v>
      </c>
      <c r="C86" s="4">
        <v>1900</v>
      </c>
      <c r="D86">
        <v>1</v>
      </c>
      <c r="E86" t="s">
        <v>48</v>
      </c>
      <c r="F86" s="4">
        <v>5</v>
      </c>
      <c r="G86" s="4">
        <v>2</v>
      </c>
      <c r="H86" s="4">
        <f>+Table726[[#This Row],[RevenuePerCookie]]-Table726[[#This Row],[CostPerCookie]]</f>
        <v>3</v>
      </c>
      <c r="I86" s="3">
        <v>151</v>
      </c>
      <c r="J86" s="3">
        <f>Table726[[#This Row],[RevenuePerCookie]]*Table726[[#This Row],[Quantity]]</f>
        <v>755</v>
      </c>
      <c r="K86" s="3">
        <f>+Table726[[#This Row],[CostPerCookie]]*Table726[[#This Row],[Quantity]]</f>
        <v>302</v>
      </c>
      <c r="L86" s="3">
        <f>+Table726[[#This Row],[ProfitPerCookie]]*Table726[[#This Row],[Quantity]]</f>
        <v>453</v>
      </c>
      <c r="M86" s="16">
        <f>+Table726[[#This Row],[ProfitPerCookie]]/Table726[[#This Row],[RevenuePerCookie]]</f>
        <v>0.6</v>
      </c>
      <c r="N86" t="s">
        <v>16</v>
      </c>
    </row>
    <row r="87" spans="1:14" x14ac:dyDescent="0.35">
      <c r="A87">
        <v>31</v>
      </c>
      <c r="B87" s="1">
        <v>44605</v>
      </c>
      <c r="C87" s="4">
        <v>1900</v>
      </c>
      <c r="D87">
        <v>3</v>
      </c>
      <c r="E87" t="s">
        <v>50</v>
      </c>
      <c r="F87" s="4">
        <v>5</v>
      </c>
      <c r="G87" s="4">
        <v>2.2000000000000002</v>
      </c>
      <c r="H87" s="4">
        <f>+Table726[[#This Row],[RevenuePerCookie]]-Table726[[#This Row],[CostPerCookie]]</f>
        <v>2.8</v>
      </c>
      <c r="I87" s="3">
        <v>229</v>
      </c>
      <c r="J87" s="3">
        <f>Table726[[#This Row],[RevenuePerCookie]]*Table726[[#This Row],[Quantity]]</f>
        <v>1145</v>
      </c>
      <c r="K87" s="3">
        <f>+Table726[[#This Row],[CostPerCookie]]*Table726[[#This Row],[Quantity]]</f>
        <v>503.80000000000007</v>
      </c>
      <c r="L87" s="3">
        <f>+Table726[[#This Row],[ProfitPerCookie]]*Table726[[#This Row],[Quantity]]</f>
        <v>641.19999999999993</v>
      </c>
      <c r="M87" s="16">
        <f>+Table726[[#This Row],[ProfitPerCookie]]/Table726[[#This Row],[RevenuePerCookie]]</f>
        <v>0.55999999999999994</v>
      </c>
      <c r="N87" t="s">
        <v>16</v>
      </c>
    </row>
    <row r="88" spans="1:14" x14ac:dyDescent="0.35">
      <c r="A88">
        <v>32</v>
      </c>
      <c r="B88" s="1">
        <v>44608</v>
      </c>
      <c r="C88" s="4">
        <v>2847</v>
      </c>
      <c r="D88">
        <v>3</v>
      </c>
      <c r="E88" t="s">
        <v>50</v>
      </c>
      <c r="F88" s="4">
        <v>5</v>
      </c>
      <c r="G88" s="4">
        <v>2.2000000000000002</v>
      </c>
      <c r="H88" s="4">
        <f>+Table726[[#This Row],[RevenuePerCookie]]-Table726[[#This Row],[CostPerCookie]]</f>
        <v>2.8</v>
      </c>
      <c r="I88" s="3">
        <v>128</v>
      </c>
      <c r="J88" s="3">
        <f>Table726[[#This Row],[RevenuePerCookie]]*Table726[[#This Row],[Quantity]]</f>
        <v>640</v>
      </c>
      <c r="K88" s="3">
        <f>+Table726[[#This Row],[CostPerCookie]]*Table726[[#This Row],[Quantity]]</f>
        <v>281.60000000000002</v>
      </c>
      <c r="L88" s="3">
        <f>+Table726[[#This Row],[ProfitPerCookie]]*Table726[[#This Row],[Quantity]]</f>
        <v>358.4</v>
      </c>
      <c r="M88" s="16">
        <f>+Table726[[#This Row],[ProfitPerCookie]]/Table726[[#This Row],[RevenuePerCookie]]</f>
        <v>0.55999999999999994</v>
      </c>
      <c r="N88" t="s">
        <v>99</v>
      </c>
    </row>
    <row r="89" spans="1:14" x14ac:dyDescent="0.35">
      <c r="A89">
        <v>32</v>
      </c>
      <c r="B89" s="1">
        <v>44608</v>
      </c>
      <c r="C89" s="4">
        <v>2847</v>
      </c>
      <c r="D89">
        <v>1</v>
      </c>
      <c r="E89" t="s">
        <v>48</v>
      </c>
      <c r="F89" s="4">
        <v>5</v>
      </c>
      <c r="G89" s="4">
        <v>2</v>
      </c>
      <c r="H89" s="4">
        <f>+Table726[[#This Row],[RevenuePerCookie]]-Table726[[#This Row],[CostPerCookie]]</f>
        <v>3</v>
      </c>
      <c r="I89" s="3">
        <v>93</v>
      </c>
      <c r="J89" s="3">
        <f>Table726[[#This Row],[RevenuePerCookie]]*Table726[[#This Row],[Quantity]]</f>
        <v>465</v>
      </c>
      <c r="K89" s="3">
        <f>+Table726[[#This Row],[CostPerCookie]]*Table726[[#This Row],[Quantity]]</f>
        <v>186</v>
      </c>
      <c r="L89" s="3">
        <f>+Table726[[#This Row],[ProfitPerCookie]]*Table726[[#This Row],[Quantity]]</f>
        <v>279</v>
      </c>
      <c r="M89" s="16">
        <f>+Table726[[#This Row],[ProfitPerCookie]]/Table726[[#This Row],[RevenuePerCookie]]</f>
        <v>0.6</v>
      </c>
      <c r="N89" t="s">
        <v>99</v>
      </c>
    </row>
    <row r="90" spans="1:14" x14ac:dyDescent="0.35">
      <c r="A90">
        <v>32</v>
      </c>
      <c r="B90" s="1">
        <v>44608</v>
      </c>
      <c r="C90" s="4">
        <v>2847</v>
      </c>
      <c r="D90">
        <v>4</v>
      </c>
      <c r="E90" t="s">
        <v>51</v>
      </c>
      <c r="F90" s="4">
        <v>4</v>
      </c>
      <c r="G90" s="4">
        <v>1.5</v>
      </c>
      <c r="H90" s="4">
        <f>+Table726[[#This Row],[RevenuePerCookie]]-Table726[[#This Row],[CostPerCookie]]</f>
        <v>2.5</v>
      </c>
      <c r="I90" s="3">
        <v>122</v>
      </c>
      <c r="J90" s="3">
        <f>Table726[[#This Row],[RevenuePerCookie]]*Table726[[#This Row],[Quantity]]</f>
        <v>488</v>
      </c>
      <c r="K90" s="3">
        <f>+Table726[[#This Row],[CostPerCookie]]*Table726[[#This Row],[Quantity]]</f>
        <v>183</v>
      </c>
      <c r="L90" s="3">
        <f>+Table726[[#This Row],[ProfitPerCookie]]*Table726[[#This Row],[Quantity]]</f>
        <v>305</v>
      </c>
      <c r="M90" s="16">
        <f>+Table726[[#This Row],[ProfitPerCookie]]/Table726[[#This Row],[RevenuePerCookie]]</f>
        <v>0.625</v>
      </c>
      <c r="N90" t="s">
        <v>99</v>
      </c>
    </row>
    <row r="91" spans="1:14" x14ac:dyDescent="0.35">
      <c r="A91">
        <v>32</v>
      </c>
      <c r="B91" s="1">
        <v>44608</v>
      </c>
      <c r="C91" s="4">
        <v>2847</v>
      </c>
      <c r="D91">
        <v>6</v>
      </c>
      <c r="E91" t="s">
        <v>98</v>
      </c>
      <c r="F91" s="4">
        <v>6</v>
      </c>
      <c r="G91" s="4">
        <v>2.75</v>
      </c>
      <c r="H91" s="4">
        <f>+Table726[[#This Row],[RevenuePerCookie]]-Table726[[#This Row],[CostPerCookie]]</f>
        <v>3.25</v>
      </c>
      <c r="I91" s="3">
        <v>209</v>
      </c>
      <c r="J91" s="3">
        <f>Table726[[#This Row],[RevenuePerCookie]]*Table726[[#This Row],[Quantity]]</f>
        <v>1254</v>
      </c>
      <c r="K91" s="3">
        <f>+Table726[[#This Row],[CostPerCookie]]*Table726[[#This Row],[Quantity]]</f>
        <v>574.75</v>
      </c>
      <c r="L91" s="3">
        <f>+Table726[[#This Row],[ProfitPerCookie]]*Table726[[#This Row],[Quantity]]</f>
        <v>679.25</v>
      </c>
      <c r="M91" s="16">
        <f>+Table726[[#This Row],[ProfitPerCookie]]/Table726[[#This Row],[RevenuePerCookie]]</f>
        <v>0.54166666666666663</v>
      </c>
      <c r="N91" t="s">
        <v>99</v>
      </c>
    </row>
    <row r="92" spans="1:14" x14ac:dyDescent="0.35">
      <c r="A92">
        <v>33</v>
      </c>
      <c r="B92" s="1">
        <v>44609</v>
      </c>
      <c r="C92" s="4">
        <v>2159</v>
      </c>
      <c r="D92">
        <v>5</v>
      </c>
      <c r="E92" t="s">
        <v>52</v>
      </c>
      <c r="F92" s="4">
        <v>3</v>
      </c>
      <c r="G92" s="4">
        <v>1.25</v>
      </c>
      <c r="H92" s="4">
        <f>+Table726[[#This Row],[RevenuePerCookie]]-Table726[[#This Row],[CostPerCookie]]</f>
        <v>1.75</v>
      </c>
      <c r="I92" s="3">
        <v>202</v>
      </c>
      <c r="J92" s="3">
        <f>Table726[[#This Row],[RevenuePerCookie]]*Table726[[#This Row],[Quantity]]</f>
        <v>606</v>
      </c>
      <c r="K92" s="3">
        <f>+Table726[[#This Row],[CostPerCookie]]*Table726[[#This Row],[Quantity]]</f>
        <v>252.5</v>
      </c>
      <c r="L92" s="3">
        <f>+Table726[[#This Row],[ProfitPerCookie]]*Table726[[#This Row],[Quantity]]</f>
        <v>353.5</v>
      </c>
      <c r="M92" s="16">
        <f>+Table726[[#This Row],[ProfitPerCookie]]/Table726[[#This Row],[RevenuePerCookie]]</f>
        <v>0.58333333333333337</v>
      </c>
      <c r="N92" t="s">
        <v>22</v>
      </c>
    </row>
    <row r="93" spans="1:14" x14ac:dyDescent="0.35">
      <c r="A93">
        <v>33</v>
      </c>
      <c r="B93" s="1">
        <v>44609</v>
      </c>
      <c r="C93" s="4">
        <v>2159</v>
      </c>
      <c r="D93">
        <v>3</v>
      </c>
      <c r="E93" t="s">
        <v>50</v>
      </c>
      <c r="F93" s="4">
        <v>5</v>
      </c>
      <c r="G93" s="4">
        <v>2.2000000000000002</v>
      </c>
      <c r="H93" s="4">
        <f>+Table726[[#This Row],[RevenuePerCookie]]-Table726[[#This Row],[CostPerCookie]]</f>
        <v>2.8</v>
      </c>
      <c r="I93" s="3">
        <v>103</v>
      </c>
      <c r="J93" s="3">
        <f>Table726[[#This Row],[RevenuePerCookie]]*Table726[[#This Row],[Quantity]]</f>
        <v>515</v>
      </c>
      <c r="K93" s="3">
        <f>+Table726[[#This Row],[CostPerCookie]]*Table726[[#This Row],[Quantity]]</f>
        <v>226.60000000000002</v>
      </c>
      <c r="L93" s="3">
        <f>+Table726[[#This Row],[ProfitPerCookie]]*Table726[[#This Row],[Quantity]]</f>
        <v>288.39999999999998</v>
      </c>
      <c r="M93" s="16">
        <f>+Table726[[#This Row],[ProfitPerCookie]]/Table726[[#This Row],[RevenuePerCookie]]</f>
        <v>0.55999999999999994</v>
      </c>
      <c r="N93" t="s">
        <v>22</v>
      </c>
    </row>
    <row r="94" spans="1:14" x14ac:dyDescent="0.35">
      <c r="A94">
        <v>33</v>
      </c>
      <c r="B94" s="1">
        <v>44609</v>
      </c>
      <c r="C94" s="4">
        <v>2159</v>
      </c>
      <c r="D94">
        <v>6</v>
      </c>
      <c r="E94" t="s">
        <v>98</v>
      </c>
      <c r="F94" s="4">
        <v>6</v>
      </c>
      <c r="G94" s="4">
        <v>2.75</v>
      </c>
      <c r="H94" s="4">
        <f>+Table726[[#This Row],[RevenuePerCookie]]-Table726[[#This Row],[CostPerCookie]]</f>
        <v>3.25</v>
      </c>
      <c r="I94" s="3">
        <v>173</v>
      </c>
      <c r="J94" s="3">
        <f>Table726[[#This Row],[RevenuePerCookie]]*Table726[[#This Row],[Quantity]]</f>
        <v>1038</v>
      </c>
      <c r="K94" s="3">
        <f>+Table726[[#This Row],[CostPerCookie]]*Table726[[#This Row],[Quantity]]</f>
        <v>475.75</v>
      </c>
      <c r="L94" s="3">
        <f>+Table726[[#This Row],[ProfitPerCookie]]*Table726[[#This Row],[Quantity]]</f>
        <v>562.25</v>
      </c>
      <c r="M94" s="16">
        <f>+Table726[[#This Row],[ProfitPerCookie]]/Table726[[#This Row],[RevenuePerCookie]]</f>
        <v>0.54166666666666663</v>
      </c>
      <c r="N94" t="s">
        <v>22</v>
      </c>
    </row>
    <row r="95" spans="1:14" x14ac:dyDescent="0.35">
      <c r="A95">
        <v>34</v>
      </c>
      <c r="B95" s="1">
        <v>44610</v>
      </c>
      <c r="C95" s="4">
        <v>1196</v>
      </c>
      <c r="D95">
        <v>2</v>
      </c>
      <c r="E95" t="s">
        <v>49</v>
      </c>
      <c r="F95" s="4">
        <v>1</v>
      </c>
      <c r="G95" s="4">
        <v>0.5</v>
      </c>
      <c r="H95" s="4">
        <f>+Table726[[#This Row],[RevenuePerCookie]]-Table726[[#This Row],[CostPerCookie]]</f>
        <v>0.5</v>
      </c>
      <c r="I95" s="3">
        <v>196</v>
      </c>
      <c r="J95" s="3">
        <f>Table726[[#This Row],[RevenuePerCookie]]*Table726[[#This Row],[Quantity]]</f>
        <v>196</v>
      </c>
      <c r="K95" s="3">
        <f>+Table726[[#This Row],[CostPerCookie]]*Table726[[#This Row],[Quantity]]</f>
        <v>98</v>
      </c>
      <c r="L95" s="3">
        <f>+Table726[[#This Row],[ProfitPerCookie]]*Table726[[#This Row],[Quantity]]</f>
        <v>98</v>
      </c>
      <c r="M95" s="16">
        <f>+Table726[[#This Row],[ProfitPerCookie]]/Table726[[#This Row],[RevenuePerCookie]]</f>
        <v>0.5</v>
      </c>
      <c r="N95" t="s">
        <v>16</v>
      </c>
    </row>
    <row r="96" spans="1:14" x14ac:dyDescent="0.35">
      <c r="A96">
        <v>34</v>
      </c>
      <c r="B96" s="1">
        <v>44610</v>
      </c>
      <c r="C96" s="4">
        <v>1196</v>
      </c>
      <c r="D96">
        <v>1</v>
      </c>
      <c r="E96" t="s">
        <v>48</v>
      </c>
      <c r="F96" s="4">
        <v>5</v>
      </c>
      <c r="G96" s="4">
        <v>2</v>
      </c>
      <c r="H96" s="4">
        <f>+Table726[[#This Row],[RevenuePerCookie]]-Table726[[#This Row],[CostPerCookie]]</f>
        <v>3</v>
      </c>
      <c r="I96" s="3">
        <v>200</v>
      </c>
      <c r="J96" s="3">
        <f>Table726[[#This Row],[RevenuePerCookie]]*Table726[[#This Row],[Quantity]]</f>
        <v>1000</v>
      </c>
      <c r="K96" s="3">
        <f>+Table726[[#This Row],[CostPerCookie]]*Table726[[#This Row],[Quantity]]</f>
        <v>400</v>
      </c>
      <c r="L96" s="3">
        <f>+Table726[[#This Row],[ProfitPerCookie]]*Table726[[#This Row],[Quantity]]</f>
        <v>600</v>
      </c>
      <c r="M96" s="16">
        <f>+Table726[[#This Row],[ProfitPerCookie]]/Table726[[#This Row],[RevenuePerCookie]]</f>
        <v>0.6</v>
      </c>
      <c r="N96" t="s">
        <v>16</v>
      </c>
    </row>
    <row r="97" spans="1:14" x14ac:dyDescent="0.35">
      <c r="A97">
        <v>35</v>
      </c>
      <c r="B97" s="1">
        <v>44613</v>
      </c>
      <c r="C97" s="4">
        <v>1165</v>
      </c>
      <c r="D97">
        <v>5</v>
      </c>
      <c r="E97" t="s">
        <v>52</v>
      </c>
      <c r="F97" s="4">
        <v>3</v>
      </c>
      <c r="G97" s="4">
        <v>1.25</v>
      </c>
      <c r="H97" s="4">
        <f>+Table726[[#This Row],[RevenuePerCookie]]-Table726[[#This Row],[CostPerCookie]]</f>
        <v>1.75</v>
      </c>
      <c r="I97" s="3">
        <v>113</v>
      </c>
      <c r="J97" s="3">
        <f>Table726[[#This Row],[RevenuePerCookie]]*Table726[[#This Row],[Quantity]]</f>
        <v>339</v>
      </c>
      <c r="K97" s="3">
        <f>+Table726[[#This Row],[CostPerCookie]]*Table726[[#This Row],[Quantity]]</f>
        <v>141.25</v>
      </c>
      <c r="L97" s="3">
        <f>+Table726[[#This Row],[ProfitPerCookie]]*Table726[[#This Row],[Quantity]]</f>
        <v>197.75</v>
      </c>
      <c r="M97" s="16">
        <f>+Table726[[#This Row],[ProfitPerCookie]]/Table726[[#This Row],[RevenuePerCookie]]</f>
        <v>0.58333333333333337</v>
      </c>
      <c r="N97" t="s">
        <v>99</v>
      </c>
    </row>
    <row r="98" spans="1:14" x14ac:dyDescent="0.35">
      <c r="A98">
        <v>35</v>
      </c>
      <c r="B98" s="1">
        <v>44613</v>
      </c>
      <c r="C98" s="4">
        <v>1165</v>
      </c>
      <c r="D98">
        <v>3</v>
      </c>
      <c r="E98" t="s">
        <v>50</v>
      </c>
      <c r="F98" s="4">
        <v>5</v>
      </c>
      <c r="G98" s="4">
        <v>2.2000000000000002</v>
      </c>
      <c r="H98" s="4">
        <f>+Table726[[#This Row],[RevenuePerCookie]]-Table726[[#This Row],[CostPerCookie]]</f>
        <v>2.8</v>
      </c>
      <c r="I98" s="3">
        <v>34</v>
      </c>
      <c r="J98" s="3">
        <f>Table726[[#This Row],[RevenuePerCookie]]*Table726[[#This Row],[Quantity]]</f>
        <v>170</v>
      </c>
      <c r="K98" s="3">
        <f>+Table726[[#This Row],[CostPerCookie]]*Table726[[#This Row],[Quantity]]</f>
        <v>74.800000000000011</v>
      </c>
      <c r="L98" s="3">
        <f>+Table726[[#This Row],[ProfitPerCookie]]*Table726[[#This Row],[Quantity]]</f>
        <v>95.199999999999989</v>
      </c>
      <c r="M98" s="16">
        <f>+Table726[[#This Row],[ProfitPerCookie]]/Table726[[#This Row],[RevenuePerCookie]]</f>
        <v>0.55999999999999994</v>
      </c>
      <c r="N98" t="s">
        <v>99</v>
      </c>
    </row>
    <row r="99" spans="1:14" x14ac:dyDescent="0.35">
      <c r="A99">
        <v>35</v>
      </c>
      <c r="B99" s="1">
        <v>44613</v>
      </c>
      <c r="C99" s="4">
        <v>1165</v>
      </c>
      <c r="D99">
        <v>4</v>
      </c>
      <c r="E99" t="s">
        <v>51</v>
      </c>
      <c r="F99" s="4">
        <v>4</v>
      </c>
      <c r="G99" s="4">
        <v>1.5</v>
      </c>
      <c r="H99" s="4">
        <f>+Table726[[#This Row],[RevenuePerCookie]]-Table726[[#This Row],[CostPerCookie]]</f>
        <v>2.5</v>
      </c>
      <c r="I99" s="3">
        <v>164</v>
      </c>
      <c r="J99" s="3">
        <f>Table726[[#This Row],[RevenuePerCookie]]*Table726[[#This Row],[Quantity]]</f>
        <v>656</v>
      </c>
      <c r="K99" s="3">
        <f>+Table726[[#This Row],[CostPerCookie]]*Table726[[#This Row],[Quantity]]</f>
        <v>246</v>
      </c>
      <c r="L99" s="3">
        <f>+Table726[[#This Row],[ProfitPerCookie]]*Table726[[#This Row],[Quantity]]</f>
        <v>410</v>
      </c>
      <c r="M99" s="16">
        <f>+Table726[[#This Row],[ProfitPerCookie]]/Table726[[#This Row],[RevenuePerCookie]]</f>
        <v>0.625</v>
      </c>
      <c r="N99" t="s">
        <v>99</v>
      </c>
    </row>
    <row r="100" spans="1:14" x14ac:dyDescent="0.35">
      <c r="A100">
        <v>36</v>
      </c>
      <c r="B100" s="1">
        <v>44617</v>
      </c>
      <c r="C100" s="4">
        <v>1391</v>
      </c>
      <c r="D100">
        <v>1</v>
      </c>
      <c r="E100" t="s">
        <v>48</v>
      </c>
      <c r="F100" s="4">
        <v>5</v>
      </c>
      <c r="G100" s="4">
        <v>2</v>
      </c>
      <c r="H100" s="4">
        <f>+Table726[[#This Row],[RevenuePerCookie]]-Table726[[#This Row],[CostPerCookie]]</f>
        <v>3</v>
      </c>
      <c r="I100" s="3">
        <v>116</v>
      </c>
      <c r="J100" s="3">
        <f>Table726[[#This Row],[RevenuePerCookie]]*Table726[[#This Row],[Quantity]]</f>
        <v>580</v>
      </c>
      <c r="K100" s="3">
        <f>+Table726[[#This Row],[CostPerCookie]]*Table726[[#This Row],[Quantity]]</f>
        <v>232</v>
      </c>
      <c r="L100" s="3">
        <f>+Table726[[#This Row],[ProfitPerCookie]]*Table726[[#This Row],[Quantity]]</f>
        <v>348</v>
      </c>
      <c r="M100" s="16">
        <f>+Table726[[#This Row],[ProfitPerCookie]]/Table726[[#This Row],[RevenuePerCookie]]</f>
        <v>0.6</v>
      </c>
      <c r="N100" t="s">
        <v>28</v>
      </c>
    </row>
    <row r="101" spans="1:14" x14ac:dyDescent="0.35">
      <c r="A101">
        <v>36</v>
      </c>
      <c r="B101" s="1">
        <v>44617</v>
      </c>
      <c r="C101" s="4">
        <v>1391</v>
      </c>
      <c r="D101">
        <v>4</v>
      </c>
      <c r="E101" t="s">
        <v>51</v>
      </c>
      <c r="F101" s="4">
        <v>4</v>
      </c>
      <c r="G101" s="4">
        <v>1.5</v>
      </c>
      <c r="H101" s="4">
        <f>+Table726[[#This Row],[RevenuePerCookie]]-Table726[[#This Row],[CostPerCookie]]</f>
        <v>2.5</v>
      </c>
      <c r="I101" s="3">
        <v>127</v>
      </c>
      <c r="J101" s="3">
        <f>Table726[[#This Row],[RevenuePerCookie]]*Table726[[#This Row],[Quantity]]</f>
        <v>508</v>
      </c>
      <c r="K101" s="3">
        <f>+Table726[[#This Row],[CostPerCookie]]*Table726[[#This Row],[Quantity]]</f>
        <v>190.5</v>
      </c>
      <c r="L101" s="3">
        <f>+Table726[[#This Row],[ProfitPerCookie]]*Table726[[#This Row],[Quantity]]</f>
        <v>317.5</v>
      </c>
      <c r="M101" s="16">
        <f>+Table726[[#This Row],[ProfitPerCookie]]/Table726[[#This Row],[RevenuePerCookie]]</f>
        <v>0.625</v>
      </c>
      <c r="N101" t="s">
        <v>28</v>
      </c>
    </row>
    <row r="102" spans="1:14" x14ac:dyDescent="0.35">
      <c r="A102">
        <v>36</v>
      </c>
      <c r="B102" s="1">
        <v>44617</v>
      </c>
      <c r="C102" s="4">
        <v>1391</v>
      </c>
      <c r="D102">
        <v>5</v>
      </c>
      <c r="E102" t="s">
        <v>52</v>
      </c>
      <c r="F102" s="4">
        <v>3</v>
      </c>
      <c r="G102" s="4">
        <v>1.25</v>
      </c>
      <c r="H102" s="4">
        <f>+Table726[[#This Row],[RevenuePerCookie]]-Table726[[#This Row],[CostPerCookie]]</f>
        <v>1.75</v>
      </c>
      <c r="I102" s="3">
        <v>101</v>
      </c>
      <c r="J102" s="3">
        <f>Table726[[#This Row],[RevenuePerCookie]]*Table726[[#This Row],[Quantity]]</f>
        <v>303</v>
      </c>
      <c r="K102" s="3">
        <f>+Table726[[#This Row],[CostPerCookie]]*Table726[[#This Row],[Quantity]]</f>
        <v>126.25</v>
      </c>
      <c r="L102" s="3">
        <f>+Table726[[#This Row],[ProfitPerCookie]]*Table726[[#This Row],[Quantity]]</f>
        <v>176.75</v>
      </c>
      <c r="M102" s="16">
        <f>+Table726[[#This Row],[ProfitPerCookie]]/Table726[[#This Row],[RevenuePerCookie]]</f>
        <v>0.58333333333333337</v>
      </c>
      <c r="N102" t="s">
        <v>28</v>
      </c>
    </row>
    <row r="103" spans="1:14" x14ac:dyDescent="0.35">
      <c r="A103">
        <v>37</v>
      </c>
      <c r="B103" s="1">
        <v>44617</v>
      </c>
      <c r="C103" s="4">
        <v>1415</v>
      </c>
      <c r="D103">
        <v>1</v>
      </c>
      <c r="E103" t="s">
        <v>48</v>
      </c>
      <c r="F103" s="4">
        <v>5</v>
      </c>
      <c r="G103" s="4">
        <v>2</v>
      </c>
      <c r="H103" s="4">
        <f>+Table726[[#This Row],[RevenuePerCookie]]-Table726[[#This Row],[CostPerCookie]]</f>
        <v>3</v>
      </c>
      <c r="I103" s="3">
        <v>136</v>
      </c>
      <c r="J103" s="3">
        <f>Table726[[#This Row],[RevenuePerCookie]]*Table726[[#This Row],[Quantity]]</f>
        <v>680</v>
      </c>
      <c r="K103" s="3">
        <f>+Table726[[#This Row],[CostPerCookie]]*Table726[[#This Row],[Quantity]]</f>
        <v>272</v>
      </c>
      <c r="L103" s="3">
        <f>+Table726[[#This Row],[ProfitPerCookie]]*Table726[[#This Row],[Quantity]]</f>
        <v>408</v>
      </c>
      <c r="M103" s="16">
        <f>+Table726[[#This Row],[ProfitPerCookie]]/Table726[[#This Row],[RevenuePerCookie]]</f>
        <v>0.6</v>
      </c>
      <c r="N103" t="s">
        <v>16</v>
      </c>
    </row>
    <row r="104" spans="1:14" x14ac:dyDescent="0.35">
      <c r="A104">
        <v>37</v>
      </c>
      <c r="B104" s="1">
        <v>44617</v>
      </c>
      <c r="C104" s="4">
        <v>1415</v>
      </c>
      <c r="D104">
        <v>5</v>
      </c>
      <c r="E104" t="s">
        <v>52</v>
      </c>
      <c r="F104" s="4">
        <v>3</v>
      </c>
      <c r="G104" s="4">
        <v>1.25</v>
      </c>
      <c r="H104" s="4">
        <f>+Table726[[#This Row],[RevenuePerCookie]]-Table726[[#This Row],[CostPerCookie]]</f>
        <v>1.75</v>
      </c>
      <c r="I104" s="3">
        <v>245</v>
      </c>
      <c r="J104" s="3">
        <f>Table726[[#This Row],[RevenuePerCookie]]*Table726[[#This Row],[Quantity]]</f>
        <v>735</v>
      </c>
      <c r="K104" s="3">
        <f>+Table726[[#This Row],[CostPerCookie]]*Table726[[#This Row],[Quantity]]</f>
        <v>306.25</v>
      </c>
      <c r="L104" s="3">
        <f>+Table726[[#This Row],[ProfitPerCookie]]*Table726[[#This Row],[Quantity]]</f>
        <v>428.75</v>
      </c>
      <c r="M104" s="16">
        <f>+Table726[[#This Row],[ProfitPerCookie]]/Table726[[#This Row],[RevenuePerCookie]]</f>
        <v>0.58333333333333337</v>
      </c>
      <c r="N104" t="s">
        <v>16</v>
      </c>
    </row>
    <row r="105" spans="1:14" x14ac:dyDescent="0.35">
      <c r="A105">
        <v>38</v>
      </c>
      <c r="B105" s="1">
        <v>44618</v>
      </c>
      <c r="C105" s="4">
        <v>685</v>
      </c>
      <c r="D105">
        <v>1</v>
      </c>
      <c r="E105" t="s">
        <v>48</v>
      </c>
      <c r="F105" s="4">
        <v>5</v>
      </c>
      <c r="G105" s="4">
        <v>2</v>
      </c>
      <c r="H105" s="4">
        <f>+Table726[[#This Row],[RevenuePerCookie]]-Table726[[#This Row],[CostPerCookie]]</f>
        <v>3</v>
      </c>
      <c r="I105" s="3">
        <v>137</v>
      </c>
      <c r="J105" s="3">
        <f>Table726[[#This Row],[RevenuePerCookie]]*Table726[[#This Row],[Quantity]]</f>
        <v>685</v>
      </c>
      <c r="K105" s="3">
        <f>+Table726[[#This Row],[CostPerCookie]]*Table726[[#This Row],[Quantity]]</f>
        <v>274</v>
      </c>
      <c r="L105" s="3">
        <f>+Table726[[#This Row],[ProfitPerCookie]]*Table726[[#This Row],[Quantity]]</f>
        <v>411</v>
      </c>
      <c r="M105" s="16">
        <f>+Table726[[#This Row],[ProfitPerCookie]]/Table726[[#This Row],[RevenuePerCookie]]</f>
        <v>0.6</v>
      </c>
      <c r="N105" t="s">
        <v>9</v>
      </c>
    </row>
    <row r="106" spans="1:14" x14ac:dyDescent="0.35">
      <c r="A106">
        <v>39</v>
      </c>
      <c r="B106" s="1">
        <v>44618</v>
      </c>
      <c r="C106" s="4">
        <v>1094</v>
      </c>
      <c r="D106">
        <v>4</v>
      </c>
      <c r="E106" t="s">
        <v>51</v>
      </c>
      <c r="F106" s="4">
        <v>4</v>
      </c>
      <c r="G106" s="4">
        <v>1.5</v>
      </c>
      <c r="H106" s="4">
        <f>+Table726[[#This Row],[RevenuePerCookie]]-Table726[[#This Row],[CostPerCookie]]</f>
        <v>2.5</v>
      </c>
      <c r="I106" s="3">
        <v>14</v>
      </c>
      <c r="J106" s="3">
        <f>Table726[[#This Row],[RevenuePerCookie]]*Table726[[#This Row],[Quantity]]</f>
        <v>56</v>
      </c>
      <c r="K106" s="3">
        <f>+Table726[[#This Row],[CostPerCookie]]*Table726[[#This Row],[Quantity]]</f>
        <v>21</v>
      </c>
      <c r="L106" s="3">
        <f>+Table726[[#This Row],[ProfitPerCookie]]*Table726[[#This Row],[Quantity]]</f>
        <v>35</v>
      </c>
      <c r="M106" s="16">
        <f>+Table726[[#This Row],[ProfitPerCookie]]/Table726[[#This Row],[RevenuePerCookie]]</f>
        <v>0.625</v>
      </c>
      <c r="N106" t="s">
        <v>99</v>
      </c>
    </row>
    <row r="107" spans="1:14" x14ac:dyDescent="0.35">
      <c r="A107">
        <v>39</v>
      </c>
      <c r="B107" s="1">
        <v>44618</v>
      </c>
      <c r="C107" s="4">
        <v>1094</v>
      </c>
      <c r="D107">
        <v>6</v>
      </c>
      <c r="E107" t="s">
        <v>98</v>
      </c>
      <c r="F107" s="4">
        <v>6</v>
      </c>
      <c r="G107" s="4">
        <v>2.75</v>
      </c>
      <c r="H107" s="4">
        <f>+Table726[[#This Row],[RevenuePerCookie]]-Table726[[#This Row],[CostPerCookie]]</f>
        <v>3.25</v>
      </c>
      <c r="I107" s="3">
        <v>173</v>
      </c>
      <c r="J107" s="3">
        <f>Table726[[#This Row],[RevenuePerCookie]]*Table726[[#This Row],[Quantity]]</f>
        <v>1038</v>
      </c>
      <c r="K107" s="3">
        <f>+Table726[[#This Row],[CostPerCookie]]*Table726[[#This Row],[Quantity]]</f>
        <v>475.75</v>
      </c>
      <c r="L107" s="3">
        <f>+Table726[[#This Row],[ProfitPerCookie]]*Table726[[#This Row],[Quantity]]</f>
        <v>562.25</v>
      </c>
      <c r="M107" s="16">
        <f>+Table726[[#This Row],[ProfitPerCookie]]/Table726[[#This Row],[RevenuePerCookie]]</f>
        <v>0.54166666666666663</v>
      </c>
      <c r="N107" t="s">
        <v>99</v>
      </c>
    </row>
    <row r="108" spans="1:14" x14ac:dyDescent="0.35">
      <c r="A108">
        <v>40</v>
      </c>
      <c r="B108" s="1">
        <v>44620</v>
      </c>
      <c r="C108" s="4">
        <v>487</v>
      </c>
      <c r="D108">
        <v>4</v>
      </c>
      <c r="E108" t="s">
        <v>51</v>
      </c>
      <c r="F108" s="4">
        <v>4</v>
      </c>
      <c r="G108" s="4">
        <v>1.5</v>
      </c>
      <c r="H108" s="4">
        <f>+Table726[[#This Row],[RevenuePerCookie]]-Table726[[#This Row],[CostPerCookie]]</f>
        <v>2.5</v>
      </c>
      <c r="I108" s="3">
        <v>13</v>
      </c>
      <c r="J108" s="3">
        <f>Table726[[#This Row],[RevenuePerCookie]]*Table726[[#This Row],[Quantity]]</f>
        <v>52</v>
      </c>
      <c r="K108" s="3">
        <f>+Table726[[#This Row],[CostPerCookie]]*Table726[[#This Row],[Quantity]]</f>
        <v>19.5</v>
      </c>
      <c r="L108" s="3">
        <f>+Table726[[#This Row],[ProfitPerCookie]]*Table726[[#This Row],[Quantity]]</f>
        <v>32.5</v>
      </c>
      <c r="M108" s="16">
        <f>+Table726[[#This Row],[ProfitPerCookie]]/Table726[[#This Row],[RevenuePerCookie]]</f>
        <v>0.625</v>
      </c>
      <c r="N108" t="s">
        <v>9</v>
      </c>
    </row>
    <row r="109" spans="1:14" x14ac:dyDescent="0.35">
      <c r="A109">
        <v>40</v>
      </c>
      <c r="B109" s="1">
        <v>44620</v>
      </c>
      <c r="C109" s="4">
        <v>487</v>
      </c>
      <c r="D109">
        <v>3</v>
      </c>
      <c r="E109" t="s">
        <v>50</v>
      </c>
      <c r="F109" s="4">
        <v>5</v>
      </c>
      <c r="G109" s="4">
        <v>2.2000000000000002</v>
      </c>
      <c r="H109" s="4">
        <f>+Table726[[#This Row],[RevenuePerCookie]]-Table726[[#This Row],[CostPerCookie]]</f>
        <v>2.8</v>
      </c>
      <c r="I109" s="3">
        <v>87</v>
      </c>
      <c r="J109" s="3">
        <f>Table726[[#This Row],[RevenuePerCookie]]*Table726[[#This Row],[Quantity]]</f>
        <v>435</v>
      </c>
      <c r="K109" s="3">
        <f>+Table726[[#This Row],[CostPerCookie]]*Table726[[#This Row],[Quantity]]</f>
        <v>191.4</v>
      </c>
      <c r="L109" s="3">
        <f>+Table726[[#This Row],[ProfitPerCookie]]*Table726[[#This Row],[Quantity]]</f>
        <v>243.6</v>
      </c>
      <c r="M109" s="16">
        <f>+Table726[[#This Row],[ProfitPerCookie]]/Table726[[#This Row],[RevenuePerCookie]]</f>
        <v>0.55999999999999994</v>
      </c>
      <c r="N109" t="s">
        <v>9</v>
      </c>
    </row>
    <row r="110" spans="1:14" x14ac:dyDescent="0.35">
      <c r="A110">
        <v>41</v>
      </c>
      <c r="B110" s="1">
        <v>44620</v>
      </c>
      <c r="C110" s="4">
        <v>240</v>
      </c>
      <c r="D110">
        <v>1</v>
      </c>
      <c r="E110" t="s">
        <v>48</v>
      </c>
      <c r="F110" s="4">
        <v>5</v>
      </c>
      <c r="G110" s="4">
        <v>2</v>
      </c>
      <c r="H110" s="4">
        <f>+Table726[[#This Row],[RevenuePerCookie]]-Table726[[#This Row],[CostPerCookie]]</f>
        <v>3</v>
      </c>
      <c r="I110" s="3">
        <v>48</v>
      </c>
      <c r="J110" s="3">
        <f>Table726[[#This Row],[RevenuePerCookie]]*Table726[[#This Row],[Quantity]]</f>
        <v>240</v>
      </c>
      <c r="K110" s="3">
        <f>+Table726[[#This Row],[CostPerCookie]]*Table726[[#This Row],[Quantity]]</f>
        <v>96</v>
      </c>
      <c r="L110" s="3">
        <f>+Table726[[#This Row],[ProfitPerCookie]]*Table726[[#This Row],[Quantity]]</f>
        <v>144</v>
      </c>
      <c r="M110" s="16">
        <f>+Table726[[#This Row],[ProfitPerCookie]]/Table726[[#This Row],[RevenuePerCookie]]</f>
        <v>0.6</v>
      </c>
      <c r="N110" t="s">
        <v>99</v>
      </c>
    </row>
    <row r="111" spans="1:14" x14ac:dyDescent="0.35">
      <c r="A111">
        <v>42</v>
      </c>
      <c r="B111" s="1">
        <v>44627</v>
      </c>
      <c r="C111" s="4">
        <v>1351</v>
      </c>
      <c r="D111">
        <v>2</v>
      </c>
      <c r="E111" t="s">
        <v>49</v>
      </c>
      <c r="F111" s="4">
        <v>1</v>
      </c>
      <c r="G111" s="4">
        <v>0.5</v>
      </c>
      <c r="H111" s="4">
        <f>+Table726[[#This Row],[RevenuePerCookie]]-Table726[[#This Row],[CostPerCookie]]</f>
        <v>0.5</v>
      </c>
      <c r="I111" s="3">
        <v>123</v>
      </c>
      <c r="J111" s="3">
        <f>Table726[[#This Row],[RevenuePerCookie]]*Table726[[#This Row],[Quantity]]</f>
        <v>123</v>
      </c>
      <c r="K111" s="3">
        <f>+Table726[[#This Row],[CostPerCookie]]*Table726[[#This Row],[Quantity]]</f>
        <v>61.5</v>
      </c>
      <c r="L111" s="3">
        <f>+Table726[[#This Row],[ProfitPerCookie]]*Table726[[#This Row],[Quantity]]</f>
        <v>61.5</v>
      </c>
      <c r="M111" s="16">
        <f>+Table726[[#This Row],[ProfitPerCookie]]/Table726[[#This Row],[RevenuePerCookie]]</f>
        <v>0.5</v>
      </c>
      <c r="N111" t="s">
        <v>9</v>
      </c>
    </row>
    <row r="112" spans="1:14" x14ac:dyDescent="0.35">
      <c r="A112">
        <v>42</v>
      </c>
      <c r="B112" s="1">
        <v>44627</v>
      </c>
      <c r="C112" s="4">
        <v>1351</v>
      </c>
      <c r="D112">
        <v>4</v>
      </c>
      <c r="E112" t="s">
        <v>51</v>
      </c>
      <c r="F112" s="4">
        <v>4</v>
      </c>
      <c r="G112" s="4">
        <v>1.5</v>
      </c>
      <c r="H112" s="4">
        <f>+Table726[[#This Row],[RevenuePerCookie]]-Table726[[#This Row],[CostPerCookie]]</f>
        <v>2.5</v>
      </c>
      <c r="I112" s="3">
        <v>217</v>
      </c>
      <c r="J112" s="3">
        <f>Table726[[#This Row],[RevenuePerCookie]]*Table726[[#This Row],[Quantity]]</f>
        <v>868</v>
      </c>
      <c r="K112" s="3">
        <f>+Table726[[#This Row],[CostPerCookie]]*Table726[[#This Row],[Quantity]]</f>
        <v>325.5</v>
      </c>
      <c r="L112" s="3">
        <f>+Table726[[#This Row],[ProfitPerCookie]]*Table726[[#This Row],[Quantity]]</f>
        <v>542.5</v>
      </c>
      <c r="M112" s="16">
        <f>+Table726[[#This Row],[ProfitPerCookie]]/Table726[[#This Row],[RevenuePerCookie]]</f>
        <v>0.625</v>
      </c>
      <c r="N112" t="s">
        <v>9</v>
      </c>
    </row>
    <row r="113" spans="1:14" x14ac:dyDescent="0.35">
      <c r="A113">
        <v>42</v>
      </c>
      <c r="B113" s="1">
        <v>44627</v>
      </c>
      <c r="C113" s="4">
        <v>1351</v>
      </c>
      <c r="D113">
        <v>5</v>
      </c>
      <c r="E113" t="s">
        <v>52</v>
      </c>
      <c r="F113" s="4">
        <v>3</v>
      </c>
      <c r="G113" s="4">
        <v>1.25</v>
      </c>
      <c r="H113" s="4">
        <f>+Table726[[#This Row],[RevenuePerCookie]]-Table726[[#This Row],[CostPerCookie]]</f>
        <v>1.75</v>
      </c>
      <c r="I113" s="3">
        <v>120</v>
      </c>
      <c r="J113" s="3">
        <f>Table726[[#This Row],[RevenuePerCookie]]*Table726[[#This Row],[Quantity]]</f>
        <v>360</v>
      </c>
      <c r="K113" s="3">
        <f>+Table726[[#This Row],[CostPerCookie]]*Table726[[#This Row],[Quantity]]</f>
        <v>150</v>
      </c>
      <c r="L113" s="3">
        <f>+Table726[[#This Row],[ProfitPerCookie]]*Table726[[#This Row],[Quantity]]</f>
        <v>210</v>
      </c>
      <c r="M113" s="16">
        <f>+Table726[[#This Row],[ProfitPerCookie]]/Table726[[#This Row],[RevenuePerCookie]]</f>
        <v>0.58333333333333337</v>
      </c>
      <c r="N113" t="s">
        <v>9</v>
      </c>
    </row>
    <row r="114" spans="1:14" x14ac:dyDescent="0.35">
      <c r="A114">
        <v>43</v>
      </c>
      <c r="B114" s="1">
        <v>44627</v>
      </c>
      <c r="C114" s="4">
        <v>3518</v>
      </c>
      <c r="D114">
        <v>3</v>
      </c>
      <c r="E114" t="s">
        <v>50</v>
      </c>
      <c r="F114" s="4">
        <v>5</v>
      </c>
      <c r="G114" s="4">
        <v>2.2000000000000002</v>
      </c>
      <c r="H114" s="4">
        <f>+Table726[[#This Row],[RevenuePerCookie]]-Table726[[#This Row],[CostPerCookie]]</f>
        <v>2.8</v>
      </c>
      <c r="I114" s="3">
        <v>125</v>
      </c>
      <c r="J114" s="3">
        <f>Table726[[#This Row],[RevenuePerCookie]]*Table726[[#This Row],[Quantity]]</f>
        <v>625</v>
      </c>
      <c r="K114" s="3">
        <f>+Table726[[#This Row],[CostPerCookie]]*Table726[[#This Row],[Quantity]]</f>
        <v>275</v>
      </c>
      <c r="L114" s="3">
        <f>+Table726[[#This Row],[ProfitPerCookie]]*Table726[[#This Row],[Quantity]]</f>
        <v>350</v>
      </c>
      <c r="M114" s="16">
        <f>+Table726[[#This Row],[ProfitPerCookie]]/Table726[[#This Row],[RevenuePerCookie]]</f>
        <v>0.55999999999999994</v>
      </c>
      <c r="N114" t="s">
        <v>99</v>
      </c>
    </row>
    <row r="115" spans="1:14" x14ac:dyDescent="0.35">
      <c r="A115">
        <v>43</v>
      </c>
      <c r="B115" s="1">
        <v>44627</v>
      </c>
      <c r="C115" s="4">
        <v>3518</v>
      </c>
      <c r="D115">
        <v>1</v>
      </c>
      <c r="E115" t="s">
        <v>48</v>
      </c>
      <c r="F115" s="4">
        <v>5</v>
      </c>
      <c r="G115" s="4">
        <v>2</v>
      </c>
      <c r="H115" s="4">
        <f>+Table726[[#This Row],[RevenuePerCookie]]-Table726[[#This Row],[CostPerCookie]]</f>
        <v>3</v>
      </c>
      <c r="I115" s="3">
        <v>209</v>
      </c>
      <c r="J115" s="3">
        <f>Table726[[#This Row],[RevenuePerCookie]]*Table726[[#This Row],[Quantity]]</f>
        <v>1045</v>
      </c>
      <c r="K115" s="3">
        <f>+Table726[[#This Row],[CostPerCookie]]*Table726[[#This Row],[Quantity]]</f>
        <v>418</v>
      </c>
      <c r="L115" s="3">
        <f>+Table726[[#This Row],[ProfitPerCookie]]*Table726[[#This Row],[Quantity]]</f>
        <v>627</v>
      </c>
      <c r="M115" s="16">
        <f>+Table726[[#This Row],[ProfitPerCookie]]/Table726[[#This Row],[RevenuePerCookie]]</f>
        <v>0.6</v>
      </c>
      <c r="N115" t="s">
        <v>99</v>
      </c>
    </row>
    <row r="116" spans="1:14" x14ac:dyDescent="0.35">
      <c r="A116">
        <v>43</v>
      </c>
      <c r="B116" s="1">
        <v>44627</v>
      </c>
      <c r="C116" s="4">
        <v>3518</v>
      </c>
      <c r="D116">
        <v>6</v>
      </c>
      <c r="E116" t="s">
        <v>98</v>
      </c>
      <c r="F116" s="4">
        <v>6</v>
      </c>
      <c r="G116" s="4">
        <v>2.75</v>
      </c>
      <c r="H116" s="4">
        <f>+Table726[[#This Row],[RevenuePerCookie]]-Table726[[#This Row],[CostPerCookie]]</f>
        <v>3.25</v>
      </c>
      <c r="I116" s="3">
        <v>186</v>
      </c>
      <c r="J116" s="3">
        <f>Table726[[#This Row],[RevenuePerCookie]]*Table726[[#This Row],[Quantity]]</f>
        <v>1116</v>
      </c>
      <c r="K116" s="3">
        <f>+Table726[[#This Row],[CostPerCookie]]*Table726[[#This Row],[Quantity]]</f>
        <v>511.5</v>
      </c>
      <c r="L116" s="3">
        <f>+Table726[[#This Row],[ProfitPerCookie]]*Table726[[#This Row],[Quantity]]</f>
        <v>604.5</v>
      </c>
      <c r="M116" s="16">
        <f>+Table726[[#This Row],[ProfitPerCookie]]/Table726[[#This Row],[RevenuePerCookie]]</f>
        <v>0.54166666666666663</v>
      </c>
      <c r="N116" t="s">
        <v>99</v>
      </c>
    </row>
    <row r="117" spans="1:14" x14ac:dyDescent="0.35">
      <c r="A117">
        <v>43</v>
      </c>
      <c r="B117" s="1">
        <v>44627</v>
      </c>
      <c r="C117" s="4">
        <v>3518</v>
      </c>
      <c r="D117">
        <v>4</v>
      </c>
      <c r="E117" t="s">
        <v>51</v>
      </c>
      <c r="F117" s="4">
        <v>4</v>
      </c>
      <c r="G117" s="4">
        <v>1.5</v>
      </c>
      <c r="H117" s="4">
        <f>+Table726[[#This Row],[RevenuePerCookie]]-Table726[[#This Row],[CostPerCookie]]</f>
        <v>2.5</v>
      </c>
      <c r="I117" s="3">
        <v>18</v>
      </c>
      <c r="J117" s="3">
        <f>Table726[[#This Row],[RevenuePerCookie]]*Table726[[#This Row],[Quantity]]</f>
        <v>72</v>
      </c>
      <c r="K117" s="3">
        <f>+Table726[[#This Row],[CostPerCookie]]*Table726[[#This Row],[Quantity]]</f>
        <v>27</v>
      </c>
      <c r="L117" s="3">
        <f>+Table726[[#This Row],[ProfitPerCookie]]*Table726[[#This Row],[Quantity]]</f>
        <v>45</v>
      </c>
      <c r="M117" s="16">
        <f>+Table726[[#This Row],[ProfitPerCookie]]/Table726[[#This Row],[RevenuePerCookie]]</f>
        <v>0.625</v>
      </c>
      <c r="N117" t="s">
        <v>99</v>
      </c>
    </row>
    <row r="118" spans="1:14" x14ac:dyDescent="0.35">
      <c r="A118">
        <v>43</v>
      </c>
      <c r="B118" s="1">
        <v>44627</v>
      </c>
      <c r="C118" s="4">
        <v>3518</v>
      </c>
      <c r="D118">
        <v>5</v>
      </c>
      <c r="E118" t="s">
        <v>52</v>
      </c>
      <c r="F118" s="4">
        <v>3</v>
      </c>
      <c r="G118" s="4">
        <v>1.25</v>
      </c>
      <c r="H118" s="4">
        <f>+Table726[[#This Row],[RevenuePerCookie]]-Table726[[#This Row],[CostPerCookie]]</f>
        <v>1.75</v>
      </c>
      <c r="I118" s="3">
        <v>220</v>
      </c>
      <c r="J118" s="3">
        <f>Table726[[#This Row],[RevenuePerCookie]]*Table726[[#This Row],[Quantity]]</f>
        <v>660</v>
      </c>
      <c r="K118" s="3">
        <f>+Table726[[#This Row],[CostPerCookie]]*Table726[[#This Row],[Quantity]]</f>
        <v>275</v>
      </c>
      <c r="L118" s="3">
        <f>+Table726[[#This Row],[ProfitPerCookie]]*Table726[[#This Row],[Quantity]]</f>
        <v>385</v>
      </c>
      <c r="M118" s="16">
        <f>+Table726[[#This Row],[ProfitPerCookie]]/Table726[[#This Row],[RevenuePerCookie]]</f>
        <v>0.58333333333333337</v>
      </c>
      <c r="N118" t="s">
        <v>99</v>
      </c>
    </row>
    <row r="119" spans="1:14" x14ac:dyDescent="0.35">
      <c r="A119">
        <v>44</v>
      </c>
      <c r="B119" s="1">
        <v>44627</v>
      </c>
      <c r="C119" s="4">
        <v>952</v>
      </c>
      <c r="D119">
        <v>2</v>
      </c>
      <c r="E119" t="s">
        <v>49</v>
      </c>
      <c r="F119" s="4">
        <v>1</v>
      </c>
      <c r="G119" s="4">
        <v>0.5</v>
      </c>
      <c r="H119" s="4">
        <f>+Table726[[#This Row],[RevenuePerCookie]]-Table726[[#This Row],[CostPerCookie]]</f>
        <v>0.5</v>
      </c>
      <c r="I119" s="3">
        <v>155</v>
      </c>
      <c r="J119" s="3">
        <f>Table726[[#This Row],[RevenuePerCookie]]*Table726[[#This Row],[Quantity]]</f>
        <v>155</v>
      </c>
      <c r="K119" s="3">
        <f>+Table726[[#This Row],[CostPerCookie]]*Table726[[#This Row],[Quantity]]</f>
        <v>77.5</v>
      </c>
      <c r="L119" s="3">
        <f>+Table726[[#This Row],[ProfitPerCookie]]*Table726[[#This Row],[Quantity]]</f>
        <v>77.5</v>
      </c>
      <c r="M119" s="16">
        <f>+Table726[[#This Row],[ProfitPerCookie]]/Table726[[#This Row],[RevenuePerCookie]]</f>
        <v>0.5</v>
      </c>
      <c r="N119" t="s">
        <v>22</v>
      </c>
    </row>
    <row r="120" spans="1:14" x14ac:dyDescent="0.35">
      <c r="A120">
        <v>44</v>
      </c>
      <c r="B120" s="1">
        <v>44627</v>
      </c>
      <c r="C120" s="4">
        <v>952</v>
      </c>
      <c r="D120">
        <v>5</v>
      </c>
      <c r="E120" t="s">
        <v>52</v>
      </c>
      <c r="F120" s="4">
        <v>3</v>
      </c>
      <c r="G120" s="4">
        <v>1.25</v>
      </c>
      <c r="H120" s="4">
        <f>+Table726[[#This Row],[RevenuePerCookie]]-Table726[[#This Row],[CostPerCookie]]</f>
        <v>1.75</v>
      </c>
      <c r="I120" s="3">
        <v>239</v>
      </c>
      <c r="J120" s="3">
        <f>Table726[[#This Row],[RevenuePerCookie]]*Table726[[#This Row],[Quantity]]</f>
        <v>717</v>
      </c>
      <c r="K120" s="3">
        <f>+Table726[[#This Row],[CostPerCookie]]*Table726[[#This Row],[Quantity]]</f>
        <v>298.75</v>
      </c>
      <c r="L120" s="3">
        <f>+Table726[[#This Row],[ProfitPerCookie]]*Table726[[#This Row],[Quantity]]</f>
        <v>418.25</v>
      </c>
      <c r="M120" s="16">
        <f>+Table726[[#This Row],[ProfitPerCookie]]/Table726[[#This Row],[RevenuePerCookie]]</f>
        <v>0.58333333333333337</v>
      </c>
      <c r="N120" t="s">
        <v>22</v>
      </c>
    </row>
    <row r="121" spans="1:14" x14ac:dyDescent="0.35">
      <c r="A121">
        <v>44</v>
      </c>
      <c r="B121" s="1">
        <v>44627</v>
      </c>
      <c r="C121" s="4">
        <v>952</v>
      </c>
      <c r="D121">
        <v>4</v>
      </c>
      <c r="E121" t="s">
        <v>51</v>
      </c>
      <c r="F121" s="4">
        <v>4</v>
      </c>
      <c r="G121" s="4">
        <v>1.5</v>
      </c>
      <c r="H121" s="4">
        <f>+Table726[[#This Row],[RevenuePerCookie]]-Table726[[#This Row],[CostPerCookie]]</f>
        <v>2.5</v>
      </c>
      <c r="I121" s="3">
        <v>20</v>
      </c>
      <c r="J121" s="3">
        <f>Table726[[#This Row],[RevenuePerCookie]]*Table726[[#This Row],[Quantity]]</f>
        <v>80</v>
      </c>
      <c r="K121" s="3">
        <f>+Table726[[#This Row],[CostPerCookie]]*Table726[[#This Row],[Quantity]]</f>
        <v>30</v>
      </c>
      <c r="L121" s="3">
        <f>+Table726[[#This Row],[ProfitPerCookie]]*Table726[[#This Row],[Quantity]]</f>
        <v>50</v>
      </c>
      <c r="M121" s="16">
        <f>+Table726[[#This Row],[ProfitPerCookie]]/Table726[[#This Row],[RevenuePerCookie]]</f>
        <v>0.625</v>
      </c>
      <c r="N121" t="s">
        <v>22</v>
      </c>
    </row>
    <row r="122" spans="1:14" x14ac:dyDescent="0.35">
      <c r="A122">
        <v>45</v>
      </c>
      <c r="B122" s="1">
        <v>44628</v>
      </c>
      <c r="C122" s="4">
        <v>2208</v>
      </c>
      <c r="D122">
        <v>6</v>
      </c>
      <c r="E122" t="s">
        <v>98</v>
      </c>
      <c r="F122" s="4">
        <v>6</v>
      </c>
      <c r="G122" s="4">
        <v>2.75</v>
      </c>
      <c r="H122" s="4">
        <f>+Table726[[#This Row],[RevenuePerCookie]]-Table726[[#This Row],[CostPerCookie]]</f>
        <v>3.25</v>
      </c>
      <c r="I122" s="3">
        <v>144</v>
      </c>
      <c r="J122" s="3">
        <f>Table726[[#This Row],[RevenuePerCookie]]*Table726[[#This Row],[Quantity]]</f>
        <v>864</v>
      </c>
      <c r="K122" s="3">
        <f>+Table726[[#This Row],[CostPerCookie]]*Table726[[#This Row],[Quantity]]</f>
        <v>396</v>
      </c>
      <c r="L122" s="3">
        <f>+Table726[[#This Row],[ProfitPerCookie]]*Table726[[#This Row],[Quantity]]</f>
        <v>468</v>
      </c>
      <c r="M122" s="16">
        <f>+Table726[[#This Row],[ProfitPerCookie]]/Table726[[#This Row],[RevenuePerCookie]]</f>
        <v>0.54166666666666663</v>
      </c>
      <c r="N122" t="s">
        <v>22</v>
      </c>
    </row>
    <row r="123" spans="1:14" x14ac:dyDescent="0.35">
      <c r="A123">
        <v>45</v>
      </c>
      <c r="B123" s="1">
        <v>44628</v>
      </c>
      <c r="C123" s="4">
        <v>2208</v>
      </c>
      <c r="D123">
        <v>4</v>
      </c>
      <c r="E123" t="s">
        <v>51</v>
      </c>
      <c r="F123" s="4">
        <v>4</v>
      </c>
      <c r="G123" s="4">
        <v>1.5</v>
      </c>
      <c r="H123" s="4">
        <f>+Table726[[#This Row],[RevenuePerCookie]]-Table726[[#This Row],[CostPerCookie]]</f>
        <v>2.5</v>
      </c>
      <c r="I123" s="3">
        <v>168</v>
      </c>
      <c r="J123" s="3">
        <f>Table726[[#This Row],[RevenuePerCookie]]*Table726[[#This Row],[Quantity]]</f>
        <v>672</v>
      </c>
      <c r="K123" s="3">
        <f>+Table726[[#This Row],[CostPerCookie]]*Table726[[#This Row],[Quantity]]</f>
        <v>252</v>
      </c>
      <c r="L123" s="3">
        <f>+Table726[[#This Row],[ProfitPerCookie]]*Table726[[#This Row],[Quantity]]</f>
        <v>420</v>
      </c>
      <c r="M123" s="16">
        <f>+Table726[[#This Row],[ProfitPerCookie]]/Table726[[#This Row],[RevenuePerCookie]]</f>
        <v>0.625</v>
      </c>
      <c r="N123" t="s">
        <v>22</v>
      </c>
    </row>
    <row r="124" spans="1:14" x14ac:dyDescent="0.35">
      <c r="A124">
        <v>45</v>
      </c>
      <c r="B124" s="1">
        <v>44628</v>
      </c>
      <c r="C124" s="4">
        <v>2208</v>
      </c>
      <c r="D124">
        <v>5</v>
      </c>
      <c r="E124" t="s">
        <v>52</v>
      </c>
      <c r="F124" s="4">
        <v>3</v>
      </c>
      <c r="G124" s="4">
        <v>1.25</v>
      </c>
      <c r="H124" s="4">
        <f>+Table726[[#This Row],[RevenuePerCookie]]-Table726[[#This Row],[CostPerCookie]]</f>
        <v>1.75</v>
      </c>
      <c r="I124" s="3">
        <v>224</v>
      </c>
      <c r="J124" s="3">
        <f>Table726[[#This Row],[RevenuePerCookie]]*Table726[[#This Row],[Quantity]]</f>
        <v>672</v>
      </c>
      <c r="K124" s="3">
        <f>+Table726[[#This Row],[CostPerCookie]]*Table726[[#This Row],[Quantity]]</f>
        <v>280</v>
      </c>
      <c r="L124" s="3">
        <f>+Table726[[#This Row],[ProfitPerCookie]]*Table726[[#This Row],[Quantity]]</f>
        <v>392</v>
      </c>
      <c r="M124" s="16">
        <f>+Table726[[#This Row],[ProfitPerCookie]]/Table726[[#This Row],[RevenuePerCookie]]</f>
        <v>0.58333333333333337</v>
      </c>
      <c r="N124" t="s">
        <v>22</v>
      </c>
    </row>
    <row r="125" spans="1:14" x14ac:dyDescent="0.35">
      <c r="A125">
        <v>46</v>
      </c>
      <c r="B125" s="1">
        <v>44629</v>
      </c>
      <c r="C125" s="4">
        <v>648</v>
      </c>
      <c r="D125">
        <v>2</v>
      </c>
      <c r="E125" t="s">
        <v>49</v>
      </c>
      <c r="F125" s="4">
        <v>1</v>
      </c>
      <c r="G125" s="4">
        <v>0.5</v>
      </c>
      <c r="H125" s="4">
        <f>+Table726[[#This Row],[RevenuePerCookie]]-Table726[[#This Row],[CostPerCookie]]</f>
        <v>0.5</v>
      </c>
      <c r="I125" s="3">
        <v>177</v>
      </c>
      <c r="J125" s="3">
        <f>Table726[[#This Row],[RevenuePerCookie]]*Table726[[#This Row],[Quantity]]</f>
        <v>177</v>
      </c>
      <c r="K125" s="3">
        <f>+Table726[[#This Row],[CostPerCookie]]*Table726[[#This Row],[Quantity]]</f>
        <v>88.5</v>
      </c>
      <c r="L125" s="3">
        <f>+Table726[[#This Row],[ProfitPerCookie]]*Table726[[#This Row],[Quantity]]</f>
        <v>88.5</v>
      </c>
      <c r="M125" s="16">
        <f>+Table726[[#This Row],[ProfitPerCookie]]/Table726[[#This Row],[RevenuePerCookie]]</f>
        <v>0.5</v>
      </c>
      <c r="N125" t="s">
        <v>99</v>
      </c>
    </row>
    <row r="126" spans="1:14" x14ac:dyDescent="0.35">
      <c r="A126">
        <v>46</v>
      </c>
      <c r="B126" s="1">
        <v>44629</v>
      </c>
      <c r="C126" s="4">
        <v>648</v>
      </c>
      <c r="D126">
        <v>4</v>
      </c>
      <c r="E126" t="s">
        <v>51</v>
      </c>
      <c r="F126" s="4">
        <v>4</v>
      </c>
      <c r="G126" s="4">
        <v>1.5</v>
      </c>
      <c r="H126" s="4">
        <f>+Table726[[#This Row],[RevenuePerCookie]]-Table726[[#This Row],[CostPerCookie]]</f>
        <v>2.5</v>
      </c>
      <c r="I126" s="3">
        <v>66</v>
      </c>
      <c r="J126" s="3">
        <f>Table726[[#This Row],[RevenuePerCookie]]*Table726[[#This Row],[Quantity]]</f>
        <v>264</v>
      </c>
      <c r="K126" s="3">
        <f>+Table726[[#This Row],[CostPerCookie]]*Table726[[#This Row],[Quantity]]</f>
        <v>99</v>
      </c>
      <c r="L126" s="3">
        <f>+Table726[[#This Row],[ProfitPerCookie]]*Table726[[#This Row],[Quantity]]</f>
        <v>165</v>
      </c>
      <c r="M126" s="16">
        <f>+Table726[[#This Row],[ProfitPerCookie]]/Table726[[#This Row],[RevenuePerCookie]]</f>
        <v>0.625</v>
      </c>
      <c r="N126" t="s">
        <v>99</v>
      </c>
    </row>
    <row r="127" spans="1:14" x14ac:dyDescent="0.35">
      <c r="A127">
        <v>46</v>
      </c>
      <c r="B127" s="1">
        <v>44629</v>
      </c>
      <c r="C127" s="4">
        <v>648</v>
      </c>
      <c r="D127">
        <v>5</v>
      </c>
      <c r="E127" t="s">
        <v>52</v>
      </c>
      <c r="F127" s="4">
        <v>3</v>
      </c>
      <c r="G127" s="4">
        <v>1.25</v>
      </c>
      <c r="H127" s="4">
        <f>+Table726[[#This Row],[RevenuePerCookie]]-Table726[[#This Row],[CostPerCookie]]</f>
        <v>1.75</v>
      </c>
      <c r="I127" s="3">
        <v>69</v>
      </c>
      <c r="J127" s="3">
        <f>Table726[[#This Row],[RevenuePerCookie]]*Table726[[#This Row],[Quantity]]</f>
        <v>207</v>
      </c>
      <c r="K127" s="3">
        <f>+Table726[[#This Row],[CostPerCookie]]*Table726[[#This Row],[Quantity]]</f>
        <v>86.25</v>
      </c>
      <c r="L127" s="3">
        <f>+Table726[[#This Row],[ProfitPerCookie]]*Table726[[#This Row],[Quantity]]</f>
        <v>120.75</v>
      </c>
      <c r="M127" s="16">
        <f>+Table726[[#This Row],[ProfitPerCookie]]/Table726[[#This Row],[RevenuePerCookie]]</f>
        <v>0.58333333333333337</v>
      </c>
      <c r="N127" t="s">
        <v>99</v>
      </c>
    </row>
    <row r="128" spans="1:14" x14ac:dyDescent="0.35">
      <c r="A128">
        <v>47</v>
      </c>
      <c r="B128" s="1">
        <v>44630</v>
      </c>
      <c r="C128" s="4">
        <v>798</v>
      </c>
      <c r="D128">
        <v>4</v>
      </c>
      <c r="E128" t="s">
        <v>51</v>
      </c>
      <c r="F128" s="4">
        <v>4</v>
      </c>
      <c r="G128" s="4">
        <v>1.5</v>
      </c>
      <c r="H128" s="4">
        <f>+Table726[[#This Row],[RevenuePerCookie]]-Table726[[#This Row],[CostPerCookie]]</f>
        <v>2.5</v>
      </c>
      <c r="I128" s="3">
        <v>132</v>
      </c>
      <c r="J128" s="3">
        <f>Table726[[#This Row],[RevenuePerCookie]]*Table726[[#This Row],[Quantity]]</f>
        <v>528</v>
      </c>
      <c r="K128" s="3">
        <f>+Table726[[#This Row],[CostPerCookie]]*Table726[[#This Row],[Quantity]]</f>
        <v>198</v>
      </c>
      <c r="L128" s="3">
        <f>+Table726[[#This Row],[ProfitPerCookie]]*Table726[[#This Row],[Quantity]]</f>
        <v>330</v>
      </c>
      <c r="M128" s="16">
        <f>+Table726[[#This Row],[ProfitPerCookie]]/Table726[[#This Row],[RevenuePerCookie]]</f>
        <v>0.625</v>
      </c>
      <c r="N128" t="s">
        <v>22</v>
      </c>
    </row>
    <row r="129" spans="1:14" x14ac:dyDescent="0.35">
      <c r="A129">
        <v>47</v>
      </c>
      <c r="B129" s="1">
        <v>44630</v>
      </c>
      <c r="C129" s="4">
        <v>798</v>
      </c>
      <c r="D129">
        <v>6</v>
      </c>
      <c r="E129" t="s">
        <v>98</v>
      </c>
      <c r="F129" s="4">
        <v>6</v>
      </c>
      <c r="G129" s="4">
        <v>2.75</v>
      </c>
      <c r="H129" s="4">
        <f>+Table726[[#This Row],[RevenuePerCookie]]-Table726[[#This Row],[CostPerCookie]]</f>
        <v>3.25</v>
      </c>
      <c r="I129" s="3">
        <v>45</v>
      </c>
      <c r="J129" s="3">
        <f>Table726[[#This Row],[RevenuePerCookie]]*Table726[[#This Row],[Quantity]]</f>
        <v>270</v>
      </c>
      <c r="K129" s="3">
        <f>+Table726[[#This Row],[CostPerCookie]]*Table726[[#This Row],[Quantity]]</f>
        <v>123.75</v>
      </c>
      <c r="L129" s="3">
        <f>+Table726[[#This Row],[ProfitPerCookie]]*Table726[[#This Row],[Quantity]]</f>
        <v>146.25</v>
      </c>
      <c r="M129" s="16">
        <f>+Table726[[#This Row],[ProfitPerCookie]]/Table726[[#This Row],[RevenuePerCookie]]</f>
        <v>0.54166666666666663</v>
      </c>
      <c r="N129" t="s">
        <v>22</v>
      </c>
    </row>
    <row r="130" spans="1:14" x14ac:dyDescent="0.35">
      <c r="A130">
        <v>48</v>
      </c>
      <c r="B130" s="1">
        <v>44632</v>
      </c>
      <c r="C130" s="4">
        <v>655</v>
      </c>
      <c r="D130">
        <v>3</v>
      </c>
      <c r="E130" t="s">
        <v>50</v>
      </c>
      <c r="F130" s="4">
        <v>5</v>
      </c>
      <c r="G130" s="4">
        <v>2.2000000000000002</v>
      </c>
      <c r="H130" s="4">
        <f>+Table726[[#This Row],[RevenuePerCookie]]-Table726[[#This Row],[CostPerCookie]]</f>
        <v>2.8</v>
      </c>
      <c r="I130" s="3">
        <v>131</v>
      </c>
      <c r="J130" s="3">
        <f>Table726[[#This Row],[RevenuePerCookie]]*Table726[[#This Row],[Quantity]]</f>
        <v>655</v>
      </c>
      <c r="K130" s="3">
        <f>+Table726[[#This Row],[CostPerCookie]]*Table726[[#This Row],[Quantity]]</f>
        <v>288.20000000000005</v>
      </c>
      <c r="L130" s="3">
        <f>+Table726[[#This Row],[ProfitPerCookie]]*Table726[[#This Row],[Quantity]]</f>
        <v>366.79999999999995</v>
      </c>
      <c r="M130" s="16">
        <f>+Table726[[#This Row],[ProfitPerCookie]]/Table726[[#This Row],[RevenuePerCookie]]</f>
        <v>0.55999999999999994</v>
      </c>
      <c r="N130" t="s">
        <v>28</v>
      </c>
    </row>
    <row r="131" spans="1:14" x14ac:dyDescent="0.35">
      <c r="A131">
        <v>49</v>
      </c>
      <c r="B131" s="1">
        <v>44633</v>
      </c>
      <c r="C131" s="4">
        <v>588</v>
      </c>
      <c r="D131">
        <v>4</v>
      </c>
      <c r="E131" t="s">
        <v>51</v>
      </c>
      <c r="F131" s="4">
        <v>4</v>
      </c>
      <c r="G131" s="4">
        <v>1.5</v>
      </c>
      <c r="H131" s="4">
        <f>+Table726[[#This Row],[RevenuePerCookie]]-Table726[[#This Row],[CostPerCookie]]</f>
        <v>2.5</v>
      </c>
      <c r="I131" s="3">
        <v>147</v>
      </c>
      <c r="J131" s="3">
        <f>Table726[[#This Row],[RevenuePerCookie]]*Table726[[#This Row],[Quantity]]</f>
        <v>588</v>
      </c>
      <c r="K131" s="3">
        <f>+Table726[[#This Row],[CostPerCookie]]*Table726[[#This Row],[Quantity]]</f>
        <v>220.5</v>
      </c>
      <c r="L131" s="3">
        <f>+Table726[[#This Row],[ProfitPerCookie]]*Table726[[#This Row],[Quantity]]</f>
        <v>367.5</v>
      </c>
      <c r="M131" s="16">
        <f>+Table726[[#This Row],[ProfitPerCookie]]/Table726[[#This Row],[RevenuePerCookie]]</f>
        <v>0.625</v>
      </c>
      <c r="N131" t="s">
        <v>9</v>
      </c>
    </row>
    <row r="132" spans="1:14" x14ac:dyDescent="0.35">
      <c r="A132">
        <v>50</v>
      </c>
      <c r="B132" s="1">
        <v>44634</v>
      </c>
      <c r="C132" s="4">
        <v>180</v>
      </c>
      <c r="D132">
        <v>6</v>
      </c>
      <c r="E132" t="s">
        <v>98</v>
      </c>
      <c r="F132" s="4">
        <v>6</v>
      </c>
      <c r="G132" s="4">
        <v>2.75</v>
      </c>
      <c r="H132" s="4">
        <f>+Table726[[#This Row],[RevenuePerCookie]]-Table726[[#This Row],[CostPerCookie]]</f>
        <v>3.25</v>
      </c>
      <c r="I132" s="3">
        <v>30</v>
      </c>
      <c r="J132" s="3">
        <f>Table726[[#This Row],[RevenuePerCookie]]*Table726[[#This Row],[Quantity]]</f>
        <v>180</v>
      </c>
      <c r="K132" s="3">
        <f>+Table726[[#This Row],[CostPerCookie]]*Table726[[#This Row],[Quantity]]</f>
        <v>82.5</v>
      </c>
      <c r="L132" s="3">
        <f>+Table726[[#This Row],[ProfitPerCookie]]*Table726[[#This Row],[Quantity]]</f>
        <v>97.5</v>
      </c>
      <c r="M132" s="16">
        <f>+Table726[[#This Row],[ProfitPerCookie]]/Table726[[#This Row],[RevenuePerCookie]]</f>
        <v>0.54166666666666663</v>
      </c>
      <c r="N132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88F8-4EC1-475B-89F2-9781FD5E2439}">
  <dimension ref="A3:M54"/>
  <sheetViews>
    <sheetView topLeftCell="A2" workbookViewId="0">
      <selection activeCell="I8" sqref="I8"/>
    </sheetView>
  </sheetViews>
  <sheetFormatPr defaultRowHeight="14.5" x14ac:dyDescent="0.35"/>
  <cols>
    <col min="1" max="1" width="12.36328125" bestFit="1" customWidth="1"/>
    <col min="2" max="2" width="16.36328125" bestFit="1" customWidth="1"/>
    <col min="3" max="3" width="19.54296875" bestFit="1" customWidth="1"/>
    <col min="4" max="4" width="18.7265625" bestFit="1" customWidth="1"/>
    <col min="5" max="5" width="6.26953125" customWidth="1"/>
    <col min="6" max="7" width="15.26953125" bestFit="1" customWidth="1"/>
    <col min="8" max="8" width="9.453125" customWidth="1"/>
    <col min="9" max="9" width="33.453125" customWidth="1"/>
    <col min="10" max="10" width="16.36328125" customWidth="1"/>
    <col min="11" max="11" width="15.26953125" bestFit="1" customWidth="1"/>
    <col min="12" max="12" width="9.453125" customWidth="1"/>
    <col min="13" max="51" width="15.26953125" bestFit="1" customWidth="1"/>
    <col min="52" max="52" width="10.7265625" bestFit="1" customWidth="1"/>
  </cols>
  <sheetData>
    <row r="3" spans="1:13" x14ac:dyDescent="0.35">
      <c r="A3" s="5" t="s">
        <v>59</v>
      </c>
      <c r="B3" t="s">
        <v>66</v>
      </c>
      <c r="C3" t="s">
        <v>67</v>
      </c>
      <c r="D3" t="s">
        <v>68</v>
      </c>
      <c r="F3" t="s">
        <v>66</v>
      </c>
      <c r="G3" t="s">
        <v>67</v>
      </c>
      <c r="H3" t="s">
        <v>69</v>
      </c>
      <c r="J3" t="s">
        <v>67</v>
      </c>
      <c r="K3" t="s">
        <v>68</v>
      </c>
      <c r="L3" t="s">
        <v>69</v>
      </c>
    </row>
    <row r="4" spans="1:13" x14ac:dyDescent="0.35">
      <c r="A4" s="6">
        <v>1</v>
      </c>
      <c r="B4">
        <v>1815</v>
      </c>
      <c r="C4">
        <v>1815</v>
      </c>
      <c r="D4">
        <v>1815</v>
      </c>
      <c r="F4">
        <v>1815</v>
      </c>
      <c r="G4">
        <v>1815</v>
      </c>
      <c r="H4">
        <f>G4-F4</f>
        <v>0</v>
      </c>
      <c r="J4">
        <v>1815</v>
      </c>
      <c r="K4">
        <v>1815</v>
      </c>
      <c r="L4">
        <f>K4-J4</f>
        <v>0</v>
      </c>
    </row>
    <row r="5" spans="1:13" x14ac:dyDescent="0.35">
      <c r="A5" s="6">
        <v>2</v>
      </c>
      <c r="B5">
        <v>964</v>
      </c>
      <c r="C5">
        <v>964</v>
      </c>
      <c r="D5">
        <v>964</v>
      </c>
      <c r="F5">
        <v>964</v>
      </c>
      <c r="G5">
        <v>964</v>
      </c>
      <c r="H5">
        <f t="shared" ref="H5:H53" si="0">G5-F5</f>
        <v>0</v>
      </c>
      <c r="I5" t="s">
        <v>70</v>
      </c>
      <c r="J5">
        <v>964</v>
      </c>
      <c r="K5">
        <v>964</v>
      </c>
      <c r="L5">
        <f t="shared" ref="L5:L53" si="1">K5-J5</f>
        <v>0</v>
      </c>
      <c r="M5" t="s">
        <v>70</v>
      </c>
    </row>
    <row r="6" spans="1:13" x14ac:dyDescent="0.35">
      <c r="A6" s="6">
        <v>3</v>
      </c>
      <c r="B6">
        <v>2238</v>
      </c>
      <c r="C6">
        <v>2238</v>
      </c>
      <c r="D6">
        <v>2238</v>
      </c>
      <c r="F6">
        <v>2238</v>
      </c>
      <c r="G6">
        <v>2238</v>
      </c>
      <c r="H6">
        <f t="shared" si="0"/>
        <v>0</v>
      </c>
      <c r="I6" t="s">
        <v>73</v>
      </c>
      <c r="J6">
        <v>2238</v>
      </c>
      <c r="K6">
        <v>2238</v>
      </c>
      <c r="L6">
        <f t="shared" si="1"/>
        <v>0</v>
      </c>
      <c r="M6" t="s">
        <v>71</v>
      </c>
    </row>
    <row r="7" spans="1:13" x14ac:dyDescent="0.35">
      <c r="A7" s="6">
        <v>4</v>
      </c>
      <c r="B7">
        <v>737</v>
      </c>
      <c r="C7">
        <v>737</v>
      </c>
      <c r="D7">
        <v>737</v>
      </c>
      <c r="F7">
        <v>737</v>
      </c>
      <c r="G7">
        <v>737</v>
      </c>
      <c r="H7">
        <f t="shared" si="0"/>
        <v>0</v>
      </c>
      <c r="J7">
        <v>737</v>
      </c>
      <c r="K7">
        <v>737</v>
      </c>
      <c r="L7">
        <f t="shared" si="1"/>
        <v>0</v>
      </c>
      <c r="M7" t="s">
        <v>72</v>
      </c>
    </row>
    <row r="8" spans="1:13" x14ac:dyDescent="0.35">
      <c r="A8" s="6">
        <v>5</v>
      </c>
      <c r="B8">
        <v>569</v>
      </c>
      <c r="C8">
        <v>569</v>
      </c>
      <c r="D8">
        <v>569</v>
      </c>
      <c r="F8">
        <v>569</v>
      </c>
      <c r="G8">
        <v>569</v>
      </c>
      <c r="H8">
        <f t="shared" si="0"/>
        <v>0</v>
      </c>
      <c r="J8">
        <v>569</v>
      </c>
      <c r="K8">
        <v>569</v>
      </c>
      <c r="L8">
        <f t="shared" si="1"/>
        <v>0</v>
      </c>
    </row>
    <row r="9" spans="1:13" x14ac:dyDescent="0.35">
      <c r="A9" s="6">
        <v>6</v>
      </c>
      <c r="B9">
        <v>1586</v>
      </c>
      <c r="C9">
        <v>1586</v>
      </c>
      <c r="D9">
        <v>1586</v>
      </c>
      <c r="F9">
        <v>1586</v>
      </c>
      <c r="G9">
        <v>1586</v>
      </c>
      <c r="H9">
        <f t="shared" si="0"/>
        <v>0</v>
      </c>
      <c r="J9">
        <v>1586</v>
      </c>
      <c r="K9">
        <v>1586</v>
      </c>
      <c r="L9">
        <f t="shared" si="1"/>
        <v>0</v>
      </c>
    </row>
    <row r="10" spans="1:13" x14ac:dyDescent="0.35">
      <c r="A10" s="6">
        <v>7</v>
      </c>
      <c r="B10">
        <v>210</v>
      </c>
      <c r="C10">
        <v>210</v>
      </c>
      <c r="D10">
        <v>210</v>
      </c>
      <c r="F10">
        <v>210</v>
      </c>
      <c r="G10">
        <v>210</v>
      </c>
      <c r="H10">
        <f t="shared" si="0"/>
        <v>0</v>
      </c>
      <c r="J10">
        <v>210</v>
      </c>
      <c r="K10">
        <v>210</v>
      </c>
      <c r="L10">
        <f t="shared" si="1"/>
        <v>0</v>
      </c>
    </row>
    <row r="11" spans="1:13" x14ac:dyDescent="0.35">
      <c r="A11" s="6">
        <v>8</v>
      </c>
      <c r="B11">
        <v>2424</v>
      </c>
      <c r="C11">
        <v>2424</v>
      </c>
      <c r="D11">
        <v>2424</v>
      </c>
      <c r="F11">
        <v>2424</v>
      </c>
      <c r="G11">
        <v>2424</v>
      </c>
      <c r="H11">
        <f t="shared" si="0"/>
        <v>0</v>
      </c>
      <c r="J11">
        <v>2424</v>
      </c>
      <c r="K11">
        <v>2424</v>
      </c>
      <c r="L11">
        <f t="shared" si="1"/>
        <v>0</v>
      </c>
    </row>
    <row r="12" spans="1:13" x14ac:dyDescent="0.35">
      <c r="A12" s="6">
        <v>9</v>
      </c>
      <c r="B12">
        <v>1982</v>
      </c>
      <c r="C12">
        <v>1982</v>
      </c>
      <c r="D12">
        <v>1982</v>
      </c>
      <c r="F12">
        <v>1982</v>
      </c>
      <c r="G12">
        <v>1982</v>
      </c>
      <c r="H12">
        <f t="shared" si="0"/>
        <v>0</v>
      </c>
      <c r="J12">
        <v>1982</v>
      </c>
      <c r="K12">
        <v>1982</v>
      </c>
      <c r="L12">
        <f t="shared" si="1"/>
        <v>0</v>
      </c>
    </row>
    <row r="13" spans="1:13" x14ac:dyDescent="0.35">
      <c r="A13" s="6">
        <v>10</v>
      </c>
      <c r="B13">
        <v>39</v>
      </c>
      <c r="C13">
        <v>39</v>
      </c>
      <c r="D13">
        <v>39</v>
      </c>
      <c r="F13">
        <v>39</v>
      </c>
      <c r="G13">
        <v>39</v>
      </c>
      <c r="H13">
        <f t="shared" si="0"/>
        <v>0</v>
      </c>
      <c r="J13">
        <v>39</v>
      </c>
      <c r="K13">
        <v>39</v>
      </c>
      <c r="L13">
        <f t="shared" si="1"/>
        <v>0</v>
      </c>
    </row>
    <row r="14" spans="1:13" x14ac:dyDescent="0.35">
      <c r="A14" s="6">
        <v>11</v>
      </c>
      <c r="B14">
        <v>1383</v>
      </c>
      <c r="C14">
        <v>1383</v>
      </c>
      <c r="D14">
        <v>1383</v>
      </c>
      <c r="F14">
        <v>1383</v>
      </c>
      <c r="G14">
        <v>1383</v>
      </c>
      <c r="H14">
        <f t="shared" si="0"/>
        <v>0</v>
      </c>
      <c r="J14">
        <v>1383</v>
      </c>
      <c r="K14">
        <v>1383</v>
      </c>
      <c r="L14">
        <f t="shared" si="1"/>
        <v>0</v>
      </c>
    </row>
    <row r="15" spans="1:13" x14ac:dyDescent="0.35">
      <c r="A15" s="6">
        <v>12</v>
      </c>
      <c r="B15">
        <v>1680</v>
      </c>
      <c r="C15">
        <v>1680</v>
      </c>
      <c r="D15">
        <v>1680</v>
      </c>
      <c r="F15">
        <v>1680</v>
      </c>
      <c r="G15">
        <v>1680</v>
      </c>
      <c r="H15">
        <f t="shared" si="0"/>
        <v>0</v>
      </c>
      <c r="J15">
        <v>1680</v>
      </c>
      <c r="K15">
        <v>1680</v>
      </c>
      <c r="L15">
        <f t="shared" si="1"/>
        <v>0</v>
      </c>
    </row>
    <row r="16" spans="1:13" x14ac:dyDescent="0.35">
      <c r="A16" s="6">
        <v>13</v>
      </c>
      <c r="B16">
        <v>3293</v>
      </c>
      <c r="C16">
        <v>3293</v>
      </c>
      <c r="D16">
        <v>3293</v>
      </c>
      <c r="F16">
        <v>3293</v>
      </c>
      <c r="G16">
        <v>3293</v>
      </c>
      <c r="H16">
        <f t="shared" si="0"/>
        <v>0</v>
      </c>
      <c r="J16">
        <v>3293</v>
      </c>
      <c r="K16">
        <v>3293</v>
      </c>
      <c r="L16">
        <f t="shared" si="1"/>
        <v>0</v>
      </c>
    </row>
    <row r="17" spans="1:12" x14ac:dyDescent="0.35">
      <c r="A17" s="6">
        <v>14</v>
      </c>
      <c r="B17">
        <v>773</v>
      </c>
      <c r="C17">
        <v>773</v>
      </c>
      <c r="D17">
        <v>773</v>
      </c>
      <c r="F17">
        <v>773</v>
      </c>
      <c r="G17">
        <v>773</v>
      </c>
      <c r="H17">
        <f t="shared" si="0"/>
        <v>0</v>
      </c>
      <c r="J17">
        <v>773</v>
      </c>
      <c r="K17">
        <v>773</v>
      </c>
      <c r="L17">
        <f t="shared" si="1"/>
        <v>0</v>
      </c>
    </row>
    <row r="18" spans="1:12" x14ac:dyDescent="0.35">
      <c r="A18" s="6">
        <v>15</v>
      </c>
      <c r="B18">
        <v>1093</v>
      </c>
      <c r="C18">
        <v>1093</v>
      </c>
      <c r="D18">
        <v>1093</v>
      </c>
      <c r="F18">
        <v>1093</v>
      </c>
      <c r="G18">
        <v>1093</v>
      </c>
      <c r="H18">
        <f t="shared" si="0"/>
        <v>0</v>
      </c>
      <c r="J18">
        <v>1093</v>
      </c>
      <c r="K18">
        <v>1093</v>
      </c>
      <c r="L18">
        <f t="shared" si="1"/>
        <v>0</v>
      </c>
    </row>
    <row r="19" spans="1:12" x14ac:dyDescent="0.35">
      <c r="A19" s="6">
        <v>16</v>
      </c>
      <c r="B19">
        <v>998</v>
      </c>
      <c r="C19">
        <v>998</v>
      </c>
      <c r="D19">
        <v>998</v>
      </c>
      <c r="F19">
        <v>998</v>
      </c>
      <c r="G19">
        <v>998</v>
      </c>
      <c r="H19">
        <f t="shared" si="0"/>
        <v>0</v>
      </c>
      <c r="J19">
        <v>998</v>
      </c>
      <c r="K19">
        <v>998</v>
      </c>
      <c r="L19">
        <f t="shared" si="1"/>
        <v>0</v>
      </c>
    </row>
    <row r="20" spans="1:12" x14ac:dyDescent="0.35">
      <c r="A20" s="6">
        <v>17</v>
      </c>
      <c r="B20">
        <v>912</v>
      </c>
      <c r="C20">
        <v>912</v>
      </c>
      <c r="D20">
        <v>912</v>
      </c>
      <c r="F20">
        <v>912</v>
      </c>
      <c r="G20">
        <v>912</v>
      </c>
      <c r="H20">
        <f t="shared" si="0"/>
        <v>0</v>
      </c>
      <c r="J20">
        <v>912</v>
      </c>
      <c r="K20">
        <v>912</v>
      </c>
      <c r="L20">
        <f t="shared" si="1"/>
        <v>0</v>
      </c>
    </row>
    <row r="21" spans="1:12" x14ac:dyDescent="0.35">
      <c r="A21" s="6">
        <v>18</v>
      </c>
      <c r="B21">
        <v>915</v>
      </c>
      <c r="C21">
        <v>915</v>
      </c>
      <c r="D21">
        <v>915</v>
      </c>
      <c r="F21">
        <v>915</v>
      </c>
      <c r="G21">
        <v>915</v>
      </c>
      <c r="H21">
        <f t="shared" si="0"/>
        <v>0</v>
      </c>
      <c r="J21">
        <v>915</v>
      </c>
      <c r="K21">
        <v>915</v>
      </c>
      <c r="L21">
        <f t="shared" si="1"/>
        <v>0</v>
      </c>
    </row>
    <row r="22" spans="1:12" x14ac:dyDescent="0.35">
      <c r="A22" s="6">
        <v>19</v>
      </c>
      <c r="B22">
        <v>1410</v>
      </c>
      <c r="C22">
        <v>1410</v>
      </c>
      <c r="D22">
        <v>1410</v>
      </c>
      <c r="F22">
        <v>1410</v>
      </c>
      <c r="G22">
        <v>1410</v>
      </c>
      <c r="H22">
        <f t="shared" si="0"/>
        <v>0</v>
      </c>
      <c r="J22">
        <v>1410</v>
      </c>
      <c r="K22">
        <v>1410</v>
      </c>
      <c r="L22">
        <f t="shared" si="1"/>
        <v>0</v>
      </c>
    </row>
    <row r="23" spans="1:12" x14ac:dyDescent="0.35">
      <c r="A23" s="6">
        <v>20</v>
      </c>
      <c r="B23">
        <v>1955</v>
      </c>
      <c r="C23">
        <v>1955</v>
      </c>
      <c r="D23">
        <v>1955</v>
      </c>
      <c r="F23">
        <v>1955</v>
      </c>
      <c r="G23">
        <v>1955</v>
      </c>
      <c r="H23">
        <f t="shared" si="0"/>
        <v>0</v>
      </c>
      <c r="J23">
        <v>1955</v>
      </c>
      <c r="K23">
        <v>1955</v>
      </c>
      <c r="L23">
        <f t="shared" si="1"/>
        <v>0</v>
      </c>
    </row>
    <row r="24" spans="1:12" x14ac:dyDescent="0.35">
      <c r="A24" s="6">
        <v>21</v>
      </c>
      <c r="B24">
        <v>74</v>
      </c>
      <c r="C24">
        <v>74</v>
      </c>
      <c r="D24">
        <v>74</v>
      </c>
      <c r="F24">
        <v>74</v>
      </c>
      <c r="G24">
        <v>74</v>
      </c>
      <c r="H24">
        <f t="shared" si="0"/>
        <v>0</v>
      </c>
      <c r="J24">
        <v>74</v>
      </c>
      <c r="K24">
        <v>74</v>
      </c>
      <c r="L24">
        <f t="shared" si="1"/>
        <v>0</v>
      </c>
    </row>
    <row r="25" spans="1:12" x14ac:dyDescent="0.35">
      <c r="A25" s="6">
        <v>22</v>
      </c>
      <c r="B25">
        <v>1744</v>
      </c>
      <c r="C25">
        <v>1744</v>
      </c>
      <c r="D25">
        <v>1744</v>
      </c>
      <c r="F25">
        <v>1744</v>
      </c>
      <c r="G25">
        <v>1744</v>
      </c>
      <c r="H25">
        <f t="shared" si="0"/>
        <v>0</v>
      </c>
      <c r="J25">
        <v>1744</v>
      </c>
      <c r="K25">
        <v>1744</v>
      </c>
      <c r="L25">
        <f t="shared" si="1"/>
        <v>0</v>
      </c>
    </row>
    <row r="26" spans="1:12" x14ac:dyDescent="0.35">
      <c r="A26" s="6">
        <v>23</v>
      </c>
      <c r="B26">
        <v>1776</v>
      </c>
      <c r="C26">
        <v>1776</v>
      </c>
      <c r="D26">
        <v>1776</v>
      </c>
      <c r="F26">
        <v>1776</v>
      </c>
      <c r="G26">
        <v>1776</v>
      </c>
      <c r="H26">
        <f t="shared" si="0"/>
        <v>0</v>
      </c>
      <c r="J26">
        <v>1776</v>
      </c>
      <c r="K26">
        <v>1776</v>
      </c>
      <c r="L26">
        <f t="shared" si="1"/>
        <v>0</v>
      </c>
    </row>
    <row r="27" spans="1:12" x14ac:dyDescent="0.35">
      <c r="A27" s="6">
        <v>24</v>
      </c>
      <c r="B27">
        <v>1829</v>
      </c>
      <c r="C27">
        <v>1829</v>
      </c>
      <c r="D27">
        <v>1829</v>
      </c>
      <c r="F27">
        <v>1829</v>
      </c>
      <c r="G27">
        <v>1829</v>
      </c>
      <c r="H27">
        <f t="shared" si="0"/>
        <v>0</v>
      </c>
      <c r="J27">
        <v>1829</v>
      </c>
      <c r="K27">
        <v>1829</v>
      </c>
      <c r="L27">
        <f t="shared" si="1"/>
        <v>0</v>
      </c>
    </row>
    <row r="28" spans="1:12" x14ac:dyDescent="0.35">
      <c r="A28" s="6">
        <v>25</v>
      </c>
      <c r="B28">
        <v>1113</v>
      </c>
      <c r="C28">
        <v>1113</v>
      </c>
      <c r="D28">
        <v>1113</v>
      </c>
      <c r="F28">
        <v>1113</v>
      </c>
      <c r="G28">
        <v>1113</v>
      </c>
      <c r="H28">
        <f t="shared" si="0"/>
        <v>0</v>
      </c>
      <c r="J28">
        <v>1113</v>
      </c>
      <c r="K28">
        <v>1113</v>
      </c>
      <c r="L28">
        <f t="shared" si="1"/>
        <v>0</v>
      </c>
    </row>
    <row r="29" spans="1:12" x14ac:dyDescent="0.35">
      <c r="A29" s="6">
        <v>26</v>
      </c>
      <c r="B29">
        <v>171</v>
      </c>
      <c r="C29">
        <v>171</v>
      </c>
      <c r="D29">
        <v>171</v>
      </c>
      <c r="F29">
        <v>171</v>
      </c>
      <c r="G29">
        <v>171</v>
      </c>
      <c r="H29">
        <f t="shared" si="0"/>
        <v>0</v>
      </c>
      <c r="J29">
        <v>171</v>
      </c>
      <c r="K29">
        <v>171</v>
      </c>
      <c r="L29">
        <f t="shared" si="1"/>
        <v>0</v>
      </c>
    </row>
    <row r="30" spans="1:12" x14ac:dyDescent="0.35">
      <c r="A30" s="6">
        <v>27</v>
      </c>
      <c r="B30">
        <v>1291</v>
      </c>
      <c r="C30">
        <v>1291</v>
      </c>
      <c r="D30">
        <v>1291</v>
      </c>
      <c r="F30">
        <v>1291</v>
      </c>
      <c r="G30">
        <v>1291</v>
      </c>
      <c r="H30">
        <f t="shared" si="0"/>
        <v>0</v>
      </c>
      <c r="J30">
        <v>1291</v>
      </c>
      <c r="K30">
        <v>1291</v>
      </c>
      <c r="L30">
        <f t="shared" si="1"/>
        <v>0</v>
      </c>
    </row>
    <row r="31" spans="1:12" x14ac:dyDescent="0.35">
      <c r="A31" s="6">
        <v>28</v>
      </c>
      <c r="B31">
        <v>2060</v>
      </c>
      <c r="C31">
        <v>2060</v>
      </c>
      <c r="D31">
        <v>2060</v>
      </c>
      <c r="F31">
        <v>2060</v>
      </c>
      <c r="G31">
        <v>2060</v>
      </c>
      <c r="H31">
        <f t="shared" si="0"/>
        <v>0</v>
      </c>
      <c r="J31">
        <v>2060</v>
      </c>
      <c r="K31">
        <v>2060</v>
      </c>
      <c r="L31">
        <f t="shared" si="1"/>
        <v>0</v>
      </c>
    </row>
    <row r="32" spans="1:12" x14ac:dyDescent="0.35">
      <c r="A32" s="6">
        <v>29</v>
      </c>
      <c r="B32">
        <v>1263</v>
      </c>
      <c r="C32">
        <v>1263</v>
      </c>
      <c r="D32">
        <v>1263</v>
      </c>
      <c r="F32">
        <v>1263</v>
      </c>
      <c r="G32">
        <v>1263</v>
      </c>
      <c r="H32">
        <f t="shared" si="0"/>
        <v>0</v>
      </c>
      <c r="J32">
        <v>1263</v>
      </c>
      <c r="K32">
        <v>1263</v>
      </c>
      <c r="L32">
        <f t="shared" si="1"/>
        <v>0</v>
      </c>
    </row>
    <row r="33" spans="1:12" x14ac:dyDescent="0.35">
      <c r="A33" s="6">
        <v>30</v>
      </c>
      <c r="B33">
        <v>2117</v>
      </c>
      <c r="C33">
        <v>2117</v>
      </c>
      <c r="D33">
        <v>2117</v>
      </c>
      <c r="F33">
        <v>2117</v>
      </c>
      <c r="G33">
        <v>2117</v>
      </c>
      <c r="H33">
        <f t="shared" si="0"/>
        <v>0</v>
      </c>
      <c r="J33">
        <v>2117</v>
      </c>
      <c r="K33">
        <v>2117</v>
      </c>
      <c r="L33">
        <f t="shared" si="1"/>
        <v>0</v>
      </c>
    </row>
    <row r="34" spans="1:12" x14ac:dyDescent="0.35">
      <c r="A34" s="6">
        <v>31</v>
      </c>
      <c r="B34">
        <v>1900</v>
      </c>
      <c r="C34">
        <v>1900</v>
      </c>
      <c r="D34">
        <v>1900</v>
      </c>
      <c r="F34">
        <v>1900</v>
      </c>
      <c r="G34">
        <v>1900</v>
      </c>
      <c r="H34">
        <f t="shared" si="0"/>
        <v>0</v>
      </c>
      <c r="J34">
        <v>1900</v>
      </c>
      <c r="K34">
        <v>1900</v>
      </c>
      <c r="L34">
        <f t="shared" si="1"/>
        <v>0</v>
      </c>
    </row>
    <row r="35" spans="1:12" x14ac:dyDescent="0.35">
      <c r="A35" s="6">
        <v>32</v>
      </c>
      <c r="B35">
        <v>2847</v>
      </c>
      <c r="C35">
        <v>2847</v>
      </c>
      <c r="D35">
        <v>2847</v>
      </c>
      <c r="F35">
        <v>2847</v>
      </c>
      <c r="G35">
        <v>2847</v>
      </c>
      <c r="H35">
        <f t="shared" si="0"/>
        <v>0</v>
      </c>
      <c r="J35">
        <v>2847</v>
      </c>
      <c r="K35">
        <v>2847</v>
      </c>
      <c r="L35">
        <f t="shared" si="1"/>
        <v>0</v>
      </c>
    </row>
    <row r="36" spans="1:12" x14ac:dyDescent="0.35">
      <c r="A36" s="6">
        <v>33</v>
      </c>
      <c r="B36">
        <v>2159</v>
      </c>
      <c r="C36">
        <v>2159</v>
      </c>
      <c r="D36">
        <v>2159</v>
      </c>
      <c r="F36">
        <v>2159</v>
      </c>
      <c r="G36">
        <v>2159</v>
      </c>
      <c r="H36">
        <f t="shared" si="0"/>
        <v>0</v>
      </c>
      <c r="J36">
        <v>2159</v>
      </c>
      <c r="K36">
        <v>2159</v>
      </c>
      <c r="L36">
        <f t="shared" si="1"/>
        <v>0</v>
      </c>
    </row>
    <row r="37" spans="1:12" x14ac:dyDescent="0.35">
      <c r="A37" s="6">
        <v>34</v>
      </c>
      <c r="B37">
        <v>1196</v>
      </c>
      <c r="C37">
        <v>1196</v>
      </c>
      <c r="D37">
        <v>1196</v>
      </c>
      <c r="F37">
        <v>1196</v>
      </c>
      <c r="G37">
        <v>1196</v>
      </c>
      <c r="H37">
        <f t="shared" si="0"/>
        <v>0</v>
      </c>
      <c r="J37">
        <v>1196</v>
      </c>
      <c r="K37">
        <v>1196</v>
      </c>
      <c r="L37">
        <f t="shared" si="1"/>
        <v>0</v>
      </c>
    </row>
    <row r="38" spans="1:12" x14ac:dyDescent="0.35">
      <c r="A38" s="6">
        <v>35</v>
      </c>
      <c r="B38">
        <v>1165</v>
      </c>
      <c r="C38">
        <v>1165</v>
      </c>
      <c r="D38">
        <v>1165</v>
      </c>
      <c r="F38">
        <v>1165</v>
      </c>
      <c r="G38">
        <v>1165</v>
      </c>
      <c r="H38">
        <f t="shared" si="0"/>
        <v>0</v>
      </c>
      <c r="J38">
        <v>1165</v>
      </c>
      <c r="K38">
        <v>1165</v>
      </c>
      <c r="L38">
        <f t="shared" si="1"/>
        <v>0</v>
      </c>
    </row>
    <row r="39" spans="1:12" x14ac:dyDescent="0.35">
      <c r="A39" s="6">
        <v>36</v>
      </c>
      <c r="B39">
        <v>1391</v>
      </c>
      <c r="C39">
        <v>1391</v>
      </c>
      <c r="D39">
        <v>1391</v>
      </c>
      <c r="F39">
        <v>1391</v>
      </c>
      <c r="G39">
        <v>1391</v>
      </c>
      <c r="H39">
        <f t="shared" si="0"/>
        <v>0</v>
      </c>
      <c r="J39">
        <v>1391</v>
      </c>
      <c r="K39">
        <v>1391</v>
      </c>
      <c r="L39">
        <f t="shared" si="1"/>
        <v>0</v>
      </c>
    </row>
    <row r="40" spans="1:12" x14ac:dyDescent="0.35">
      <c r="A40" s="6">
        <v>37</v>
      </c>
      <c r="B40">
        <v>1415</v>
      </c>
      <c r="C40">
        <v>1415</v>
      </c>
      <c r="D40">
        <v>1415</v>
      </c>
      <c r="F40">
        <v>1415</v>
      </c>
      <c r="G40">
        <v>1415</v>
      </c>
      <c r="H40">
        <f t="shared" si="0"/>
        <v>0</v>
      </c>
      <c r="J40">
        <v>1415</v>
      </c>
      <c r="K40">
        <v>1415</v>
      </c>
      <c r="L40">
        <f t="shared" si="1"/>
        <v>0</v>
      </c>
    </row>
    <row r="41" spans="1:12" x14ac:dyDescent="0.35">
      <c r="A41" s="6">
        <v>38</v>
      </c>
      <c r="B41">
        <v>685</v>
      </c>
      <c r="C41">
        <v>685</v>
      </c>
      <c r="D41">
        <v>685</v>
      </c>
      <c r="F41">
        <v>685</v>
      </c>
      <c r="G41">
        <v>685</v>
      </c>
      <c r="H41">
        <f t="shared" si="0"/>
        <v>0</v>
      </c>
      <c r="J41">
        <v>685</v>
      </c>
      <c r="K41">
        <v>685</v>
      </c>
      <c r="L41">
        <f t="shared" si="1"/>
        <v>0</v>
      </c>
    </row>
    <row r="42" spans="1:12" x14ac:dyDescent="0.35">
      <c r="A42" s="6">
        <v>39</v>
      </c>
      <c r="B42">
        <v>1094</v>
      </c>
      <c r="C42">
        <v>1094</v>
      </c>
      <c r="D42">
        <v>1094</v>
      </c>
      <c r="F42">
        <v>1094</v>
      </c>
      <c r="G42">
        <v>1094</v>
      </c>
      <c r="H42">
        <f t="shared" si="0"/>
        <v>0</v>
      </c>
      <c r="J42">
        <v>1094</v>
      </c>
      <c r="K42">
        <v>1094</v>
      </c>
      <c r="L42">
        <f t="shared" si="1"/>
        <v>0</v>
      </c>
    </row>
    <row r="43" spans="1:12" x14ac:dyDescent="0.35">
      <c r="A43" s="6">
        <v>40</v>
      </c>
      <c r="B43">
        <v>487</v>
      </c>
      <c r="C43">
        <v>487</v>
      </c>
      <c r="D43">
        <v>487</v>
      </c>
      <c r="F43">
        <v>487</v>
      </c>
      <c r="G43">
        <v>487</v>
      </c>
      <c r="H43">
        <f t="shared" si="0"/>
        <v>0</v>
      </c>
      <c r="J43">
        <v>487</v>
      </c>
      <c r="K43">
        <v>487</v>
      </c>
      <c r="L43">
        <f t="shared" si="1"/>
        <v>0</v>
      </c>
    </row>
    <row r="44" spans="1:12" x14ac:dyDescent="0.35">
      <c r="A44" s="6">
        <v>41</v>
      </c>
      <c r="B44">
        <v>240</v>
      </c>
      <c r="C44">
        <v>240</v>
      </c>
      <c r="D44">
        <v>240</v>
      </c>
      <c r="F44">
        <v>240</v>
      </c>
      <c r="G44">
        <v>240</v>
      </c>
      <c r="H44">
        <f t="shared" si="0"/>
        <v>0</v>
      </c>
      <c r="J44">
        <v>240</v>
      </c>
      <c r="K44">
        <v>240</v>
      </c>
      <c r="L44">
        <f t="shared" si="1"/>
        <v>0</v>
      </c>
    </row>
    <row r="45" spans="1:12" x14ac:dyDescent="0.35">
      <c r="A45" s="6">
        <v>42</v>
      </c>
      <c r="B45">
        <v>1351</v>
      </c>
      <c r="C45">
        <v>1351</v>
      </c>
      <c r="D45">
        <v>1351</v>
      </c>
      <c r="F45">
        <v>1351</v>
      </c>
      <c r="G45">
        <v>1351</v>
      </c>
      <c r="H45">
        <f t="shared" si="0"/>
        <v>0</v>
      </c>
      <c r="J45">
        <v>1351</v>
      </c>
      <c r="K45">
        <v>1351</v>
      </c>
      <c r="L45">
        <f t="shared" si="1"/>
        <v>0</v>
      </c>
    </row>
    <row r="46" spans="1:12" x14ac:dyDescent="0.35">
      <c r="A46" s="6">
        <v>43</v>
      </c>
      <c r="B46">
        <v>3518</v>
      </c>
      <c r="C46">
        <v>3518</v>
      </c>
      <c r="D46">
        <v>3518</v>
      </c>
      <c r="F46">
        <v>3518</v>
      </c>
      <c r="G46">
        <v>3518</v>
      </c>
      <c r="H46">
        <f t="shared" si="0"/>
        <v>0</v>
      </c>
      <c r="J46">
        <v>3518</v>
      </c>
      <c r="K46">
        <v>3518</v>
      </c>
      <c r="L46">
        <f t="shared" si="1"/>
        <v>0</v>
      </c>
    </row>
    <row r="47" spans="1:12" x14ac:dyDescent="0.35">
      <c r="A47" s="6">
        <v>44</v>
      </c>
      <c r="B47">
        <v>952</v>
      </c>
      <c r="C47">
        <v>952</v>
      </c>
      <c r="D47">
        <v>952</v>
      </c>
      <c r="F47">
        <v>952</v>
      </c>
      <c r="G47">
        <v>952</v>
      </c>
      <c r="H47">
        <f t="shared" si="0"/>
        <v>0</v>
      </c>
      <c r="J47">
        <v>952</v>
      </c>
      <c r="K47">
        <v>952</v>
      </c>
      <c r="L47">
        <f t="shared" si="1"/>
        <v>0</v>
      </c>
    </row>
    <row r="48" spans="1:12" x14ac:dyDescent="0.35">
      <c r="A48" s="6">
        <v>45</v>
      </c>
      <c r="B48">
        <v>2208</v>
      </c>
      <c r="C48">
        <v>2208</v>
      </c>
      <c r="D48">
        <v>2208</v>
      </c>
      <c r="F48">
        <v>2208</v>
      </c>
      <c r="G48">
        <v>2208</v>
      </c>
      <c r="H48">
        <f t="shared" si="0"/>
        <v>0</v>
      </c>
      <c r="J48">
        <v>2208</v>
      </c>
      <c r="K48">
        <v>2208</v>
      </c>
      <c r="L48">
        <f t="shared" si="1"/>
        <v>0</v>
      </c>
    </row>
    <row r="49" spans="1:12" x14ac:dyDescent="0.35">
      <c r="A49" s="6">
        <v>46</v>
      </c>
      <c r="B49">
        <v>648</v>
      </c>
      <c r="C49">
        <v>648</v>
      </c>
      <c r="D49">
        <v>648</v>
      </c>
      <c r="F49">
        <v>648</v>
      </c>
      <c r="G49">
        <v>648</v>
      </c>
      <c r="H49">
        <f t="shared" si="0"/>
        <v>0</v>
      </c>
      <c r="J49">
        <v>648</v>
      </c>
      <c r="K49">
        <v>648</v>
      </c>
      <c r="L49">
        <f t="shared" si="1"/>
        <v>0</v>
      </c>
    </row>
    <row r="50" spans="1:12" x14ac:dyDescent="0.35">
      <c r="A50" s="6">
        <v>47</v>
      </c>
      <c r="B50">
        <v>798</v>
      </c>
      <c r="C50">
        <v>798</v>
      </c>
      <c r="D50">
        <v>798</v>
      </c>
      <c r="F50">
        <v>798</v>
      </c>
      <c r="G50">
        <v>798</v>
      </c>
      <c r="H50">
        <f t="shared" si="0"/>
        <v>0</v>
      </c>
      <c r="J50">
        <v>798</v>
      </c>
      <c r="K50">
        <v>798</v>
      </c>
      <c r="L50">
        <f t="shared" si="1"/>
        <v>0</v>
      </c>
    </row>
    <row r="51" spans="1:12" x14ac:dyDescent="0.35">
      <c r="A51" s="6">
        <v>48</v>
      </c>
      <c r="B51">
        <v>655</v>
      </c>
      <c r="C51">
        <v>655</v>
      </c>
      <c r="D51">
        <v>655</v>
      </c>
      <c r="F51">
        <v>655</v>
      </c>
      <c r="G51">
        <v>655</v>
      </c>
      <c r="H51">
        <f t="shared" si="0"/>
        <v>0</v>
      </c>
      <c r="J51">
        <v>655</v>
      </c>
      <c r="K51">
        <v>655</v>
      </c>
      <c r="L51">
        <f t="shared" si="1"/>
        <v>0</v>
      </c>
    </row>
    <row r="52" spans="1:12" x14ac:dyDescent="0.35">
      <c r="A52" s="6">
        <v>49</v>
      </c>
      <c r="B52">
        <v>588</v>
      </c>
      <c r="C52">
        <v>588</v>
      </c>
      <c r="D52">
        <v>588</v>
      </c>
      <c r="F52">
        <v>588</v>
      </c>
      <c r="G52">
        <v>588</v>
      </c>
      <c r="H52">
        <f t="shared" si="0"/>
        <v>0</v>
      </c>
      <c r="J52">
        <v>588</v>
      </c>
      <c r="K52">
        <v>588</v>
      </c>
      <c r="L52">
        <f t="shared" si="1"/>
        <v>0</v>
      </c>
    </row>
    <row r="53" spans="1:12" x14ac:dyDescent="0.35">
      <c r="A53" s="6">
        <v>50</v>
      </c>
      <c r="B53">
        <v>180</v>
      </c>
      <c r="C53">
        <v>180</v>
      </c>
      <c r="D53">
        <v>180</v>
      </c>
      <c r="F53">
        <v>180</v>
      </c>
      <c r="G53">
        <v>180</v>
      </c>
      <c r="H53">
        <f t="shared" si="0"/>
        <v>0</v>
      </c>
      <c r="J53">
        <v>180</v>
      </c>
      <c r="K53">
        <v>180</v>
      </c>
      <c r="L53">
        <f t="shared" si="1"/>
        <v>0</v>
      </c>
    </row>
    <row r="54" spans="1:12" x14ac:dyDescent="0.35">
      <c r="A54" s="6" t="s">
        <v>60</v>
      </c>
      <c r="B54">
        <v>3518</v>
      </c>
      <c r="C54">
        <v>1564.7480916030534</v>
      </c>
      <c r="D54">
        <v>65891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A6492-21C1-48C5-9535-C8EB4CC2881F}">
  <dimension ref="A1:I6"/>
  <sheetViews>
    <sheetView zoomScale="115" zoomScaleNormal="115" workbookViewId="0">
      <pane ySplit="1" topLeftCell="A2" activePane="bottomLeft" state="frozen"/>
      <selection pane="bottomLeft" activeCell="B6" sqref="B6"/>
    </sheetView>
  </sheetViews>
  <sheetFormatPr defaultColWidth="30" defaultRowHeight="14.5" x14ac:dyDescent="0.35"/>
  <cols>
    <col min="1" max="1" width="13" bestFit="1" customWidth="1"/>
    <col min="2" max="2" width="28" bestFit="1" customWidth="1"/>
    <col min="3" max="3" width="12.453125" bestFit="1" customWidth="1"/>
    <col min="4" max="4" width="22.54296875" bestFit="1" customWidth="1"/>
    <col min="5" max="5" width="11.54296875" bestFit="1" customWidth="1"/>
    <col min="6" max="6" width="7.26953125" bestFit="1" customWidth="1"/>
    <col min="7" max="7" width="6" bestFit="1" customWidth="1"/>
    <col min="8" max="8" width="11.81640625" bestFit="1" customWidth="1"/>
    <col min="9" max="9" width="99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56</v>
      </c>
      <c r="H2" t="s">
        <v>14</v>
      </c>
      <c r="I2" t="s">
        <v>15</v>
      </c>
    </row>
    <row r="3" spans="1:9" x14ac:dyDescent="0.35">
      <c r="A3">
        <v>2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55</v>
      </c>
      <c r="H3" t="s">
        <v>14</v>
      </c>
      <c r="I3" t="s">
        <v>21</v>
      </c>
    </row>
    <row r="4" spans="1:9" x14ac:dyDescent="0.35">
      <c r="A4">
        <v>3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58</v>
      </c>
      <c r="H4" t="s">
        <v>14</v>
      </c>
      <c r="I4" t="s">
        <v>27</v>
      </c>
    </row>
    <row r="5" spans="1:9" x14ac:dyDescent="0.35">
      <c r="A5">
        <v>4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57</v>
      </c>
      <c r="H5" t="s">
        <v>14</v>
      </c>
      <c r="I5" t="s">
        <v>33</v>
      </c>
    </row>
    <row r="6" spans="1:9" x14ac:dyDescent="0.35">
      <c r="A6">
        <v>5</v>
      </c>
      <c r="B6" t="s">
        <v>99</v>
      </c>
      <c r="C6" t="s">
        <v>35</v>
      </c>
      <c r="D6" t="s">
        <v>36</v>
      </c>
      <c r="E6" t="s">
        <v>37</v>
      </c>
      <c r="F6" t="s">
        <v>38</v>
      </c>
      <c r="G6" t="s">
        <v>54</v>
      </c>
      <c r="H6" t="s">
        <v>14</v>
      </c>
      <c r="I6" t="s">
        <v>39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9DA0-8FDD-4D7D-B10D-D3432BADB250}">
  <dimension ref="A1:V133"/>
  <sheetViews>
    <sheetView zoomScale="115" zoomScaleNormal="115" workbookViewId="0">
      <pane ySplit="1" topLeftCell="A35" activePane="bottomLeft" state="frozen"/>
      <selection pane="bottomLeft" activeCell="A52" sqref="A52"/>
    </sheetView>
  </sheetViews>
  <sheetFormatPr defaultColWidth="30" defaultRowHeight="14.5" x14ac:dyDescent="0.35"/>
  <cols>
    <col min="1" max="1" width="9.81640625" bestFit="1" customWidth="1"/>
    <col min="2" max="2" width="11.90625" bestFit="1" customWidth="1"/>
    <col min="3" max="3" width="12.1796875" style="4" bestFit="1" customWidth="1"/>
    <col min="4" max="4" width="10.54296875" bestFit="1" customWidth="1"/>
    <col min="5" max="5" width="28.54296875" bestFit="1" customWidth="1"/>
    <col min="6" max="6" width="16.36328125" bestFit="1" customWidth="1"/>
    <col min="7" max="7" width="16.26953125" style="4" customWidth="1"/>
    <col min="8" max="8" width="12.81640625" style="4" customWidth="1"/>
    <col min="9" max="9" width="13.54296875" style="4" customWidth="1"/>
    <col min="10" max="10" width="10.26953125" style="3" bestFit="1" customWidth="1"/>
    <col min="11" max="11" width="14.453125" style="3" bestFit="1" customWidth="1"/>
    <col min="12" max="12" width="10.90625" style="3" bestFit="1" customWidth="1"/>
    <col min="13" max="13" width="11.81640625" style="3" bestFit="1" customWidth="1"/>
    <col min="14" max="14" width="13" bestFit="1" customWidth="1"/>
    <col min="15" max="15" width="28" bestFit="1" customWidth="1"/>
    <col min="16" max="16" width="12.453125" bestFit="1" customWidth="1"/>
    <col min="17" max="17" width="22.54296875" bestFit="1" customWidth="1"/>
    <col min="18" max="18" width="11.54296875" bestFit="1" customWidth="1"/>
    <col min="19" max="19" width="7.26953125" bestFit="1" customWidth="1"/>
    <col min="20" max="20" width="6" bestFit="1" customWidth="1"/>
    <col min="21" max="21" width="11.81640625" bestFit="1" customWidth="1"/>
    <col min="22" max="22" width="99.81640625" bestFit="1" customWidth="1"/>
  </cols>
  <sheetData>
    <row r="1" spans="1:22" x14ac:dyDescent="0.35">
      <c r="A1" t="s">
        <v>74</v>
      </c>
      <c r="B1" s="1" t="s">
        <v>41</v>
      </c>
      <c r="C1" s="4" t="s">
        <v>42</v>
      </c>
      <c r="D1" t="s">
        <v>43</v>
      </c>
      <c r="E1" t="s">
        <v>45</v>
      </c>
      <c r="F1" s="2" t="s">
        <v>65</v>
      </c>
      <c r="G1" s="4" t="s">
        <v>46</v>
      </c>
      <c r="H1" s="4" t="s">
        <v>47</v>
      </c>
      <c r="I1" s="4" t="s">
        <v>61</v>
      </c>
      <c r="J1" s="3" t="s">
        <v>44</v>
      </c>
      <c r="K1" s="3" t="s">
        <v>62</v>
      </c>
      <c r="L1" s="3" t="s">
        <v>63</v>
      </c>
      <c r="M1" s="3" t="s">
        <v>64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</row>
    <row r="2" spans="1:22" x14ac:dyDescent="0.35">
      <c r="A2">
        <v>1</v>
      </c>
      <c r="B2" s="1">
        <v>44562</v>
      </c>
      <c r="C2" s="4">
        <v>1815</v>
      </c>
      <c r="D2">
        <v>1</v>
      </c>
      <c r="E2" t="s">
        <v>48</v>
      </c>
      <c r="F2" t="str">
        <f>CONCATENATE(Table72[[#This Row],[OrderID-]],Table72[[#This Row],[CookieID]])</f>
        <v>11</v>
      </c>
      <c r="G2" s="4">
        <v>5</v>
      </c>
      <c r="H2" s="4">
        <v>2</v>
      </c>
      <c r="I2" s="4">
        <f>+Table72[[#This Row],[RevenuePerCookie]]-Table72[[#This Row],[CostPerCookie]]</f>
        <v>3</v>
      </c>
      <c r="J2" s="3">
        <v>229</v>
      </c>
      <c r="K2" s="3">
        <f>Table72[[#This Row],[RevenuePerCookie]]*Table72[[#This Row],[Quantity]]</f>
        <v>1145</v>
      </c>
      <c r="L2" s="3">
        <f>+Table72[[#This Row],[CostPerCookie]]*Table72[[#This Row],[Quantity]]</f>
        <v>458</v>
      </c>
      <c r="M2" s="3">
        <f>+Table72[[#This Row],[ProfitPerCookie]]*Table72[[#This Row],[Quantity]]</f>
        <v>687</v>
      </c>
      <c r="N2">
        <v>5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t="s">
        <v>54</v>
      </c>
      <c r="U2" t="s">
        <v>14</v>
      </c>
      <c r="V2" t="s">
        <v>39</v>
      </c>
    </row>
    <row r="3" spans="1:22" x14ac:dyDescent="0.35">
      <c r="A3">
        <v>1</v>
      </c>
      <c r="B3" s="1">
        <v>44562</v>
      </c>
      <c r="C3" s="4">
        <v>1815</v>
      </c>
      <c r="D3">
        <v>2</v>
      </c>
      <c r="E3" t="s">
        <v>49</v>
      </c>
      <c r="F3" t="str">
        <f>CONCATENATE(Table72[[#This Row],[OrderID-]],Table72[[#This Row],[CookieID]])</f>
        <v>12</v>
      </c>
      <c r="G3" s="4">
        <v>1</v>
      </c>
      <c r="H3" s="4">
        <v>0.5</v>
      </c>
      <c r="I3" s="4">
        <f>+Table72[[#This Row],[RevenuePerCookie]]-Table72[[#This Row],[CostPerCookie]]</f>
        <v>0.5</v>
      </c>
      <c r="J3" s="3">
        <v>160</v>
      </c>
      <c r="K3" s="3">
        <f>Table72[[#This Row],[RevenuePerCookie]]*Table72[[#This Row],[Quantity]]</f>
        <v>160</v>
      </c>
      <c r="L3" s="3">
        <f>+Table72[[#This Row],[CostPerCookie]]*Table72[[#This Row],[Quantity]]</f>
        <v>80</v>
      </c>
      <c r="M3" s="3">
        <f>+Table72[[#This Row],[ProfitPerCookie]]*Table72[[#This Row],[Quantity]]</f>
        <v>80</v>
      </c>
      <c r="N3">
        <v>5</v>
      </c>
      <c r="O3" t="s">
        <v>34</v>
      </c>
      <c r="P3" t="s">
        <v>35</v>
      </c>
      <c r="Q3" t="s">
        <v>36</v>
      </c>
      <c r="R3" t="s">
        <v>37</v>
      </c>
      <c r="S3" t="s">
        <v>38</v>
      </c>
      <c r="T3" t="s">
        <v>54</v>
      </c>
      <c r="U3" t="s">
        <v>14</v>
      </c>
      <c r="V3" t="s">
        <v>39</v>
      </c>
    </row>
    <row r="4" spans="1:22" x14ac:dyDescent="0.35">
      <c r="A4">
        <v>1</v>
      </c>
      <c r="B4" s="1">
        <v>44562</v>
      </c>
      <c r="C4" s="4">
        <v>1815</v>
      </c>
      <c r="D4">
        <v>5</v>
      </c>
      <c r="E4" t="s">
        <v>52</v>
      </c>
      <c r="F4" t="str">
        <f>CONCATENATE(Table72[[#This Row],[OrderID-]],Table72[[#This Row],[CookieID]])</f>
        <v>15</v>
      </c>
      <c r="G4" s="4">
        <v>3</v>
      </c>
      <c r="H4" s="4">
        <v>1.25</v>
      </c>
      <c r="I4" s="4">
        <f>+Table72[[#This Row],[RevenuePerCookie]]-Table72[[#This Row],[CostPerCookie]]</f>
        <v>1.75</v>
      </c>
      <c r="J4" s="3">
        <v>30</v>
      </c>
      <c r="K4" s="3">
        <f>Table72[[#This Row],[RevenuePerCookie]]*Table72[[#This Row],[Quantity]]</f>
        <v>90</v>
      </c>
      <c r="L4" s="3">
        <f>+Table72[[#This Row],[CostPerCookie]]*Table72[[#This Row],[Quantity]]</f>
        <v>37.5</v>
      </c>
      <c r="M4" s="3">
        <f>+Table72[[#This Row],[ProfitPerCookie]]*Table72[[#This Row],[Quantity]]</f>
        <v>52.5</v>
      </c>
      <c r="N4">
        <v>5</v>
      </c>
      <c r="O4" t="s">
        <v>34</v>
      </c>
      <c r="P4" t="s">
        <v>35</v>
      </c>
      <c r="Q4" t="s">
        <v>36</v>
      </c>
      <c r="R4" t="s">
        <v>37</v>
      </c>
      <c r="S4" t="s">
        <v>38</v>
      </c>
      <c r="T4" t="s">
        <v>54</v>
      </c>
      <c r="U4" t="s">
        <v>14</v>
      </c>
      <c r="V4" t="s">
        <v>39</v>
      </c>
    </row>
    <row r="5" spans="1:22" x14ac:dyDescent="0.35">
      <c r="A5">
        <v>1</v>
      </c>
      <c r="B5" s="1">
        <v>44562</v>
      </c>
      <c r="C5" s="4">
        <v>1815</v>
      </c>
      <c r="D5">
        <v>3</v>
      </c>
      <c r="E5" t="s">
        <v>50</v>
      </c>
      <c r="F5" t="str">
        <f>CONCATENATE(Table72[[#This Row],[OrderID-]],Table72[[#This Row],[CookieID]])</f>
        <v>13</v>
      </c>
      <c r="G5" s="4">
        <v>5</v>
      </c>
      <c r="H5" s="4">
        <v>2.2000000000000002</v>
      </c>
      <c r="I5" s="4">
        <f>+Table72[[#This Row],[RevenuePerCookie]]-Table72[[#This Row],[CostPerCookie]]</f>
        <v>2.8</v>
      </c>
      <c r="J5" s="3">
        <v>84</v>
      </c>
      <c r="K5" s="3">
        <f>Table72[[#This Row],[RevenuePerCookie]]*Table72[[#This Row],[Quantity]]</f>
        <v>420</v>
      </c>
      <c r="L5" s="3">
        <f>+Table72[[#This Row],[CostPerCookie]]*Table72[[#This Row],[Quantity]]</f>
        <v>184.8</v>
      </c>
      <c r="M5" s="3">
        <f>+Table72[[#This Row],[ProfitPerCookie]]*Table72[[#This Row],[Quantity]]</f>
        <v>235.2</v>
      </c>
      <c r="N5">
        <v>5</v>
      </c>
      <c r="O5" t="s">
        <v>34</v>
      </c>
      <c r="P5" t="s">
        <v>35</v>
      </c>
      <c r="Q5" t="s">
        <v>36</v>
      </c>
      <c r="R5" t="s">
        <v>37</v>
      </c>
      <c r="S5" t="s">
        <v>38</v>
      </c>
      <c r="T5" t="s">
        <v>54</v>
      </c>
      <c r="U5" t="s">
        <v>14</v>
      </c>
      <c r="V5" t="s">
        <v>39</v>
      </c>
    </row>
    <row r="6" spans="1:22" x14ac:dyDescent="0.35">
      <c r="A6">
        <v>2</v>
      </c>
      <c r="B6" s="1">
        <v>44563</v>
      </c>
      <c r="C6" s="4">
        <v>964</v>
      </c>
      <c r="D6">
        <v>4</v>
      </c>
      <c r="E6" t="s">
        <v>51</v>
      </c>
      <c r="F6" t="str">
        <f>CONCATENATE(Table72[[#This Row],[OrderID-]],Table72[[#This Row],[CookieID]])</f>
        <v>24</v>
      </c>
      <c r="G6" s="4">
        <v>4</v>
      </c>
      <c r="H6" s="4">
        <v>1.5</v>
      </c>
      <c r="I6" s="4">
        <f>+Table72[[#This Row],[RevenuePerCookie]]-Table72[[#This Row],[CostPerCookie]]</f>
        <v>2.5</v>
      </c>
      <c r="J6" s="3">
        <v>49</v>
      </c>
      <c r="K6" s="3">
        <f>Table72[[#This Row],[RevenuePerCookie]]*Table72[[#This Row],[Quantity]]</f>
        <v>196</v>
      </c>
      <c r="L6" s="3">
        <f>+Table72[[#This Row],[CostPerCookie]]*Table72[[#This Row],[Quantity]]</f>
        <v>73.5</v>
      </c>
      <c r="M6" s="3">
        <f>+Table72[[#This Row],[ProfitPerCookie]]*Table72[[#This Row],[Quantity]]</f>
        <v>122.5</v>
      </c>
      <c r="N6">
        <v>5</v>
      </c>
      <c r="O6" t="s">
        <v>34</v>
      </c>
      <c r="P6" t="s">
        <v>35</v>
      </c>
      <c r="Q6" t="s">
        <v>36</v>
      </c>
      <c r="R6" t="s">
        <v>37</v>
      </c>
      <c r="S6" t="s">
        <v>38</v>
      </c>
      <c r="T6" t="s">
        <v>54</v>
      </c>
      <c r="U6" t="s">
        <v>14</v>
      </c>
      <c r="V6" t="s">
        <v>39</v>
      </c>
    </row>
    <row r="7" spans="1:22" x14ac:dyDescent="0.35">
      <c r="A7">
        <v>2</v>
      </c>
      <c r="B7" s="1">
        <v>44563</v>
      </c>
      <c r="C7" s="4">
        <v>964</v>
      </c>
      <c r="D7">
        <v>6</v>
      </c>
      <c r="E7" t="s">
        <v>53</v>
      </c>
      <c r="F7" t="str">
        <f>CONCATENATE(Table72[[#This Row],[OrderID-]],Table72[[#This Row],[CookieID]])</f>
        <v>26</v>
      </c>
      <c r="G7" s="4">
        <v>6</v>
      </c>
      <c r="H7" s="4">
        <v>2.75</v>
      </c>
      <c r="I7" s="4">
        <f>+Table72[[#This Row],[RevenuePerCookie]]-Table72[[#This Row],[CostPerCookie]]</f>
        <v>3.25</v>
      </c>
      <c r="J7" s="3">
        <v>128</v>
      </c>
      <c r="K7" s="3">
        <f>Table72[[#This Row],[RevenuePerCookie]]*Table72[[#This Row],[Quantity]]</f>
        <v>768</v>
      </c>
      <c r="L7" s="3">
        <f>+Table72[[#This Row],[CostPerCookie]]*Table72[[#This Row],[Quantity]]</f>
        <v>352</v>
      </c>
      <c r="M7" s="3">
        <f>+Table72[[#This Row],[ProfitPerCookie]]*Table72[[#This Row],[Quantity]]</f>
        <v>416</v>
      </c>
      <c r="N7">
        <v>5</v>
      </c>
      <c r="O7" t="s">
        <v>34</v>
      </c>
      <c r="P7" t="s">
        <v>35</v>
      </c>
      <c r="Q7" t="s">
        <v>36</v>
      </c>
      <c r="R7" t="s">
        <v>37</v>
      </c>
      <c r="S7" t="s">
        <v>38</v>
      </c>
      <c r="T7" t="s">
        <v>54</v>
      </c>
      <c r="U7" t="s">
        <v>14</v>
      </c>
      <c r="V7" t="s">
        <v>39</v>
      </c>
    </row>
    <row r="8" spans="1:22" x14ac:dyDescent="0.35">
      <c r="A8">
        <v>3</v>
      </c>
      <c r="B8" s="1">
        <v>44565</v>
      </c>
      <c r="C8" s="4">
        <v>2238</v>
      </c>
      <c r="D8">
        <v>1</v>
      </c>
      <c r="E8" t="s">
        <v>48</v>
      </c>
      <c r="F8" t="str">
        <f>CONCATENATE(Table72[[#This Row],[OrderID-]],Table72[[#This Row],[CookieID]])</f>
        <v>31</v>
      </c>
      <c r="G8" s="4">
        <v>5</v>
      </c>
      <c r="H8" s="4">
        <v>2</v>
      </c>
      <c r="I8" s="4">
        <f>+Table72[[#This Row],[RevenuePerCookie]]-Table72[[#This Row],[CostPerCookie]]</f>
        <v>3</v>
      </c>
      <c r="J8" s="3">
        <v>82</v>
      </c>
      <c r="K8" s="3">
        <f>Table72[[#This Row],[RevenuePerCookie]]*Table72[[#This Row],[Quantity]]</f>
        <v>410</v>
      </c>
      <c r="L8" s="3">
        <f>+Table72[[#This Row],[CostPerCookie]]*Table72[[#This Row],[Quantity]]</f>
        <v>164</v>
      </c>
      <c r="M8" s="3">
        <f>+Table72[[#This Row],[ProfitPerCookie]]*Table72[[#This Row],[Quantity]]</f>
        <v>246</v>
      </c>
      <c r="N8">
        <v>2</v>
      </c>
      <c r="O8" t="s">
        <v>16</v>
      </c>
      <c r="P8" t="s">
        <v>17</v>
      </c>
      <c r="Q8" t="s">
        <v>18</v>
      </c>
      <c r="R8" t="s">
        <v>19</v>
      </c>
      <c r="S8" t="s">
        <v>20</v>
      </c>
      <c r="T8" t="s">
        <v>55</v>
      </c>
      <c r="U8" t="s">
        <v>14</v>
      </c>
      <c r="V8" t="s">
        <v>21</v>
      </c>
    </row>
    <row r="9" spans="1:22" x14ac:dyDescent="0.35">
      <c r="A9">
        <v>3</v>
      </c>
      <c r="B9" s="1">
        <v>44565</v>
      </c>
      <c r="C9" s="4">
        <v>2238</v>
      </c>
      <c r="D9">
        <v>5</v>
      </c>
      <c r="E9" t="s">
        <v>52</v>
      </c>
      <c r="F9" t="str">
        <f>CONCATENATE(Table72[[#This Row],[OrderID-]],Table72[[#This Row],[CookieID]])</f>
        <v>35</v>
      </c>
      <c r="G9" s="4">
        <v>3</v>
      </c>
      <c r="H9" s="4">
        <v>1.25</v>
      </c>
      <c r="I9" s="4">
        <f>+Table72[[#This Row],[RevenuePerCookie]]-Table72[[#This Row],[CostPerCookie]]</f>
        <v>1.75</v>
      </c>
      <c r="J9" s="3">
        <v>180</v>
      </c>
      <c r="K9" s="3">
        <f>Table72[[#This Row],[RevenuePerCookie]]*Table72[[#This Row],[Quantity]]</f>
        <v>540</v>
      </c>
      <c r="L9" s="3">
        <f>+Table72[[#This Row],[CostPerCookie]]*Table72[[#This Row],[Quantity]]</f>
        <v>225</v>
      </c>
      <c r="M9" s="3">
        <f>+Table72[[#This Row],[ProfitPerCookie]]*Table72[[#This Row],[Quantity]]</f>
        <v>315</v>
      </c>
      <c r="N9">
        <v>2</v>
      </c>
      <c r="O9" t="s">
        <v>16</v>
      </c>
      <c r="P9" t="s">
        <v>17</v>
      </c>
      <c r="Q9" t="s">
        <v>18</v>
      </c>
      <c r="R9" t="s">
        <v>19</v>
      </c>
      <c r="S9" t="s">
        <v>20</v>
      </c>
      <c r="T9" t="s">
        <v>55</v>
      </c>
      <c r="U9" t="s">
        <v>14</v>
      </c>
      <c r="V9" t="s">
        <v>21</v>
      </c>
    </row>
    <row r="10" spans="1:22" x14ac:dyDescent="0.35">
      <c r="A10">
        <v>3</v>
      </c>
      <c r="B10" s="1">
        <v>44565</v>
      </c>
      <c r="C10" s="4">
        <v>2238</v>
      </c>
      <c r="D10">
        <v>6</v>
      </c>
      <c r="E10" t="s">
        <v>53</v>
      </c>
      <c r="F10" t="str">
        <f>CONCATENATE(Table72[[#This Row],[OrderID-]],Table72[[#This Row],[CookieID]])</f>
        <v>36</v>
      </c>
      <c r="G10" s="4">
        <v>6</v>
      </c>
      <c r="H10" s="4">
        <v>2.75</v>
      </c>
      <c r="I10" s="4">
        <f>+Table72[[#This Row],[RevenuePerCookie]]-Table72[[#This Row],[CostPerCookie]]</f>
        <v>3.25</v>
      </c>
      <c r="J10" s="3">
        <v>18</v>
      </c>
      <c r="K10" s="3">
        <f>Table72[[#This Row],[RevenuePerCookie]]*Table72[[#This Row],[Quantity]]</f>
        <v>108</v>
      </c>
      <c r="L10" s="3">
        <f>+Table72[[#This Row],[CostPerCookie]]*Table72[[#This Row],[Quantity]]</f>
        <v>49.5</v>
      </c>
      <c r="M10" s="3">
        <f>+Table72[[#This Row],[ProfitPerCookie]]*Table72[[#This Row],[Quantity]]</f>
        <v>58.5</v>
      </c>
      <c r="N10">
        <v>2</v>
      </c>
      <c r="O10" t="s">
        <v>16</v>
      </c>
      <c r="P10" t="s">
        <v>17</v>
      </c>
      <c r="Q10" t="s">
        <v>18</v>
      </c>
      <c r="R10" t="s">
        <v>19</v>
      </c>
      <c r="S10" t="s">
        <v>20</v>
      </c>
      <c r="T10" t="s">
        <v>55</v>
      </c>
      <c r="U10" t="s">
        <v>14</v>
      </c>
      <c r="V10" t="s">
        <v>21</v>
      </c>
    </row>
    <row r="11" spans="1:22" x14ac:dyDescent="0.35">
      <c r="A11">
        <v>3</v>
      </c>
      <c r="B11" s="1">
        <v>44565</v>
      </c>
      <c r="C11" s="4">
        <v>2238</v>
      </c>
      <c r="D11">
        <v>3</v>
      </c>
      <c r="E11" t="s">
        <v>50</v>
      </c>
      <c r="F11" t="str">
        <f>CONCATENATE(Table72[[#This Row],[OrderID-]],Table72[[#This Row],[CookieID]])</f>
        <v>33</v>
      </c>
      <c r="G11" s="4">
        <v>5</v>
      </c>
      <c r="H11" s="4">
        <v>2.2000000000000002</v>
      </c>
      <c r="I11" s="4">
        <f>+Table72[[#This Row],[RevenuePerCookie]]-Table72[[#This Row],[CostPerCookie]]</f>
        <v>2.8</v>
      </c>
      <c r="J11" s="3">
        <v>202</v>
      </c>
      <c r="K11" s="3">
        <f>Table72[[#This Row],[RevenuePerCookie]]*Table72[[#This Row],[Quantity]]</f>
        <v>1010</v>
      </c>
      <c r="L11" s="3">
        <f>+Table72[[#This Row],[CostPerCookie]]*Table72[[#This Row],[Quantity]]</f>
        <v>444.40000000000003</v>
      </c>
      <c r="M11" s="3">
        <f>+Table72[[#This Row],[ProfitPerCookie]]*Table72[[#This Row],[Quantity]]</f>
        <v>565.59999999999991</v>
      </c>
      <c r="N11">
        <v>2</v>
      </c>
      <c r="O11" t="s">
        <v>16</v>
      </c>
      <c r="P11" t="s">
        <v>17</v>
      </c>
      <c r="Q11" t="s">
        <v>18</v>
      </c>
      <c r="R11" t="s">
        <v>19</v>
      </c>
      <c r="S11" t="s">
        <v>20</v>
      </c>
      <c r="T11" t="s">
        <v>55</v>
      </c>
      <c r="U11" t="s">
        <v>14</v>
      </c>
      <c r="V11" t="s">
        <v>21</v>
      </c>
    </row>
    <row r="12" spans="1:22" x14ac:dyDescent="0.35">
      <c r="A12">
        <v>3</v>
      </c>
      <c r="B12" s="1">
        <v>44565</v>
      </c>
      <c r="C12" s="4">
        <v>2238</v>
      </c>
      <c r="D12">
        <v>2</v>
      </c>
      <c r="E12" t="s">
        <v>49</v>
      </c>
      <c r="F12" t="str">
        <f>CONCATENATE(Table72[[#This Row],[OrderID-]],Table72[[#This Row],[CookieID]])</f>
        <v>32</v>
      </c>
      <c r="G12" s="4">
        <v>1</v>
      </c>
      <c r="H12" s="4">
        <v>0.5</v>
      </c>
      <c r="I12" s="4">
        <f>+Table72[[#This Row],[RevenuePerCookie]]-Table72[[#This Row],[CostPerCookie]]</f>
        <v>0.5</v>
      </c>
      <c r="J12" s="3">
        <v>170</v>
      </c>
      <c r="K12" s="3">
        <f>Table72[[#This Row],[RevenuePerCookie]]*Table72[[#This Row],[Quantity]]</f>
        <v>170</v>
      </c>
      <c r="L12" s="3">
        <f>+Table72[[#This Row],[CostPerCookie]]*Table72[[#This Row],[Quantity]]</f>
        <v>85</v>
      </c>
      <c r="M12" s="3">
        <f>+Table72[[#This Row],[ProfitPerCookie]]*Table72[[#This Row],[Quantity]]</f>
        <v>85</v>
      </c>
      <c r="N12">
        <v>2</v>
      </c>
      <c r="O12" t="s">
        <v>16</v>
      </c>
      <c r="P12" t="s">
        <v>17</v>
      </c>
      <c r="Q12" t="s">
        <v>18</v>
      </c>
      <c r="R12" t="s">
        <v>19</v>
      </c>
      <c r="S12" t="s">
        <v>20</v>
      </c>
      <c r="T12" t="s">
        <v>55</v>
      </c>
      <c r="U12" t="s">
        <v>14</v>
      </c>
      <c r="V12" t="s">
        <v>21</v>
      </c>
    </row>
    <row r="13" spans="1:22" x14ac:dyDescent="0.35">
      <c r="A13">
        <v>4</v>
      </c>
      <c r="B13" s="1">
        <v>44567</v>
      </c>
      <c r="C13" s="4">
        <v>737</v>
      </c>
      <c r="D13">
        <v>4</v>
      </c>
      <c r="E13" t="s">
        <v>51</v>
      </c>
      <c r="F13" t="str">
        <f>CONCATENATE(Table72[[#This Row],[OrderID-]],Table72[[#This Row],[CookieID]])</f>
        <v>44</v>
      </c>
      <c r="G13" s="4">
        <v>4</v>
      </c>
      <c r="H13" s="4">
        <v>1.5</v>
      </c>
      <c r="I13" s="4">
        <f>+Table72[[#This Row],[RevenuePerCookie]]-Table72[[#This Row],[CostPerCookie]]</f>
        <v>2.5</v>
      </c>
      <c r="J13" s="3">
        <v>82</v>
      </c>
      <c r="K13" s="3">
        <f>Table72[[#This Row],[RevenuePerCookie]]*Table72[[#This Row],[Quantity]]</f>
        <v>328</v>
      </c>
      <c r="L13" s="3">
        <f>+Table72[[#This Row],[CostPerCookie]]*Table72[[#This Row],[Quantity]]</f>
        <v>123</v>
      </c>
      <c r="M13" s="3">
        <f>+Table72[[#This Row],[ProfitPerCookie]]*Table72[[#This Row],[Quantity]]</f>
        <v>205</v>
      </c>
      <c r="N13">
        <v>1</v>
      </c>
      <c r="O13" t="s">
        <v>9</v>
      </c>
      <c r="P13" t="s">
        <v>10</v>
      </c>
      <c r="Q13" t="s">
        <v>11</v>
      </c>
      <c r="R13" t="s">
        <v>12</v>
      </c>
      <c r="S13" t="s">
        <v>13</v>
      </c>
      <c r="T13" t="s">
        <v>56</v>
      </c>
      <c r="U13" t="s">
        <v>14</v>
      </c>
      <c r="V13" t="s">
        <v>15</v>
      </c>
    </row>
    <row r="14" spans="1:22" x14ac:dyDescent="0.35">
      <c r="A14">
        <v>4</v>
      </c>
      <c r="B14" s="1">
        <v>44567</v>
      </c>
      <c r="C14" s="4">
        <v>737</v>
      </c>
      <c r="D14">
        <v>3</v>
      </c>
      <c r="E14" t="s">
        <v>50</v>
      </c>
      <c r="F14" t="str">
        <f>CONCATENATE(Table72[[#This Row],[OrderID-]],Table72[[#This Row],[CookieID]])</f>
        <v>43</v>
      </c>
      <c r="G14" s="4">
        <v>5</v>
      </c>
      <c r="H14" s="4">
        <v>2.2000000000000002</v>
      </c>
      <c r="I14" s="4">
        <f>+Table72[[#This Row],[RevenuePerCookie]]-Table72[[#This Row],[CostPerCookie]]</f>
        <v>2.8</v>
      </c>
      <c r="J14" s="3">
        <v>25</v>
      </c>
      <c r="K14" s="3">
        <f>Table72[[#This Row],[RevenuePerCookie]]*Table72[[#This Row],[Quantity]]</f>
        <v>125</v>
      </c>
      <c r="L14" s="3">
        <f>+Table72[[#This Row],[CostPerCookie]]*Table72[[#This Row],[Quantity]]</f>
        <v>55.000000000000007</v>
      </c>
      <c r="M14" s="3">
        <f>+Table72[[#This Row],[ProfitPerCookie]]*Table72[[#This Row],[Quantity]]</f>
        <v>70</v>
      </c>
      <c r="N14">
        <v>1</v>
      </c>
      <c r="O14" t="s">
        <v>9</v>
      </c>
      <c r="P14" t="s">
        <v>10</v>
      </c>
      <c r="Q14" t="s">
        <v>11</v>
      </c>
      <c r="R14" t="s">
        <v>12</v>
      </c>
      <c r="S14" t="s">
        <v>13</v>
      </c>
      <c r="T14" t="s">
        <v>56</v>
      </c>
      <c r="U14" t="s">
        <v>14</v>
      </c>
      <c r="V14" t="s">
        <v>15</v>
      </c>
    </row>
    <row r="15" spans="1:22" x14ac:dyDescent="0.35">
      <c r="A15">
        <v>4</v>
      </c>
      <c r="B15" s="1">
        <v>44567</v>
      </c>
      <c r="C15" s="4">
        <v>737</v>
      </c>
      <c r="D15">
        <v>2</v>
      </c>
      <c r="E15" t="s">
        <v>49</v>
      </c>
      <c r="F15" t="str">
        <f>CONCATENATE(Table72[[#This Row],[OrderID-]],Table72[[#This Row],[CookieID]])</f>
        <v>42</v>
      </c>
      <c r="G15" s="4">
        <v>1</v>
      </c>
      <c r="H15" s="4">
        <v>0.5</v>
      </c>
      <c r="I15" s="4">
        <f>+Table72[[#This Row],[RevenuePerCookie]]-Table72[[#This Row],[CostPerCookie]]</f>
        <v>0.5</v>
      </c>
      <c r="J15" s="3">
        <v>209</v>
      </c>
      <c r="K15" s="3">
        <f>Table72[[#This Row],[RevenuePerCookie]]*Table72[[#This Row],[Quantity]]</f>
        <v>209</v>
      </c>
      <c r="L15" s="3">
        <f>+Table72[[#This Row],[CostPerCookie]]*Table72[[#This Row],[Quantity]]</f>
        <v>104.5</v>
      </c>
      <c r="M15" s="3">
        <f>+Table72[[#This Row],[ProfitPerCookie]]*Table72[[#This Row],[Quantity]]</f>
        <v>104.5</v>
      </c>
      <c r="N15">
        <v>1</v>
      </c>
      <c r="O15" t="s">
        <v>9</v>
      </c>
      <c r="P15" t="s">
        <v>10</v>
      </c>
      <c r="Q15" t="s">
        <v>11</v>
      </c>
      <c r="R15" t="s">
        <v>12</v>
      </c>
      <c r="S15" t="s">
        <v>13</v>
      </c>
      <c r="T15" t="s">
        <v>56</v>
      </c>
      <c r="U15" t="s">
        <v>14</v>
      </c>
      <c r="V15" t="s">
        <v>15</v>
      </c>
    </row>
    <row r="16" spans="1:22" x14ac:dyDescent="0.35">
      <c r="A16">
        <v>4</v>
      </c>
      <c r="B16" s="1">
        <v>44567</v>
      </c>
      <c r="C16" s="4">
        <v>737</v>
      </c>
      <c r="D16">
        <v>5</v>
      </c>
      <c r="E16" t="s">
        <v>52</v>
      </c>
      <c r="F16" t="str">
        <f>CONCATENATE(Table72[[#This Row],[OrderID-]],Table72[[#This Row],[CookieID]])</f>
        <v>45</v>
      </c>
      <c r="G16" s="4">
        <v>3</v>
      </c>
      <c r="H16" s="4">
        <v>1.25</v>
      </c>
      <c r="I16" s="4">
        <f>+Table72[[#This Row],[RevenuePerCookie]]-Table72[[#This Row],[CostPerCookie]]</f>
        <v>1.75</v>
      </c>
      <c r="J16" s="3">
        <v>25</v>
      </c>
      <c r="K16" s="3">
        <f>Table72[[#This Row],[RevenuePerCookie]]*Table72[[#This Row],[Quantity]]</f>
        <v>75</v>
      </c>
      <c r="L16" s="3">
        <f>+Table72[[#This Row],[CostPerCookie]]*Table72[[#This Row],[Quantity]]</f>
        <v>31.25</v>
      </c>
      <c r="M16" s="3">
        <f>+Table72[[#This Row],[ProfitPerCookie]]*Table72[[#This Row],[Quantity]]</f>
        <v>43.75</v>
      </c>
      <c r="N16">
        <v>1</v>
      </c>
      <c r="O16" t="s">
        <v>9</v>
      </c>
      <c r="P16" t="s">
        <v>10</v>
      </c>
      <c r="Q16" t="s">
        <v>11</v>
      </c>
      <c r="R16" t="s">
        <v>12</v>
      </c>
      <c r="S16" t="s">
        <v>13</v>
      </c>
      <c r="T16" t="s">
        <v>56</v>
      </c>
      <c r="U16" t="s">
        <v>14</v>
      </c>
      <c r="V16" t="s">
        <v>15</v>
      </c>
    </row>
    <row r="17" spans="1:22" x14ac:dyDescent="0.35">
      <c r="A17">
        <v>5</v>
      </c>
      <c r="B17" s="1">
        <v>44570</v>
      </c>
      <c r="C17" s="4">
        <v>569</v>
      </c>
      <c r="D17">
        <v>5</v>
      </c>
      <c r="E17" t="s">
        <v>52</v>
      </c>
      <c r="F17" t="str">
        <f>CONCATENATE(Table72[[#This Row],[OrderID-]],Table72[[#This Row],[CookieID]])</f>
        <v>55</v>
      </c>
      <c r="G17" s="4">
        <v>3</v>
      </c>
      <c r="H17" s="4">
        <v>1.25</v>
      </c>
      <c r="I17" s="4">
        <f>+Table72[[#This Row],[RevenuePerCookie]]-Table72[[#This Row],[CostPerCookie]]</f>
        <v>1.75</v>
      </c>
      <c r="J17" s="3">
        <v>11</v>
      </c>
      <c r="K17" s="3">
        <f>Table72[[#This Row],[RevenuePerCookie]]*Table72[[#This Row],[Quantity]]</f>
        <v>33</v>
      </c>
      <c r="L17" s="3">
        <f>+Table72[[#This Row],[CostPerCookie]]*Table72[[#This Row],[Quantity]]</f>
        <v>13.75</v>
      </c>
      <c r="M17" s="3">
        <f>+Table72[[#This Row],[ProfitPerCookie]]*Table72[[#This Row],[Quantity]]</f>
        <v>19.25</v>
      </c>
      <c r="N17">
        <v>4</v>
      </c>
      <c r="O17" t="s">
        <v>28</v>
      </c>
      <c r="P17" t="s">
        <v>29</v>
      </c>
      <c r="Q17" t="s">
        <v>30</v>
      </c>
      <c r="R17" t="s">
        <v>31</v>
      </c>
      <c r="S17" t="s">
        <v>32</v>
      </c>
      <c r="T17" t="s">
        <v>57</v>
      </c>
      <c r="U17" t="s">
        <v>14</v>
      </c>
      <c r="V17" t="s">
        <v>33</v>
      </c>
    </row>
    <row r="18" spans="1:22" x14ac:dyDescent="0.35">
      <c r="A18">
        <v>5</v>
      </c>
      <c r="B18" s="1">
        <v>44570</v>
      </c>
      <c r="C18" s="4">
        <v>569</v>
      </c>
      <c r="D18">
        <v>1</v>
      </c>
      <c r="E18" t="s">
        <v>48</v>
      </c>
      <c r="F18" t="str">
        <f>CONCATENATE(Table72[[#This Row],[OrderID-]],Table72[[#This Row],[CookieID]])</f>
        <v>51</v>
      </c>
      <c r="G18" s="4">
        <v>5</v>
      </c>
      <c r="H18" s="4">
        <v>2</v>
      </c>
      <c r="I18" s="4">
        <f>+Table72[[#This Row],[RevenuePerCookie]]-Table72[[#This Row],[CostPerCookie]]</f>
        <v>3</v>
      </c>
      <c r="J18" s="3">
        <v>46</v>
      </c>
      <c r="K18" s="3">
        <f>Table72[[#This Row],[RevenuePerCookie]]*Table72[[#This Row],[Quantity]]</f>
        <v>230</v>
      </c>
      <c r="L18" s="3">
        <f>+Table72[[#This Row],[CostPerCookie]]*Table72[[#This Row],[Quantity]]</f>
        <v>92</v>
      </c>
      <c r="M18" s="3">
        <f>+Table72[[#This Row],[ProfitPerCookie]]*Table72[[#This Row],[Quantity]]</f>
        <v>138</v>
      </c>
      <c r="N18">
        <v>4</v>
      </c>
      <c r="O18" t="s">
        <v>28</v>
      </c>
      <c r="P18" t="s">
        <v>29</v>
      </c>
      <c r="Q18" t="s">
        <v>30</v>
      </c>
      <c r="R18" t="s">
        <v>31</v>
      </c>
      <c r="S18" t="s">
        <v>32</v>
      </c>
      <c r="T18" t="s">
        <v>57</v>
      </c>
      <c r="U18" t="s">
        <v>14</v>
      </c>
      <c r="V18" t="s">
        <v>33</v>
      </c>
    </row>
    <row r="19" spans="1:22" x14ac:dyDescent="0.35">
      <c r="A19">
        <v>5</v>
      </c>
      <c r="B19" s="1">
        <v>44570</v>
      </c>
      <c r="C19" s="4">
        <v>569</v>
      </c>
      <c r="D19">
        <v>6</v>
      </c>
      <c r="E19" t="s">
        <v>53</v>
      </c>
      <c r="F19" t="str">
        <f>CONCATENATE(Table72[[#This Row],[OrderID-]],Table72[[#This Row],[CookieID]])</f>
        <v>56</v>
      </c>
      <c r="G19" s="4">
        <v>6</v>
      </c>
      <c r="H19" s="4">
        <v>2.75</v>
      </c>
      <c r="I19" s="4">
        <f>+Table72[[#This Row],[RevenuePerCookie]]-Table72[[#This Row],[CostPerCookie]]</f>
        <v>3.25</v>
      </c>
      <c r="J19" s="3">
        <v>51</v>
      </c>
      <c r="K19" s="3">
        <f>Table72[[#This Row],[RevenuePerCookie]]*Table72[[#This Row],[Quantity]]</f>
        <v>306</v>
      </c>
      <c r="L19" s="3">
        <f>+Table72[[#This Row],[CostPerCookie]]*Table72[[#This Row],[Quantity]]</f>
        <v>140.25</v>
      </c>
      <c r="M19" s="3">
        <f>+Table72[[#This Row],[ProfitPerCookie]]*Table72[[#This Row],[Quantity]]</f>
        <v>165.75</v>
      </c>
      <c r="N19">
        <v>4</v>
      </c>
      <c r="O19" t="s">
        <v>28</v>
      </c>
      <c r="P19" t="s">
        <v>29</v>
      </c>
      <c r="Q19" t="s">
        <v>30</v>
      </c>
      <c r="R19" t="s">
        <v>31</v>
      </c>
      <c r="S19" t="s">
        <v>32</v>
      </c>
      <c r="T19" t="s">
        <v>57</v>
      </c>
      <c r="U19" t="s">
        <v>14</v>
      </c>
      <c r="V19" t="s">
        <v>33</v>
      </c>
    </row>
    <row r="20" spans="1:22" x14ac:dyDescent="0.35">
      <c r="A20">
        <v>6</v>
      </c>
      <c r="B20" s="1">
        <v>44570</v>
      </c>
      <c r="C20" s="4">
        <v>1586</v>
      </c>
      <c r="D20">
        <v>1</v>
      </c>
      <c r="E20" t="s">
        <v>48</v>
      </c>
      <c r="F20" t="str">
        <f>CONCATENATE(Table72[[#This Row],[OrderID-]],Table72[[#This Row],[CookieID]])</f>
        <v>61</v>
      </c>
      <c r="G20" s="4">
        <v>5</v>
      </c>
      <c r="H20" s="4">
        <v>2</v>
      </c>
      <c r="I20" s="4">
        <f>+Table72[[#This Row],[RevenuePerCookie]]-Table72[[#This Row],[CostPerCookie]]</f>
        <v>3</v>
      </c>
      <c r="J20" s="3">
        <v>214</v>
      </c>
      <c r="K20" s="3">
        <f>Table72[[#This Row],[RevenuePerCookie]]*Table72[[#This Row],[Quantity]]</f>
        <v>1070</v>
      </c>
      <c r="L20" s="3">
        <f>+Table72[[#This Row],[CostPerCookie]]*Table72[[#This Row],[Quantity]]</f>
        <v>428</v>
      </c>
      <c r="M20" s="3">
        <f>+Table72[[#This Row],[ProfitPerCookie]]*Table72[[#This Row],[Quantity]]</f>
        <v>642</v>
      </c>
      <c r="N20">
        <v>4</v>
      </c>
      <c r="O20" t="s">
        <v>28</v>
      </c>
      <c r="P20" t="s">
        <v>29</v>
      </c>
      <c r="Q20" t="s">
        <v>30</v>
      </c>
      <c r="R20" t="s">
        <v>31</v>
      </c>
      <c r="S20" t="s">
        <v>32</v>
      </c>
      <c r="T20" t="s">
        <v>57</v>
      </c>
      <c r="U20" t="s">
        <v>14</v>
      </c>
      <c r="V20" t="s">
        <v>33</v>
      </c>
    </row>
    <row r="21" spans="1:22" x14ac:dyDescent="0.35">
      <c r="A21">
        <v>6</v>
      </c>
      <c r="B21" s="1">
        <v>44570</v>
      </c>
      <c r="C21" s="4">
        <v>1586</v>
      </c>
      <c r="D21">
        <v>3</v>
      </c>
      <c r="E21" t="s">
        <v>50</v>
      </c>
      <c r="F21" t="str">
        <f>CONCATENATE(Table72[[#This Row],[OrderID-]],Table72[[#This Row],[CookieID]])</f>
        <v>63</v>
      </c>
      <c r="G21" s="4">
        <v>5</v>
      </c>
      <c r="H21" s="4">
        <v>2.2000000000000002</v>
      </c>
      <c r="I21" s="4">
        <f>+Table72[[#This Row],[RevenuePerCookie]]-Table72[[#This Row],[CostPerCookie]]</f>
        <v>2.8</v>
      </c>
      <c r="J21" s="3">
        <v>24</v>
      </c>
      <c r="K21" s="3">
        <f>Table72[[#This Row],[RevenuePerCookie]]*Table72[[#This Row],[Quantity]]</f>
        <v>120</v>
      </c>
      <c r="L21" s="3">
        <f>+Table72[[#This Row],[CostPerCookie]]*Table72[[#This Row],[Quantity]]</f>
        <v>52.800000000000004</v>
      </c>
      <c r="M21" s="3">
        <f>+Table72[[#This Row],[ProfitPerCookie]]*Table72[[#This Row],[Quantity]]</f>
        <v>67.199999999999989</v>
      </c>
      <c r="N21">
        <v>4</v>
      </c>
      <c r="O21" t="s">
        <v>28</v>
      </c>
      <c r="P21" t="s">
        <v>29</v>
      </c>
      <c r="Q21" t="s">
        <v>30</v>
      </c>
      <c r="R21" t="s">
        <v>31</v>
      </c>
      <c r="S21" t="s">
        <v>32</v>
      </c>
      <c r="T21" t="s">
        <v>57</v>
      </c>
      <c r="U21" t="s">
        <v>14</v>
      </c>
      <c r="V21" t="s">
        <v>33</v>
      </c>
    </row>
    <row r="22" spans="1:22" x14ac:dyDescent="0.35">
      <c r="A22">
        <v>6</v>
      </c>
      <c r="B22" s="1">
        <v>44570</v>
      </c>
      <c r="C22" s="4">
        <v>1586</v>
      </c>
      <c r="D22">
        <v>6</v>
      </c>
      <c r="E22" t="s">
        <v>53</v>
      </c>
      <c r="F22" t="str">
        <f>CONCATENATE(Table72[[#This Row],[OrderID-]],Table72[[#This Row],[CookieID]])</f>
        <v>66</v>
      </c>
      <c r="G22" s="4">
        <v>6</v>
      </c>
      <c r="H22" s="4">
        <v>2.75</v>
      </c>
      <c r="I22" s="4">
        <f>+Table72[[#This Row],[RevenuePerCookie]]-Table72[[#This Row],[CostPerCookie]]</f>
        <v>3.25</v>
      </c>
      <c r="J22" s="3">
        <v>66</v>
      </c>
      <c r="K22" s="3">
        <f>Table72[[#This Row],[RevenuePerCookie]]*Table72[[#This Row],[Quantity]]</f>
        <v>396</v>
      </c>
      <c r="L22" s="3">
        <f>+Table72[[#This Row],[CostPerCookie]]*Table72[[#This Row],[Quantity]]</f>
        <v>181.5</v>
      </c>
      <c r="M22" s="3">
        <f>+Table72[[#This Row],[ProfitPerCookie]]*Table72[[#This Row],[Quantity]]</f>
        <v>214.5</v>
      </c>
      <c r="N22">
        <v>4</v>
      </c>
      <c r="O22" t="s">
        <v>28</v>
      </c>
      <c r="P22" t="s">
        <v>29</v>
      </c>
      <c r="Q22" t="s">
        <v>30</v>
      </c>
      <c r="R22" t="s">
        <v>31</v>
      </c>
      <c r="S22" t="s">
        <v>32</v>
      </c>
      <c r="T22" t="s">
        <v>57</v>
      </c>
      <c r="U22" t="s">
        <v>14</v>
      </c>
      <c r="V22" t="s">
        <v>33</v>
      </c>
    </row>
    <row r="23" spans="1:22" x14ac:dyDescent="0.35">
      <c r="A23">
        <v>7</v>
      </c>
      <c r="B23" s="1">
        <v>44570</v>
      </c>
      <c r="C23" s="4">
        <v>210</v>
      </c>
      <c r="D23">
        <v>2</v>
      </c>
      <c r="E23" t="s">
        <v>49</v>
      </c>
      <c r="F23" t="str">
        <f>CONCATENATE(Table72[[#This Row],[OrderID-]],Table72[[#This Row],[CookieID]])</f>
        <v>72</v>
      </c>
      <c r="G23" s="4">
        <v>1</v>
      </c>
      <c r="H23" s="4">
        <v>0.5</v>
      </c>
      <c r="I23" s="4">
        <f>+Table72[[#This Row],[RevenuePerCookie]]-Table72[[#This Row],[CostPerCookie]]</f>
        <v>0.5</v>
      </c>
      <c r="J23" s="3">
        <v>210</v>
      </c>
      <c r="K23" s="3">
        <f>Table72[[#This Row],[RevenuePerCookie]]*Table72[[#This Row],[Quantity]]</f>
        <v>210</v>
      </c>
      <c r="L23" s="3">
        <f>+Table72[[#This Row],[CostPerCookie]]*Table72[[#This Row],[Quantity]]</f>
        <v>105</v>
      </c>
      <c r="M23" s="3">
        <f>+Table72[[#This Row],[ProfitPerCookie]]*Table72[[#This Row],[Quantity]]</f>
        <v>105</v>
      </c>
      <c r="N23">
        <v>4</v>
      </c>
      <c r="O23" t="s">
        <v>28</v>
      </c>
      <c r="P23" t="s">
        <v>29</v>
      </c>
      <c r="Q23" t="s">
        <v>30</v>
      </c>
      <c r="R23" t="s">
        <v>31</v>
      </c>
      <c r="S23" t="s">
        <v>32</v>
      </c>
      <c r="T23" t="s">
        <v>57</v>
      </c>
      <c r="U23" t="s">
        <v>14</v>
      </c>
      <c r="V23" t="s">
        <v>33</v>
      </c>
    </row>
    <row r="24" spans="1:22" x14ac:dyDescent="0.35">
      <c r="A24">
        <v>8</v>
      </c>
      <c r="B24" s="1">
        <v>44572</v>
      </c>
      <c r="C24" s="4">
        <v>2424</v>
      </c>
      <c r="D24">
        <v>2</v>
      </c>
      <c r="E24" t="s">
        <v>49</v>
      </c>
      <c r="F24" t="str">
        <f>CONCATENATE(Table72[[#This Row],[OrderID-]],Table72[[#This Row],[CookieID]])</f>
        <v>82</v>
      </c>
      <c r="G24" s="4">
        <v>1</v>
      </c>
      <c r="H24" s="4">
        <v>0.5</v>
      </c>
      <c r="I24" s="4">
        <f>+Table72[[#This Row],[RevenuePerCookie]]-Table72[[#This Row],[CostPerCookie]]</f>
        <v>0.5</v>
      </c>
      <c r="J24" s="3">
        <v>114</v>
      </c>
      <c r="K24" s="3">
        <f>Table72[[#This Row],[RevenuePerCookie]]*Table72[[#This Row],[Quantity]]</f>
        <v>114</v>
      </c>
      <c r="L24" s="3">
        <f>+Table72[[#This Row],[CostPerCookie]]*Table72[[#This Row],[Quantity]]</f>
        <v>57</v>
      </c>
      <c r="M24" s="3">
        <f>+Table72[[#This Row],[ProfitPerCookie]]*Table72[[#This Row],[Quantity]]</f>
        <v>57</v>
      </c>
      <c r="N24">
        <v>5</v>
      </c>
      <c r="O24" t="s">
        <v>34</v>
      </c>
      <c r="P24" t="s">
        <v>35</v>
      </c>
      <c r="Q24" t="s">
        <v>36</v>
      </c>
      <c r="R24" t="s">
        <v>37</v>
      </c>
      <c r="S24" t="s">
        <v>38</v>
      </c>
      <c r="T24" t="s">
        <v>54</v>
      </c>
      <c r="U24" t="s">
        <v>14</v>
      </c>
      <c r="V24" t="s">
        <v>39</v>
      </c>
    </row>
    <row r="25" spans="1:22" x14ac:dyDescent="0.35">
      <c r="A25">
        <v>8</v>
      </c>
      <c r="B25" s="1">
        <v>44572</v>
      </c>
      <c r="C25" s="4">
        <v>2424</v>
      </c>
      <c r="D25">
        <v>5</v>
      </c>
      <c r="E25" t="s">
        <v>52</v>
      </c>
      <c r="F25" t="str">
        <f>CONCATENATE(Table72[[#This Row],[OrderID-]],Table72[[#This Row],[CookieID]])</f>
        <v>85</v>
      </c>
      <c r="G25" s="4">
        <v>3</v>
      </c>
      <c r="H25" s="4">
        <v>1.25</v>
      </c>
      <c r="I25" s="4">
        <f>+Table72[[#This Row],[RevenuePerCookie]]-Table72[[#This Row],[CostPerCookie]]</f>
        <v>1.75</v>
      </c>
      <c r="J25" s="3">
        <v>106</v>
      </c>
      <c r="K25" s="3">
        <f>Table72[[#This Row],[RevenuePerCookie]]*Table72[[#This Row],[Quantity]]</f>
        <v>318</v>
      </c>
      <c r="L25" s="3">
        <f>+Table72[[#This Row],[CostPerCookie]]*Table72[[#This Row],[Quantity]]</f>
        <v>132.5</v>
      </c>
      <c r="M25" s="3">
        <f>+Table72[[#This Row],[ProfitPerCookie]]*Table72[[#This Row],[Quantity]]</f>
        <v>185.5</v>
      </c>
      <c r="N25">
        <v>5</v>
      </c>
      <c r="O25" t="s">
        <v>34</v>
      </c>
      <c r="P25" t="s">
        <v>35</v>
      </c>
      <c r="Q25" t="s">
        <v>36</v>
      </c>
      <c r="R25" t="s">
        <v>37</v>
      </c>
      <c r="S25" t="s">
        <v>38</v>
      </c>
      <c r="T25" t="s">
        <v>54</v>
      </c>
      <c r="U25" t="s">
        <v>14</v>
      </c>
      <c r="V25" t="s">
        <v>39</v>
      </c>
    </row>
    <row r="26" spans="1:22" x14ac:dyDescent="0.35">
      <c r="A26">
        <v>8</v>
      </c>
      <c r="B26" s="1">
        <v>44572</v>
      </c>
      <c r="C26" s="4">
        <v>2424</v>
      </c>
      <c r="D26">
        <v>6</v>
      </c>
      <c r="E26" t="s">
        <v>53</v>
      </c>
      <c r="F26" t="str">
        <f>CONCATENATE(Table72[[#This Row],[OrderID-]],Table72[[#This Row],[CookieID]])</f>
        <v>86</v>
      </c>
      <c r="G26" s="4">
        <v>6</v>
      </c>
      <c r="H26" s="4">
        <v>2.75</v>
      </c>
      <c r="I26" s="4">
        <f>+Table72[[#This Row],[RevenuePerCookie]]-Table72[[#This Row],[CostPerCookie]]</f>
        <v>3.25</v>
      </c>
      <c r="J26" s="3">
        <v>178</v>
      </c>
      <c r="K26" s="3">
        <f>Table72[[#This Row],[RevenuePerCookie]]*Table72[[#This Row],[Quantity]]</f>
        <v>1068</v>
      </c>
      <c r="L26" s="3">
        <f>+Table72[[#This Row],[CostPerCookie]]*Table72[[#This Row],[Quantity]]</f>
        <v>489.5</v>
      </c>
      <c r="M26" s="3">
        <f>+Table72[[#This Row],[ProfitPerCookie]]*Table72[[#This Row],[Quantity]]</f>
        <v>578.5</v>
      </c>
      <c r="N26">
        <v>5</v>
      </c>
      <c r="O26" t="s">
        <v>34</v>
      </c>
      <c r="P26" t="s">
        <v>35</v>
      </c>
      <c r="Q26" t="s">
        <v>36</v>
      </c>
      <c r="R26" t="s">
        <v>37</v>
      </c>
      <c r="S26" t="s">
        <v>38</v>
      </c>
      <c r="T26" t="s">
        <v>54</v>
      </c>
      <c r="U26" t="s">
        <v>14</v>
      </c>
      <c r="V26" t="s">
        <v>39</v>
      </c>
    </row>
    <row r="27" spans="1:22" x14ac:dyDescent="0.35">
      <c r="A27">
        <v>8</v>
      </c>
      <c r="B27" s="1">
        <v>44572</v>
      </c>
      <c r="C27" s="4">
        <v>2424</v>
      </c>
      <c r="D27">
        <v>3</v>
      </c>
      <c r="E27" t="s">
        <v>50</v>
      </c>
      <c r="F27" t="str">
        <f>CONCATENATE(Table72[[#This Row],[OrderID-]],Table72[[#This Row],[CookieID]])</f>
        <v>83</v>
      </c>
      <c r="G27" s="4">
        <v>5</v>
      </c>
      <c r="H27" s="4">
        <v>2.2000000000000002</v>
      </c>
      <c r="I27" s="4">
        <f>+Table72[[#This Row],[RevenuePerCookie]]-Table72[[#This Row],[CostPerCookie]]</f>
        <v>2.8</v>
      </c>
      <c r="J27" s="3">
        <v>36</v>
      </c>
      <c r="K27" s="3">
        <f>Table72[[#This Row],[RevenuePerCookie]]*Table72[[#This Row],[Quantity]]</f>
        <v>180</v>
      </c>
      <c r="L27" s="3">
        <f>+Table72[[#This Row],[CostPerCookie]]*Table72[[#This Row],[Quantity]]</f>
        <v>79.2</v>
      </c>
      <c r="M27" s="3">
        <f>+Table72[[#This Row],[ProfitPerCookie]]*Table72[[#This Row],[Quantity]]</f>
        <v>100.8</v>
      </c>
      <c r="N27">
        <v>5</v>
      </c>
      <c r="O27" t="s">
        <v>34</v>
      </c>
      <c r="P27" t="s">
        <v>35</v>
      </c>
      <c r="Q27" t="s">
        <v>36</v>
      </c>
      <c r="R27" t="s">
        <v>37</v>
      </c>
      <c r="S27" t="s">
        <v>38</v>
      </c>
      <c r="T27" t="s">
        <v>54</v>
      </c>
      <c r="U27" t="s">
        <v>14</v>
      </c>
      <c r="V27" t="s">
        <v>39</v>
      </c>
    </row>
    <row r="28" spans="1:22" x14ac:dyDescent="0.35">
      <c r="A28">
        <v>8</v>
      </c>
      <c r="B28" s="1">
        <v>44572</v>
      </c>
      <c r="C28" s="4">
        <v>2424</v>
      </c>
      <c r="D28">
        <v>4</v>
      </c>
      <c r="E28" t="s">
        <v>51</v>
      </c>
      <c r="F28" t="str">
        <f>CONCATENATE(Table72[[#This Row],[OrderID-]],Table72[[#This Row],[CookieID]])</f>
        <v>84</v>
      </c>
      <c r="G28" s="4">
        <v>4</v>
      </c>
      <c r="H28" s="4">
        <v>1.5</v>
      </c>
      <c r="I28" s="4">
        <f>+Table72[[#This Row],[RevenuePerCookie]]-Table72[[#This Row],[CostPerCookie]]</f>
        <v>2.5</v>
      </c>
      <c r="J28" s="3">
        <v>186</v>
      </c>
      <c r="K28" s="3">
        <f>Table72[[#This Row],[RevenuePerCookie]]*Table72[[#This Row],[Quantity]]</f>
        <v>744</v>
      </c>
      <c r="L28" s="3">
        <f>+Table72[[#This Row],[CostPerCookie]]*Table72[[#This Row],[Quantity]]</f>
        <v>279</v>
      </c>
      <c r="M28" s="3">
        <f>+Table72[[#This Row],[ProfitPerCookie]]*Table72[[#This Row],[Quantity]]</f>
        <v>465</v>
      </c>
      <c r="N28">
        <v>5</v>
      </c>
      <c r="O28" t="s">
        <v>34</v>
      </c>
      <c r="P28" t="s">
        <v>35</v>
      </c>
      <c r="Q28" t="s">
        <v>36</v>
      </c>
      <c r="R28" t="s">
        <v>37</v>
      </c>
      <c r="S28" t="s">
        <v>38</v>
      </c>
      <c r="T28" t="s">
        <v>54</v>
      </c>
      <c r="U28" t="s">
        <v>14</v>
      </c>
      <c r="V28" t="s">
        <v>39</v>
      </c>
    </row>
    <row r="29" spans="1:22" x14ac:dyDescent="0.35">
      <c r="A29">
        <v>9</v>
      </c>
      <c r="B29" s="1">
        <v>44574</v>
      </c>
      <c r="C29" s="4">
        <v>1982</v>
      </c>
      <c r="D29">
        <v>2</v>
      </c>
      <c r="E29" t="s">
        <v>49</v>
      </c>
      <c r="F29" t="str">
        <f>CONCATENATE(Table72[[#This Row],[OrderID-]],Table72[[#This Row],[CookieID]])</f>
        <v>92</v>
      </c>
      <c r="G29" s="4">
        <v>1</v>
      </c>
      <c r="H29" s="4">
        <v>0.5</v>
      </c>
      <c r="I29" s="4">
        <f>+Table72[[#This Row],[RevenuePerCookie]]-Table72[[#This Row],[CostPerCookie]]</f>
        <v>0.5</v>
      </c>
      <c r="J29" s="3">
        <v>226</v>
      </c>
      <c r="K29" s="3">
        <f>Table72[[#This Row],[RevenuePerCookie]]*Table72[[#This Row],[Quantity]]</f>
        <v>226</v>
      </c>
      <c r="L29" s="3">
        <f>+Table72[[#This Row],[CostPerCookie]]*Table72[[#This Row],[Quantity]]</f>
        <v>113</v>
      </c>
      <c r="M29" s="3">
        <f>+Table72[[#This Row],[ProfitPerCookie]]*Table72[[#This Row],[Quantity]]</f>
        <v>113</v>
      </c>
      <c r="N29">
        <v>2</v>
      </c>
      <c r="O29" t="s">
        <v>16</v>
      </c>
      <c r="P29" t="s">
        <v>17</v>
      </c>
      <c r="Q29" t="s">
        <v>18</v>
      </c>
      <c r="R29" t="s">
        <v>19</v>
      </c>
      <c r="S29" t="s">
        <v>20</v>
      </c>
      <c r="T29" t="s">
        <v>55</v>
      </c>
      <c r="U29" t="s">
        <v>14</v>
      </c>
      <c r="V29" t="s">
        <v>21</v>
      </c>
    </row>
    <row r="30" spans="1:22" x14ac:dyDescent="0.35">
      <c r="A30">
        <v>9</v>
      </c>
      <c r="B30" s="1">
        <v>44574</v>
      </c>
      <c r="C30" s="4">
        <v>1982</v>
      </c>
      <c r="D30">
        <v>4</v>
      </c>
      <c r="E30" t="s">
        <v>51</v>
      </c>
      <c r="F30" t="str">
        <f>CONCATENATE(Table72[[#This Row],[OrderID-]],Table72[[#This Row],[CookieID]])</f>
        <v>94</v>
      </c>
      <c r="G30" s="4">
        <v>4</v>
      </c>
      <c r="H30" s="4">
        <v>1.5</v>
      </c>
      <c r="I30" s="4">
        <f>+Table72[[#This Row],[RevenuePerCookie]]-Table72[[#This Row],[CostPerCookie]]</f>
        <v>2.5</v>
      </c>
      <c r="J30" s="3">
        <v>99</v>
      </c>
      <c r="K30" s="3">
        <f>Table72[[#This Row],[RevenuePerCookie]]*Table72[[#This Row],[Quantity]]</f>
        <v>396</v>
      </c>
      <c r="L30" s="3">
        <f>+Table72[[#This Row],[CostPerCookie]]*Table72[[#This Row],[Quantity]]</f>
        <v>148.5</v>
      </c>
      <c r="M30" s="3">
        <f>+Table72[[#This Row],[ProfitPerCookie]]*Table72[[#This Row],[Quantity]]</f>
        <v>247.5</v>
      </c>
      <c r="N30">
        <v>2</v>
      </c>
      <c r="O30" t="s">
        <v>16</v>
      </c>
      <c r="P30" t="s">
        <v>17</v>
      </c>
      <c r="Q30" t="s">
        <v>18</v>
      </c>
      <c r="R30" t="s">
        <v>19</v>
      </c>
      <c r="S30" t="s">
        <v>20</v>
      </c>
      <c r="T30" t="s">
        <v>55</v>
      </c>
      <c r="U30" t="s">
        <v>14</v>
      </c>
      <c r="V30" t="s">
        <v>21</v>
      </c>
    </row>
    <row r="31" spans="1:22" x14ac:dyDescent="0.35">
      <c r="A31">
        <v>9</v>
      </c>
      <c r="B31" s="1">
        <v>44574</v>
      </c>
      <c r="C31" s="4">
        <v>1982</v>
      </c>
      <c r="D31">
        <v>1</v>
      </c>
      <c r="E31" t="s">
        <v>48</v>
      </c>
      <c r="F31" t="str">
        <f>CONCATENATE(Table72[[#This Row],[OrderID-]],Table72[[#This Row],[CookieID]])</f>
        <v>91</v>
      </c>
      <c r="G31" s="4">
        <v>5</v>
      </c>
      <c r="H31" s="4">
        <v>2</v>
      </c>
      <c r="I31" s="4">
        <f>+Table72[[#This Row],[RevenuePerCookie]]-Table72[[#This Row],[CostPerCookie]]</f>
        <v>3</v>
      </c>
      <c r="J31" s="3">
        <v>119</v>
      </c>
      <c r="K31" s="3">
        <f>Table72[[#This Row],[RevenuePerCookie]]*Table72[[#This Row],[Quantity]]</f>
        <v>595</v>
      </c>
      <c r="L31" s="3">
        <f>+Table72[[#This Row],[CostPerCookie]]*Table72[[#This Row],[Quantity]]</f>
        <v>238</v>
      </c>
      <c r="M31" s="3">
        <f>+Table72[[#This Row],[ProfitPerCookie]]*Table72[[#This Row],[Quantity]]</f>
        <v>357</v>
      </c>
      <c r="N31">
        <v>2</v>
      </c>
      <c r="O31" t="s">
        <v>16</v>
      </c>
      <c r="P31" t="s">
        <v>17</v>
      </c>
      <c r="Q31" t="s">
        <v>18</v>
      </c>
      <c r="R31" t="s">
        <v>19</v>
      </c>
      <c r="S31" t="s">
        <v>20</v>
      </c>
      <c r="T31" t="s">
        <v>55</v>
      </c>
      <c r="U31" t="s">
        <v>14</v>
      </c>
      <c r="V31" t="s">
        <v>21</v>
      </c>
    </row>
    <row r="32" spans="1:22" x14ac:dyDescent="0.35">
      <c r="A32">
        <v>9</v>
      </c>
      <c r="B32" s="1">
        <v>44574</v>
      </c>
      <c r="C32" s="4">
        <v>1982</v>
      </c>
      <c r="D32">
        <v>3</v>
      </c>
      <c r="E32" t="s">
        <v>50</v>
      </c>
      <c r="F32" t="str">
        <f>CONCATENATE(Table72[[#This Row],[OrderID-]],Table72[[#This Row],[CookieID]])</f>
        <v>93</v>
      </c>
      <c r="G32" s="4">
        <v>5</v>
      </c>
      <c r="H32" s="4">
        <v>2.2000000000000002</v>
      </c>
      <c r="I32" s="4">
        <f>+Table72[[#This Row],[RevenuePerCookie]]-Table72[[#This Row],[CostPerCookie]]</f>
        <v>2.8</v>
      </c>
      <c r="J32" s="3">
        <v>153</v>
      </c>
      <c r="K32" s="3">
        <f>Table72[[#This Row],[RevenuePerCookie]]*Table72[[#This Row],[Quantity]]</f>
        <v>765</v>
      </c>
      <c r="L32" s="3">
        <f>+Table72[[#This Row],[CostPerCookie]]*Table72[[#This Row],[Quantity]]</f>
        <v>336.6</v>
      </c>
      <c r="M32" s="3">
        <f>+Table72[[#This Row],[ProfitPerCookie]]*Table72[[#This Row],[Quantity]]</f>
        <v>428.4</v>
      </c>
      <c r="N32">
        <v>2</v>
      </c>
      <c r="O32" t="s">
        <v>16</v>
      </c>
      <c r="P32" t="s">
        <v>17</v>
      </c>
      <c r="Q32" t="s">
        <v>18</v>
      </c>
      <c r="R32" t="s">
        <v>19</v>
      </c>
      <c r="S32" t="s">
        <v>20</v>
      </c>
      <c r="T32" t="s">
        <v>55</v>
      </c>
      <c r="U32" t="s">
        <v>14</v>
      </c>
      <c r="V32" t="s">
        <v>21</v>
      </c>
    </row>
    <row r="33" spans="1:22" x14ac:dyDescent="0.35">
      <c r="A33">
        <v>10</v>
      </c>
      <c r="B33" s="1">
        <v>44574</v>
      </c>
      <c r="C33" s="4">
        <v>39</v>
      </c>
      <c r="D33">
        <v>2</v>
      </c>
      <c r="E33" t="s">
        <v>49</v>
      </c>
      <c r="F33" t="str">
        <f>CONCATENATE(Table72[[#This Row],[OrderID-]],Table72[[#This Row],[CookieID]])</f>
        <v>102</v>
      </c>
      <c r="G33" s="4">
        <v>1</v>
      </c>
      <c r="H33" s="4">
        <v>0.5</v>
      </c>
      <c r="I33" s="4">
        <f>+Table72[[#This Row],[RevenuePerCookie]]-Table72[[#This Row],[CostPerCookie]]</f>
        <v>0.5</v>
      </c>
      <c r="J33" s="3">
        <v>39</v>
      </c>
      <c r="K33" s="3">
        <f>Table72[[#This Row],[RevenuePerCookie]]*Table72[[#This Row],[Quantity]]</f>
        <v>39</v>
      </c>
      <c r="L33" s="3">
        <f>+Table72[[#This Row],[CostPerCookie]]*Table72[[#This Row],[Quantity]]</f>
        <v>19.5</v>
      </c>
      <c r="M33" s="3">
        <f>+Table72[[#This Row],[ProfitPerCookie]]*Table72[[#This Row],[Quantity]]</f>
        <v>19.5</v>
      </c>
      <c r="N33">
        <v>4</v>
      </c>
      <c r="O33" t="s">
        <v>28</v>
      </c>
      <c r="P33" t="s">
        <v>29</v>
      </c>
      <c r="Q33" t="s">
        <v>30</v>
      </c>
      <c r="R33" t="s">
        <v>31</v>
      </c>
      <c r="S33" t="s">
        <v>32</v>
      </c>
      <c r="T33" t="s">
        <v>57</v>
      </c>
      <c r="U33" t="s">
        <v>14</v>
      </c>
      <c r="V33" t="s">
        <v>33</v>
      </c>
    </row>
    <row r="34" spans="1:22" x14ac:dyDescent="0.35">
      <c r="A34">
        <v>11</v>
      </c>
      <c r="B34" s="1">
        <v>44576</v>
      </c>
      <c r="C34" s="4">
        <v>1383</v>
      </c>
      <c r="D34">
        <v>6</v>
      </c>
      <c r="E34" t="s">
        <v>53</v>
      </c>
      <c r="F34" t="str">
        <f>CONCATENATE(Table72[[#This Row],[OrderID-]],Table72[[#This Row],[CookieID]])</f>
        <v>116</v>
      </c>
      <c r="G34" s="4">
        <v>6</v>
      </c>
      <c r="H34" s="4">
        <v>2.75</v>
      </c>
      <c r="I34" s="4">
        <f>+Table72[[#This Row],[RevenuePerCookie]]-Table72[[#This Row],[CostPerCookie]]</f>
        <v>3.25</v>
      </c>
      <c r="J34" s="3">
        <v>65</v>
      </c>
      <c r="K34" s="3">
        <f>Table72[[#This Row],[RevenuePerCookie]]*Table72[[#This Row],[Quantity]]</f>
        <v>390</v>
      </c>
      <c r="L34" s="3">
        <f>+Table72[[#This Row],[CostPerCookie]]*Table72[[#This Row],[Quantity]]</f>
        <v>178.75</v>
      </c>
      <c r="M34" s="3">
        <f>+Table72[[#This Row],[ProfitPerCookie]]*Table72[[#This Row],[Quantity]]</f>
        <v>211.25</v>
      </c>
      <c r="N34">
        <v>5</v>
      </c>
      <c r="O34" t="s">
        <v>34</v>
      </c>
      <c r="P34" t="s">
        <v>35</v>
      </c>
      <c r="Q34" t="s">
        <v>36</v>
      </c>
      <c r="R34" t="s">
        <v>37</v>
      </c>
      <c r="S34" t="s">
        <v>38</v>
      </c>
      <c r="T34" t="s">
        <v>54</v>
      </c>
      <c r="U34" t="s">
        <v>14</v>
      </c>
      <c r="V34" t="s">
        <v>39</v>
      </c>
    </row>
    <row r="35" spans="1:22" x14ac:dyDescent="0.35">
      <c r="A35">
        <v>11</v>
      </c>
      <c r="B35" s="1">
        <v>44576</v>
      </c>
      <c r="C35" s="4">
        <v>1383</v>
      </c>
      <c r="D35">
        <v>4</v>
      </c>
      <c r="E35" t="s">
        <v>51</v>
      </c>
      <c r="F35" t="str">
        <f>CONCATENATE(Table72[[#This Row],[OrderID-]],Table72[[#This Row],[CookieID]])</f>
        <v>114</v>
      </c>
      <c r="G35" s="4">
        <v>4</v>
      </c>
      <c r="H35" s="4">
        <v>1.5</v>
      </c>
      <c r="I35" s="4">
        <f>+Table72[[#This Row],[RevenuePerCookie]]-Table72[[#This Row],[CostPerCookie]]</f>
        <v>2.5</v>
      </c>
      <c r="J35" s="3">
        <v>235</v>
      </c>
      <c r="K35" s="3">
        <f>Table72[[#This Row],[RevenuePerCookie]]*Table72[[#This Row],[Quantity]]</f>
        <v>940</v>
      </c>
      <c r="L35" s="3">
        <f>+Table72[[#This Row],[CostPerCookie]]*Table72[[#This Row],[Quantity]]</f>
        <v>352.5</v>
      </c>
      <c r="M35" s="3">
        <f>+Table72[[#This Row],[ProfitPerCookie]]*Table72[[#This Row],[Quantity]]</f>
        <v>587.5</v>
      </c>
      <c r="N35">
        <v>5</v>
      </c>
      <c r="O35" t="s">
        <v>34</v>
      </c>
      <c r="P35" t="s">
        <v>35</v>
      </c>
      <c r="Q35" t="s">
        <v>36</v>
      </c>
      <c r="R35" t="s">
        <v>37</v>
      </c>
      <c r="S35" t="s">
        <v>38</v>
      </c>
      <c r="T35" t="s">
        <v>54</v>
      </c>
      <c r="U35" t="s">
        <v>14</v>
      </c>
      <c r="V35" t="s">
        <v>39</v>
      </c>
    </row>
    <row r="36" spans="1:22" x14ac:dyDescent="0.35">
      <c r="A36">
        <v>11</v>
      </c>
      <c r="B36" s="1">
        <v>44576</v>
      </c>
      <c r="C36" s="4">
        <v>1383</v>
      </c>
      <c r="D36">
        <v>2</v>
      </c>
      <c r="E36" t="s">
        <v>49</v>
      </c>
      <c r="F36" t="str">
        <f>CONCATENATE(Table72[[#This Row],[OrderID-]],Table72[[#This Row],[CookieID]])</f>
        <v>112</v>
      </c>
      <c r="G36" s="4">
        <v>1</v>
      </c>
      <c r="H36" s="4">
        <v>0.5</v>
      </c>
      <c r="I36" s="4">
        <f>+Table72[[#This Row],[RevenuePerCookie]]-Table72[[#This Row],[CostPerCookie]]</f>
        <v>0.5</v>
      </c>
      <c r="J36" s="3">
        <v>53</v>
      </c>
      <c r="K36" s="3">
        <f>Table72[[#This Row],[RevenuePerCookie]]*Table72[[#This Row],[Quantity]]</f>
        <v>53</v>
      </c>
      <c r="L36" s="3">
        <f>+Table72[[#This Row],[CostPerCookie]]*Table72[[#This Row],[Quantity]]</f>
        <v>26.5</v>
      </c>
      <c r="M36" s="3">
        <f>+Table72[[#This Row],[ProfitPerCookie]]*Table72[[#This Row],[Quantity]]</f>
        <v>26.5</v>
      </c>
      <c r="N36">
        <v>5</v>
      </c>
      <c r="O36" t="s">
        <v>34</v>
      </c>
      <c r="P36" t="s">
        <v>35</v>
      </c>
      <c r="Q36" t="s">
        <v>36</v>
      </c>
      <c r="R36" t="s">
        <v>37</v>
      </c>
      <c r="S36" t="s">
        <v>38</v>
      </c>
      <c r="T36" t="s">
        <v>54</v>
      </c>
      <c r="U36" t="s">
        <v>14</v>
      </c>
      <c r="V36" t="s">
        <v>39</v>
      </c>
    </row>
    <row r="37" spans="1:22" x14ac:dyDescent="0.35">
      <c r="A37">
        <v>12</v>
      </c>
      <c r="B37" s="1">
        <v>44580</v>
      </c>
      <c r="C37" s="4">
        <v>1680</v>
      </c>
      <c r="D37">
        <v>1</v>
      </c>
      <c r="E37" t="s">
        <v>48</v>
      </c>
      <c r="F37" t="str">
        <f>CONCATENATE(Table72[[#This Row],[OrderID-]],Table72[[#This Row],[CookieID]])</f>
        <v>121</v>
      </c>
      <c r="G37" s="4">
        <v>5</v>
      </c>
      <c r="H37" s="4">
        <v>2</v>
      </c>
      <c r="I37" s="4">
        <f>+Table72[[#This Row],[RevenuePerCookie]]-Table72[[#This Row],[CostPerCookie]]</f>
        <v>3</v>
      </c>
      <c r="J37" s="3">
        <v>171</v>
      </c>
      <c r="K37" s="3">
        <f>Table72[[#This Row],[RevenuePerCookie]]*Table72[[#This Row],[Quantity]]</f>
        <v>855</v>
      </c>
      <c r="L37" s="3">
        <f>+Table72[[#This Row],[CostPerCookie]]*Table72[[#This Row],[Quantity]]</f>
        <v>342</v>
      </c>
      <c r="M37" s="3">
        <f>+Table72[[#This Row],[ProfitPerCookie]]*Table72[[#This Row],[Quantity]]</f>
        <v>513</v>
      </c>
      <c r="N37">
        <v>1</v>
      </c>
      <c r="O37" t="s">
        <v>9</v>
      </c>
      <c r="P37" t="s">
        <v>10</v>
      </c>
      <c r="Q37" t="s">
        <v>11</v>
      </c>
      <c r="R37" t="s">
        <v>12</v>
      </c>
      <c r="S37" t="s">
        <v>13</v>
      </c>
      <c r="T37" t="s">
        <v>56</v>
      </c>
      <c r="U37" t="s">
        <v>14</v>
      </c>
      <c r="V37" t="s">
        <v>15</v>
      </c>
    </row>
    <row r="38" spans="1:22" x14ac:dyDescent="0.35">
      <c r="A38">
        <v>12</v>
      </c>
      <c r="B38" s="1">
        <v>44580</v>
      </c>
      <c r="C38" s="4">
        <v>1680</v>
      </c>
      <c r="D38">
        <v>5</v>
      </c>
      <c r="E38" t="s">
        <v>52</v>
      </c>
      <c r="F38" t="str">
        <f>CONCATENATE(Table72[[#This Row],[OrderID-]],Table72[[#This Row],[CookieID]])</f>
        <v>125</v>
      </c>
      <c r="G38" s="4">
        <v>3</v>
      </c>
      <c r="H38" s="4">
        <v>1.25</v>
      </c>
      <c r="I38" s="4">
        <f>+Table72[[#This Row],[RevenuePerCookie]]-Table72[[#This Row],[CostPerCookie]]</f>
        <v>1.75</v>
      </c>
      <c r="J38" s="3">
        <v>197</v>
      </c>
      <c r="K38" s="3">
        <f>Table72[[#This Row],[RevenuePerCookie]]*Table72[[#This Row],[Quantity]]</f>
        <v>591</v>
      </c>
      <c r="L38" s="3">
        <f>+Table72[[#This Row],[CostPerCookie]]*Table72[[#This Row],[Quantity]]</f>
        <v>246.25</v>
      </c>
      <c r="M38" s="3">
        <f>+Table72[[#This Row],[ProfitPerCookie]]*Table72[[#This Row],[Quantity]]</f>
        <v>344.75</v>
      </c>
      <c r="N38">
        <v>1</v>
      </c>
      <c r="O38" t="s">
        <v>9</v>
      </c>
      <c r="P38" t="s">
        <v>10</v>
      </c>
      <c r="Q38" t="s">
        <v>11</v>
      </c>
      <c r="R38" t="s">
        <v>12</v>
      </c>
      <c r="S38" t="s">
        <v>13</v>
      </c>
      <c r="T38" t="s">
        <v>56</v>
      </c>
      <c r="U38" t="s">
        <v>14</v>
      </c>
      <c r="V38" t="s">
        <v>15</v>
      </c>
    </row>
    <row r="39" spans="1:22" x14ac:dyDescent="0.35">
      <c r="A39">
        <v>12</v>
      </c>
      <c r="B39" s="1">
        <v>44580</v>
      </c>
      <c r="C39" s="4">
        <v>1680</v>
      </c>
      <c r="D39">
        <v>2</v>
      </c>
      <c r="E39" t="s">
        <v>49</v>
      </c>
      <c r="F39" t="str">
        <f>CONCATENATE(Table72[[#This Row],[OrderID-]],Table72[[#This Row],[CookieID]])</f>
        <v>122</v>
      </c>
      <c r="G39" s="4">
        <v>1</v>
      </c>
      <c r="H39" s="4">
        <v>0.5</v>
      </c>
      <c r="I39" s="4">
        <f>+Table72[[#This Row],[RevenuePerCookie]]-Table72[[#This Row],[CostPerCookie]]</f>
        <v>0.5</v>
      </c>
      <c r="J39" s="3">
        <v>234</v>
      </c>
      <c r="K39" s="3">
        <f>Table72[[#This Row],[RevenuePerCookie]]*Table72[[#This Row],[Quantity]]</f>
        <v>234</v>
      </c>
      <c r="L39" s="3">
        <f>+Table72[[#This Row],[CostPerCookie]]*Table72[[#This Row],[Quantity]]</f>
        <v>117</v>
      </c>
      <c r="M39" s="3">
        <f>+Table72[[#This Row],[ProfitPerCookie]]*Table72[[#This Row],[Quantity]]</f>
        <v>117</v>
      </c>
      <c r="N39">
        <v>1</v>
      </c>
      <c r="O39" t="s">
        <v>9</v>
      </c>
      <c r="P39" t="s">
        <v>10</v>
      </c>
      <c r="Q39" t="s">
        <v>11</v>
      </c>
      <c r="R39" t="s">
        <v>12</v>
      </c>
      <c r="S39" t="s">
        <v>13</v>
      </c>
      <c r="T39" t="s">
        <v>56</v>
      </c>
      <c r="U39" t="s">
        <v>14</v>
      </c>
      <c r="V39" t="s">
        <v>15</v>
      </c>
    </row>
    <row r="40" spans="1:22" x14ac:dyDescent="0.35">
      <c r="A40" s="2">
        <v>13</v>
      </c>
      <c r="B40" s="12">
        <v>44581</v>
      </c>
      <c r="C40" s="13">
        <v>3293</v>
      </c>
      <c r="D40" s="2">
        <v>2</v>
      </c>
      <c r="E40" s="2" t="s">
        <v>49</v>
      </c>
      <c r="F40" s="2" t="str">
        <f>CONCATENATE(Table72[[#This Row],[OrderID-]],Table72[[#This Row],[CookieID]])</f>
        <v>132</v>
      </c>
      <c r="G40" s="13">
        <v>1</v>
      </c>
      <c r="H40" s="13">
        <v>0.5</v>
      </c>
      <c r="I40" s="13">
        <f>+Table72[[#This Row],[RevenuePerCookie]]-Table72[[#This Row],[CostPerCookie]]</f>
        <v>0.5</v>
      </c>
      <c r="J40" s="11">
        <v>193</v>
      </c>
      <c r="K40" s="3">
        <f>Table72[[#This Row],[RevenuePerCookie]]*Table72[[#This Row],[Quantity]]</f>
        <v>193</v>
      </c>
      <c r="L40" s="3">
        <f>+Table72[[#This Row],[CostPerCookie]]*Table72[[#This Row],[Quantity]]</f>
        <v>96.5</v>
      </c>
      <c r="M40" s="3">
        <f>+Table72[[#This Row],[ProfitPerCookie]]*Table72[[#This Row],[Quantity]]</f>
        <v>96.5</v>
      </c>
      <c r="N40">
        <v>3</v>
      </c>
      <c r="O40" t="s">
        <v>22</v>
      </c>
      <c r="P40" t="s">
        <v>23</v>
      </c>
      <c r="Q40" t="s">
        <v>24</v>
      </c>
      <c r="R40" t="s">
        <v>25</v>
      </c>
      <c r="S40" t="s">
        <v>26</v>
      </c>
      <c r="T40" t="s">
        <v>58</v>
      </c>
      <c r="U40" t="s">
        <v>14</v>
      </c>
      <c r="V40" t="s">
        <v>27</v>
      </c>
    </row>
    <row r="41" spans="1:22" x14ac:dyDescent="0.35">
      <c r="A41">
        <v>13</v>
      </c>
      <c r="B41" s="1">
        <v>44581</v>
      </c>
      <c r="C41" s="4">
        <v>3293</v>
      </c>
      <c r="D41">
        <v>4</v>
      </c>
      <c r="E41" t="s">
        <v>51</v>
      </c>
      <c r="F41" t="str">
        <f>CONCATENATE(Table72[[#This Row],[OrderID-]],Table72[[#This Row],[CookieID]])</f>
        <v>134</v>
      </c>
      <c r="G41" s="4">
        <v>4</v>
      </c>
      <c r="H41" s="4">
        <v>1.5</v>
      </c>
      <c r="I41" s="4">
        <f>+Table72[[#This Row],[RevenuePerCookie]]-Table72[[#This Row],[CostPerCookie]]</f>
        <v>2.5</v>
      </c>
      <c r="J41" s="3">
        <v>225</v>
      </c>
      <c r="K41" s="3">
        <f>Table72[[#This Row],[RevenuePerCookie]]*Table72[[#This Row],[Quantity]]</f>
        <v>900</v>
      </c>
      <c r="L41" s="3">
        <f>+Table72[[#This Row],[CostPerCookie]]*Table72[[#This Row],[Quantity]]</f>
        <v>337.5</v>
      </c>
      <c r="M41" s="3">
        <f>+Table72[[#This Row],[ProfitPerCookie]]*Table72[[#This Row],[Quantity]]</f>
        <v>562.5</v>
      </c>
      <c r="N41">
        <v>3</v>
      </c>
      <c r="O41" t="s">
        <v>22</v>
      </c>
      <c r="P41" t="s">
        <v>23</v>
      </c>
      <c r="Q41" t="s">
        <v>24</v>
      </c>
      <c r="R41" t="s">
        <v>25</v>
      </c>
      <c r="S41" t="s">
        <v>26</v>
      </c>
      <c r="T41" t="s">
        <v>58</v>
      </c>
      <c r="U41" t="s">
        <v>14</v>
      </c>
      <c r="V41" t="s">
        <v>27</v>
      </c>
    </row>
    <row r="42" spans="1:22" x14ac:dyDescent="0.35">
      <c r="A42">
        <v>13</v>
      </c>
      <c r="B42" s="1">
        <v>44581</v>
      </c>
      <c r="C42" s="4">
        <v>3293</v>
      </c>
      <c r="D42">
        <v>1</v>
      </c>
      <c r="E42" t="s">
        <v>48</v>
      </c>
      <c r="F42" t="str">
        <f>CONCATENATE(Table72[[#This Row],[OrderID-]],Table72[[#This Row],[CookieID]])</f>
        <v>131</v>
      </c>
      <c r="G42" s="4">
        <v>5</v>
      </c>
      <c r="H42" s="4">
        <v>2</v>
      </c>
      <c r="I42" s="4">
        <f>+Table72[[#This Row],[RevenuePerCookie]]-Table72[[#This Row],[CostPerCookie]]</f>
        <v>3</v>
      </c>
      <c r="J42" s="3">
        <v>201</v>
      </c>
      <c r="K42" s="3">
        <f>Table72[[#This Row],[RevenuePerCookie]]*Table72[[#This Row],[Quantity]]</f>
        <v>1005</v>
      </c>
      <c r="L42" s="3">
        <f>+Table72[[#This Row],[CostPerCookie]]*Table72[[#This Row],[Quantity]]</f>
        <v>402</v>
      </c>
      <c r="M42" s="3">
        <f>+Table72[[#This Row],[ProfitPerCookie]]*Table72[[#This Row],[Quantity]]</f>
        <v>603</v>
      </c>
      <c r="N42">
        <v>3</v>
      </c>
      <c r="O42" t="s">
        <v>22</v>
      </c>
      <c r="P42" t="s">
        <v>23</v>
      </c>
      <c r="Q42" t="s">
        <v>24</v>
      </c>
      <c r="R42" t="s">
        <v>25</v>
      </c>
      <c r="S42" t="s">
        <v>26</v>
      </c>
      <c r="T42" t="s">
        <v>58</v>
      </c>
      <c r="U42" t="s">
        <v>14</v>
      </c>
      <c r="V42" t="s">
        <v>27</v>
      </c>
    </row>
    <row r="43" spans="1:22" x14ac:dyDescent="0.35">
      <c r="A43" s="2">
        <v>13</v>
      </c>
      <c r="B43" s="12">
        <v>44581</v>
      </c>
      <c r="C43" s="13">
        <v>3293</v>
      </c>
      <c r="D43" s="2">
        <v>2</v>
      </c>
      <c r="E43" s="2" t="s">
        <v>49</v>
      </c>
      <c r="F43" s="2" t="str">
        <f>CONCATENATE(Table72[[#This Row],[OrderID-]],Table72[[#This Row],[CookieID]])</f>
        <v>132</v>
      </c>
      <c r="G43" s="13">
        <v>1</v>
      </c>
      <c r="H43" s="13">
        <v>0.5</v>
      </c>
      <c r="I43" s="13">
        <f>+Table72[[#This Row],[RevenuePerCookie]]-Table72[[#This Row],[CostPerCookie]]</f>
        <v>0.5</v>
      </c>
      <c r="J43" s="11">
        <v>193</v>
      </c>
      <c r="K43" s="3">
        <f>Table72[[#This Row],[RevenuePerCookie]]*Table72[[#This Row],[Quantity]]</f>
        <v>193</v>
      </c>
      <c r="L43" s="3">
        <f>+Table72[[#This Row],[CostPerCookie]]*Table72[[#This Row],[Quantity]]</f>
        <v>96.5</v>
      </c>
      <c r="M43" s="3">
        <f>+Table72[[#This Row],[ProfitPerCookie]]*Table72[[#This Row],[Quantity]]</f>
        <v>96.5</v>
      </c>
      <c r="N43">
        <v>3</v>
      </c>
      <c r="O43" t="s">
        <v>22</v>
      </c>
      <c r="P43" t="s">
        <v>23</v>
      </c>
      <c r="Q43" t="s">
        <v>24</v>
      </c>
      <c r="R43" t="s">
        <v>25</v>
      </c>
      <c r="S43" t="s">
        <v>26</v>
      </c>
      <c r="T43" t="s">
        <v>58</v>
      </c>
      <c r="U43" t="s">
        <v>14</v>
      </c>
      <c r="V43" t="s">
        <v>27</v>
      </c>
    </row>
    <row r="44" spans="1:22" x14ac:dyDescent="0.35">
      <c r="A44">
        <v>13</v>
      </c>
      <c r="B44" s="1">
        <v>44581</v>
      </c>
      <c r="C44" s="4">
        <v>3293</v>
      </c>
      <c r="D44">
        <v>3</v>
      </c>
      <c r="E44" t="s">
        <v>50</v>
      </c>
      <c r="F44" t="str">
        <f>CONCATENATE(Table72[[#This Row],[OrderID-]],Table72[[#This Row],[CookieID]])</f>
        <v>133</v>
      </c>
      <c r="G44" s="4">
        <v>5</v>
      </c>
      <c r="H44" s="4">
        <v>2.2000000000000002</v>
      </c>
      <c r="I44" s="4">
        <f>+Table72[[#This Row],[RevenuePerCookie]]-Table72[[#This Row],[CostPerCookie]]</f>
        <v>2.8</v>
      </c>
      <c r="J44" s="3">
        <v>239</v>
      </c>
      <c r="K44" s="3">
        <f>Table72[[#This Row],[RevenuePerCookie]]*Table72[[#This Row],[Quantity]]</f>
        <v>1195</v>
      </c>
      <c r="L44" s="3">
        <f>+Table72[[#This Row],[CostPerCookie]]*Table72[[#This Row],[Quantity]]</f>
        <v>525.80000000000007</v>
      </c>
      <c r="M44" s="3">
        <f>+Table72[[#This Row],[ProfitPerCookie]]*Table72[[#This Row],[Quantity]]</f>
        <v>669.19999999999993</v>
      </c>
      <c r="N44">
        <v>3</v>
      </c>
      <c r="O44" t="s">
        <v>22</v>
      </c>
      <c r="P44" t="s">
        <v>23</v>
      </c>
      <c r="Q44" t="s">
        <v>24</v>
      </c>
      <c r="R44" t="s">
        <v>25</v>
      </c>
      <c r="S44" t="s">
        <v>26</v>
      </c>
      <c r="T44" t="s">
        <v>58</v>
      </c>
      <c r="U44" t="s">
        <v>14</v>
      </c>
      <c r="V44" t="s">
        <v>27</v>
      </c>
    </row>
    <row r="45" spans="1:22" x14ac:dyDescent="0.35">
      <c r="A45">
        <v>14</v>
      </c>
      <c r="B45" s="1">
        <v>44582</v>
      </c>
      <c r="C45" s="4">
        <v>773</v>
      </c>
      <c r="D45">
        <v>3</v>
      </c>
      <c r="E45" t="s">
        <v>50</v>
      </c>
      <c r="F45" t="str">
        <f>CONCATENATE(Table72[[#This Row],[OrderID-]],Table72[[#This Row],[CookieID]])</f>
        <v>143</v>
      </c>
      <c r="G45" s="4">
        <v>5</v>
      </c>
      <c r="H45" s="4">
        <v>2.2000000000000002</v>
      </c>
      <c r="I45" s="4">
        <f>+Table72[[#This Row],[RevenuePerCookie]]-Table72[[#This Row],[CostPerCookie]]</f>
        <v>2.8</v>
      </c>
      <c r="J45" s="3">
        <v>78</v>
      </c>
      <c r="K45" s="3">
        <f>Table72[[#This Row],[RevenuePerCookie]]*Table72[[#This Row],[Quantity]]</f>
        <v>390</v>
      </c>
      <c r="L45" s="3">
        <f>+Table72[[#This Row],[CostPerCookie]]*Table72[[#This Row],[Quantity]]</f>
        <v>171.60000000000002</v>
      </c>
      <c r="M45" s="3">
        <f>+Table72[[#This Row],[ProfitPerCookie]]*Table72[[#This Row],[Quantity]]</f>
        <v>218.39999999999998</v>
      </c>
      <c r="N45">
        <v>1</v>
      </c>
      <c r="O45" t="s">
        <v>9</v>
      </c>
      <c r="P45" t="s">
        <v>10</v>
      </c>
      <c r="Q45" t="s">
        <v>11</v>
      </c>
      <c r="R45" t="s">
        <v>12</v>
      </c>
      <c r="S45" t="s">
        <v>13</v>
      </c>
      <c r="T45" t="s">
        <v>56</v>
      </c>
      <c r="U45" t="s">
        <v>14</v>
      </c>
      <c r="V45" t="s">
        <v>15</v>
      </c>
    </row>
    <row r="46" spans="1:22" x14ac:dyDescent="0.35">
      <c r="A46">
        <v>14</v>
      </c>
      <c r="B46" s="1">
        <v>44582</v>
      </c>
      <c r="C46" s="4">
        <v>773</v>
      </c>
      <c r="D46">
        <v>6</v>
      </c>
      <c r="E46" t="s">
        <v>53</v>
      </c>
      <c r="F46" t="str">
        <f>CONCATENATE(Table72[[#This Row],[OrderID-]],Table72[[#This Row],[CookieID]])</f>
        <v>146</v>
      </c>
      <c r="G46" s="4">
        <v>6</v>
      </c>
      <c r="H46" s="4">
        <v>2.75</v>
      </c>
      <c r="I46" s="4">
        <f>+Table72[[#This Row],[RevenuePerCookie]]-Table72[[#This Row],[CostPerCookie]]</f>
        <v>3.25</v>
      </c>
      <c r="J46" s="3">
        <v>26</v>
      </c>
      <c r="K46" s="3">
        <f>Table72[[#This Row],[RevenuePerCookie]]*Table72[[#This Row],[Quantity]]</f>
        <v>156</v>
      </c>
      <c r="L46" s="3">
        <f>+Table72[[#This Row],[CostPerCookie]]*Table72[[#This Row],[Quantity]]</f>
        <v>71.5</v>
      </c>
      <c r="M46" s="3">
        <f>+Table72[[#This Row],[ProfitPerCookie]]*Table72[[#This Row],[Quantity]]</f>
        <v>84.5</v>
      </c>
      <c r="N46">
        <v>1</v>
      </c>
      <c r="O46" t="s">
        <v>9</v>
      </c>
      <c r="P46" t="s">
        <v>10</v>
      </c>
      <c r="Q46" t="s">
        <v>11</v>
      </c>
      <c r="R46" t="s">
        <v>12</v>
      </c>
      <c r="S46" t="s">
        <v>13</v>
      </c>
      <c r="T46" t="s">
        <v>56</v>
      </c>
      <c r="U46" t="s">
        <v>14</v>
      </c>
      <c r="V46" t="s">
        <v>15</v>
      </c>
    </row>
    <row r="47" spans="1:22" x14ac:dyDescent="0.35">
      <c r="A47">
        <v>14</v>
      </c>
      <c r="B47" s="1">
        <v>44582</v>
      </c>
      <c r="C47" s="4">
        <v>773</v>
      </c>
      <c r="D47">
        <v>2</v>
      </c>
      <c r="E47" t="s">
        <v>49</v>
      </c>
      <c r="F47" t="str">
        <f>CONCATENATE(Table72[[#This Row],[OrderID-]],Table72[[#This Row],[CookieID]])</f>
        <v>142</v>
      </c>
      <c r="G47" s="4">
        <v>1</v>
      </c>
      <c r="H47" s="4">
        <v>0.5</v>
      </c>
      <c r="I47" s="4">
        <f>+Table72[[#This Row],[RevenuePerCookie]]-Table72[[#This Row],[CostPerCookie]]</f>
        <v>0.5</v>
      </c>
      <c r="J47" s="3">
        <v>227</v>
      </c>
      <c r="K47" s="3">
        <f>Table72[[#This Row],[RevenuePerCookie]]*Table72[[#This Row],[Quantity]]</f>
        <v>227</v>
      </c>
      <c r="L47" s="3">
        <f>+Table72[[#This Row],[CostPerCookie]]*Table72[[#This Row],[Quantity]]</f>
        <v>113.5</v>
      </c>
      <c r="M47" s="3">
        <f>+Table72[[#This Row],[ProfitPerCookie]]*Table72[[#This Row],[Quantity]]</f>
        <v>113.5</v>
      </c>
      <c r="N47">
        <v>1</v>
      </c>
      <c r="O47" t="s">
        <v>9</v>
      </c>
      <c r="P47" t="s">
        <v>10</v>
      </c>
      <c r="Q47" t="s">
        <v>11</v>
      </c>
      <c r="R47" t="s">
        <v>12</v>
      </c>
      <c r="S47" t="s">
        <v>13</v>
      </c>
      <c r="T47" t="s">
        <v>56</v>
      </c>
      <c r="U47" t="s">
        <v>14</v>
      </c>
      <c r="V47" t="s">
        <v>15</v>
      </c>
    </row>
    <row r="48" spans="1:22" x14ac:dyDescent="0.35">
      <c r="A48">
        <v>15</v>
      </c>
      <c r="B48" s="1">
        <v>44582</v>
      </c>
      <c r="C48" s="4">
        <v>1093</v>
      </c>
      <c r="D48">
        <v>5</v>
      </c>
      <c r="E48" t="s">
        <v>52</v>
      </c>
      <c r="F48" t="str">
        <f>CONCATENATE(Table72[[#This Row],[OrderID-]],Table72[[#This Row],[CookieID]])</f>
        <v>155</v>
      </c>
      <c r="G48" s="4">
        <v>3</v>
      </c>
      <c r="H48" s="4">
        <v>1.25</v>
      </c>
      <c r="I48" s="4">
        <f>+Table72[[#This Row],[RevenuePerCookie]]-Table72[[#This Row],[CostPerCookie]]</f>
        <v>1.75</v>
      </c>
      <c r="J48" s="3">
        <v>48</v>
      </c>
      <c r="K48" s="3">
        <f>Table72[[#This Row],[RevenuePerCookie]]*Table72[[#This Row],[Quantity]]</f>
        <v>144</v>
      </c>
      <c r="L48" s="3">
        <f>+Table72[[#This Row],[CostPerCookie]]*Table72[[#This Row],[Quantity]]</f>
        <v>60</v>
      </c>
      <c r="M48" s="3">
        <f>+Table72[[#This Row],[ProfitPerCookie]]*Table72[[#This Row],[Quantity]]</f>
        <v>84</v>
      </c>
      <c r="N48">
        <v>3</v>
      </c>
      <c r="O48" t="s">
        <v>22</v>
      </c>
      <c r="P48" t="s">
        <v>23</v>
      </c>
      <c r="Q48" t="s">
        <v>24</v>
      </c>
      <c r="R48" t="s">
        <v>25</v>
      </c>
      <c r="S48" t="s">
        <v>26</v>
      </c>
      <c r="T48" t="s">
        <v>58</v>
      </c>
      <c r="U48" t="s">
        <v>14</v>
      </c>
      <c r="V48" t="s">
        <v>27</v>
      </c>
    </row>
    <row r="49" spans="1:22" x14ac:dyDescent="0.35">
      <c r="A49">
        <v>15</v>
      </c>
      <c r="B49" s="1">
        <v>44582</v>
      </c>
      <c r="C49" s="4">
        <v>1093</v>
      </c>
      <c r="D49">
        <v>3</v>
      </c>
      <c r="E49" t="s">
        <v>50</v>
      </c>
      <c r="F49" t="str">
        <f>CONCATENATE(Table72[[#This Row],[OrderID-]],Table72[[#This Row],[CookieID]])</f>
        <v>153</v>
      </c>
      <c r="G49" s="4">
        <v>5</v>
      </c>
      <c r="H49" s="4">
        <v>2.2000000000000002</v>
      </c>
      <c r="I49" s="4">
        <f>+Table72[[#This Row],[RevenuePerCookie]]-Table72[[#This Row],[CostPerCookie]]</f>
        <v>2.8</v>
      </c>
      <c r="J49" s="3">
        <v>109</v>
      </c>
      <c r="K49" s="3">
        <f>Table72[[#This Row],[RevenuePerCookie]]*Table72[[#This Row],[Quantity]]</f>
        <v>545</v>
      </c>
      <c r="L49" s="3">
        <f>+Table72[[#This Row],[CostPerCookie]]*Table72[[#This Row],[Quantity]]</f>
        <v>239.8</v>
      </c>
      <c r="M49" s="3">
        <f>+Table72[[#This Row],[ProfitPerCookie]]*Table72[[#This Row],[Quantity]]</f>
        <v>305.2</v>
      </c>
      <c r="N49">
        <v>3</v>
      </c>
      <c r="O49" t="s">
        <v>22</v>
      </c>
      <c r="P49" t="s">
        <v>23</v>
      </c>
      <c r="Q49" t="s">
        <v>24</v>
      </c>
      <c r="R49" t="s">
        <v>25</v>
      </c>
      <c r="S49" t="s">
        <v>26</v>
      </c>
      <c r="T49" t="s">
        <v>58</v>
      </c>
      <c r="U49" t="s">
        <v>14</v>
      </c>
      <c r="V49" t="s">
        <v>27</v>
      </c>
    </row>
    <row r="50" spans="1:22" x14ac:dyDescent="0.35">
      <c r="A50">
        <v>15</v>
      </c>
      <c r="B50" s="1">
        <v>44582</v>
      </c>
      <c r="C50" s="4">
        <v>1093</v>
      </c>
      <c r="D50">
        <v>2</v>
      </c>
      <c r="E50" t="s">
        <v>49</v>
      </c>
      <c r="F50" t="str">
        <f>CONCATENATE(Table72[[#This Row],[OrderID-]],Table72[[#This Row],[CookieID]])</f>
        <v>152</v>
      </c>
      <c r="G50" s="4">
        <v>1</v>
      </c>
      <c r="H50" s="4">
        <v>0.5</v>
      </c>
      <c r="I50" s="4">
        <f>+Table72[[#This Row],[RevenuePerCookie]]-Table72[[#This Row],[CostPerCookie]]</f>
        <v>0.5</v>
      </c>
      <c r="J50" s="3">
        <v>99</v>
      </c>
      <c r="K50" s="3">
        <f>Table72[[#This Row],[RevenuePerCookie]]*Table72[[#This Row],[Quantity]]</f>
        <v>99</v>
      </c>
      <c r="L50" s="3">
        <f>+Table72[[#This Row],[CostPerCookie]]*Table72[[#This Row],[Quantity]]</f>
        <v>49.5</v>
      </c>
      <c r="M50" s="3">
        <f>+Table72[[#This Row],[ProfitPerCookie]]*Table72[[#This Row],[Quantity]]</f>
        <v>49.5</v>
      </c>
      <c r="N50">
        <v>3</v>
      </c>
      <c r="O50" t="s">
        <v>22</v>
      </c>
      <c r="P50" t="s">
        <v>23</v>
      </c>
      <c r="Q50" t="s">
        <v>24</v>
      </c>
      <c r="R50" t="s">
        <v>25</v>
      </c>
      <c r="S50" t="s">
        <v>26</v>
      </c>
      <c r="T50" t="s">
        <v>58</v>
      </c>
      <c r="U50" t="s">
        <v>14</v>
      </c>
      <c r="V50" t="s">
        <v>27</v>
      </c>
    </row>
    <row r="51" spans="1:22" x14ac:dyDescent="0.35">
      <c r="A51">
        <v>15</v>
      </c>
      <c r="B51" s="1">
        <v>44582</v>
      </c>
      <c r="C51" s="4">
        <v>1093</v>
      </c>
      <c r="D51">
        <v>1</v>
      </c>
      <c r="E51" t="s">
        <v>48</v>
      </c>
      <c r="F51" t="str">
        <f>CONCATENATE(Table72[[#This Row],[OrderID-]],Table72[[#This Row],[CookieID]])</f>
        <v>151</v>
      </c>
      <c r="G51" s="4">
        <v>5</v>
      </c>
      <c r="H51" s="4">
        <v>2</v>
      </c>
      <c r="I51" s="4">
        <f>+Table72[[#This Row],[RevenuePerCookie]]-Table72[[#This Row],[CostPerCookie]]</f>
        <v>3</v>
      </c>
      <c r="J51" s="3">
        <v>61</v>
      </c>
      <c r="K51" s="3">
        <f>Table72[[#This Row],[RevenuePerCookie]]*Table72[[#This Row],[Quantity]]</f>
        <v>305</v>
      </c>
      <c r="L51" s="3">
        <f>+Table72[[#This Row],[CostPerCookie]]*Table72[[#This Row],[Quantity]]</f>
        <v>122</v>
      </c>
      <c r="M51" s="3">
        <f>+Table72[[#This Row],[ProfitPerCookie]]*Table72[[#This Row],[Quantity]]</f>
        <v>183</v>
      </c>
      <c r="N51">
        <v>3</v>
      </c>
      <c r="O51" t="s">
        <v>22</v>
      </c>
      <c r="P51" t="s">
        <v>23</v>
      </c>
      <c r="Q51" t="s">
        <v>24</v>
      </c>
      <c r="R51" t="s">
        <v>25</v>
      </c>
      <c r="S51" t="s">
        <v>26</v>
      </c>
      <c r="T51" t="s">
        <v>58</v>
      </c>
      <c r="U51" t="s">
        <v>14</v>
      </c>
      <c r="V51" t="s">
        <v>27</v>
      </c>
    </row>
    <row r="52" spans="1:22" x14ac:dyDescent="0.35">
      <c r="A52">
        <v>16</v>
      </c>
      <c r="B52" s="1">
        <v>44582</v>
      </c>
      <c r="C52" s="4">
        <v>998</v>
      </c>
      <c r="D52">
        <v>6</v>
      </c>
      <c r="E52" t="s">
        <v>53</v>
      </c>
      <c r="F52" t="str">
        <f>CONCATENATE(Table72[[#This Row],[OrderID-]],Table72[[#This Row],[CookieID]])</f>
        <v>166</v>
      </c>
      <c r="G52" s="4">
        <v>6</v>
      </c>
      <c r="H52" s="4">
        <v>2.75</v>
      </c>
      <c r="I52" s="4">
        <f>+Table72[[#This Row],[RevenuePerCookie]]-Table72[[#This Row],[CostPerCookie]]</f>
        <v>3.25</v>
      </c>
      <c r="J52" s="3">
        <v>129</v>
      </c>
      <c r="K52" s="3">
        <f>Table72[[#This Row],[RevenuePerCookie]]*Table72[[#This Row],[Quantity]]</f>
        <v>774</v>
      </c>
      <c r="L52" s="3">
        <f>+Table72[[#This Row],[CostPerCookie]]*Table72[[#This Row],[Quantity]]</f>
        <v>354.75</v>
      </c>
      <c r="M52" s="3">
        <f>+Table72[[#This Row],[ProfitPerCookie]]*Table72[[#This Row],[Quantity]]</f>
        <v>419.25</v>
      </c>
      <c r="N52">
        <v>2</v>
      </c>
      <c r="O52" t="s">
        <v>16</v>
      </c>
      <c r="P52" t="s">
        <v>17</v>
      </c>
      <c r="Q52" t="s">
        <v>18</v>
      </c>
      <c r="R52" t="s">
        <v>19</v>
      </c>
      <c r="S52" t="s">
        <v>20</v>
      </c>
      <c r="T52" t="s">
        <v>55</v>
      </c>
      <c r="U52" t="s">
        <v>14</v>
      </c>
      <c r="V52" t="s">
        <v>21</v>
      </c>
    </row>
    <row r="53" spans="1:22" x14ac:dyDescent="0.35">
      <c r="A53">
        <v>16</v>
      </c>
      <c r="B53" s="1">
        <v>44582</v>
      </c>
      <c r="C53" s="4">
        <v>998</v>
      </c>
      <c r="D53">
        <v>4</v>
      </c>
      <c r="E53" t="s">
        <v>51</v>
      </c>
      <c r="F53" t="str">
        <f>CONCATENATE(Table72[[#This Row],[OrderID-]],Table72[[#This Row],[CookieID]])</f>
        <v>164</v>
      </c>
      <c r="G53" s="4">
        <v>4</v>
      </c>
      <c r="H53" s="4">
        <v>1.5</v>
      </c>
      <c r="I53" s="4">
        <f>+Table72[[#This Row],[RevenuePerCookie]]-Table72[[#This Row],[CostPerCookie]]</f>
        <v>2.5</v>
      </c>
      <c r="J53" s="3">
        <v>56</v>
      </c>
      <c r="K53" s="3">
        <f>Table72[[#This Row],[RevenuePerCookie]]*Table72[[#This Row],[Quantity]]</f>
        <v>224</v>
      </c>
      <c r="L53" s="3">
        <f>+Table72[[#This Row],[CostPerCookie]]*Table72[[#This Row],[Quantity]]</f>
        <v>84</v>
      </c>
      <c r="M53" s="3">
        <f>+Table72[[#This Row],[ProfitPerCookie]]*Table72[[#This Row],[Quantity]]</f>
        <v>140</v>
      </c>
      <c r="N53">
        <v>2</v>
      </c>
      <c r="O53" t="s">
        <v>16</v>
      </c>
      <c r="P53" t="s">
        <v>17</v>
      </c>
      <c r="Q53" t="s">
        <v>18</v>
      </c>
      <c r="R53" t="s">
        <v>19</v>
      </c>
      <c r="S53" t="s">
        <v>20</v>
      </c>
      <c r="T53" t="s">
        <v>55</v>
      </c>
      <c r="U53" t="s">
        <v>14</v>
      </c>
      <c r="V53" t="s">
        <v>21</v>
      </c>
    </row>
    <row r="54" spans="1:22" x14ac:dyDescent="0.35">
      <c r="A54">
        <v>17</v>
      </c>
      <c r="B54" s="1">
        <v>44584</v>
      </c>
      <c r="C54" s="4">
        <v>912</v>
      </c>
      <c r="D54">
        <v>5</v>
      </c>
      <c r="E54" t="s">
        <v>52</v>
      </c>
      <c r="F54" t="str">
        <f>CONCATENATE(Table72[[#This Row],[OrderID-]],Table72[[#This Row],[CookieID]])</f>
        <v>175</v>
      </c>
      <c r="G54" s="4">
        <v>3</v>
      </c>
      <c r="H54" s="4">
        <v>1.25</v>
      </c>
      <c r="I54" s="4">
        <f>+Table72[[#This Row],[RevenuePerCookie]]-Table72[[#This Row],[CostPerCookie]]</f>
        <v>1.75</v>
      </c>
      <c r="J54" s="3">
        <v>199</v>
      </c>
      <c r="K54" s="3">
        <f>Table72[[#This Row],[RevenuePerCookie]]*Table72[[#This Row],[Quantity]]</f>
        <v>597</v>
      </c>
      <c r="L54" s="3">
        <f>+Table72[[#This Row],[CostPerCookie]]*Table72[[#This Row],[Quantity]]</f>
        <v>248.75</v>
      </c>
      <c r="M54" s="3">
        <f>+Table72[[#This Row],[ProfitPerCookie]]*Table72[[#This Row],[Quantity]]</f>
        <v>348.25</v>
      </c>
      <c r="N54">
        <v>3</v>
      </c>
      <c r="O54" t="s">
        <v>22</v>
      </c>
      <c r="P54" t="s">
        <v>23</v>
      </c>
      <c r="Q54" t="s">
        <v>24</v>
      </c>
      <c r="R54" t="s">
        <v>25</v>
      </c>
      <c r="S54" t="s">
        <v>26</v>
      </c>
      <c r="T54" t="s">
        <v>58</v>
      </c>
      <c r="U54" t="s">
        <v>14</v>
      </c>
      <c r="V54" t="s">
        <v>27</v>
      </c>
    </row>
    <row r="55" spans="1:22" x14ac:dyDescent="0.35">
      <c r="A55">
        <v>17</v>
      </c>
      <c r="B55" s="1">
        <v>44584</v>
      </c>
      <c r="C55" s="4">
        <v>912</v>
      </c>
      <c r="D55">
        <v>3</v>
      </c>
      <c r="E55" t="s">
        <v>50</v>
      </c>
      <c r="F55" t="str">
        <f>CONCATENATE(Table72[[#This Row],[OrderID-]],Table72[[#This Row],[CookieID]])</f>
        <v>173</v>
      </c>
      <c r="G55" s="4">
        <v>5</v>
      </c>
      <c r="H55" s="4">
        <v>2.2000000000000002</v>
      </c>
      <c r="I55" s="4">
        <f>+Table72[[#This Row],[RevenuePerCookie]]-Table72[[#This Row],[CostPerCookie]]</f>
        <v>2.8</v>
      </c>
      <c r="J55" s="3">
        <v>63</v>
      </c>
      <c r="K55" s="3">
        <f>Table72[[#This Row],[RevenuePerCookie]]*Table72[[#This Row],[Quantity]]</f>
        <v>315</v>
      </c>
      <c r="L55" s="3">
        <f>+Table72[[#This Row],[CostPerCookie]]*Table72[[#This Row],[Quantity]]</f>
        <v>138.60000000000002</v>
      </c>
      <c r="M55" s="3">
        <f>+Table72[[#This Row],[ProfitPerCookie]]*Table72[[#This Row],[Quantity]]</f>
        <v>176.39999999999998</v>
      </c>
      <c r="N55">
        <v>3</v>
      </c>
      <c r="O55" t="s">
        <v>22</v>
      </c>
      <c r="P55" t="s">
        <v>23</v>
      </c>
      <c r="Q55" t="s">
        <v>24</v>
      </c>
      <c r="R55" t="s">
        <v>25</v>
      </c>
      <c r="S55" t="s">
        <v>26</v>
      </c>
      <c r="T55" t="s">
        <v>58</v>
      </c>
      <c r="U55" t="s">
        <v>14</v>
      </c>
      <c r="V55" t="s">
        <v>27</v>
      </c>
    </row>
    <row r="56" spans="1:22" x14ac:dyDescent="0.35">
      <c r="A56">
        <v>18</v>
      </c>
      <c r="B56" s="1">
        <v>44585</v>
      </c>
      <c r="C56" s="4">
        <v>915</v>
      </c>
      <c r="D56">
        <v>3</v>
      </c>
      <c r="E56" t="s">
        <v>50</v>
      </c>
      <c r="F56" t="str">
        <f>CONCATENATE(Table72[[#This Row],[OrderID-]],Table72[[#This Row],[CookieID]])</f>
        <v>183</v>
      </c>
      <c r="G56" s="4">
        <v>5</v>
      </c>
      <c r="H56" s="4">
        <v>2.2000000000000002</v>
      </c>
      <c r="I56" s="4">
        <f>+Table72[[#This Row],[RevenuePerCookie]]-Table72[[#This Row],[CostPerCookie]]</f>
        <v>2.8</v>
      </c>
      <c r="J56" s="3">
        <v>183</v>
      </c>
      <c r="K56" s="3">
        <f>Table72[[#This Row],[RevenuePerCookie]]*Table72[[#This Row],[Quantity]]</f>
        <v>915</v>
      </c>
      <c r="L56" s="3">
        <f>+Table72[[#This Row],[CostPerCookie]]*Table72[[#This Row],[Quantity]]</f>
        <v>402.6</v>
      </c>
      <c r="M56" s="3">
        <f>+Table72[[#This Row],[ProfitPerCookie]]*Table72[[#This Row],[Quantity]]</f>
        <v>512.4</v>
      </c>
      <c r="N56">
        <v>4</v>
      </c>
      <c r="O56" t="s">
        <v>28</v>
      </c>
      <c r="P56" t="s">
        <v>29</v>
      </c>
      <c r="Q56" t="s">
        <v>30</v>
      </c>
      <c r="R56" t="s">
        <v>31</v>
      </c>
      <c r="S56" t="s">
        <v>32</v>
      </c>
      <c r="T56" t="s">
        <v>57</v>
      </c>
      <c r="U56" t="s">
        <v>14</v>
      </c>
      <c r="V56" t="s">
        <v>33</v>
      </c>
    </row>
    <row r="57" spans="1:22" x14ac:dyDescent="0.35">
      <c r="A57">
        <v>19</v>
      </c>
      <c r="B57" s="1">
        <v>44588</v>
      </c>
      <c r="C57" s="4">
        <v>1410</v>
      </c>
      <c r="D57">
        <v>6</v>
      </c>
      <c r="E57" t="s">
        <v>53</v>
      </c>
      <c r="F57" t="str">
        <f>CONCATENATE(Table72[[#This Row],[OrderID-]],Table72[[#This Row],[CookieID]])</f>
        <v>196</v>
      </c>
      <c r="G57" s="4">
        <v>6</v>
      </c>
      <c r="H57" s="4">
        <v>2.75</v>
      </c>
      <c r="I57" s="4">
        <f>+Table72[[#This Row],[RevenuePerCookie]]-Table72[[#This Row],[CostPerCookie]]</f>
        <v>3.25</v>
      </c>
      <c r="J57" s="3">
        <v>235</v>
      </c>
      <c r="K57" s="3">
        <f>Table72[[#This Row],[RevenuePerCookie]]*Table72[[#This Row],[Quantity]]</f>
        <v>1410</v>
      </c>
      <c r="L57" s="3">
        <f>+Table72[[#This Row],[CostPerCookie]]*Table72[[#This Row],[Quantity]]</f>
        <v>646.25</v>
      </c>
      <c r="M57" s="3">
        <f>+Table72[[#This Row],[ProfitPerCookie]]*Table72[[#This Row],[Quantity]]</f>
        <v>763.75</v>
      </c>
      <c r="N57">
        <v>2</v>
      </c>
      <c r="O57" t="s">
        <v>16</v>
      </c>
      <c r="P57" t="s">
        <v>17</v>
      </c>
      <c r="Q57" t="s">
        <v>18</v>
      </c>
      <c r="R57" t="s">
        <v>19</v>
      </c>
      <c r="S57" t="s">
        <v>20</v>
      </c>
      <c r="T57" t="s">
        <v>55</v>
      </c>
      <c r="U57" t="s">
        <v>14</v>
      </c>
      <c r="V57" t="s">
        <v>21</v>
      </c>
    </row>
    <row r="58" spans="1:22" x14ac:dyDescent="0.35">
      <c r="A58">
        <v>20</v>
      </c>
      <c r="B58" s="1">
        <v>44593</v>
      </c>
      <c r="C58" s="4">
        <v>1955</v>
      </c>
      <c r="D58">
        <v>3</v>
      </c>
      <c r="E58" t="s">
        <v>50</v>
      </c>
      <c r="F58" t="str">
        <f>CONCATENATE(Table72[[#This Row],[OrderID-]],Table72[[#This Row],[CookieID]])</f>
        <v>203</v>
      </c>
      <c r="G58" s="4">
        <v>5</v>
      </c>
      <c r="H58" s="4">
        <v>2.2000000000000002</v>
      </c>
      <c r="I58" s="4">
        <f>+Table72[[#This Row],[RevenuePerCookie]]-Table72[[#This Row],[CostPerCookie]]</f>
        <v>2.8</v>
      </c>
      <c r="J58" s="3">
        <v>147</v>
      </c>
      <c r="K58" s="3">
        <f>Table72[[#This Row],[RevenuePerCookie]]*Table72[[#This Row],[Quantity]]</f>
        <v>735</v>
      </c>
      <c r="L58" s="3">
        <f>+Table72[[#This Row],[CostPerCookie]]*Table72[[#This Row],[Quantity]]</f>
        <v>323.40000000000003</v>
      </c>
      <c r="M58" s="3">
        <f>+Table72[[#This Row],[ProfitPerCookie]]*Table72[[#This Row],[Quantity]]</f>
        <v>411.59999999999997</v>
      </c>
      <c r="N58">
        <v>2</v>
      </c>
      <c r="O58" t="s">
        <v>16</v>
      </c>
      <c r="P58" t="s">
        <v>17</v>
      </c>
      <c r="Q58" t="s">
        <v>18</v>
      </c>
      <c r="R58" t="s">
        <v>19</v>
      </c>
      <c r="S58" t="s">
        <v>20</v>
      </c>
      <c r="T58" t="s">
        <v>55</v>
      </c>
      <c r="U58" t="s">
        <v>14</v>
      </c>
      <c r="V58" t="s">
        <v>21</v>
      </c>
    </row>
    <row r="59" spans="1:22" x14ac:dyDescent="0.35">
      <c r="A59">
        <v>20</v>
      </c>
      <c r="B59" s="1">
        <v>44593</v>
      </c>
      <c r="C59" s="4">
        <v>1955</v>
      </c>
      <c r="D59">
        <v>1</v>
      </c>
      <c r="E59" t="s">
        <v>48</v>
      </c>
      <c r="F59" t="str">
        <f>CONCATENATE(Table72[[#This Row],[OrderID-]],Table72[[#This Row],[CookieID]])</f>
        <v>201</v>
      </c>
      <c r="G59" s="4">
        <v>5</v>
      </c>
      <c r="H59" s="4">
        <v>2</v>
      </c>
      <c r="I59" s="4">
        <f>+Table72[[#This Row],[RevenuePerCookie]]-Table72[[#This Row],[CostPerCookie]]</f>
        <v>3</v>
      </c>
      <c r="J59" s="3">
        <v>244</v>
      </c>
      <c r="K59" s="3">
        <f>Table72[[#This Row],[RevenuePerCookie]]*Table72[[#This Row],[Quantity]]</f>
        <v>1220</v>
      </c>
      <c r="L59" s="3">
        <f>+Table72[[#This Row],[CostPerCookie]]*Table72[[#This Row],[Quantity]]</f>
        <v>488</v>
      </c>
      <c r="M59" s="3">
        <f>+Table72[[#This Row],[ProfitPerCookie]]*Table72[[#This Row],[Quantity]]</f>
        <v>732</v>
      </c>
      <c r="N59">
        <v>2</v>
      </c>
      <c r="O59" t="s">
        <v>16</v>
      </c>
      <c r="P59" t="s">
        <v>17</v>
      </c>
      <c r="Q59" t="s">
        <v>18</v>
      </c>
      <c r="R59" t="s">
        <v>19</v>
      </c>
      <c r="S59" t="s">
        <v>20</v>
      </c>
      <c r="T59" t="s">
        <v>55</v>
      </c>
      <c r="U59" t="s">
        <v>14</v>
      </c>
      <c r="V59" t="s">
        <v>21</v>
      </c>
    </row>
    <row r="60" spans="1:22" x14ac:dyDescent="0.35">
      <c r="A60">
        <v>21</v>
      </c>
      <c r="B60" s="1">
        <v>44597</v>
      </c>
      <c r="C60" s="4">
        <v>74</v>
      </c>
      <c r="D60">
        <v>2</v>
      </c>
      <c r="E60" t="s">
        <v>49</v>
      </c>
      <c r="F60" t="str">
        <f>CONCATENATE(Table72[[#This Row],[OrderID-]],Table72[[#This Row],[CookieID]])</f>
        <v>212</v>
      </c>
      <c r="G60" s="4">
        <v>1</v>
      </c>
      <c r="H60" s="4">
        <v>0.5</v>
      </c>
      <c r="I60" s="4">
        <f>+Table72[[#This Row],[RevenuePerCookie]]-Table72[[#This Row],[CostPerCookie]]</f>
        <v>0.5</v>
      </c>
      <c r="J60" s="3">
        <v>74</v>
      </c>
      <c r="K60" s="3">
        <f>Table72[[#This Row],[RevenuePerCookie]]*Table72[[#This Row],[Quantity]]</f>
        <v>74</v>
      </c>
      <c r="L60" s="3">
        <f>+Table72[[#This Row],[CostPerCookie]]*Table72[[#This Row],[Quantity]]</f>
        <v>37</v>
      </c>
      <c r="M60" s="3">
        <f>+Table72[[#This Row],[ProfitPerCookie]]*Table72[[#This Row],[Quantity]]</f>
        <v>37</v>
      </c>
      <c r="N60">
        <v>5</v>
      </c>
      <c r="O60" t="s">
        <v>34</v>
      </c>
      <c r="P60" t="s">
        <v>35</v>
      </c>
      <c r="Q60" t="s">
        <v>36</v>
      </c>
      <c r="R60" t="s">
        <v>37</v>
      </c>
      <c r="S60" t="s">
        <v>38</v>
      </c>
      <c r="T60" t="s">
        <v>54</v>
      </c>
      <c r="U60" t="s">
        <v>14</v>
      </c>
      <c r="V60" t="s">
        <v>39</v>
      </c>
    </row>
    <row r="61" spans="1:22" x14ac:dyDescent="0.35">
      <c r="A61">
        <v>22</v>
      </c>
      <c r="B61" s="1">
        <v>44597</v>
      </c>
      <c r="C61" s="4">
        <v>1744</v>
      </c>
      <c r="D61">
        <v>2</v>
      </c>
      <c r="E61" t="s">
        <v>49</v>
      </c>
      <c r="F61" t="str">
        <f>CONCATENATE(Table72[[#This Row],[OrderID-]],Table72[[#This Row],[CookieID]])</f>
        <v>222</v>
      </c>
      <c r="G61" s="4">
        <v>1</v>
      </c>
      <c r="H61" s="4">
        <v>0.5</v>
      </c>
      <c r="I61" s="4">
        <f>+Table72[[#This Row],[RevenuePerCookie]]-Table72[[#This Row],[CostPerCookie]]</f>
        <v>0.5</v>
      </c>
      <c r="J61" s="3">
        <v>141</v>
      </c>
      <c r="K61" s="3">
        <f>Table72[[#This Row],[RevenuePerCookie]]*Table72[[#This Row],[Quantity]]</f>
        <v>141</v>
      </c>
      <c r="L61" s="3">
        <f>+Table72[[#This Row],[CostPerCookie]]*Table72[[#This Row],[Quantity]]</f>
        <v>70.5</v>
      </c>
      <c r="M61" s="3">
        <f>+Table72[[#This Row],[ProfitPerCookie]]*Table72[[#This Row],[Quantity]]</f>
        <v>70.5</v>
      </c>
      <c r="N61">
        <v>4</v>
      </c>
      <c r="O61" t="s">
        <v>28</v>
      </c>
      <c r="P61" t="s">
        <v>29</v>
      </c>
      <c r="Q61" t="s">
        <v>30</v>
      </c>
      <c r="R61" t="s">
        <v>31</v>
      </c>
      <c r="S61" t="s">
        <v>32</v>
      </c>
      <c r="T61" t="s">
        <v>57</v>
      </c>
      <c r="U61" t="s">
        <v>14</v>
      </c>
      <c r="V61" t="s">
        <v>33</v>
      </c>
    </row>
    <row r="62" spans="1:22" x14ac:dyDescent="0.35">
      <c r="A62">
        <v>22</v>
      </c>
      <c r="B62" s="1">
        <v>44597</v>
      </c>
      <c r="C62" s="4">
        <v>1744</v>
      </c>
      <c r="D62">
        <v>5</v>
      </c>
      <c r="E62" t="s">
        <v>52</v>
      </c>
      <c r="F62" t="str">
        <f>CONCATENATE(Table72[[#This Row],[OrderID-]],Table72[[#This Row],[CookieID]])</f>
        <v>225</v>
      </c>
      <c r="G62" s="4">
        <v>3</v>
      </c>
      <c r="H62" s="4">
        <v>1.25</v>
      </c>
      <c r="I62" s="4">
        <f>+Table72[[#This Row],[RevenuePerCookie]]-Table72[[#This Row],[CostPerCookie]]</f>
        <v>1.75</v>
      </c>
      <c r="J62" s="3">
        <v>241</v>
      </c>
      <c r="K62" s="3">
        <f>Table72[[#This Row],[RevenuePerCookie]]*Table72[[#This Row],[Quantity]]</f>
        <v>723</v>
      </c>
      <c r="L62" s="3">
        <f>+Table72[[#This Row],[CostPerCookie]]*Table72[[#This Row],[Quantity]]</f>
        <v>301.25</v>
      </c>
      <c r="M62" s="3">
        <f>+Table72[[#This Row],[ProfitPerCookie]]*Table72[[#This Row],[Quantity]]</f>
        <v>421.75</v>
      </c>
      <c r="N62">
        <v>4</v>
      </c>
      <c r="O62" t="s">
        <v>28</v>
      </c>
      <c r="P62" t="s">
        <v>29</v>
      </c>
      <c r="Q62" t="s">
        <v>30</v>
      </c>
      <c r="R62" t="s">
        <v>31</v>
      </c>
      <c r="S62" t="s">
        <v>32</v>
      </c>
      <c r="T62" t="s">
        <v>57</v>
      </c>
      <c r="U62" t="s">
        <v>14</v>
      </c>
      <c r="V62" t="s">
        <v>33</v>
      </c>
    </row>
    <row r="63" spans="1:22" x14ac:dyDescent="0.35">
      <c r="A63">
        <v>22</v>
      </c>
      <c r="B63" s="1">
        <v>44597</v>
      </c>
      <c r="C63" s="4">
        <v>1744</v>
      </c>
      <c r="D63">
        <v>3</v>
      </c>
      <c r="E63" t="s">
        <v>50</v>
      </c>
      <c r="F63" t="str">
        <f>CONCATENATE(Table72[[#This Row],[OrderID-]],Table72[[#This Row],[CookieID]])</f>
        <v>223</v>
      </c>
      <c r="G63" s="4">
        <v>5</v>
      </c>
      <c r="H63" s="4">
        <v>2.2000000000000002</v>
      </c>
      <c r="I63" s="4">
        <f>+Table72[[#This Row],[RevenuePerCookie]]-Table72[[#This Row],[CostPerCookie]]</f>
        <v>2.8</v>
      </c>
      <c r="J63" s="3">
        <v>176</v>
      </c>
      <c r="K63" s="3">
        <f>Table72[[#This Row],[RevenuePerCookie]]*Table72[[#This Row],[Quantity]]</f>
        <v>880</v>
      </c>
      <c r="L63" s="3">
        <f>+Table72[[#This Row],[CostPerCookie]]*Table72[[#This Row],[Quantity]]</f>
        <v>387.20000000000005</v>
      </c>
      <c r="M63" s="3">
        <f>+Table72[[#This Row],[ProfitPerCookie]]*Table72[[#This Row],[Quantity]]</f>
        <v>492.79999999999995</v>
      </c>
      <c r="N63">
        <v>4</v>
      </c>
      <c r="O63" t="s">
        <v>28</v>
      </c>
      <c r="P63" t="s">
        <v>29</v>
      </c>
      <c r="Q63" t="s">
        <v>30</v>
      </c>
      <c r="R63" t="s">
        <v>31</v>
      </c>
      <c r="S63" t="s">
        <v>32</v>
      </c>
      <c r="T63" t="s">
        <v>57</v>
      </c>
      <c r="U63" t="s">
        <v>14</v>
      </c>
      <c r="V63" t="s">
        <v>33</v>
      </c>
    </row>
    <row r="64" spans="1:22" x14ac:dyDescent="0.35">
      <c r="A64">
        <v>23</v>
      </c>
      <c r="B64" s="1">
        <v>44598</v>
      </c>
      <c r="C64" s="4">
        <v>1776</v>
      </c>
      <c r="D64">
        <v>1</v>
      </c>
      <c r="E64" t="s">
        <v>48</v>
      </c>
      <c r="F64" t="str">
        <f>CONCATENATE(Table72[[#This Row],[OrderID-]],Table72[[#This Row],[CookieID]])</f>
        <v>231</v>
      </c>
      <c r="G64" s="4">
        <v>5</v>
      </c>
      <c r="H64" s="4">
        <v>2</v>
      </c>
      <c r="I64" s="4">
        <f>+Table72[[#This Row],[RevenuePerCookie]]-Table72[[#This Row],[CostPerCookie]]</f>
        <v>3</v>
      </c>
      <c r="J64" s="3">
        <v>132</v>
      </c>
      <c r="K64" s="3">
        <f>Table72[[#This Row],[RevenuePerCookie]]*Table72[[#This Row],[Quantity]]</f>
        <v>660</v>
      </c>
      <c r="L64" s="3">
        <f>+Table72[[#This Row],[CostPerCookie]]*Table72[[#This Row],[Quantity]]</f>
        <v>264</v>
      </c>
      <c r="M64" s="3">
        <f>+Table72[[#This Row],[ProfitPerCookie]]*Table72[[#This Row],[Quantity]]</f>
        <v>396</v>
      </c>
      <c r="N64">
        <v>2</v>
      </c>
      <c r="O64" t="s">
        <v>16</v>
      </c>
      <c r="P64" t="s">
        <v>17</v>
      </c>
      <c r="Q64" t="s">
        <v>18</v>
      </c>
      <c r="R64" t="s">
        <v>19</v>
      </c>
      <c r="S64" t="s">
        <v>20</v>
      </c>
      <c r="T64" t="s">
        <v>55</v>
      </c>
      <c r="U64" t="s">
        <v>14</v>
      </c>
      <c r="V64" t="s">
        <v>21</v>
      </c>
    </row>
    <row r="65" spans="1:22" x14ac:dyDescent="0.35">
      <c r="A65">
        <v>23</v>
      </c>
      <c r="B65" s="1">
        <v>44598</v>
      </c>
      <c r="C65" s="4">
        <v>1776</v>
      </c>
      <c r="D65">
        <v>4</v>
      </c>
      <c r="E65" t="s">
        <v>51</v>
      </c>
      <c r="F65" t="str">
        <f>CONCATENATE(Table72[[#This Row],[OrderID-]],Table72[[#This Row],[CookieID]])</f>
        <v>234</v>
      </c>
      <c r="G65" s="4">
        <v>4</v>
      </c>
      <c r="H65" s="4">
        <v>1.5</v>
      </c>
      <c r="I65" s="4">
        <f>+Table72[[#This Row],[RevenuePerCookie]]-Table72[[#This Row],[CostPerCookie]]</f>
        <v>2.5</v>
      </c>
      <c r="J65" s="3">
        <v>27</v>
      </c>
      <c r="K65" s="3">
        <f>Table72[[#This Row],[RevenuePerCookie]]*Table72[[#This Row],[Quantity]]</f>
        <v>108</v>
      </c>
      <c r="L65" s="3">
        <f>+Table72[[#This Row],[CostPerCookie]]*Table72[[#This Row],[Quantity]]</f>
        <v>40.5</v>
      </c>
      <c r="M65" s="3">
        <f>+Table72[[#This Row],[ProfitPerCookie]]*Table72[[#This Row],[Quantity]]</f>
        <v>67.5</v>
      </c>
      <c r="N65">
        <v>2</v>
      </c>
      <c r="O65" t="s">
        <v>16</v>
      </c>
      <c r="P65" t="s">
        <v>17</v>
      </c>
      <c r="Q65" t="s">
        <v>18</v>
      </c>
      <c r="R65" t="s">
        <v>19</v>
      </c>
      <c r="S65" t="s">
        <v>20</v>
      </c>
      <c r="T65" t="s">
        <v>55</v>
      </c>
      <c r="U65" t="s">
        <v>14</v>
      </c>
      <c r="V65" t="s">
        <v>21</v>
      </c>
    </row>
    <row r="66" spans="1:22" x14ac:dyDescent="0.35">
      <c r="A66">
        <v>23</v>
      </c>
      <c r="B66" s="1">
        <v>44598</v>
      </c>
      <c r="C66" s="4">
        <v>1776</v>
      </c>
      <c r="D66">
        <v>6</v>
      </c>
      <c r="E66" t="s">
        <v>53</v>
      </c>
      <c r="F66" t="str">
        <f>CONCATENATE(Table72[[#This Row],[OrderID-]],Table72[[#This Row],[CookieID]])</f>
        <v>236</v>
      </c>
      <c r="G66" s="4">
        <v>6</v>
      </c>
      <c r="H66" s="4">
        <v>2.75</v>
      </c>
      <c r="I66" s="4">
        <f>+Table72[[#This Row],[RevenuePerCookie]]-Table72[[#This Row],[CostPerCookie]]</f>
        <v>3.25</v>
      </c>
      <c r="J66" s="3">
        <v>168</v>
      </c>
      <c r="K66" s="3">
        <f>Table72[[#This Row],[RevenuePerCookie]]*Table72[[#This Row],[Quantity]]</f>
        <v>1008</v>
      </c>
      <c r="L66" s="3">
        <f>+Table72[[#This Row],[CostPerCookie]]*Table72[[#This Row],[Quantity]]</f>
        <v>462</v>
      </c>
      <c r="M66" s="3">
        <f>+Table72[[#This Row],[ProfitPerCookie]]*Table72[[#This Row],[Quantity]]</f>
        <v>546</v>
      </c>
      <c r="N66">
        <v>2</v>
      </c>
      <c r="O66" t="s">
        <v>16</v>
      </c>
      <c r="P66" t="s">
        <v>17</v>
      </c>
      <c r="Q66" t="s">
        <v>18</v>
      </c>
      <c r="R66" t="s">
        <v>19</v>
      </c>
      <c r="S66" t="s">
        <v>20</v>
      </c>
      <c r="T66" t="s">
        <v>55</v>
      </c>
      <c r="U66" t="s">
        <v>14</v>
      </c>
      <c r="V66" t="s">
        <v>21</v>
      </c>
    </row>
    <row r="67" spans="1:22" x14ac:dyDescent="0.35">
      <c r="A67">
        <v>24</v>
      </c>
      <c r="B67" s="1">
        <v>44598</v>
      </c>
      <c r="C67" s="4">
        <v>1829</v>
      </c>
      <c r="D67">
        <v>5</v>
      </c>
      <c r="E67" t="s">
        <v>52</v>
      </c>
      <c r="F67" t="str">
        <f>CONCATENATE(Table72[[#This Row],[OrderID-]],Table72[[#This Row],[CookieID]])</f>
        <v>245</v>
      </c>
      <c r="G67" s="4">
        <v>3</v>
      </c>
      <c r="H67" s="4">
        <v>1.25</v>
      </c>
      <c r="I67" s="4">
        <f>+Table72[[#This Row],[RevenuePerCookie]]-Table72[[#This Row],[CostPerCookie]]</f>
        <v>1.75</v>
      </c>
      <c r="J67" s="3">
        <v>122</v>
      </c>
      <c r="K67" s="3">
        <f>Table72[[#This Row],[RevenuePerCookie]]*Table72[[#This Row],[Quantity]]</f>
        <v>366</v>
      </c>
      <c r="L67" s="3">
        <f>+Table72[[#This Row],[CostPerCookie]]*Table72[[#This Row],[Quantity]]</f>
        <v>152.5</v>
      </c>
      <c r="M67" s="3">
        <f>+Table72[[#This Row],[ProfitPerCookie]]*Table72[[#This Row],[Quantity]]</f>
        <v>213.5</v>
      </c>
      <c r="N67">
        <v>3</v>
      </c>
      <c r="O67" t="s">
        <v>22</v>
      </c>
      <c r="P67" t="s">
        <v>23</v>
      </c>
      <c r="Q67" t="s">
        <v>24</v>
      </c>
      <c r="R67" t="s">
        <v>25</v>
      </c>
      <c r="S67" t="s">
        <v>26</v>
      </c>
      <c r="T67" t="s">
        <v>58</v>
      </c>
      <c r="U67" t="s">
        <v>14</v>
      </c>
      <c r="V67" t="s">
        <v>27</v>
      </c>
    </row>
    <row r="68" spans="1:22" x14ac:dyDescent="0.35">
      <c r="A68">
        <v>24</v>
      </c>
      <c r="B68" s="1">
        <v>44598</v>
      </c>
      <c r="C68" s="4">
        <v>1829</v>
      </c>
      <c r="D68">
        <v>6</v>
      </c>
      <c r="E68" t="s">
        <v>53</v>
      </c>
      <c r="F68" t="str">
        <f>CONCATENATE(Table72[[#This Row],[OrderID-]],Table72[[#This Row],[CookieID]])</f>
        <v>246</v>
      </c>
      <c r="G68" s="4">
        <v>6</v>
      </c>
      <c r="H68" s="4">
        <v>2.75</v>
      </c>
      <c r="I68" s="4">
        <f>+Table72[[#This Row],[RevenuePerCookie]]-Table72[[#This Row],[CostPerCookie]]</f>
        <v>3.25</v>
      </c>
      <c r="J68" s="3">
        <v>214</v>
      </c>
      <c r="K68" s="3">
        <f>Table72[[#This Row],[RevenuePerCookie]]*Table72[[#This Row],[Quantity]]</f>
        <v>1284</v>
      </c>
      <c r="L68" s="3">
        <f>+Table72[[#This Row],[CostPerCookie]]*Table72[[#This Row],[Quantity]]</f>
        <v>588.5</v>
      </c>
      <c r="M68" s="3">
        <f>+Table72[[#This Row],[ProfitPerCookie]]*Table72[[#This Row],[Quantity]]</f>
        <v>695.5</v>
      </c>
      <c r="N68">
        <v>3</v>
      </c>
      <c r="O68" t="s">
        <v>22</v>
      </c>
      <c r="P68" t="s">
        <v>23</v>
      </c>
      <c r="Q68" t="s">
        <v>24</v>
      </c>
      <c r="R68" t="s">
        <v>25</v>
      </c>
      <c r="S68" t="s">
        <v>26</v>
      </c>
      <c r="T68" t="s">
        <v>58</v>
      </c>
      <c r="U68" t="s">
        <v>14</v>
      </c>
      <c r="V68" t="s">
        <v>27</v>
      </c>
    </row>
    <row r="69" spans="1:22" x14ac:dyDescent="0.35">
      <c r="A69">
        <v>24</v>
      </c>
      <c r="B69" s="1">
        <v>44598</v>
      </c>
      <c r="C69" s="4">
        <v>1829</v>
      </c>
      <c r="D69">
        <v>2</v>
      </c>
      <c r="E69" t="s">
        <v>49</v>
      </c>
      <c r="F69" t="str">
        <f>CONCATENATE(Table72[[#This Row],[OrderID-]],Table72[[#This Row],[CookieID]])</f>
        <v>242</v>
      </c>
      <c r="G69" s="4">
        <v>1</v>
      </c>
      <c r="H69" s="4">
        <v>0.5</v>
      </c>
      <c r="I69" s="4">
        <f>+Table72[[#This Row],[RevenuePerCookie]]-Table72[[#This Row],[CostPerCookie]]</f>
        <v>0.5</v>
      </c>
      <c r="J69" s="3">
        <v>179</v>
      </c>
      <c r="K69" s="3">
        <f>Table72[[#This Row],[RevenuePerCookie]]*Table72[[#This Row],[Quantity]]</f>
        <v>179</v>
      </c>
      <c r="L69" s="3">
        <f>+Table72[[#This Row],[CostPerCookie]]*Table72[[#This Row],[Quantity]]</f>
        <v>89.5</v>
      </c>
      <c r="M69" s="3">
        <f>+Table72[[#This Row],[ProfitPerCookie]]*Table72[[#This Row],[Quantity]]</f>
        <v>89.5</v>
      </c>
      <c r="N69">
        <v>3</v>
      </c>
      <c r="O69" t="s">
        <v>22</v>
      </c>
      <c r="P69" t="s">
        <v>23</v>
      </c>
      <c r="Q69" t="s">
        <v>24</v>
      </c>
      <c r="R69" t="s">
        <v>25</v>
      </c>
      <c r="S69" t="s">
        <v>26</v>
      </c>
      <c r="T69" t="s">
        <v>58</v>
      </c>
      <c r="U69" t="s">
        <v>14</v>
      </c>
      <c r="V69" t="s">
        <v>27</v>
      </c>
    </row>
    <row r="70" spans="1:22" x14ac:dyDescent="0.35">
      <c r="A70">
        <v>25</v>
      </c>
      <c r="B70" s="1">
        <v>44599</v>
      </c>
      <c r="C70" s="4">
        <v>1113</v>
      </c>
      <c r="D70">
        <v>2</v>
      </c>
      <c r="E70" t="s">
        <v>49</v>
      </c>
      <c r="F70" t="str">
        <f>CONCATENATE(Table72[[#This Row],[OrderID-]],Table72[[#This Row],[CookieID]])</f>
        <v>252</v>
      </c>
      <c r="G70" s="4">
        <v>1</v>
      </c>
      <c r="H70" s="4">
        <v>0.5</v>
      </c>
      <c r="I70" s="4">
        <f>+Table72[[#This Row],[RevenuePerCookie]]-Table72[[#This Row],[CostPerCookie]]</f>
        <v>0.5</v>
      </c>
      <c r="J70" s="3">
        <v>239</v>
      </c>
      <c r="K70" s="3">
        <f>Table72[[#This Row],[RevenuePerCookie]]*Table72[[#This Row],[Quantity]]</f>
        <v>239</v>
      </c>
      <c r="L70" s="3">
        <f>+Table72[[#This Row],[CostPerCookie]]*Table72[[#This Row],[Quantity]]</f>
        <v>119.5</v>
      </c>
      <c r="M70" s="3">
        <f>+Table72[[#This Row],[ProfitPerCookie]]*Table72[[#This Row],[Quantity]]</f>
        <v>119.5</v>
      </c>
      <c r="N70">
        <v>4</v>
      </c>
      <c r="O70" t="s">
        <v>28</v>
      </c>
      <c r="P70" t="s">
        <v>29</v>
      </c>
      <c r="Q70" t="s">
        <v>30</v>
      </c>
      <c r="R70" t="s">
        <v>31</v>
      </c>
      <c r="S70" t="s">
        <v>32</v>
      </c>
      <c r="T70" t="s">
        <v>57</v>
      </c>
      <c r="U70" t="s">
        <v>14</v>
      </c>
      <c r="V70" t="s">
        <v>33</v>
      </c>
    </row>
    <row r="71" spans="1:22" x14ac:dyDescent="0.35">
      <c r="A71">
        <v>25</v>
      </c>
      <c r="B71" s="1">
        <v>44599</v>
      </c>
      <c r="C71" s="4">
        <v>1113</v>
      </c>
      <c r="D71">
        <v>3</v>
      </c>
      <c r="E71" t="s">
        <v>50</v>
      </c>
      <c r="F71" t="str">
        <f>CONCATENATE(Table72[[#This Row],[OrderID-]],Table72[[#This Row],[CookieID]])</f>
        <v>253</v>
      </c>
      <c r="G71" s="4">
        <v>5</v>
      </c>
      <c r="H71" s="4">
        <v>2.2000000000000002</v>
      </c>
      <c r="I71" s="4">
        <f>+Table72[[#This Row],[RevenuePerCookie]]-Table72[[#This Row],[CostPerCookie]]</f>
        <v>2.8</v>
      </c>
      <c r="J71" s="3">
        <v>42</v>
      </c>
      <c r="K71" s="3">
        <f>Table72[[#This Row],[RevenuePerCookie]]*Table72[[#This Row],[Quantity]]</f>
        <v>210</v>
      </c>
      <c r="L71" s="3">
        <f>+Table72[[#This Row],[CostPerCookie]]*Table72[[#This Row],[Quantity]]</f>
        <v>92.4</v>
      </c>
      <c r="M71" s="3">
        <f>+Table72[[#This Row],[ProfitPerCookie]]*Table72[[#This Row],[Quantity]]</f>
        <v>117.6</v>
      </c>
      <c r="N71">
        <v>4</v>
      </c>
      <c r="O71" t="s">
        <v>28</v>
      </c>
      <c r="P71" t="s">
        <v>29</v>
      </c>
      <c r="Q71" t="s">
        <v>30</v>
      </c>
      <c r="R71" t="s">
        <v>31</v>
      </c>
      <c r="S71" t="s">
        <v>32</v>
      </c>
      <c r="T71" t="s">
        <v>57</v>
      </c>
      <c r="U71" t="s">
        <v>14</v>
      </c>
      <c r="V71" t="s">
        <v>33</v>
      </c>
    </row>
    <row r="72" spans="1:22" x14ac:dyDescent="0.35">
      <c r="A72">
        <v>25</v>
      </c>
      <c r="B72" s="1">
        <v>44599</v>
      </c>
      <c r="C72" s="4">
        <v>1113</v>
      </c>
      <c r="D72">
        <v>4</v>
      </c>
      <c r="E72" t="s">
        <v>51</v>
      </c>
      <c r="F72" t="str">
        <f>CONCATENATE(Table72[[#This Row],[OrderID-]],Table72[[#This Row],[CookieID]])</f>
        <v>254</v>
      </c>
      <c r="G72" s="4">
        <v>4</v>
      </c>
      <c r="H72" s="4">
        <v>1.5</v>
      </c>
      <c r="I72" s="4">
        <f>+Table72[[#This Row],[RevenuePerCookie]]-Table72[[#This Row],[CostPerCookie]]</f>
        <v>2.5</v>
      </c>
      <c r="J72" s="3">
        <v>166</v>
      </c>
      <c r="K72" s="3">
        <f>Table72[[#This Row],[RevenuePerCookie]]*Table72[[#This Row],[Quantity]]</f>
        <v>664</v>
      </c>
      <c r="L72" s="3">
        <f>+Table72[[#This Row],[CostPerCookie]]*Table72[[#This Row],[Quantity]]</f>
        <v>249</v>
      </c>
      <c r="M72" s="3">
        <f>+Table72[[#This Row],[ProfitPerCookie]]*Table72[[#This Row],[Quantity]]</f>
        <v>415</v>
      </c>
      <c r="N72">
        <v>4</v>
      </c>
      <c r="O72" t="s">
        <v>28</v>
      </c>
      <c r="P72" t="s">
        <v>29</v>
      </c>
      <c r="Q72" t="s">
        <v>30</v>
      </c>
      <c r="R72" t="s">
        <v>31</v>
      </c>
      <c r="S72" t="s">
        <v>32</v>
      </c>
      <c r="T72" t="s">
        <v>57</v>
      </c>
      <c r="U72" t="s">
        <v>14</v>
      </c>
      <c r="V72" t="s">
        <v>33</v>
      </c>
    </row>
    <row r="73" spans="1:22" x14ac:dyDescent="0.35">
      <c r="A73">
        <v>26</v>
      </c>
      <c r="B73" s="1">
        <v>44600</v>
      </c>
      <c r="C73" s="4">
        <v>171</v>
      </c>
      <c r="D73">
        <v>2</v>
      </c>
      <c r="E73" t="s">
        <v>49</v>
      </c>
      <c r="F73" t="str">
        <f>CONCATENATE(Table72[[#This Row],[OrderID-]],Table72[[#This Row],[CookieID]])</f>
        <v>262</v>
      </c>
      <c r="G73" s="4">
        <v>1</v>
      </c>
      <c r="H73" s="4">
        <v>0.5</v>
      </c>
      <c r="I73" s="4">
        <f>+Table72[[#This Row],[RevenuePerCookie]]-Table72[[#This Row],[CostPerCookie]]</f>
        <v>0.5</v>
      </c>
      <c r="J73" s="3">
        <v>171</v>
      </c>
      <c r="K73" s="3">
        <f>Table72[[#This Row],[RevenuePerCookie]]*Table72[[#This Row],[Quantity]]</f>
        <v>171</v>
      </c>
      <c r="L73" s="3">
        <f>+Table72[[#This Row],[CostPerCookie]]*Table72[[#This Row],[Quantity]]</f>
        <v>85.5</v>
      </c>
      <c r="M73" s="3">
        <f>+Table72[[#This Row],[ProfitPerCookie]]*Table72[[#This Row],[Quantity]]</f>
        <v>85.5</v>
      </c>
      <c r="N73">
        <v>3</v>
      </c>
      <c r="O73" t="s">
        <v>22</v>
      </c>
      <c r="P73" t="s">
        <v>23</v>
      </c>
      <c r="Q73" t="s">
        <v>24</v>
      </c>
      <c r="R73" t="s">
        <v>25</v>
      </c>
      <c r="S73" t="s">
        <v>26</v>
      </c>
      <c r="T73" t="s">
        <v>58</v>
      </c>
      <c r="U73" t="s">
        <v>14</v>
      </c>
      <c r="V73" t="s">
        <v>27</v>
      </c>
    </row>
    <row r="74" spans="1:22" x14ac:dyDescent="0.35">
      <c r="A74">
        <v>27</v>
      </c>
      <c r="B74" s="1">
        <v>44601</v>
      </c>
      <c r="C74" s="4">
        <v>1291</v>
      </c>
      <c r="D74">
        <v>1</v>
      </c>
      <c r="E74" t="s">
        <v>48</v>
      </c>
      <c r="F74" t="str">
        <f>CONCATENATE(Table72[[#This Row],[OrderID-]],Table72[[#This Row],[CookieID]])</f>
        <v>271</v>
      </c>
      <c r="G74" s="4">
        <v>5</v>
      </c>
      <c r="H74" s="4">
        <v>2</v>
      </c>
      <c r="I74" s="4">
        <f>+Table72[[#This Row],[RevenuePerCookie]]-Table72[[#This Row],[CostPerCookie]]</f>
        <v>3</v>
      </c>
      <c r="J74" s="3">
        <v>179</v>
      </c>
      <c r="K74" s="3">
        <f>Table72[[#This Row],[RevenuePerCookie]]*Table72[[#This Row],[Quantity]]</f>
        <v>895</v>
      </c>
      <c r="L74" s="3">
        <f>+Table72[[#This Row],[CostPerCookie]]*Table72[[#This Row],[Quantity]]</f>
        <v>358</v>
      </c>
      <c r="M74" s="3">
        <f>+Table72[[#This Row],[ProfitPerCookie]]*Table72[[#This Row],[Quantity]]</f>
        <v>537</v>
      </c>
      <c r="N74">
        <v>3</v>
      </c>
      <c r="O74" t="s">
        <v>22</v>
      </c>
      <c r="P74" t="s">
        <v>23</v>
      </c>
      <c r="Q74" t="s">
        <v>24</v>
      </c>
      <c r="R74" t="s">
        <v>25</v>
      </c>
      <c r="S74" t="s">
        <v>26</v>
      </c>
      <c r="T74" t="s">
        <v>58</v>
      </c>
      <c r="U74" t="s">
        <v>14</v>
      </c>
      <c r="V74" t="s">
        <v>27</v>
      </c>
    </row>
    <row r="75" spans="1:22" x14ac:dyDescent="0.35">
      <c r="A75">
        <v>27</v>
      </c>
      <c r="B75" s="1">
        <v>44601</v>
      </c>
      <c r="C75" s="4">
        <v>1291</v>
      </c>
      <c r="D75">
        <v>6</v>
      </c>
      <c r="E75" t="s">
        <v>53</v>
      </c>
      <c r="F75" t="str">
        <f>CONCATENATE(Table72[[#This Row],[OrderID-]],Table72[[#This Row],[CookieID]])</f>
        <v>276</v>
      </c>
      <c r="G75" s="4">
        <v>6</v>
      </c>
      <c r="H75" s="4">
        <v>2.75</v>
      </c>
      <c r="I75" s="4">
        <f>+Table72[[#This Row],[RevenuePerCookie]]-Table72[[#This Row],[CostPerCookie]]</f>
        <v>3.25</v>
      </c>
      <c r="J75" s="3">
        <v>66</v>
      </c>
      <c r="K75" s="3">
        <f>Table72[[#This Row],[RevenuePerCookie]]*Table72[[#This Row],[Quantity]]</f>
        <v>396</v>
      </c>
      <c r="L75" s="3">
        <f>+Table72[[#This Row],[CostPerCookie]]*Table72[[#This Row],[Quantity]]</f>
        <v>181.5</v>
      </c>
      <c r="M75" s="3">
        <f>+Table72[[#This Row],[ProfitPerCookie]]*Table72[[#This Row],[Quantity]]</f>
        <v>214.5</v>
      </c>
      <c r="N75">
        <v>3</v>
      </c>
      <c r="O75" t="s">
        <v>22</v>
      </c>
      <c r="P75" t="s">
        <v>23</v>
      </c>
      <c r="Q75" t="s">
        <v>24</v>
      </c>
      <c r="R75" t="s">
        <v>25</v>
      </c>
      <c r="S75" t="s">
        <v>26</v>
      </c>
      <c r="T75" t="s">
        <v>58</v>
      </c>
      <c r="U75" t="s">
        <v>14</v>
      </c>
      <c r="V75" t="s">
        <v>27</v>
      </c>
    </row>
    <row r="76" spans="1:22" x14ac:dyDescent="0.35">
      <c r="A76">
        <v>28</v>
      </c>
      <c r="B76" s="1">
        <v>44603</v>
      </c>
      <c r="C76" s="4">
        <v>2060</v>
      </c>
      <c r="D76">
        <v>6</v>
      </c>
      <c r="E76" t="s">
        <v>53</v>
      </c>
      <c r="F76" t="str">
        <f>CONCATENATE(Table72[[#This Row],[OrderID-]],Table72[[#This Row],[CookieID]])</f>
        <v>286</v>
      </c>
      <c r="G76" s="4">
        <v>6</v>
      </c>
      <c r="H76" s="4">
        <v>2.75</v>
      </c>
      <c r="I76" s="4">
        <f>+Table72[[#This Row],[RevenuePerCookie]]-Table72[[#This Row],[CostPerCookie]]</f>
        <v>3.25</v>
      </c>
      <c r="J76" s="3">
        <v>168</v>
      </c>
      <c r="K76" s="3">
        <f>Table72[[#This Row],[RevenuePerCookie]]*Table72[[#This Row],[Quantity]]</f>
        <v>1008</v>
      </c>
      <c r="L76" s="3">
        <f>+Table72[[#This Row],[CostPerCookie]]*Table72[[#This Row],[Quantity]]</f>
        <v>462</v>
      </c>
      <c r="M76" s="3">
        <f>+Table72[[#This Row],[ProfitPerCookie]]*Table72[[#This Row],[Quantity]]</f>
        <v>546</v>
      </c>
      <c r="N76">
        <v>4</v>
      </c>
      <c r="O76" t="s">
        <v>28</v>
      </c>
      <c r="P76" t="s">
        <v>29</v>
      </c>
      <c r="Q76" t="s">
        <v>30</v>
      </c>
      <c r="R76" t="s">
        <v>31</v>
      </c>
      <c r="S76" t="s">
        <v>32</v>
      </c>
      <c r="T76" t="s">
        <v>57</v>
      </c>
      <c r="U76" t="s">
        <v>14</v>
      </c>
      <c r="V76" t="s">
        <v>33</v>
      </c>
    </row>
    <row r="77" spans="1:22" x14ac:dyDescent="0.35">
      <c r="A77">
        <v>28</v>
      </c>
      <c r="B77" s="1">
        <v>44603</v>
      </c>
      <c r="C77" s="4">
        <v>2060</v>
      </c>
      <c r="D77">
        <v>4</v>
      </c>
      <c r="E77" t="s">
        <v>51</v>
      </c>
      <c r="F77" t="str">
        <f>CONCATENATE(Table72[[#This Row],[OrderID-]],Table72[[#This Row],[CookieID]])</f>
        <v>284</v>
      </c>
      <c r="G77" s="4">
        <v>4</v>
      </c>
      <c r="H77" s="4">
        <v>1.5</v>
      </c>
      <c r="I77" s="4">
        <f>+Table72[[#This Row],[RevenuePerCookie]]-Table72[[#This Row],[CostPerCookie]]</f>
        <v>2.5</v>
      </c>
      <c r="J77" s="3">
        <v>134</v>
      </c>
      <c r="K77" s="3">
        <f>Table72[[#This Row],[RevenuePerCookie]]*Table72[[#This Row],[Quantity]]</f>
        <v>536</v>
      </c>
      <c r="L77" s="3">
        <f>+Table72[[#This Row],[CostPerCookie]]*Table72[[#This Row],[Quantity]]</f>
        <v>201</v>
      </c>
      <c r="M77" s="3">
        <f>+Table72[[#This Row],[ProfitPerCookie]]*Table72[[#This Row],[Quantity]]</f>
        <v>335</v>
      </c>
      <c r="N77">
        <v>4</v>
      </c>
      <c r="O77" t="s">
        <v>28</v>
      </c>
      <c r="P77" t="s">
        <v>29</v>
      </c>
      <c r="Q77" t="s">
        <v>30</v>
      </c>
      <c r="R77" t="s">
        <v>31</v>
      </c>
      <c r="S77" t="s">
        <v>32</v>
      </c>
      <c r="T77" t="s">
        <v>57</v>
      </c>
      <c r="U77" t="s">
        <v>14</v>
      </c>
      <c r="V77" t="s">
        <v>33</v>
      </c>
    </row>
    <row r="78" spans="1:22" x14ac:dyDescent="0.35">
      <c r="A78">
        <v>28</v>
      </c>
      <c r="B78" s="1">
        <v>44603</v>
      </c>
      <c r="C78" s="4">
        <v>2060</v>
      </c>
      <c r="D78">
        <v>5</v>
      </c>
      <c r="E78" t="s">
        <v>52</v>
      </c>
      <c r="F78" t="str">
        <f>CONCATENATE(Table72[[#This Row],[OrderID-]],Table72[[#This Row],[CookieID]])</f>
        <v>285</v>
      </c>
      <c r="G78" s="4">
        <v>3</v>
      </c>
      <c r="H78" s="4">
        <v>1.25</v>
      </c>
      <c r="I78" s="4">
        <f>+Table72[[#This Row],[RevenuePerCookie]]-Table72[[#This Row],[CostPerCookie]]</f>
        <v>1.75</v>
      </c>
      <c r="J78" s="3">
        <v>172</v>
      </c>
      <c r="K78" s="3">
        <f>Table72[[#This Row],[RevenuePerCookie]]*Table72[[#This Row],[Quantity]]</f>
        <v>516</v>
      </c>
      <c r="L78" s="3">
        <f>+Table72[[#This Row],[CostPerCookie]]*Table72[[#This Row],[Quantity]]</f>
        <v>215</v>
      </c>
      <c r="M78" s="3">
        <f>+Table72[[#This Row],[ProfitPerCookie]]*Table72[[#This Row],[Quantity]]</f>
        <v>301</v>
      </c>
      <c r="N78">
        <v>4</v>
      </c>
      <c r="O78" t="s">
        <v>28</v>
      </c>
      <c r="P78" t="s">
        <v>29</v>
      </c>
      <c r="Q78" t="s">
        <v>30</v>
      </c>
      <c r="R78" t="s">
        <v>31</v>
      </c>
      <c r="S78" t="s">
        <v>32</v>
      </c>
      <c r="T78" t="s">
        <v>57</v>
      </c>
      <c r="U78" t="s">
        <v>14</v>
      </c>
      <c r="V78" t="s">
        <v>33</v>
      </c>
    </row>
    <row r="79" spans="1:22" x14ac:dyDescent="0.35">
      <c r="A79">
        <v>29</v>
      </c>
      <c r="B79" s="1">
        <v>44603</v>
      </c>
      <c r="C79" s="4">
        <v>1263</v>
      </c>
      <c r="D79">
        <v>4</v>
      </c>
      <c r="E79" t="s">
        <v>51</v>
      </c>
      <c r="F79" t="str">
        <f>CONCATENATE(Table72[[#This Row],[OrderID-]],Table72[[#This Row],[CookieID]])</f>
        <v>294</v>
      </c>
      <c r="G79" s="4">
        <v>4</v>
      </c>
      <c r="H79" s="4">
        <v>1.5</v>
      </c>
      <c r="I79" s="4">
        <f>+Table72[[#This Row],[RevenuePerCookie]]-Table72[[#This Row],[CostPerCookie]]</f>
        <v>2.5</v>
      </c>
      <c r="J79" s="3">
        <v>80</v>
      </c>
      <c r="K79" s="3">
        <f>Table72[[#This Row],[RevenuePerCookie]]*Table72[[#This Row],[Quantity]]</f>
        <v>320</v>
      </c>
      <c r="L79" s="3">
        <f>+Table72[[#This Row],[CostPerCookie]]*Table72[[#This Row],[Quantity]]</f>
        <v>120</v>
      </c>
      <c r="M79" s="3">
        <f>+Table72[[#This Row],[ProfitPerCookie]]*Table72[[#This Row],[Quantity]]</f>
        <v>200</v>
      </c>
      <c r="N79">
        <v>5</v>
      </c>
      <c r="O79" t="s">
        <v>34</v>
      </c>
      <c r="P79" t="s">
        <v>35</v>
      </c>
      <c r="Q79" t="s">
        <v>36</v>
      </c>
      <c r="R79" t="s">
        <v>37</v>
      </c>
      <c r="S79" t="s">
        <v>38</v>
      </c>
      <c r="T79" t="s">
        <v>54</v>
      </c>
      <c r="U79" t="s">
        <v>14</v>
      </c>
      <c r="V79" t="s">
        <v>39</v>
      </c>
    </row>
    <row r="80" spans="1:22" x14ac:dyDescent="0.35">
      <c r="A80">
        <v>29</v>
      </c>
      <c r="B80" s="1">
        <v>44603</v>
      </c>
      <c r="C80" s="4">
        <v>1263</v>
      </c>
      <c r="D80">
        <v>5</v>
      </c>
      <c r="E80" t="s">
        <v>52</v>
      </c>
      <c r="F80" t="str">
        <f>CONCATENATE(Table72[[#This Row],[OrderID-]],Table72[[#This Row],[CookieID]])</f>
        <v>295</v>
      </c>
      <c r="G80" s="4">
        <v>3</v>
      </c>
      <c r="H80" s="4">
        <v>1.25</v>
      </c>
      <c r="I80" s="4">
        <f>+Table72[[#This Row],[RevenuePerCookie]]-Table72[[#This Row],[CostPerCookie]]</f>
        <v>1.75</v>
      </c>
      <c r="J80" s="3">
        <v>94</v>
      </c>
      <c r="K80" s="3">
        <f>Table72[[#This Row],[RevenuePerCookie]]*Table72[[#This Row],[Quantity]]</f>
        <v>282</v>
      </c>
      <c r="L80" s="3">
        <f>+Table72[[#This Row],[CostPerCookie]]*Table72[[#This Row],[Quantity]]</f>
        <v>117.5</v>
      </c>
      <c r="M80" s="3">
        <f>+Table72[[#This Row],[ProfitPerCookie]]*Table72[[#This Row],[Quantity]]</f>
        <v>164.5</v>
      </c>
      <c r="N80">
        <v>5</v>
      </c>
      <c r="O80" t="s">
        <v>34</v>
      </c>
      <c r="P80" t="s">
        <v>35</v>
      </c>
      <c r="Q80" t="s">
        <v>36</v>
      </c>
      <c r="R80" t="s">
        <v>37</v>
      </c>
      <c r="S80" t="s">
        <v>38</v>
      </c>
      <c r="T80" t="s">
        <v>54</v>
      </c>
      <c r="U80" t="s">
        <v>14</v>
      </c>
      <c r="V80" t="s">
        <v>39</v>
      </c>
    </row>
    <row r="81" spans="1:22" x14ac:dyDescent="0.35">
      <c r="A81">
        <v>29</v>
      </c>
      <c r="B81" s="1">
        <v>44603</v>
      </c>
      <c r="C81" s="4">
        <v>1263</v>
      </c>
      <c r="D81">
        <v>3</v>
      </c>
      <c r="E81" t="s">
        <v>50</v>
      </c>
      <c r="F81" t="str">
        <f>CONCATENATE(Table72[[#This Row],[OrderID-]],Table72[[#This Row],[CookieID]])</f>
        <v>293</v>
      </c>
      <c r="G81" s="4">
        <v>5</v>
      </c>
      <c r="H81" s="4">
        <v>2.2000000000000002</v>
      </c>
      <c r="I81" s="4">
        <f>+Table72[[#This Row],[RevenuePerCookie]]-Table72[[#This Row],[CostPerCookie]]</f>
        <v>2.8</v>
      </c>
      <c r="J81" s="3">
        <v>96</v>
      </c>
      <c r="K81" s="3">
        <f>Table72[[#This Row],[RevenuePerCookie]]*Table72[[#This Row],[Quantity]]</f>
        <v>480</v>
      </c>
      <c r="L81" s="3">
        <f>+Table72[[#This Row],[CostPerCookie]]*Table72[[#This Row],[Quantity]]</f>
        <v>211.20000000000002</v>
      </c>
      <c r="M81" s="3">
        <f>+Table72[[#This Row],[ProfitPerCookie]]*Table72[[#This Row],[Quantity]]</f>
        <v>268.79999999999995</v>
      </c>
      <c r="N81">
        <v>5</v>
      </c>
      <c r="O81" t="s">
        <v>34</v>
      </c>
      <c r="P81" t="s">
        <v>35</v>
      </c>
      <c r="Q81" t="s">
        <v>36</v>
      </c>
      <c r="R81" t="s">
        <v>37</v>
      </c>
      <c r="S81" t="s">
        <v>38</v>
      </c>
      <c r="T81" t="s">
        <v>54</v>
      </c>
      <c r="U81" t="s">
        <v>14</v>
      </c>
      <c r="V81" t="s">
        <v>39</v>
      </c>
    </row>
    <row r="82" spans="1:22" x14ac:dyDescent="0.35">
      <c r="A82">
        <v>29</v>
      </c>
      <c r="B82" s="1">
        <v>44603</v>
      </c>
      <c r="C82" s="4">
        <v>1263</v>
      </c>
      <c r="D82">
        <v>6</v>
      </c>
      <c r="E82" t="s">
        <v>53</v>
      </c>
      <c r="F82" t="str">
        <f>CONCATENATE(Table72[[#This Row],[OrderID-]],Table72[[#This Row],[CookieID]])</f>
        <v>296</v>
      </c>
      <c r="G82" s="4">
        <v>6</v>
      </c>
      <c r="H82" s="4">
        <v>2.75</v>
      </c>
      <c r="I82" s="4">
        <f>+Table72[[#This Row],[RevenuePerCookie]]-Table72[[#This Row],[CostPerCookie]]</f>
        <v>3.25</v>
      </c>
      <c r="J82" s="3">
        <v>17</v>
      </c>
      <c r="K82" s="3">
        <f>Table72[[#This Row],[RevenuePerCookie]]*Table72[[#This Row],[Quantity]]</f>
        <v>102</v>
      </c>
      <c r="L82" s="3">
        <f>+Table72[[#This Row],[CostPerCookie]]*Table72[[#This Row],[Quantity]]</f>
        <v>46.75</v>
      </c>
      <c r="M82" s="3">
        <f>+Table72[[#This Row],[ProfitPerCookie]]*Table72[[#This Row],[Quantity]]</f>
        <v>55.25</v>
      </c>
      <c r="N82">
        <v>5</v>
      </c>
      <c r="O82" t="s">
        <v>34</v>
      </c>
      <c r="P82" t="s">
        <v>35</v>
      </c>
      <c r="Q82" t="s">
        <v>36</v>
      </c>
      <c r="R82" t="s">
        <v>37</v>
      </c>
      <c r="S82" t="s">
        <v>38</v>
      </c>
      <c r="T82" t="s">
        <v>54</v>
      </c>
      <c r="U82" t="s">
        <v>14</v>
      </c>
      <c r="V82" t="s">
        <v>39</v>
      </c>
    </row>
    <row r="83" spans="1:22" x14ac:dyDescent="0.35">
      <c r="A83">
        <v>29</v>
      </c>
      <c r="B83" s="1">
        <v>44603</v>
      </c>
      <c r="C83" s="4">
        <v>1263</v>
      </c>
      <c r="D83">
        <v>2</v>
      </c>
      <c r="E83" t="s">
        <v>49</v>
      </c>
      <c r="F83" t="str">
        <f>CONCATENATE(Table72[[#This Row],[OrderID-]],Table72[[#This Row],[CookieID]])</f>
        <v>292</v>
      </c>
      <c r="G83" s="4">
        <v>1</v>
      </c>
      <c r="H83" s="4">
        <v>0.5</v>
      </c>
      <c r="I83" s="4">
        <f>+Table72[[#This Row],[RevenuePerCookie]]-Table72[[#This Row],[CostPerCookie]]</f>
        <v>0.5</v>
      </c>
      <c r="J83" s="3">
        <v>79</v>
      </c>
      <c r="K83" s="3">
        <f>Table72[[#This Row],[RevenuePerCookie]]*Table72[[#This Row],[Quantity]]</f>
        <v>79</v>
      </c>
      <c r="L83" s="3">
        <f>+Table72[[#This Row],[CostPerCookie]]*Table72[[#This Row],[Quantity]]</f>
        <v>39.5</v>
      </c>
      <c r="M83" s="3">
        <f>+Table72[[#This Row],[ProfitPerCookie]]*Table72[[#This Row],[Quantity]]</f>
        <v>39.5</v>
      </c>
      <c r="N83">
        <v>5</v>
      </c>
      <c r="O83" t="s">
        <v>34</v>
      </c>
      <c r="P83" t="s">
        <v>35</v>
      </c>
      <c r="Q83" t="s">
        <v>36</v>
      </c>
      <c r="R83" t="s">
        <v>37</v>
      </c>
      <c r="S83" t="s">
        <v>38</v>
      </c>
      <c r="T83" t="s">
        <v>54</v>
      </c>
      <c r="U83" t="s">
        <v>14</v>
      </c>
      <c r="V83" t="s">
        <v>39</v>
      </c>
    </row>
    <row r="84" spans="1:22" x14ac:dyDescent="0.35">
      <c r="A84">
        <v>30</v>
      </c>
      <c r="B84" s="1">
        <v>44604</v>
      </c>
      <c r="C84" s="4">
        <v>2117</v>
      </c>
      <c r="D84">
        <v>5</v>
      </c>
      <c r="E84" t="s">
        <v>52</v>
      </c>
      <c r="F84" t="str">
        <f>CONCATENATE(Table72[[#This Row],[OrderID-]],Table72[[#This Row],[CookieID]])</f>
        <v>305</v>
      </c>
      <c r="G84" s="4">
        <v>3</v>
      </c>
      <c r="H84" s="4">
        <v>1.25</v>
      </c>
      <c r="I84" s="4">
        <f>+Table72[[#This Row],[RevenuePerCookie]]-Table72[[#This Row],[CostPerCookie]]</f>
        <v>1.75</v>
      </c>
      <c r="J84" s="3">
        <v>152</v>
      </c>
      <c r="K84" s="3">
        <f>Table72[[#This Row],[RevenuePerCookie]]*Table72[[#This Row],[Quantity]]</f>
        <v>456</v>
      </c>
      <c r="L84" s="3">
        <f>+Table72[[#This Row],[CostPerCookie]]*Table72[[#This Row],[Quantity]]</f>
        <v>190</v>
      </c>
      <c r="M84" s="3">
        <f>+Table72[[#This Row],[ProfitPerCookie]]*Table72[[#This Row],[Quantity]]</f>
        <v>266</v>
      </c>
      <c r="N84">
        <v>1</v>
      </c>
      <c r="O84" t="s">
        <v>9</v>
      </c>
      <c r="P84" t="s">
        <v>10</v>
      </c>
      <c r="Q84" t="s">
        <v>11</v>
      </c>
      <c r="R84" t="s">
        <v>12</v>
      </c>
      <c r="S84" t="s">
        <v>13</v>
      </c>
      <c r="T84" t="s">
        <v>56</v>
      </c>
      <c r="U84" t="s">
        <v>14</v>
      </c>
      <c r="V84" t="s">
        <v>15</v>
      </c>
    </row>
    <row r="85" spans="1:22" x14ac:dyDescent="0.35">
      <c r="A85">
        <v>30</v>
      </c>
      <c r="B85" s="1">
        <v>44604</v>
      </c>
      <c r="C85" s="4">
        <v>2117</v>
      </c>
      <c r="D85">
        <v>1</v>
      </c>
      <c r="E85" t="s">
        <v>48</v>
      </c>
      <c r="F85" t="str">
        <f>CONCATENATE(Table72[[#This Row],[OrderID-]],Table72[[#This Row],[CookieID]])</f>
        <v>301</v>
      </c>
      <c r="G85" s="4">
        <v>5</v>
      </c>
      <c r="H85" s="4">
        <v>2</v>
      </c>
      <c r="I85" s="4">
        <f>+Table72[[#This Row],[RevenuePerCookie]]-Table72[[#This Row],[CostPerCookie]]</f>
        <v>3</v>
      </c>
      <c r="J85" s="3">
        <v>169</v>
      </c>
      <c r="K85" s="3">
        <f>Table72[[#This Row],[RevenuePerCookie]]*Table72[[#This Row],[Quantity]]</f>
        <v>845</v>
      </c>
      <c r="L85" s="3">
        <f>+Table72[[#This Row],[CostPerCookie]]*Table72[[#This Row],[Quantity]]</f>
        <v>338</v>
      </c>
      <c r="M85" s="3">
        <f>+Table72[[#This Row],[ProfitPerCookie]]*Table72[[#This Row],[Quantity]]</f>
        <v>507</v>
      </c>
      <c r="N85">
        <v>1</v>
      </c>
      <c r="O85" t="s">
        <v>9</v>
      </c>
      <c r="P85" t="s">
        <v>10</v>
      </c>
      <c r="Q85" t="s">
        <v>11</v>
      </c>
      <c r="R85" t="s">
        <v>12</v>
      </c>
      <c r="S85" t="s">
        <v>13</v>
      </c>
      <c r="T85" t="s">
        <v>56</v>
      </c>
      <c r="U85" t="s">
        <v>14</v>
      </c>
      <c r="V85" t="s">
        <v>15</v>
      </c>
    </row>
    <row r="86" spans="1:22" x14ac:dyDescent="0.35">
      <c r="A86">
        <v>30</v>
      </c>
      <c r="B86" s="1">
        <v>44604</v>
      </c>
      <c r="C86" s="4">
        <v>2117</v>
      </c>
      <c r="D86">
        <v>4</v>
      </c>
      <c r="E86" t="s">
        <v>51</v>
      </c>
      <c r="F86" t="str">
        <f>CONCATENATE(Table72[[#This Row],[OrderID-]],Table72[[#This Row],[CookieID]])</f>
        <v>304</v>
      </c>
      <c r="G86" s="4">
        <v>4</v>
      </c>
      <c r="H86" s="4">
        <v>1.5</v>
      </c>
      <c r="I86" s="4">
        <f>+Table72[[#This Row],[RevenuePerCookie]]-Table72[[#This Row],[CostPerCookie]]</f>
        <v>2.5</v>
      </c>
      <c r="J86" s="3">
        <v>204</v>
      </c>
      <c r="K86" s="3">
        <f>Table72[[#This Row],[RevenuePerCookie]]*Table72[[#This Row],[Quantity]]</f>
        <v>816</v>
      </c>
      <c r="L86" s="3">
        <f>+Table72[[#This Row],[CostPerCookie]]*Table72[[#This Row],[Quantity]]</f>
        <v>306</v>
      </c>
      <c r="M86" s="3">
        <f>+Table72[[#This Row],[ProfitPerCookie]]*Table72[[#This Row],[Quantity]]</f>
        <v>510</v>
      </c>
      <c r="N86">
        <v>1</v>
      </c>
      <c r="O86" t="s">
        <v>9</v>
      </c>
      <c r="P86" t="s">
        <v>10</v>
      </c>
      <c r="Q86" t="s">
        <v>11</v>
      </c>
      <c r="R86" t="s">
        <v>12</v>
      </c>
      <c r="S86" t="s">
        <v>13</v>
      </c>
      <c r="T86" t="s">
        <v>56</v>
      </c>
      <c r="U86" t="s">
        <v>14</v>
      </c>
      <c r="V86" t="s">
        <v>15</v>
      </c>
    </row>
    <row r="87" spans="1:22" x14ac:dyDescent="0.35">
      <c r="A87">
        <v>31</v>
      </c>
      <c r="B87" s="1">
        <v>44605</v>
      </c>
      <c r="C87" s="4">
        <v>1900</v>
      </c>
      <c r="D87">
        <v>1</v>
      </c>
      <c r="E87" t="s">
        <v>48</v>
      </c>
      <c r="F87" t="str">
        <f>CONCATENATE(Table72[[#This Row],[OrderID-]],Table72[[#This Row],[CookieID]])</f>
        <v>311</v>
      </c>
      <c r="G87" s="4">
        <v>5</v>
      </c>
      <c r="H87" s="4">
        <v>2</v>
      </c>
      <c r="I87" s="4">
        <f>+Table72[[#This Row],[RevenuePerCookie]]-Table72[[#This Row],[CostPerCookie]]</f>
        <v>3</v>
      </c>
      <c r="J87" s="3">
        <v>151</v>
      </c>
      <c r="K87" s="3">
        <f>Table72[[#This Row],[RevenuePerCookie]]*Table72[[#This Row],[Quantity]]</f>
        <v>755</v>
      </c>
      <c r="L87" s="3">
        <f>+Table72[[#This Row],[CostPerCookie]]*Table72[[#This Row],[Quantity]]</f>
        <v>302</v>
      </c>
      <c r="M87" s="3">
        <f>+Table72[[#This Row],[ProfitPerCookie]]*Table72[[#This Row],[Quantity]]</f>
        <v>453</v>
      </c>
      <c r="N87">
        <v>2</v>
      </c>
      <c r="O87" t="s">
        <v>16</v>
      </c>
      <c r="P87" t="s">
        <v>17</v>
      </c>
      <c r="Q87" t="s">
        <v>18</v>
      </c>
      <c r="R87" t="s">
        <v>19</v>
      </c>
      <c r="S87" t="s">
        <v>20</v>
      </c>
      <c r="T87" t="s">
        <v>55</v>
      </c>
      <c r="U87" t="s">
        <v>14</v>
      </c>
      <c r="V87" t="s">
        <v>21</v>
      </c>
    </row>
    <row r="88" spans="1:22" x14ac:dyDescent="0.35">
      <c r="A88">
        <v>31</v>
      </c>
      <c r="B88" s="1">
        <v>44605</v>
      </c>
      <c r="C88" s="4">
        <v>1900</v>
      </c>
      <c r="D88">
        <v>3</v>
      </c>
      <c r="E88" t="s">
        <v>50</v>
      </c>
      <c r="F88" t="str">
        <f>CONCATENATE(Table72[[#This Row],[OrderID-]],Table72[[#This Row],[CookieID]])</f>
        <v>313</v>
      </c>
      <c r="G88" s="4">
        <v>5</v>
      </c>
      <c r="H88" s="4">
        <v>2.2000000000000002</v>
      </c>
      <c r="I88" s="4">
        <f>+Table72[[#This Row],[RevenuePerCookie]]-Table72[[#This Row],[CostPerCookie]]</f>
        <v>2.8</v>
      </c>
      <c r="J88" s="3">
        <v>229</v>
      </c>
      <c r="K88" s="3">
        <f>Table72[[#This Row],[RevenuePerCookie]]*Table72[[#This Row],[Quantity]]</f>
        <v>1145</v>
      </c>
      <c r="L88" s="3">
        <f>+Table72[[#This Row],[CostPerCookie]]*Table72[[#This Row],[Quantity]]</f>
        <v>503.80000000000007</v>
      </c>
      <c r="M88" s="3">
        <f>+Table72[[#This Row],[ProfitPerCookie]]*Table72[[#This Row],[Quantity]]</f>
        <v>641.19999999999993</v>
      </c>
      <c r="N88">
        <v>2</v>
      </c>
      <c r="O88" t="s">
        <v>16</v>
      </c>
      <c r="P88" t="s">
        <v>17</v>
      </c>
      <c r="Q88" t="s">
        <v>18</v>
      </c>
      <c r="R88" t="s">
        <v>19</v>
      </c>
      <c r="S88" t="s">
        <v>20</v>
      </c>
      <c r="T88" t="s">
        <v>55</v>
      </c>
      <c r="U88" t="s">
        <v>14</v>
      </c>
      <c r="V88" t="s">
        <v>21</v>
      </c>
    </row>
    <row r="89" spans="1:22" x14ac:dyDescent="0.35">
      <c r="A89">
        <v>32</v>
      </c>
      <c r="B89" s="1">
        <v>44608</v>
      </c>
      <c r="C89" s="4">
        <v>2847</v>
      </c>
      <c r="D89">
        <v>3</v>
      </c>
      <c r="E89" t="s">
        <v>50</v>
      </c>
      <c r="F89" t="str">
        <f>CONCATENATE(Table72[[#This Row],[OrderID-]],Table72[[#This Row],[CookieID]])</f>
        <v>323</v>
      </c>
      <c r="G89" s="4">
        <v>5</v>
      </c>
      <c r="H89" s="4">
        <v>2.2000000000000002</v>
      </c>
      <c r="I89" s="4">
        <f>+Table72[[#This Row],[RevenuePerCookie]]-Table72[[#This Row],[CostPerCookie]]</f>
        <v>2.8</v>
      </c>
      <c r="J89" s="3">
        <v>128</v>
      </c>
      <c r="K89" s="3">
        <f>Table72[[#This Row],[RevenuePerCookie]]*Table72[[#This Row],[Quantity]]</f>
        <v>640</v>
      </c>
      <c r="L89" s="3">
        <f>+Table72[[#This Row],[CostPerCookie]]*Table72[[#This Row],[Quantity]]</f>
        <v>281.60000000000002</v>
      </c>
      <c r="M89" s="3">
        <f>+Table72[[#This Row],[ProfitPerCookie]]*Table72[[#This Row],[Quantity]]</f>
        <v>358.4</v>
      </c>
      <c r="N89">
        <v>5</v>
      </c>
      <c r="O89" t="s">
        <v>34</v>
      </c>
      <c r="P89" t="s">
        <v>35</v>
      </c>
      <c r="Q89" t="s">
        <v>36</v>
      </c>
      <c r="R89" t="s">
        <v>37</v>
      </c>
      <c r="S89" t="s">
        <v>38</v>
      </c>
      <c r="T89" t="s">
        <v>54</v>
      </c>
      <c r="U89" t="s">
        <v>14</v>
      </c>
      <c r="V89" t="s">
        <v>39</v>
      </c>
    </row>
    <row r="90" spans="1:22" x14ac:dyDescent="0.35">
      <c r="A90">
        <v>32</v>
      </c>
      <c r="B90" s="1">
        <v>44608</v>
      </c>
      <c r="C90" s="4">
        <v>2847</v>
      </c>
      <c r="D90">
        <v>1</v>
      </c>
      <c r="E90" t="s">
        <v>48</v>
      </c>
      <c r="F90" t="str">
        <f>CONCATENATE(Table72[[#This Row],[OrderID-]],Table72[[#This Row],[CookieID]])</f>
        <v>321</v>
      </c>
      <c r="G90" s="4">
        <v>5</v>
      </c>
      <c r="H90" s="4">
        <v>2</v>
      </c>
      <c r="I90" s="4">
        <f>+Table72[[#This Row],[RevenuePerCookie]]-Table72[[#This Row],[CostPerCookie]]</f>
        <v>3</v>
      </c>
      <c r="J90" s="3">
        <v>93</v>
      </c>
      <c r="K90" s="3">
        <f>Table72[[#This Row],[RevenuePerCookie]]*Table72[[#This Row],[Quantity]]</f>
        <v>465</v>
      </c>
      <c r="L90" s="3">
        <f>+Table72[[#This Row],[CostPerCookie]]*Table72[[#This Row],[Quantity]]</f>
        <v>186</v>
      </c>
      <c r="M90" s="3">
        <f>+Table72[[#This Row],[ProfitPerCookie]]*Table72[[#This Row],[Quantity]]</f>
        <v>279</v>
      </c>
      <c r="N90">
        <v>5</v>
      </c>
      <c r="O90" t="s">
        <v>34</v>
      </c>
      <c r="P90" t="s">
        <v>35</v>
      </c>
      <c r="Q90" t="s">
        <v>36</v>
      </c>
      <c r="R90" t="s">
        <v>37</v>
      </c>
      <c r="S90" t="s">
        <v>38</v>
      </c>
      <c r="T90" t="s">
        <v>54</v>
      </c>
      <c r="U90" t="s">
        <v>14</v>
      </c>
      <c r="V90" t="s">
        <v>39</v>
      </c>
    </row>
    <row r="91" spans="1:22" x14ac:dyDescent="0.35">
      <c r="A91">
        <v>32</v>
      </c>
      <c r="B91" s="1">
        <v>44608</v>
      </c>
      <c r="C91" s="4">
        <v>2847</v>
      </c>
      <c r="D91">
        <v>4</v>
      </c>
      <c r="E91" t="s">
        <v>51</v>
      </c>
      <c r="F91" t="str">
        <f>CONCATENATE(Table72[[#This Row],[OrderID-]],Table72[[#This Row],[CookieID]])</f>
        <v>324</v>
      </c>
      <c r="G91" s="4">
        <v>4</v>
      </c>
      <c r="H91" s="4">
        <v>1.5</v>
      </c>
      <c r="I91" s="4">
        <f>+Table72[[#This Row],[RevenuePerCookie]]-Table72[[#This Row],[CostPerCookie]]</f>
        <v>2.5</v>
      </c>
      <c r="J91" s="3">
        <v>122</v>
      </c>
      <c r="K91" s="3">
        <f>Table72[[#This Row],[RevenuePerCookie]]*Table72[[#This Row],[Quantity]]</f>
        <v>488</v>
      </c>
      <c r="L91" s="3">
        <f>+Table72[[#This Row],[CostPerCookie]]*Table72[[#This Row],[Quantity]]</f>
        <v>183</v>
      </c>
      <c r="M91" s="3">
        <f>+Table72[[#This Row],[ProfitPerCookie]]*Table72[[#This Row],[Quantity]]</f>
        <v>305</v>
      </c>
      <c r="N91">
        <v>5</v>
      </c>
      <c r="O91" t="s">
        <v>34</v>
      </c>
      <c r="P91" t="s">
        <v>35</v>
      </c>
      <c r="Q91" t="s">
        <v>36</v>
      </c>
      <c r="R91" t="s">
        <v>37</v>
      </c>
      <c r="S91" t="s">
        <v>38</v>
      </c>
      <c r="T91" t="s">
        <v>54</v>
      </c>
      <c r="U91" t="s">
        <v>14</v>
      </c>
      <c r="V91" t="s">
        <v>39</v>
      </c>
    </row>
    <row r="92" spans="1:22" x14ac:dyDescent="0.35">
      <c r="A92">
        <v>32</v>
      </c>
      <c r="B92" s="1">
        <v>44608</v>
      </c>
      <c r="C92" s="4">
        <v>2847</v>
      </c>
      <c r="D92">
        <v>6</v>
      </c>
      <c r="E92" t="s">
        <v>53</v>
      </c>
      <c r="F92" t="str">
        <f>CONCATENATE(Table72[[#This Row],[OrderID-]],Table72[[#This Row],[CookieID]])</f>
        <v>326</v>
      </c>
      <c r="G92" s="4">
        <v>6</v>
      </c>
      <c r="H92" s="4">
        <v>2.75</v>
      </c>
      <c r="I92" s="4">
        <f>+Table72[[#This Row],[RevenuePerCookie]]-Table72[[#This Row],[CostPerCookie]]</f>
        <v>3.25</v>
      </c>
      <c r="J92" s="3">
        <v>209</v>
      </c>
      <c r="K92" s="3">
        <f>Table72[[#This Row],[RevenuePerCookie]]*Table72[[#This Row],[Quantity]]</f>
        <v>1254</v>
      </c>
      <c r="L92" s="3">
        <f>+Table72[[#This Row],[CostPerCookie]]*Table72[[#This Row],[Quantity]]</f>
        <v>574.75</v>
      </c>
      <c r="M92" s="3">
        <f>+Table72[[#This Row],[ProfitPerCookie]]*Table72[[#This Row],[Quantity]]</f>
        <v>679.25</v>
      </c>
      <c r="N92">
        <v>5</v>
      </c>
      <c r="O92" t="s">
        <v>34</v>
      </c>
      <c r="P92" t="s">
        <v>35</v>
      </c>
      <c r="Q92" t="s">
        <v>36</v>
      </c>
      <c r="R92" t="s">
        <v>37</v>
      </c>
      <c r="S92" t="s">
        <v>38</v>
      </c>
      <c r="T92" t="s">
        <v>54</v>
      </c>
      <c r="U92" t="s">
        <v>14</v>
      </c>
      <c r="V92" t="s">
        <v>39</v>
      </c>
    </row>
    <row r="93" spans="1:22" x14ac:dyDescent="0.35">
      <c r="A93">
        <v>33</v>
      </c>
      <c r="B93" s="1">
        <v>44609</v>
      </c>
      <c r="C93" s="4">
        <v>2159</v>
      </c>
      <c r="D93">
        <v>5</v>
      </c>
      <c r="E93" t="s">
        <v>52</v>
      </c>
      <c r="F93" t="str">
        <f>CONCATENATE(Table72[[#This Row],[OrderID-]],Table72[[#This Row],[CookieID]])</f>
        <v>335</v>
      </c>
      <c r="G93" s="4">
        <v>3</v>
      </c>
      <c r="H93" s="4">
        <v>1.25</v>
      </c>
      <c r="I93" s="4">
        <f>+Table72[[#This Row],[RevenuePerCookie]]-Table72[[#This Row],[CostPerCookie]]</f>
        <v>1.75</v>
      </c>
      <c r="J93" s="3">
        <v>202</v>
      </c>
      <c r="K93" s="3">
        <f>Table72[[#This Row],[RevenuePerCookie]]*Table72[[#This Row],[Quantity]]</f>
        <v>606</v>
      </c>
      <c r="L93" s="3">
        <f>+Table72[[#This Row],[CostPerCookie]]*Table72[[#This Row],[Quantity]]</f>
        <v>252.5</v>
      </c>
      <c r="M93" s="3">
        <f>+Table72[[#This Row],[ProfitPerCookie]]*Table72[[#This Row],[Quantity]]</f>
        <v>353.5</v>
      </c>
      <c r="N93">
        <v>3</v>
      </c>
      <c r="O93" t="s">
        <v>22</v>
      </c>
      <c r="P93" t="s">
        <v>23</v>
      </c>
      <c r="Q93" t="s">
        <v>24</v>
      </c>
      <c r="R93" t="s">
        <v>25</v>
      </c>
      <c r="S93" t="s">
        <v>26</v>
      </c>
      <c r="T93" t="s">
        <v>58</v>
      </c>
      <c r="U93" t="s">
        <v>14</v>
      </c>
      <c r="V93" t="s">
        <v>27</v>
      </c>
    </row>
    <row r="94" spans="1:22" x14ac:dyDescent="0.35">
      <c r="A94">
        <v>33</v>
      </c>
      <c r="B94" s="1">
        <v>44609</v>
      </c>
      <c r="C94" s="4">
        <v>2159</v>
      </c>
      <c r="D94">
        <v>3</v>
      </c>
      <c r="E94" t="s">
        <v>50</v>
      </c>
      <c r="F94" t="str">
        <f>CONCATENATE(Table72[[#This Row],[OrderID-]],Table72[[#This Row],[CookieID]])</f>
        <v>333</v>
      </c>
      <c r="G94" s="4">
        <v>5</v>
      </c>
      <c r="H94" s="4">
        <v>2.2000000000000002</v>
      </c>
      <c r="I94" s="4">
        <f>+Table72[[#This Row],[RevenuePerCookie]]-Table72[[#This Row],[CostPerCookie]]</f>
        <v>2.8</v>
      </c>
      <c r="J94" s="3">
        <v>103</v>
      </c>
      <c r="K94" s="3">
        <f>Table72[[#This Row],[RevenuePerCookie]]*Table72[[#This Row],[Quantity]]</f>
        <v>515</v>
      </c>
      <c r="L94" s="3">
        <f>+Table72[[#This Row],[CostPerCookie]]*Table72[[#This Row],[Quantity]]</f>
        <v>226.60000000000002</v>
      </c>
      <c r="M94" s="3">
        <f>+Table72[[#This Row],[ProfitPerCookie]]*Table72[[#This Row],[Quantity]]</f>
        <v>288.39999999999998</v>
      </c>
      <c r="N94">
        <v>3</v>
      </c>
      <c r="O94" t="s">
        <v>22</v>
      </c>
      <c r="P94" t="s">
        <v>23</v>
      </c>
      <c r="Q94" t="s">
        <v>24</v>
      </c>
      <c r="R94" t="s">
        <v>25</v>
      </c>
      <c r="S94" t="s">
        <v>26</v>
      </c>
      <c r="T94" t="s">
        <v>58</v>
      </c>
      <c r="U94" t="s">
        <v>14</v>
      </c>
      <c r="V94" t="s">
        <v>27</v>
      </c>
    </row>
    <row r="95" spans="1:22" x14ac:dyDescent="0.35">
      <c r="A95">
        <v>33</v>
      </c>
      <c r="B95" s="1">
        <v>44609</v>
      </c>
      <c r="C95" s="4">
        <v>2159</v>
      </c>
      <c r="D95">
        <v>6</v>
      </c>
      <c r="E95" t="s">
        <v>53</v>
      </c>
      <c r="F95" t="str">
        <f>CONCATENATE(Table72[[#This Row],[OrderID-]],Table72[[#This Row],[CookieID]])</f>
        <v>336</v>
      </c>
      <c r="G95" s="4">
        <v>6</v>
      </c>
      <c r="H95" s="4">
        <v>2.75</v>
      </c>
      <c r="I95" s="4">
        <f>+Table72[[#This Row],[RevenuePerCookie]]-Table72[[#This Row],[CostPerCookie]]</f>
        <v>3.25</v>
      </c>
      <c r="J95" s="3">
        <v>173</v>
      </c>
      <c r="K95" s="3">
        <f>Table72[[#This Row],[RevenuePerCookie]]*Table72[[#This Row],[Quantity]]</f>
        <v>1038</v>
      </c>
      <c r="L95" s="3">
        <f>+Table72[[#This Row],[CostPerCookie]]*Table72[[#This Row],[Quantity]]</f>
        <v>475.75</v>
      </c>
      <c r="M95" s="3">
        <f>+Table72[[#This Row],[ProfitPerCookie]]*Table72[[#This Row],[Quantity]]</f>
        <v>562.25</v>
      </c>
      <c r="N95">
        <v>3</v>
      </c>
      <c r="O95" t="s">
        <v>22</v>
      </c>
      <c r="P95" t="s">
        <v>23</v>
      </c>
      <c r="Q95" t="s">
        <v>24</v>
      </c>
      <c r="R95" t="s">
        <v>25</v>
      </c>
      <c r="S95" t="s">
        <v>26</v>
      </c>
      <c r="T95" t="s">
        <v>58</v>
      </c>
      <c r="U95" t="s">
        <v>14</v>
      </c>
      <c r="V95" t="s">
        <v>27</v>
      </c>
    </row>
    <row r="96" spans="1:22" x14ac:dyDescent="0.35">
      <c r="A96">
        <v>34</v>
      </c>
      <c r="B96" s="1">
        <v>44610</v>
      </c>
      <c r="C96" s="4">
        <v>1196</v>
      </c>
      <c r="D96">
        <v>2</v>
      </c>
      <c r="E96" t="s">
        <v>49</v>
      </c>
      <c r="F96" t="str">
        <f>CONCATENATE(Table72[[#This Row],[OrderID-]],Table72[[#This Row],[CookieID]])</f>
        <v>342</v>
      </c>
      <c r="G96" s="4">
        <v>1</v>
      </c>
      <c r="H96" s="4">
        <v>0.5</v>
      </c>
      <c r="I96" s="4">
        <f>+Table72[[#This Row],[RevenuePerCookie]]-Table72[[#This Row],[CostPerCookie]]</f>
        <v>0.5</v>
      </c>
      <c r="J96" s="3">
        <v>196</v>
      </c>
      <c r="K96" s="3">
        <f>Table72[[#This Row],[RevenuePerCookie]]*Table72[[#This Row],[Quantity]]</f>
        <v>196</v>
      </c>
      <c r="L96" s="3">
        <f>+Table72[[#This Row],[CostPerCookie]]*Table72[[#This Row],[Quantity]]</f>
        <v>98</v>
      </c>
      <c r="M96" s="3">
        <f>+Table72[[#This Row],[ProfitPerCookie]]*Table72[[#This Row],[Quantity]]</f>
        <v>98</v>
      </c>
      <c r="N96">
        <v>2</v>
      </c>
      <c r="O96" t="s">
        <v>16</v>
      </c>
      <c r="P96" t="s">
        <v>17</v>
      </c>
      <c r="Q96" t="s">
        <v>18</v>
      </c>
      <c r="R96" t="s">
        <v>19</v>
      </c>
      <c r="S96" t="s">
        <v>20</v>
      </c>
      <c r="T96" t="s">
        <v>55</v>
      </c>
      <c r="U96" t="s">
        <v>14</v>
      </c>
      <c r="V96" t="s">
        <v>21</v>
      </c>
    </row>
    <row r="97" spans="1:22" x14ac:dyDescent="0.35">
      <c r="A97">
        <v>34</v>
      </c>
      <c r="B97" s="1">
        <v>44610</v>
      </c>
      <c r="C97" s="4">
        <v>1196</v>
      </c>
      <c r="D97">
        <v>1</v>
      </c>
      <c r="E97" t="s">
        <v>48</v>
      </c>
      <c r="F97" t="str">
        <f>CONCATENATE(Table72[[#This Row],[OrderID-]],Table72[[#This Row],[CookieID]])</f>
        <v>341</v>
      </c>
      <c r="G97" s="4">
        <v>5</v>
      </c>
      <c r="H97" s="4">
        <v>2</v>
      </c>
      <c r="I97" s="4">
        <f>+Table72[[#This Row],[RevenuePerCookie]]-Table72[[#This Row],[CostPerCookie]]</f>
        <v>3</v>
      </c>
      <c r="J97" s="3">
        <v>200</v>
      </c>
      <c r="K97" s="3">
        <f>Table72[[#This Row],[RevenuePerCookie]]*Table72[[#This Row],[Quantity]]</f>
        <v>1000</v>
      </c>
      <c r="L97" s="3">
        <f>+Table72[[#This Row],[CostPerCookie]]*Table72[[#This Row],[Quantity]]</f>
        <v>400</v>
      </c>
      <c r="M97" s="3">
        <f>+Table72[[#This Row],[ProfitPerCookie]]*Table72[[#This Row],[Quantity]]</f>
        <v>600</v>
      </c>
      <c r="N97">
        <v>2</v>
      </c>
      <c r="O97" t="s">
        <v>16</v>
      </c>
      <c r="P97" t="s">
        <v>17</v>
      </c>
      <c r="Q97" t="s">
        <v>18</v>
      </c>
      <c r="R97" t="s">
        <v>19</v>
      </c>
      <c r="S97" t="s">
        <v>20</v>
      </c>
      <c r="T97" t="s">
        <v>55</v>
      </c>
      <c r="U97" t="s">
        <v>14</v>
      </c>
      <c r="V97" t="s">
        <v>21</v>
      </c>
    </row>
    <row r="98" spans="1:22" x14ac:dyDescent="0.35">
      <c r="A98">
        <v>35</v>
      </c>
      <c r="B98" s="1">
        <v>44613</v>
      </c>
      <c r="C98" s="4">
        <v>1165</v>
      </c>
      <c r="D98">
        <v>5</v>
      </c>
      <c r="E98" t="s">
        <v>52</v>
      </c>
      <c r="F98" t="str">
        <f>CONCATENATE(Table72[[#This Row],[OrderID-]],Table72[[#This Row],[CookieID]])</f>
        <v>355</v>
      </c>
      <c r="G98" s="4">
        <v>3</v>
      </c>
      <c r="H98" s="4">
        <v>1.25</v>
      </c>
      <c r="I98" s="4">
        <f>+Table72[[#This Row],[RevenuePerCookie]]-Table72[[#This Row],[CostPerCookie]]</f>
        <v>1.75</v>
      </c>
      <c r="J98" s="3">
        <v>113</v>
      </c>
      <c r="K98" s="3">
        <f>Table72[[#This Row],[RevenuePerCookie]]*Table72[[#This Row],[Quantity]]</f>
        <v>339</v>
      </c>
      <c r="L98" s="3">
        <f>+Table72[[#This Row],[CostPerCookie]]*Table72[[#This Row],[Quantity]]</f>
        <v>141.25</v>
      </c>
      <c r="M98" s="3">
        <f>+Table72[[#This Row],[ProfitPerCookie]]*Table72[[#This Row],[Quantity]]</f>
        <v>197.75</v>
      </c>
      <c r="N98">
        <v>5</v>
      </c>
      <c r="O98" t="s">
        <v>34</v>
      </c>
      <c r="P98" t="s">
        <v>35</v>
      </c>
      <c r="Q98" t="s">
        <v>36</v>
      </c>
      <c r="R98" t="s">
        <v>37</v>
      </c>
      <c r="S98" t="s">
        <v>38</v>
      </c>
      <c r="T98" t="s">
        <v>54</v>
      </c>
      <c r="U98" t="s">
        <v>14</v>
      </c>
      <c r="V98" t="s">
        <v>39</v>
      </c>
    </row>
    <row r="99" spans="1:22" x14ac:dyDescent="0.35">
      <c r="A99">
        <v>35</v>
      </c>
      <c r="B99" s="1">
        <v>44613</v>
      </c>
      <c r="C99" s="4">
        <v>1165</v>
      </c>
      <c r="D99">
        <v>3</v>
      </c>
      <c r="E99" t="s">
        <v>50</v>
      </c>
      <c r="F99" t="str">
        <f>CONCATENATE(Table72[[#This Row],[OrderID-]],Table72[[#This Row],[CookieID]])</f>
        <v>353</v>
      </c>
      <c r="G99" s="4">
        <v>5</v>
      </c>
      <c r="H99" s="4">
        <v>2.2000000000000002</v>
      </c>
      <c r="I99" s="4">
        <f>+Table72[[#This Row],[RevenuePerCookie]]-Table72[[#This Row],[CostPerCookie]]</f>
        <v>2.8</v>
      </c>
      <c r="J99" s="3">
        <v>34</v>
      </c>
      <c r="K99" s="3">
        <f>Table72[[#This Row],[RevenuePerCookie]]*Table72[[#This Row],[Quantity]]</f>
        <v>170</v>
      </c>
      <c r="L99" s="3">
        <f>+Table72[[#This Row],[CostPerCookie]]*Table72[[#This Row],[Quantity]]</f>
        <v>74.800000000000011</v>
      </c>
      <c r="M99" s="3">
        <f>+Table72[[#This Row],[ProfitPerCookie]]*Table72[[#This Row],[Quantity]]</f>
        <v>95.199999999999989</v>
      </c>
      <c r="N99">
        <v>5</v>
      </c>
      <c r="O99" t="s">
        <v>34</v>
      </c>
      <c r="P99" t="s">
        <v>35</v>
      </c>
      <c r="Q99" t="s">
        <v>36</v>
      </c>
      <c r="R99" t="s">
        <v>37</v>
      </c>
      <c r="S99" t="s">
        <v>38</v>
      </c>
      <c r="T99" t="s">
        <v>54</v>
      </c>
      <c r="U99" t="s">
        <v>14</v>
      </c>
      <c r="V99" t="s">
        <v>39</v>
      </c>
    </row>
    <row r="100" spans="1:22" x14ac:dyDescent="0.35">
      <c r="A100">
        <v>35</v>
      </c>
      <c r="B100" s="1">
        <v>44613</v>
      </c>
      <c r="C100" s="4">
        <v>1165</v>
      </c>
      <c r="D100">
        <v>4</v>
      </c>
      <c r="E100" t="s">
        <v>51</v>
      </c>
      <c r="F100" t="str">
        <f>CONCATENATE(Table72[[#This Row],[OrderID-]],Table72[[#This Row],[CookieID]])</f>
        <v>354</v>
      </c>
      <c r="G100" s="4">
        <v>4</v>
      </c>
      <c r="H100" s="4">
        <v>1.5</v>
      </c>
      <c r="I100" s="4">
        <f>+Table72[[#This Row],[RevenuePerCookie]]-Table72[[#This Row],[CostPerCookie]]</f>
        <v>2.5</v>
      </c>
      <c r="J100" s="3">
        <v>164</v>
      </c>
      <c r="K100" s="3">
        <f>Table72[[#This Row],[RevenuePerCookie]]*Table72[[#This Row],[Quantity]]</f>
        <v>656</v>
      </c>
      <c r="L100" s="3">
        <f>+Table72[[#This Row],[CostPerCookie]]*Table72[[#This Row],[Quantity]]</f>
        <v>246</v>
      </c>
      <c r="M100" s="3">
        <f>+Table72[[#This Row],[ProfitPerCookie]]*Table72[[#This Row],[Quantity]]</f>
        <v>410</v>
      </c>
      <c r="N100">
        <v>5</v>
      </c>
      <c r="O100" t="s">
        <v>34</v>
      </c>
      <c r="P100" t="s">
        <v>35</v>
      </c>
      <c r="Q100" t="s">
        <v>36</v>
      </c>
      <c r="R100" t="s">
        <v>37</v>
      </c>
      <c r="S100" t="s">
        <v>38</v>
      </c>
      <c r="T100" t="s">
        <v>54</v>
      </c>
      <c r="U100" t="s">
        <v>14</v>
      </c>
      <c r="V100" t="s">
        <v>39</v>
      </c>
    </row>
    <row r="101" spans="1:22" x14ac:dyDescent="0.35">
      <c r="A101">
        <v>36</v>
      </c>
      <c r="B101" s="1">
        <v>44617</v>
      </c>
      <c r="C101" s="4">
        <v>1391</v>
      </c>
      <c r="D101">
        <v>1</v>
      </c>
      <c r="E101" t="s">
        <v>48</v>
      </c>
      <c r="F101" t="str">
        <f>CONCATENATE(Table72[[#This Row],[OrderID-]],Table72[[#This Row],[CookieID]])</f>
        <v>361</v>
      </c>
      <c r="G101" s="4">
        <v>5</v>
      </c>
      <c r="H101" s="4">
        <v>2</v>
      </c>
      <c r="I101" s="4">
        <f>+Table72[[#This Row],[RevenuePerCookie]]-Table72[[#This Row],[CostPerCookie]]</f>
        <v>3</v>
      </c>
      <c r="J101" s="3">
        <v>116</v>
      </c>
      <c r="K101" s="3">
        <f>Table72[[#This Row],[RevenuePerCookie]]*Table72[[#This Row],[Quantity]]</f>
        <v>580</v>
      </c>
      <c r="L101" s="3">
        <f>+Table72[[#This Row],[CostPerCookie]]*Table72[[#This Row],[Quantity]]</f>
        <v>232</v>
      </c>
      <c r="M101" s="3">
        <f>+Table72[[#This Row],[ProfitPerCookie]]*Table72[[#This Row],[Quantity]]</f>
        <v>348</v>
      </c>
      <c r="N101">
        <v>4</v>
      </c>
      <c r="O101" t="s">
        <v>28</v>
      </c>
      <c r="P101" t="s">
        <v>29</v>
      </c>
      <c r="Q101" t="s">
        <v>30</v>
      </c>
      <c r="R101" t="s">
        <v>31</v>
      </c>
      <c r="S101" t="s">
        <v>32</v>
      </c>
      <c r="T101" t="s">
        <v>57</v>
      </c>
      <c r="U101" t="s">
        <v>14</v>
      </c>
      <c r="V101" t="s">
        <v>33</v>
      </c>
    </row>
    <row r="102" spans="1:22" x14ac:dyDescent="0.35">
      <c r="A102">
        <v>36</v>
      </c>
      <c r="B102" s="1">
        <v>44617</v>
      </c>
      <c r="C102" s="4">
        <v>1391</v>
      </c>
      <c r="D102">
        <v>4</v>
      </c>
      <c r="E102" t="s">
        <v>51</v>
      </c>
      <c r="F102" t="str">
        <f>CONCATENATE(Table72[[#This Row],[OrderID-]],Table72[[#This Row],[CookieID]])</f>
        <v>364</v>
      </c>
      <c r="G102" s="4">
        <v>4</v>
      </c>
      <c r="H102" s="4">
        <v>1.5</v>
      </c>
      <c r="I102" s="4">
        <f>+Table72[[#This Row],[RevenuePerCookie]]-Table72[[#This Row],[CostPerCookie]]</f>
        <v>2.5</v>
      </c>
      <c r="J102" s="3">
        <v>127</v>
      </c>
      <c r="K102" s="3">
        <f>Table72[[#This Row],[RevenuePerCookie]]*Table72[[#This Row],[Quantity]]</f>
        <v>508</v>
      </c>
      <c r="L102" s="3">
        <f>+Table72[[#This Row],[CostPerCookie]]*Table72[[#This Row],[Quantity]]</f>
        <v>190.5</v>
      </c>
      <c r="M102" s="3">
        <f>+Table72[[#This Row],[ProfitPerCookie]]*Table72[[#This Row],[Quantity]]</f>
        <v>317.5</v>
      </c>
      <c r="N102">
        <v>4</v>
      </c>
      <c r="O102" t="s">
        <v>28</v>
      </c>
      <c r="P102" t="s">
        <v>29</v>
      </c>
      <c r="Q102" t="s">
        <v>30</v>
      </c>
      <c r="R102" t="s">
        <v>31</v>
      </c>
      <c r="S102" t="s">
        <v>32</v>
      </c>
      <c r="T102" t="s">
        <v>57</v>
      </c>
      <c r="U102" t="s">
        <v>14</v>
      </c>
      <c r="V102" t="s">
        <v>33</v>
      </c>
    </row>
    <row r="103" spans="1:22" x14ac:dyDescent="0.35">
      <c r="A103">
        <v>36</v>
      </c>
      <c r="B103" s="1">
        <v>44617</v>
      </c>
      <c r="C103" s="4">
        <v>1391</v>
      </c>
      <c r="D103">
        <v>5</v>
      </c>
      <c r="E103" t="s">
        <v>52</v>
      </c>
      <c r="F103" t="str">
        <f>CONCATENATE(Table72[[#This Row],[OrderID-]],Table72[[#This Row],[CookieID]])</f>
        <v>365</v>
      </c>
      <c r="G103" s="4">
        <v>3</v>
      </c>
      <c r="H103" s="4">
        <v>1.25</v>
      </c>
      <c r="I103" s="4">
        <f>+Table72[[#This Row],[RevenuePerCookie]]-Table72[[#This Row],[CostPerCookie]]</f>
        <v>1.75</v>
      </c>
      <c r="J103" s="3">
        <v>101</v>
      </c>
      <c r="K103" s="3">
        <f>Table72[[#This Row],[RevenuePerCookie]]*Table72[[#This Row],[Quantity]]</f>
        <v>303</v>
      </c>
      <c r="L103" s="3">
        <f>+Table72[[#This Row],[CostPerCookie]]*Table72[[#This Row],[Quantity]]</f>
        <v>126.25</v>
      </c>
      <c r="M103" s="3">
        <f>+Table72[[#This Row],[ProfitPerCookie]]*Table72[[#This Row],[Quantity]]</f>
        <v>176.75</v>
      </c>
      <c r="N103">
        <v>4</v>
      </c>
      <c r="O103" t="s">
        <v>28</v>
      </c>
      <c r="P103" t="s">
        <v>29</v>
      </c>
      <c r="Q103" t="s">
        <v>30</v>
      </c>
      <c r="R103" t="s">
        <v>31</v>
      </c>
      <c r="S103" t="s">
        <v>32</v>
      </c>
      <c r="T103" t="s">
        <v>57</v>
      </c>
      <c r="U103" t="s">
        <v>14</v>
      </c>
      <c r="V103" t="s">
        <v>33</v>
      </c>
    </row>
    <row r="104" spans="1:22" x14ac:dyDescent="0.35">
      <c r="A104">
        <v>37</v>
      </c>
      <c r="B104" s="1">
        <v>44617</v>
      </c>
      <c r="C104" s="4">
        <v>1415</v>
      </c>
      <c r="D104">
        <v>1</v>
      </c>
      <c r="E104" t="s">
        <v>48</v>
      </c>
      <c r="F104" t="str">
        <f>CONCATENATE(Table72[[#This Row],[OrderID-]],Table72[[#This Row],[CookieID]])</f>
        <v>371</v>
      </c>
      <c r="G104" s="4">
        <v>5</v>
      </c>
      <c r="H104" s="4">
        <v>2</v>
      </c>
      <c r="I104" s="4">
        <f>+Table72[[#This Row],[RevenuePerCookie]]-Table72[[#This Row],[CostPerCookie]]</f>
        <v>3</v>
      </c>
      <c r="J104" s="3">
        <v>136</v>
      </c>
      <c r="K104" s="3">
        <f>Table72[[#This Row],[RevenuePerCookie]]*Table72[[#This Row],[Quantity]]</f>
        <v>680</v>
      </c>
      <c r="L104" s="3">
        <f>+Table72[[#This Row],[CostPerCookie]]*Table72[[#This Row],[Quantity]]</f>
        <v>272</v>
      </c>
      <c r="M104" s="3">
        <f>+Table72[[#This Row],[ProfitPerCookie]]*Table72[[#This Row],[Quantity]]</f>
        <v>408</v>
      </c>
      <c r="N104">
        <v>2</v>
      </c>
      <c r="O104" t="s">
        <v>16</v>
      </c>
      <c r="P104" t="s">
        <v>17</v>
      </c>
      <c r="Q104" t="s">
        <v>18</v>
      </c>
      <c r="R104" t="s">
        <v>19</v>
      </c>
      <c r="S104" t="s">
        <v>20</v>
      </c>
      <c r="T104" t="s">
        <v>55</v>
      </c>
      <c r="U104" t="s">
        <v>14</v>
      </c>
      <c r="V104" t="s">
        <v>21</v>
      </c>
    </row>
    <row r="105" spans="1:22" x14ac:dyDescent="0.35">
      <c r="A105">
        <v>37</v>
      </c>
      <c r="B105" s="1">
        <v>44617</v>
      </c>
      <c r="C105" s="4">
        <v>1415</v>
      </c>
      <c r="D105">
        <v>5</v>
      </c>
      <c r="E105" t="s">
        <v>52</v>
      </c>
      <c r="F105" t="str">
        <f>CONCATENATE(Table72[[#This Row],[OrderID-]],Table72[[#This Row],[CookieID]])</f>
        <v>375</v>
      </c>
      <c r="G105" s="4">
        <v>3</v>
      </c>
      <c r="H105" s="4">
        <v>1.25</v>
      </c>
      <c r="I105" s="4">
        <f>+Table72[[#This Row],[RevenuePerCookie]]-Table72[[#This Row],[CostPerCookie]]</f>
        <v>1.75</v>
      </c>
      <c r="J105" s="3">
        <v>245</v>
      </c>
      <c r="K105" s="3">
        <f>Table72[[#This Row],[RevenuePerCookie]]*Table72[[#This Row],[Quantity]]</f>
        <v>735</v>
      </c>
      <c r="L105" s="3">
        <f>+Table72[[#This Row],[CostPerCookie]]*Table72[[#This Row],[Quantity]]</f>
        <v>306.25</v>
      </c>
      <c r="M105" s="3">
        <f>+Table72[[#This Row],[ProfitPerCookie]]*Table72[[#This Row],[Quantity]]</f>
        <v>428.75</v>
      </c>
      <c r="N105">
        <v>2</v>
      </c>
      <c r="O105" t="s">
        <v>16</v>
      </c>
      <c r="P105" t="s">
        <v>17</v>
      </c>
      <c r="Q105" t="s">
        <v>18</v>
      </c>
      <c r="R105" t="s">
        <v>19</v>
      </c>
      <c r="S105" t="s">
        <v>20</v>
      </c>
      <c r="T105" t="s">
        <v>55</v>
      </c>
      <c r="U105" t="s">
        <v>14</v>
      </c>
      <c r="V105" t="s">
        <v>21</v>
      </c>
    </row>
    <row r="106" spans="1:22" x14ac:dyDescent="0.35">
      <c r="A106">
        <v>38</v>
      </c>
      <c r="B106" s="1">
        <v>44618</v>
      </c>
      <c r="C106" s="4">
        <v>685</v>
      </c>
      <c r="D106">
        <v>1</v>
      </c>
      <c r="E106" t="s">
        <v>48</v>
      </c>
      <c r="F106" t="str">
        <f>CONCATENATE(Table72[[#This Row],[OrderID-]],Table72[[#This Row],[CookieID]])</f>
        <v>381</v>
      </c>
      <c r="G106" s="4">
        <v>5</v>
      </c>
      <c r="H106" s="4">
        <v>2</v>
      </c>
      <c r="I106" s="4">
        <f>+Table72[[#This Row],[RevenuePerCookie]]-Table72[[#This Row],[CostPerCookie]]</f>
        <v>3</v>
      </c>
      <c r="J106" s="3">
        <v>137</v>
      </c>
      <c r="K106" s="3">
        <f>Table72[[#This Row],[RevenuePerCookie]]*Table72[[#This Row],[Quantity]]</f>
        <v>685</v>
      </c>
      <c r="L106" s="3">
        <f>+Table72[[#This Row],[CostPerCookie]]*Table72[[#This Row],[Quantity]]</f>
        <v>274</v>
      </c>
      <c r="M106" s="3">
        <f>+Table72[[#This Row],[ProfitPerCookie]]*Table72[[#This Row],[Quantity]]</f>
        <v>411</v>
      </c>
      <c r="N106">
        <v>1</v>
      </c>
      <c r="O106" t="s">
        <v>9</v>
      </c>
      <c r="P106" t="s">
        <v>10</v>
      </c>
      <c r="Q106" t="s">
        <v>11</v>
      </c>
      <c r="R106" t="s">
        <v>12</v>
      </c>
      <c r="S106" t="s">
        <v>13</v>
      </c>
      <c r="T106" t="s">
        <v>56</v>
      </c>
      <c r="U106" t="s">
        <v>14</v>
      </c>
      <c r="V106" t="s">
        <v>15</v>
      </c>
    </row>
    <row r="107" spans="1:22" x14ac:dyDescent="0.35">
      <c r="A107">
        <v>39</v>
      </c>
      <c r="B107" s="1">
        <v>44618</v>
      </c>
      <c r="C107" s="4">
        <v>1094</v>
      </c>
      <c r="D107">
        <v>4</v>
      </c>
      <c r="E107" t="s">
        <v>51</v>
      </c>
      <c r="F107" t="str">
        <f>CONCATENATE(Table72[[#This Row],[OrderID-]],Table72[[#This Row],[CookieID]])</f>
        <v>394</v>
      </c>
      <c r="G107" s="4">
        <v>4</v>
      </c>
      <c r="H107" s="4">
        <v>1.5</v>
      </c>
      <c r="I107" s="4">
        <f>+Table72[[#This Row],[RevenuePerCookie]]-Table72[[#This Row],[CostPerCookie]]</f>
        <v>2.5</v>
      </c>
      <c r="J107" s="3">
        <v>14</v>
      </c>
      <c r="K107" s="3">
        <f>Table72[[#This Row],[RevenuePerCookie]]*Table72[[#This Row],[Quantity]]</f>
        <v>56</v>
      </c>
      <c r="L107" s="3">
        <f>+Table72[[#This Row],[CostPerCookie]]*Table72[[#This Row],[Quantity]]</f>
        <v>21</v>
      </c>
      <c r="M107" s="3">
        <f>+Table72[[#This Row],[ProfitPerCookie]]*Table72[[#This Row],[Quantity]]</f>
        <v>35</v>
      </c>
      <c r="N107">
        <v>5</v>
      </c>
      <c r="O107" t="s">
        <v>34</v>
      </c>
      <c r="P107" t="s">
        <v>35</v>
      </c>
      <c r="Q107" t="s">
        <v>36</v>
      </c>
      <c r="R107" t="s">
        <v>37</v>
      </c>
      <c r="S107" t="s">
        <v>38</v>
      </c>
      <c r="T107" t="s">
        <v>54</v>
      </c>
      <c r="U107" t="s">
        <v>14</v>
      </c>
      <c r="V107" t="s">
        <v>39</v>
      </c>
    </row>
    <row r="108" spans="1:22" x14ac:dyDescent="0.35">
      <c r="A108">
        <v>39</v>
      </c>
      <c r="B108" s="1">
        <v>44618</v>
      </c>
      <c r="C108" s="4">
        <v>1094</v>
      </c>
      <c r="D108">
        <v>6</v>
      </c>
      <c r="E108" t="s">
        <v>53</v>
      </c>
      <c r="F108" t="str">
        <f>CONCATENATE(Table72[[#This Row],[OrderID-]],Table72[[#This Row],[CookieID]])</f>
        <v>396</v>
      </c>
      <c r="G108" s="4">
        <v>6</v>
      </c>
      <c r="H108" s="4">
        <v>2.75</v>
      </c>
      <c r="I108" s="4">
        <f>+Table72[[#This Row],[RevenuePerCookie]]-Table72[[#This Row],[CostPerCookie]]</f>
        <v>3.25</v>
      </c>
      <c r="J108" s="3">
        <v>173</v>
      </c>
      <c r="K108" s="3">
        <f>Table72[[#This Row],[RevenuePerCookie]]*Table72[[#This Row],[Quantity]]</f>
        <v>1038</v>
      </c>
      <c r="L108" s="3">
        <f>+Table72[[#This Row],[CostPerCookie]]*Table72[[#This Row],[Quantity]]</f>
        <v>475.75</v>
      </c>
      <c r="M108" s="3">
        <f>+Table72[[#This Row],[ProfitPerCookie]]*Table72[[#This Row],[Quantity]]</f>
        <v>562.25</v>
      </c>
      <c r="N108">
        <v>5</v>
      </c>
      <c r="O108" t="s">
        <v>34</v>
      </c>
      <c r="P108" t="s">
        <v>35</v>
      </c>
      <c r="Q108" t="s">
        <v>36</v>
      </c>
      <c r="R108" t="s">
        <v>37</v>
      </c>
      <c r="S108" t="s">
        <v>38</v>
      </c>
      <c r="T108" t="s">
        <v>54</v>
      </c>
      <c r="U108" t="s">
        <v>14</v>
      </c>
      <c r="V108" t="s">
        <v>39</v>
      </c>
    </row>
    <row r="109" spans="1:22" x14ac:dyDescent="0.35">
      <c r="A109">
        <v>40</v>
      </c>
      <c r="B109" s="1">
        <v>44620</v>
      </c>
      <c r="C109" s="4">
        <v>487</v>
      </c>
      <c r="D109">
        <v>4</v>
      </c>
      <c r="E109" t="s">
        <v>51</v>
      </c>
      <c r="F109" t="str">
        <f>CONCATENATE(Table72[[#This Row],[OrderID-]],Table72[[#This Row],[CookieID]])</f>
        <v>404</v>
      </c>
      <c r="G109" s="4">
        <v>4</v>
      </c>
      <c r="H109" s="4">
        <v>1.5</v>
      </c>
      <c r="I109" s="4">
        <f>+Table72[[#This Row],[RevenuePerCookie]]-Table72[[#This Row],[CostPerCookie]]</f>
        <v>2.5</v>
      </c>
      <c r="J109" s="3">
        <v>13</v>
      </c>
      <c r="K109" s="3">
        <f>Table72[[#This Row],[RevenuePerCookie]]*Table72[[#This Row],[Quantity]]</f>
        <v>52</v>
      </c>
      <c r="L109" s="3">
        <f>+Table72[[#This Row],[CostPerCookie]]*Table72[[#This Row],[Quantity]]</f>
        <v>19.5</v>
      </c>
      <c r="M109" s="3">
        <f>+Table72[[#This Row],[ProfitPerCookie]]*Table72[[#This Row],[Quantity]]</f>
        <v>32.5</v>
      </c>
      <c r="N109">
        <v>1</v>
      </c>
      <c r="O109" t="s">
        <v>9</v>
      </c>
      <c r="P109" t="s">
        <v>10</v>
      </c>
      <c r="Q109" t="s">
        <v>11</v>
      </c>
      <c r="R109" t="s">
        <v>12</v>
      </c>
      <c r="S109" t="s">
        <v>13</v>
      </c>
      <c r="T109" t="s">
        <v>56</v>
      </c>
      <c r="U109" t="s">
        <v>14</v>
      </c>
      <c r="V109" t="s">
        <v>15</v>
      </c>
    </row>
    <row r="110" spans="1:22" x14ac:dyDescent="0.35">
      <c r="A110">
        <v>40</v>
      </c>
      <c r="B110" s="1">
        <v>44620</v>
      </c>
      <c r="C110" s="4">
        <v>487</v>
      </c>
      <c r="D110">
        <v>3</v>
      </c>
      <c r="E110" t="s">
        <v>50</v>
      </c>
      <c r="F110" t="str">
        <f>CONCATENATE(Table72[[#This Row],[OrderID-]],Table72[[#This Row],[CookieID]])</f>
        <v>403</v>
      </c>
      <c r="G110" s="4">
        <v>5</v>
      </c>
      <c r="H110" s="4">
        <v>2.2000000000000002</v>
      </c>
      <c r="I110" s="4">
        <f>+Table72[[#This Row],[RevenuePerCookie]]-Table72[[#This Row],[CostPerCookie]]</f>
        <v>2.8</v>
      </c>
      <c r="J110" s="3">
        <v>87</v>
      </c>
      <c r="K110" s="3">
        <f>Table72[[#This Row],[RevenuePerCookie]]*Table72[[#This Row],[Quantity]]</f>
        <v>435</v>
      </c>
      <c r="L110" s="3">
        <f>+Table72[[#This Row],[CostPerCookie]]*Table72[[#This Row],[Quantity]]</f>
        <v>191.4</v>
      </c>
      <c r="M110" s="3">
        <f>+Table72[[#This Row],[ProfitPerCookie]]*Table72[[#This Row],[Quantity]]</f>
        <v>243.6</v>
      </c>
      <c r="N110">
        <v>1</v>
      </c>
      <c r="O110" t="s">
        <v>9</v>
      </c>
      <c r="P110" t="s">
        <v>10</v>
      </c>
      <c r="Q110" t="s">
        <v>11</v>
      </c>
      <c r="R110" t="s">
        <v>12</v>
      </c>
      <c r="S110" t="s">
        <v>13</v>
      </c>
      <c r="T110" t="s">
        <v>56</v>
      </c>
      <c r="U110" t="s">
        <v>14</v>
      </c>
      <c r="V110" t="s">
        <v>15</v>
      </c>
    </row>
    <row r="111" spans="1:22" x14ac:dyDescent="0.35">
      <c r="A111">
        <v>41</v>
      </c>
      <c r="B111" s="1">
        <v>44620</v>
      </c>
      <c r="C111" s="4">
        <v>240</v>
      </c>
      <c r="D111">
        <v>1</v>
      </c>
      <c r="E111" t="s">
        <v>48</v>
      </c>
      <c r="F111" t="str">
        <f>CONCATENATE(Table72[[#This Row],[OrderID-]],Table72[[#This Row],[CookieID]])</f>
        <v>411</v>
      </c>
      <c r="G111" s="4">
        <v>5</v>
      </c>
      <c r="H111" s="4">
        <v>2</v>
      </c>
      <c r="I111" s="4">
        <f>+Table72[[#This Row],[RevenuePerCookie]]-Table72[[#This Row],[CostPerCookie]]</f>
        <v>3</v>
      </c>
      <c r="J111" s="3">
        <v>48</v>
      </c>
      <c r="K111" s="3">
        <f>Table72[[#This Row],[RevenuePerCookie]]*Table72[[#This Row],[Quantity]]</f>
        <v>240</v>
      </c>
      <c r="L111" s="3">
        <f>+Table72[[#This Row],[CostPerCookie]]*Table72[[#This Row],[Quantity]]</f>
        <v>96</v>
      </c>
      <c r="M111" s="3">
        <f>+Table72[[#This Row],[ProfitPerCookie]]*Table72[[#This Row],[Quantity]]</f>
        <v>144</v>
      </c>
      <c r="N111">
        <v>5</v>
      </c>
      <c r="O111" t="s">
        <v>34</v>
      </c>
      <c r="P111" t="s">
        <v>35</v>
      </c>
      <c r="Q111" t="s">
        <v>36</v>
      </c>
      <c r="R111" t="s">
        <v>37</v>
      </c>
      <c r="S111" t="s">
        <v>38</v>
      </c>
      <c r="T111" t="s">
        <v>54</v>
      </c>
      <c r="U111" t="s">
        <v>14</v>
      </c>
      <c r="V111" t="s">
        <v>39</v>
      </c>
    </row>
    <row r="112" spans="1:22" x14ac:dyDescent="0.35">
      <c r="A112">
        <v>42</v>
      </c>
      <c r="B112" s="1">
        <v>44627</v>
      </c>
      <c r="C112" s="4">
        <v>1351</v>
      </c>
      <c r="D112">
        <v>2</v>
      </c>
      <c r="E112" t="s">
        <v>49</v>
      </c>
      <c r="F112" t="str">
        <f>CONCATENATE(Table72[[#This Row],[OrderID-]],Table72[[#This Row],[CookieID]])</f>
        <v>422</v>
      </c>
      <c r="G112" s="4">
        <v>1</v>
      </c>
      <c r="H112" s="4">
        <v>0.5</v>
      </c>
      <c r="I112" s="4">
        <f>+Table72[[#This Row],[RevenuePerCookie]]-Table72[[#This Row],[CostPerCookie]]</f>
        <v>0.5</v>
      </c>
      <c r="J112" s="3">
        <v>123</v>
      </c>
      <c r="K112" s="3">
        <f>Table72[[#This Row],[RevenuePerCookie]]*Table72[[#This Row],[Quantity]]</f>
        <v>123</v>
      </c>
      <c r="L112" s="3">
        <f>+Table72[[#This Row],[CostPerCookie]]*Table72[[#This Row],[Quantity]]</f>
        <v>61.5</v>
      </c>
      <c r="M112" s="3">
        <f>+Table72[[#This Row],[ProfitPerCookie]]*Table72[[#This Row],[Quantity]]</f>
        <v>61.5</v>
      </c>
      <c r="N112">
        <v>1</v>
      </c>
      <c r="O112" t="s">
        <v>9</v>
      </c>
      <c r="P112" t="s">
        <v>10</v>
      </c>
      <c r="Q112" t="s">
        <v>11</v>
      </c>
      <c r="R112" t="s">
        <v>12</v>
      </c>
      <c r="S112" t="s">
        <v>13</v>
      </c>
      <c r="T112" t="s">
        <v>56</v>
      </c>
      <c r="U112" t="s">
        <v>14</v>
      </c>
      <c r="V112" t="s">
        <v>15</v>
      </c>
    </row>
    <row r="113" spans="1:22" x14ac:dyDescent="0.35">
      <c r="A113">
        <v>42</v>
      </c>
      <c r="B113" s="1">
        <v>44627</v>
      </c>
      <c r="C113" s="4">
        <v>1351</v>
      </c>
      <c r="D113">
        <v>4</v>
      </c>
      <c r="E113" t="s">
        <v>51</v>
      </c>
      <c r="F113" t="str">
        <f>CONCATENATE(Table72[[#This Row],[OrderID-]],Table72[[#This Row],[CookieID]])</f>
        <v>424</v>
      </c>
      <c r="G113" s="4">
        <v>4</v>
      </c>
      <c r="H113" s="4">
        <v>1.5</v>
      </c>
      <c r="I113" s="4">
        <f>+Table72[[#This Row],[RevenuePerCookie]]-Table72[[#This Row],[CostPerCookie]]</f>
        <v>2.5</v>
      </c>
      <c r="J113" s="3">
        <v>217</v>
      </c>
      <c r="K113" s="3">
        <f>Table72[[#This Row],[RevenuePerCookie]]*Table72[[#This Row],[Quantity]]</f>
        <v>868</v>
      </c>
      <c r="L113" s="3">
        <f>+Table72[[#This Row],[CostPerCookie]]*Table72[[#This Row],[Quantity]]</f>
        <v>325.5</v>
      </c>
      <c r="M113" s="3">
        <f>+Table72[[#This Row],[ProfitPerCookie]]*Table72[[#This Row],[Quantity]]</f>
        <v>542.5</v>
      </c>
      <c r="N113">
        <v>1</v>
      </c>
      <c r="O113" t="s">
        <v>9</v>
      </c>
      <c r="P113" t="s">
        <v>10</v>
      </c>
      <c r="Q113" t="s">
        <v>11</v>
      </c>
      <c r="R113" t="s">
        <v>12</v>
      </c>
      <c r="S113" t="s">
        <v>13</v>
      </c>
      <c r="T113" t="s">
        <v>56</v>
      </c>
      <c r="U113" t="s">
        <v>14</v>
      </c>
      <c r="V113" t="s">
        <v>15</v>
      </c>
    </row>
    <row r="114" spans="1:22" x14ac:dyDescent="0.35">
      <c r="A114">
        <v>42</v>
      </c>
      <c r="B114" s="1">
        <v>44627</v>
      </c>
      <c r="C114" s="4">
        <v>1351</v>
      </c>
      <c r="D114">
        <v>5</v>
      </c>
      <c r="E114" t="s">
        <v>52</v>
      </c>
      <c r="F114" t="str">
        <f>CONCATENATE(Table72[[#This Row],[OrderID-]],Table72[[#This Row],[CookieID]])</f>
        <v>425</v>
      </c>
      <c r="G114" s="4">
        <v>3</v>
      </c>
      <c r="H114" s="4">
        <v>1.25</v>
      </c>
      <c r="I114" s="4">
        <f>+Table72[[#This Row],[RevenuePerCookie]]-Table72[[#This Row],[CostPerCookie]]</f>
        <v>1.75</v>
      </c>
      <c r="J114" s="3">
        <v>120</v>
      </c>
      <c r="K114" s="3">
        <f>Table72[[#This Row],[RevenuePerCookie]]*Table72[[#This Row],[Quantity]]</f>
        <v>360</v>
      </c>
      <c r="L114" s="3">
        <f>+Table72[[#This Row],[CostPerCookie]]*Table72[[#This Row],[Quantity]]</f>
        <v>150</v>
      </c>
      <c r="M114" s="3">
        <f>+Table72[[#This Row],[ProfitPerCookie]]*Table72[[#This Row],[Quantity]]</f>
        <v>210</v>
      </c>
      <c r="N114">
        <v>1</v>
      </c>
      <c r="O114" t="s">
        <v>9</v>
      </c>
      <c r="P114" t="s">
        <v>10</v>
      </c>
      <c r="Q114" t="s">
        <v>11</v>
      </c>
      <c r="R114" t="s">
        <v>12</v>
      </c>
      <c r="S114" t="s">
        <v>13</v>
      </c>
      <c r="T114" t="s">
        <v>56</v>
      </c>
      <c r="U114" t="s">
        <v>14</v>
      </c>
      <c r="V114" t="s">
        <v>15</v>
      </c>
    </row>
    <row r="115" spans="1:22" x14ac:dyDescent="0.35">
      <c r="A115">
        <v>43</v>
      </c>
      <c r="B115" s="1">
        <v>44627</v>
      </c>
      <c r="C115" s="4">
        <v>3518</v>
      </c>
      <c r="D115">
        <v>3</v>
      </c>
      <c r="E115" t="s">
        <v>50</v>
      </c>
      <c r="F115" t="str">
        <f>CONCATENATE(Table72[[#This Row],[OrderID-]],Table72[[#This Row],[CookieID]])</f>
        <v>433</v>
      </c>
      <c r="G115" s="4">
        <v>5</v>
      </c>
      <c r="H115" s="4">
        <v>2.2000000000000002</v>
      </c>
      <c r="I115" s="4">
        <f>+Table72[[#This Row],[RevenuePerCookie]]-Table72[[#This Row],[CostPerCookie]]</f>
        <v>2.8</v>
      </c>
      <c r="J115" s="3">
        <v>125</v>
      </c>
      <c r="K115" s="3">
        <f>Table72[[#This Row],[RevenuePerCookie]]*Table72[[#This Row],[Quantity]]</f>
        <v>625</v>
      </c>
      <c r="L115" s="3">
        <f>+Table72[[#This Row],[CostPerCookie]]*Table72[[#This Row],[Quantity]]</f>
        <v>275</v>
      </c>
      <c r="M115" s="3">
        <f>+Table72[[#This Row],[ProfitPerCookie]]*Table72[[#This Row],[Quantity]]</f>
        <v>350</v>
      </c>
      <c r="N115">
        <v>5</v>
      </c>
      <c r="O115" t="s">
        <v>34</v>
      </c>
      <c r="P115" t="s">
        <v>35</v>
      </c>
      <c r="Q115" t="s">
        <v>36</v>
      </c>
      <c r="R115" t="s">
        <v>37</v>
      </c>
      <c r="S115" t="s">
        <v>38</v>
      </c>
      <c r="T115" t="s">
        <v>54</v>
      </c>
      <c r="U115" t="s">
        <v>14</v>
      </c>
      <c r="V115" t="s">
        <v>39</v>
      </c>
    </row>
    <row r="116" spans="1:22" x14ac:dyDescent="0.35">
      <c r="A116">
        <v>43</v>
      </c>
      <c r="B116" s="1">
        <v>44627</v>
      </c>
      <c r="C116" s="4">
        <v>3518</v>
      </c>
      <c r="D116">
        <v>1</v>
      </c>
      <c r="E116" t="s">
        <v>48</v>
      </c>
      <c r="F116" t="str">
        <f>CONCATENATE(Table72[[#This Row],[OrderID-]],Table72[[#This Row],[CookieID]])</f>
        <v>431</v>
      </c>
      <c r="G116" s="4">
        <v>5</v>
      </c>
      <c r="H116" s="4">
        <v>2</v>
      </c>
      <c r="I116" s="4">
        <f>+Table72[[#This Row],[RevenuePerCookie]]-Table72[[#This Row],[CostPerCookie]]</f>
        <v>3</v>
      </c>
      <c r="J116" s="3">
        <v>209</v>
      </c>
      <c r="K116" s="3">
        <f>Table72[[#This Row],[RevenuePerCookie]]*Table72[[#This Row],[Quantity]]</f>
        <v>1045</v>
      </c>
      <c r="L116" s="3">
        <f>+Table72[[#This Row],[CostPerCookie]]*Table72[[#This Row],[Quantity]]</f>
        <v>418</v>
      </c>
      <c r="M116" s="3">
        <f>+Table72[[#This Row],[ProfitPerCookie]]*Table72[[#This Row],[Quantity]]</f>
        <v>627</v>
      </c>
      <c r="N116">
        <v>5</v>
      </c>
      <c r="O116" t="s">
        <v>34</v>
      </c>
      <c r="P116" t="s">
        <v>35</v>
      </c>
      <c r="Q116" t="s">
        <v>36</v>
      </c>
      <c r="R116" t="s">
        <v>37</v>
      </c>
      <c r="S116" t="s">
        <v>38</v>
      </c>
      <c r="T116" t="s">
        <v>54</v>
      </c>
      <c r="U116" t="s">
        <v>14</v>
      </c>
      <c r="V116" t="s">
        <v>39</v>
      </c>
    </row>
    <row r="117" spans="1:22" x14ac:dyDescent="0.35">
      <c r="A117">
        <v>43</v>
      </c>
      <c r="B117" s="1">
        <v>44627</v>
      </c>
      <c r="C117" s="4">
        <v>3518</v>
      </c>
      <c r="D117">
        <v>6</v>
      </c>
      <c r="E117" t="s">
        <v>53</v>
      </c>
      <c r="F117" t="str">
        <f>CONCATENATE(Table72[[#This Row],[OrderID-]],Table72[[#This Row],[CookieID]])</f>
        <v>436</v>
      </c>
      <c r="G117" s="4">
        <v>6</v>
      </c>
      <c r="H117" s="4">
        <v>2.75</v>
      </c>
      <c r="I117" s="4">
        <f>+Table72[[#This Row],[RevenuePerCookie]]-Table72[[#This Row],[CostPerCookie]]</f>
        <v>3.25</v>
      </c>
      <c r="J117" s="3">
        <v>186</v>
      </c>
      <c r="K117" s="3">
        <f>Table72[[#This Row],[RevenuePerCookie]]*Table72[[#This Row],[Quantity]]</f>
        <v>1116</v>
      </c>
      <c r="L117" s="3">
        <f>+Table72[[#This Row],[CostPerCookie]]*Table72[[#This Row],[Quantity]]</f>
        <v>511.5</v>
      </c>
      <c r="M117" s="3">
        <f>+Table72[[#This Row],[ProfitPerCookie]]*Table72[[#This Row],[Quantity]]</f>
        <v>604.5</v>
      </c>
      <c r="N117">
        <v>5</v>
      </c>
      <c r="O117" t="s">
        <v>34</v>
      </c>
      <c r="P117" t="s">
        <v>35</v>
      </c>
      <c r="Q117" t="s">
        <v>36</v>
      </c>
      <c r="R117" t="s">
        <v>37</v>
      </c>
      <c r="S117" t="s">
        <v>38</v>
      </c>
      <c r="T117" t="s">
        <v>54</v>
      </c>
      <c r="U117" t="s">
        <v>14</v>
      </c>
      <c r="V117" t="s">
        <v>39</v>
      </c>
    </row>
    <row r="118" spans="1:22" x14ac:dyDescent="0.35">
      <c r="A118">
        <v>43</v>
      </c>
      <c r="B118" s="1">
        <v>44627</v>
      </c>
      <c r="C118" s="4">
        <v>3518</v>
      </c>
      <c r="D118">
        <v>4</v>
      </c>
      <c r="E118" t="s">
        <v>51</v>
      </c>
      <c r="F118" t="str">
        <f>CONCATENATE(Table72[[#This Row],[OrderID-]],Table72[[#This Row],[CookieID]])</f>
        <v>434</v>
      </c>
      <c r="G118" s="4">
        <v>4</v>
      </c>
      <c r="H118" s="4">
        <v>1.5</v>
      </c>
      <c r="I118" s="4">
        <f>+Table72[[#This Row],[RevenuePerCookie]]-Table72[[#This Row],[CostPerCookie]]</f>
        <v>2.5</v>
      </c>
      <c r="J118" s="3">
        <v>18</v>
      </c>
      <c r="K118" s="3">
        <f>Table72[[#This Row],[RevenuePerCookie]]*Table72[[#This Row],[Quantity]]</f>
        <v>72</v>
      </c>
      <c r="L118" s="3">
        <f>+Table72[[#This Row],[CostPerCookie]]*Table72[[#This Row],[Quantity]]</f>
        <v>27</v>
      </c>
      <c r="M118" s="3">
        <f>+Table72[[#This Row],[ProfitPerCookie]]*Table72[[#This Row],[Quantity]]</f>
        <v>45</v>
      </c>
      <c r="N118">
        <v>5</v>
      </c>
      <c r="O118" t="s">
        <v>34</v>
      </c>
      <c r="P118" t="s">
        <v>35</v>
      </c>
      <c r="Q118" t="s">
        <v>36</v>
      </c>
      <c r="R118" t="s">
        <v>37</v>
      </c>
      <c r="S118" t="s">
        <v>38</v>
      </c>
      <c r="T118" t="s">
        <v>54</v>
      </c>
      <c r="U118" t="s">
        <v>14</v>
      </c>
      <c r="V118" t="s">
        <v>39</v>
      </c>
    </row>
    <row r="119" spans="1:22" x14ac:dyDescent="0.35">
      <c r="A119">
        <v>43</v>
      </c>
      <c r="B119" s="1">
        <v>44627</v>
      </c>
      <c r="C119" s="4">
        <v>3518</v>
      </c>
      <c r="D119">
        <v>5</v>
      </c>
      <c r="E119" t="s">
        <v>52</v>
      </c>
      <c r="F119" t="str">
        <f>CONCATENATE(Table72[[#This Row],[OrderID-]],Table72[[#This Row],[CookieID]])</f>
        <v>435</v>
      </c>
      <c r="G119" s="4">
        <v>3</v>
      </c>
      <c r="H119" s="4">
        <v>1.25</v>
      </c>
      <c r="I119" s="4">
        <f>+Table72[[#This Row],[RevenuePerCookie]]-Table72[[#This Row],[CostPerCookie]]</f>
        <v>1.75</v>
      </c>
      <c r="J119" s="3">
        <v>220</v>
      </c>
      <c r="K119" s="3">
        <f>Table72[[#This Row],[RevenuePerCookie]]*Table72[[#This Row],[Quantity]]</f>
        <v>660</v>
      </c>
      <c r="L119" s="3">
        <f>+Table72[[#This Row],[CostPerCookie]]*Table72[[#This Row],[Quantity]]</f>
        <v>275</v>
      </c>
      <c r="M119" s="3">
        <f>+Table72[[#This Row],[ProfitPerCookie]]*Table72[[#This Row],[Quantity]]</f>
        <v>385</v>
      </c>
      <c r="N119">
        <v>5</v>
      </c>
      <c r="O119" t="s">
        <v>34</v>
      </c>
      <c r="P119" t="s">
        <v>35</v>
      </c>
      <c r="Q119" t="s">
        <v>36</v>
      </c>
      <c r="S119" t="s">
        <v>38</v>
      </c>
      <c r="T119" t="s">
        <v>54</v>
      </c>
      <c r="U119" t="s">
        <v>14</v>
      </c>
      <c r="V119" t="s">
        <v>39</v>
      </c>
    </row>
    <row r="120" spans="1:22" x14ac:dyDescent="0.35">
      <c r="A120">
        <v>44</v>
      </c>
      <c r="B120" s="1">
        <v>44627</v>
      </c>
      <c r="C120" s="4">
        <v>952</v>
      </c>
      <c r="D120">
        <v>2</v>
      </c>
      <c r="E120" t="s">
        <v>49</v>
      </c>
      <c r="F120" t="str">
        <f>CONCATENATE(Table72[[#This Row],[OrderID-]],Table72[[#This Row],[CookieID]])</f>
        <v>442</v>
      </c>
      <c r="G120" s="4">
        <v>1</v>
      </c>
      <c r="H120" s="4">
        <v>0.5</v>
      </c>
      <c r="I120" s="4">
        <f>+Table72[[#This Row],[RevenuePerCookie]]-Table72[[#This Row],[CostPerCookie]]</f>
        <v>0.5</v>
      </c>
      <c r="J120" s="3">
        <v>155</v>
      </c>
      <c r="K120" s="3">
        <f>Table72[[#This Row],[RevenuePerCookie]]*Table72[[#This Row],[Quantity]]</f>
        <v>155</v>
      </c>
      <c r="L120" s="3">
        <f>+Table72[[#This Row],[CostPerCookie]]*Table72[[#This Row],[Quantity]]</f>
        <v>77.5</v>
      </c>
      <c r="M120" s="3">
        <f>+Table72[[#This Row],[ProfitPerCookie]]*Table72[[#This Row],[Quantity]]</f>
        <v>77.5</v>
      </c>
      <c r="N120">
        <v>3</v>
      </c>
      <c r="O120" t="s">
        <v>22</v>
      </c>
      <c r="P120" t="s">
        <v>23</v>
      </c>
      <c r="Q120" t="s">
        <v>24</v>
      </c>
      <c r="R120" t="s">
        <v>25</v>
      </c>
      <c r="S120" t="s">
        <v>26</v>
      </c>
      <c r="T120" t="s">
        <v>58</v>
      </c>
      <c r="U120" t="s">
        <v>14</v>
      </c>
      <c r="V120" t="s">
        <v>27</v>
      </c>
    </row>
    <row r="121" spans="1:22" x14ac:dyDescent="0.35">
      <c r="A121">
        <v>44</v>
      </c>
      <c r="B121" s="1">
        <v>44627</v>
      </c>
      <c r="C121" s="4">
        <v>952</v>
      </c>
      <c r="D121">
        <v>5</v>
      </c>
      <c r="E121" t="s">
        <v>52</v>
      </c>
      <c r="F121" t="str">
        <f>CONCATENATE(Table72[[#This Row],[OrderID-]],Table72[[#This Row],[CookieID]])</f>
        <v>445</v>
      </c>
      <c r="G121" s="4">
        <v>3</v>
      </c>
      <c r="H121" s="4">
        <v>1.25</v>
      </c>
      <c r="I121" s="4">
        <f>+Table72[[#This Row],[RevenuePerCookie]]-Table72[[#This Row],[CostPerCookie]]</f>
        <v>1.75</v>
      </c>
      <c r="J121" s="3">
        <v>239</v>
      </c>
      <c r="K121" s="3">
        <f>Table72[[#This Row],[RevenuePerCookie]]*Table72[[#This Row],[Quantity]]</f>
        <v>717</v>
      </c>
      <c r="L121" s="3">
        <f>+Table72[[#This Row],[CostPerCookie]]*Table72[[#This Row],[Quantity]]</f>
        <v>298.75</v>
      </c>
      <c r="M121" s="3">
        <f>+Table72[[#This Row],[ProfitPerCookie]]*Table72[[#This Row],[Quantity]]</f>
        <v>418.25</v>
      </c>
      <c r="N121">
        <v>3</v>
      </c>
      <c r="O121" t="s">
        <v>22</v>
      </c>
      <c r="P121" t="s">
        <v>23</v>
      </c>
      <c r="Q121" t="s">
        <v>24</v>
      </c>
      <c r="R121" t="s">
        <v>25</v>
      </c>
      <c r="S121" t="s">
        <v>26</v>
      </c>
      <c r="T121" t="s">
        <v>58</v>
      </c>
      <c r="U121" t="s">
        <v>14</v>
      </c>
      <c r="V121" t="s">
        <v>27</v>
      </c>
    </row>
    <row r="122" spans="1:22" x14ac:dyDescent="0.35">
      <c r="A122">
        <v>44</v>
      </c>
      <c r="B122" s="1">
        <v>44627</v>
      </c>
      <c r="C122" s="4">
        <v>952</v>
      </c>
      <c r="D122">
        <v>4</v>
      </c>
      <c r="E122" t="s">
        <v>51</v>
      </c>
      <c r="F122" t="str">
        <f>CONCATENATE(Table72[[#This Row],[OrderID-]],Table72[[#This Row],[CookieID]])</f>
        <v>444</v>
      </c>
      <c r="G122" s="4">
        <v>4</v>
      </c>
      <c r="H122" s="4">
        <v>1.5</v>
      </c>
      <c r="I122" s="4">
        <f>+Table72[[#This Row],[RevenuePerCookie]]-Table72[[#This Row],[CostPerCookie]]</f>
        <v>2.5</v>
      </c>
      <c r="J122" s="3">
        <v>20</v>
      </c>
      <c r="K122" s="3">
        <f>Table72[[#This Row],[RevenuePerCookie]]*Table72[[#This Row],[Quantity]]</f>
        <v>80</v>
      </c>
      <c r="L122" s="3">
        <f>+Table72[[#This Row],[CostPerCookie]]*Table72[[#This Row],[Quantity]]</f>
        <v>30</v>
      </c>
      <c r="M122" s="3">
        <f>+Table72[[#This Row],[ProfitPerCookie]]*Table72[[#This Row],[Quantity]]</f>
        <v>50</v>
      </c>
      <c r="N122">
        <v>3</v>
      </c>
      <c r="O122" t="s">
        <v>22</v>
      </c>
      <c r="P122" t="s">
        <v>23</v>
      </c>
      <c r="Q122" t="s">
        <v>24</v>
      </c>
      <c r="R122" t="s">
        <v>25</v>
      </c>
      <c r="S122" t="s">
        <v>26</v>
      </c>
      <c r="T122" t="s">
        <v>58</v>
      </c>
      <c r="U122" t="s">
        <v>14</v>
      </c>
      <c r="V122" t="s">
        <v>27</v>
      </c>
    </row>
    <row r="123" spans="1:22" x14ac:dyDescent="0.35">
      <c r="A123">
        <v>45</v>
      </c>
      <c r="B123" s="1">
        <v>44628</v>
      </c>
      <c r="C123" s="4">
        <v>2208</v>
      </c>
      <c r="D123">
        <v>6</v>
      </c>
      <c r="E123" t="s">
        <v>53</v>
      </c>
      <c r="F123" t="str">
        <f>CONCATENATE(Table72[[#This Row],[OrderID-]],Table72[[#This Row],[CookieID]])</f>
        <v>456</v>
      </c>
      <c r="G123" s="4">
        <v>6</v>
      </c>
      <c r="H123" s="4">
        <v>2.75</v>
      </c>
      <c r="I123" s="4">
        <f>+Table72[[#This Row],[RevenuePerCookie]]-Table72[[#This Row],[CostPerCookie]]</f>
        <v>3.25</v>
      </c>
      <c r="J123" s="3">
        <v>144</v>
      </c>
      <c r="K123" s="3">
        <f>Table72[[#This Row],[RevenuePerCookie]]*Table72[[#This Row],[Quantity]]</f>
        <v>864</v>
      </c>
      <c r="L123" s="3">
        <f>+Table72[[#This Row],[CostPerCookie]]*Table72[[#This Row],[Quantity]]</f>
        <v>396</v>
      </c>
      <c r="M123" s="3">
        <f>+Table72[[#This Row],[ProfitPerCookie]]*Table72[[#This Row],[Quantity]]</f>
        <v>468</v>
      </c>
      <c r="N123">
        <v>3</v>
      </c>
      <c r="O123" t="s">
        <v>22</v>
      </c>
      <c r="P123" t="s">
        <v>23</v>
      </c>
      <c r="Q123" t="s">
        <v>24</v>
      </c>
      <c r="R123" t="s">
        <v>25</v>
      </c>
      <c r="S123" t="s">
        <v>26</v>
      </c>
      <c r="T123" t="s">
        <v>58</v>
      </c>
      <c r="U123" t="s">
        <v>14</v>
      </c>
      <c r="V123" t="s">
        <v>27</v>
      </c>
    </row>
    <row r="124" spans="1:22" x14ac:dyDescent="0.35">
      <c r="A124">
        <v>45</v>
      </c>
      <c r="B124" s="1">
        <v>44628</v>
      </c>
      <c r="C124" s="4">
        <v>2208</v>
      </c>
      <c r="D124">
        <v>4</v>
      </c>
      <c r="E124" t="s">
        <v>51</v>
      </c>
      <c r="F124" t="str">
        <f>CONCATENATE(Table72[[#This Row],[OrderID-]],Table72[[#This Row],[CookieID]])</f>
        <v>454</v>
      </c>
      <c r="G124" s="4">
        <v>4</v>
      </c>
      <c r="H124" s="4">
        <v>1.5</v>
      </c>
      <c r="I124" s="4">
        <f>+Table72[[#This Row],[RevenuePerCookie]]-Table72[[#This Row],[CostPerCookie]]</f>
        <v>2.5</v>
      </c>
      <c r="J124" s="3">
        <v>168</v>
      </c>
      <c r="K124" s="3">
        <f>Table72[[#This Row],[RevenuePerCookie]]*Table72[[#This Row],[Quantity]]</f>
        <v>672</v>
      </c>
      <c r="L124" s="3">
        <f>+Table72[[#This Row],[CostPerCookie]]*Table72[[#This Row],[Quantity]]</f>
        <v>252</v>
      </c>
      <c r="M124" s="3">
        <f>+Table72[[#This Row],[ProfitPerCookie]]*Table72[[#This Row],[Quantity]]</f>
        <v>420</v>
      </c>
      <c r="N124">
        <v>3</v>
      </c>
      <c r="O124" t="s">
        <v>22</v>
      </c>
      <c r="P124" t="s">
        <v>23</v>
      </c>
      <c r="Q124" t="s">
        <v>24</v>
      </c>
      <c r="R124" t="s">
        <v>25</v>
      </c>
      <c r="S124" t="s">
        <v>26</v>
      </c>
      <c r="T124" t="s">
        <v>58</v>
      </c>
      <c r="U124" t="s">
        <v>14</v>
      </c>
      <c r="V124" t="s">
        <v>27</v>
      </c>
    </row>
    <row r="125" spans="1:22" x14ac:dyDescent="0.35">
      <c r="A125">
        <v>45</v>
      </c>
      <c r="B125" s="1">
        <v>44628</v>
      </c>
      <c r="C125" s="4">
        <v>2208</v>
      </c>
      <c r="D125">
        <v>5</v>
      </c>
      <c r="E125" t="s">
        <v>52</v>
      </c>
      <c r="F125" t="str">
        <f>CONCATENATE(Table72[[#This Row],[OrderID-]],Table72[[#This Row],[CookieID]])</f>
        <v>455</v>
      </c>
      <c r="G125" s="4">
        <v>3</v>
      </c>
      <c r="H125" s="4">
        <v>1.25</v>
      </c>
      <c r="I125" s="4">
        <f>+Table72[[#This Row],[RevenuePerCookie]]-Table72[[#This Row],[CostPerCookie]]</f>
        <v>1.75</v>
      </c>
      <c r="J125" s="3">
        <v>224</v>
      </c>
      <c r="K125" s="3">
        <f>Table72[[#This Row],[RevenuePerCookie]]*Table72[[#This Row],[Quantity]]</f>
        <v>672</v>
      </c>
      <c r="L125" s="3">
        <f>+Table72[[#This Row],[CostPerCookie]]*Table72[[#This Row],[Quantity]]</f>
        <v>280</v>
      </c>
      <c r="M125" s="3">
        <f>+Table72[[#This Row],[ProfitPerCookie]]*Table72[[#This Row],[Quantity]]</f>
        <v>392</v>
      </c>
      <c r="N125">
        <v>3</v>
      </c>
      <c r="O125" t="s">
        <v>22</v>
      </c>
      <c r="P125" t="s">
        <v>23</v>
      </c>
      <c r="Q125" t="s">
        <v>24</v>
      </c>
      <c r="R125" t="s">
        <v>25</v>
      </c>
      <c r="S125" t="s">
        <v>26</v>
      </c>
      <c r="T125" t="s">
        <v>58</v>
      </c>
      <c r="U125" t="s">
        <v>14</v>
      </c>
      <c r="V125" t="s">
        <v>27</v>
      </c>
    </row>
    <row r="126" spans="1:22" x14ac:dyDescent="0.35">
      <c r="A126">
        <v>46</v>
      </c>
      <c r="B126" s="1">
        <v>44629</v>
      </c>
      <c r="C126" s="4">
        <v>648</v>
      </c>
      <c r="D126">
        <v>2</v>
      </c>
      <c r="E126" t="s">
        <v>49</v>
      </c>
      <c r="F126" t="str">
        <f>CONCATENATE(Table72[[#This Row],[OrderID-]],Table72[[#This Row],[CookieID]])</f>
        <v>462</v>
      </c>
      <c r="G126" s="4">
        <v>1</v>
      </c>
      <c r="H126" s="4">
        <v>0.5</v>
      </c>
      <c r="I126" s="4">
        <f>+Table72[[#This Row],[RevenuePerCookie]]-Table72[[#This Row],[CostPerCookie]]</f>
        <v>0.5</v>
      </c>
      <c r="J126" s="3">
        <v>177</v>
      </c>
      <c r="K126" s="3">
        <f>Table72[[#This Row],[RevenuePerCookie]]*Table72[[#This Row],[Quantity]]</f>
        <v>177</v>
      </c>
      <c r="L126" s="3">
        <f>+Table72[[#This Row],[CostPerCookie]]*Table72[[#This Row],[Quantity]]</f>
        <v>88.5</v>
      </c>
      <c r="M126" s="3">
        <f>+Table72[[#This Row],[ProfitPerCookie]]*Table72[[#This Row],[Quantity]]</f>
        <v>88.5</v>
      </c>
      <c r="N126">
        <v>5</v>
      </c>
      <c r="O126" t="s">
        <v>34</v>
      </c>
      <c r="P126" t="s">
        <v>35</v>
      </c>
      <c r="Q126" t="s">
        <v>36</v>
      </c>
      <c r="R126" t="s">
        <v>37</v>
      </c>
      <c r="S126" t="s">
        <v>38</v>
      </c>
      <c r="T126" t="s">
        <v>54</v>
      </c>
      <c r="U126" t="s">
        <v>14</v>
      </c>
      <c r="V126" t="s">
        <v>39</v>
      </c>
    </row>
    <row r="127" spans="1:22" x14ac:dyDescent="0.35">
      <c r="A127">
        <v>46</v>
      </c>
      <c r="B127" s="1">
        <v>44629</v>
      </c>
      <c r="C127" s="4">
        <v>648</v>
      </c>
      <c r="D127">
        <v>4</v>
      </c>
      <c r="E127" t="s">
        <v>51</v>
      </c>
      <c r="F127" t="str">
        <f>CONCATENATE(Table72[[#This Row],[OrderID-]],Table72[[#This Row],[CookieID]])</f>
        <v>464</v>
      </c>
      <c r="G127" s="4">
        <v>4</v>
      </c>
      <c r="H127" s="4">
        <v>1.5</v>
      </c>
      <c r="I127" s="4">
        <f>+Table72[[#This Row],[RevenuePerCookie]]-Table72[[#This Row],[CostPerCookie]]</f>
        <v>2.5</v>
      </c>
      <c r="J127" s="3">
        <v>66</v>
      </c>
      <c r="K127" s="3">
        <f>Table72[[#This Row],[RevenuePerCookie]]*Table72[[#This Row],[Quantity]]</f>
        <v>264</v>
      </c>
      <c r="L127" s="3">
        <f>+Table72[[#This Row],[CostPerCookie]]*Table72[[#This Row],[Quantity]]</f>
        <v>99</v>
      </c>
      <c r="M127" s="3">
        <f>+Table72[[#This Row],[ProfitPerCookie]]*Table72[[#This Row],[Quantity]]</f>
        <v>165</v>
      </c>
      <c r="N127">
        <v>5</v>
      </c>
      <c r="O127" t="s">
        <v>34</v>
      </c>
      <c r="P127" t="s">
        <v>35</v>
      </c>
      <c r="Q127" t="s">
        <v>36</v>
      </c>
      <c r="R127" t="s">
        <v>37</v>
      </c>
      <c r="S127" t="s">
        <v>38</v>
      </c>
      <c r="T127" t="s">
        <v>54</v>
      </c>
      <c r="U127" t="s">
        <v>14</v>
      </c>
      <c r="V127" t="s">
        <v>39</v>
      </c>
    </row>
    <row r="128" spans="1:22" x14ac:dyDescent="0.35">
      <c r="A128">
        <v>46</v>
      </c>
      <c r="B128" s="1">
        <v>44629</v>
      </c>
      <c r="C128" s="4">
        <v>648</v>
      </c>
      <c r="D128">
        <v>5</v>
      </c>
      <c r="E128" t="s">
        <v>52</v>
      </c>
      <c r="F128" t="str">
        <f>CONCATENATE(Table72[[#This Row],[OrderID-]],Table72[[#This Row],[CookieID]])</f>
        <v>465</v>
      </c>
      <c r="G128" s="4">
        <v>3</v>
      </c>
      <c r="H128" s="4">
        <v>1.25</v>
      </c>
      <c r="I128" s="4">
        <f>+Table72[[#This Row],[RevenuePerCookie]]-Table72[[#This Row],[CostPerCookie]]</f>
        <v>1.75</v>
      </c>
      <c r="J128" s="3">
        <v>69</v>
      </c>
      <c r="K128" s="3">
        <f>Table72[[#This Row],[RevenuePerCookie]]*Table72[[#This Row],[Quantity]]</f>
        <v>207</v>
      </c>
      <c r="L128" s="3">
        <f>+Table72[[#This Row],[CostPerCookie]]*Table72[[#This Row],[Quantity]]</f>
        <v>86.25</v>
      </c>
      <c r="M128" s="3">
        <f>+Table72[[#This Row],[ProfitPerCookie]]*Table72[[#This Row],[Quantity]]</f>
        <v>120.75</v>
      </c>
      <c r="N128">
        <v>5</v>
      </c>
      <c r="O128" t="s">
        <v>34</v>
      </c>
      <c r="P128" t="s">
        <v>35</v>
      </c>
      <c r="Q128" t="s">
        <v>36</v>
      </c>
      <c r="R128" t="s">
        <v>37</v>
      </c>
      <c r="S128" t="s">
        <v>38</v>
      </c>
      <c r="T128" t="s">
        <v>54</v>
      </c>
      <c r="U128" t="s">
        <v>14</v>
      </c>
      <c r="V128" t="s">
        <v>39</v>
      </c>
    </row>
    <row r="129" spans="1:22" x14ac:dyDescent="0.35">
      <c r="A129">
        <v>47</v>
      </c>
      <c r="B129" s="1">
        <v>44630</v>
      </c>
      <c r="C129" s="4">
        <v>798</v>
      </c>
      <c r="D129">
        <v>4</v>
      </c>
      <c r="E129" t="s">
        <v>51</v>
      </c>
      <c r="F129" t="str">
        <f>CONCATENATE(Table72[[#This Row],[OrderID-]],Table72[[#This Row],[CookieID]])</f>
        <v>474</v>
      </c>
      <c r="G129" s="4">
        <v>4</v>
      </c>
      <c r="H129" s="4">
        <v>1.5</v>
      </c>
      <c r="I129" s="4">
        <f>+Table72[[#This Row],[RevenuePerCookie]]-Table72[[#This Row],[CostPerCookie]]</f>
        <v>2.5</v>
      </c>
      <c r="J129" s="3">
        <v>132</v>
      </c>
      <c r="K129" s="3">
        <f>Table72[[#This Row],[RevenuePerCookie]]*Table72[[#This Row],[Quantity]]</f>
        <v>528</v>
      </c>
      <c r="L129" s="3">
        <f>+Table72[[#This Row],[CostPerCookie]]*Table72[[#This Row],[Quantity]]</f>
        <v>198</v>
      </c>
      <c r="M129" s="3">
        <f>+Table72[[#This Row],[ProfitPerCookie]]*Table72[[#This Row],[Quantity]]</f>
        <v>330</v>
      </c>
      <c r="N129">
        <v>3</v>
      </c>
      <c r="O129" t="s">
        <v>22</v>
      </c>
      <c r="P129" t="s">
        <v>23</v>
      </c>
      <c r="Q129" t="s">
        <v>24</v>
      </c>
      <c r="R129" t="s">
        <v>25</v>
      </c>
      <c r="S129" t="s">
        <v>26</v>
      </c>
      <c r="T129" t="s">
        <v>58</v>
      </c>
      <c r="U129" t="s">
        <v>14</v>
      </c>
      <c r="V129" t="s">
        <v>27</v>
      </c>
    </row>
    <row r="130" spans="1:22" x14ac:dyDescent="0.35">
      <c r="A130">
        <v>47</v>
      </c>
      <c r="B130" s="1">
        <v>44630</v>
      </c>
      <c r="C130" s="4">
        <v>798</v>
      </c>
      <c r="D130">
        <v>6</v>
      </c>
      <c r="E130" t="s">
        <v>53</v>
      </c>
      <c r="F130" t="str">
        <f>CONCATENATE(Table72[[#This Row],[OrderID-]],Table72[[#This Row],[CookieID]])</f>
        <v>476</v>
      </c>
      <c r="G130" s="4">
        <v>6</v>
      </c>
      <c r="H130" s="4">
        <v>2.75</v>
      </c>
      <c r="I130" s="4">
        <f>+Table72[[#This Row],[RevenuePerCookie]]-Table72[[#This Row],[CostPerCookie]]</f>
        <v>3.25</v>
      </c>
      <c r="J130" s="3">
        <v>45</v>
      </c>
      <c r="K130" s="3">
        <f>Table72[[#This Row],[RevenuePerCookie]]*Table72[[#This Row],[Quantity]]</f>
        <v>270</v>
      </c>
      <c r="L130" s="3">
        <f>+Table72[[#This Row],[CostPerCookie]]*Table72[[#This Row],[Quantity]]</f>
        <v>123.75</v>
      </c>
      <c r="M130" s="3">
        <f>+Table72[[#This Row],[ProfitPerCookie]]*Table72[[#This Row],[Quantity]]</f>
        <v>146.25</v>
      </c>
      <c r="N130">
        <v>3</v>
      </c>
      <c r="O130" t="s">
        <v>22</v>
      </c>
      <c r="P130" t="s">
        <v>23</v>
      </c>
      <c r="Q130" t="s">
        <v>24</v>
      </c>
      <c r="R130" t="s">
        <v>25</v>
      </c>
      <c r="S130" t="s">
        <v>26</v>
      </c>
      <c r="T130" t="s">
        <v>58</v>
      </c>
      <c r="U130" t="s">
        <v>14</v>
      </c>
      <c r="V130" t="s">
        <v>27</v>
      </c>
    </row>
    <row r="131" spans="1:22" x14ac:dyDescent="0.35">
      <c r="A131">
        <v>48</v>
      </c>
      <c r="B131" s="1">
        <v>44632</v>
      </c>
      <c r="C131" s="4">
        <v>655</v>
      </c>
      <c r="D131">
        <v>3</v>
      </c>
      <c r="E131" t="s">
        <v>50</v>
      </c>
      <c r="F131" t="str">
        <f>CONCATENATE(Table72[[#This Row],[OrderID-]],Table72[[#This Row],[CookieID]])</f>
        <v>483</v>
      </c>
      <c r="G131" s="4">
        <v>5</v>
      </c>
      <c r="H131" s="4">
        <v>2.2000000000000002</v>
      </c>
      <c r="I131" s="4">
        <f>+Table72[[#This Row],[RevenuePerCookie]]-Table72[[#This Row],[CostPerCookie]]</f>
        <v>2.8</v>
      </c>
      <c r="J131" s="3">
        <v>131</v>
      </c>
      <c r="K131" s="3">
        <f>Table72[[#This Row],[RevenuePerCookie]]*Table72[[#This Row],[Quantity]]</f>
        <v>655</v>
      </c>
      <c r="L131" s="3">
        <f>+Table72[[#This Row],[CostPerCookie]]*Table72[[#This Row],[Quantity]]</f>
        <v>288.20000000000005</v>
      </c>
      <c r="M131" s="3">
        <f>+Table72[[#This Row],[ProfitPerCookie]]*Table72[[#This Row],[Quantity]]</f>
        <v>366.79999999999995</v>
      </c>
      <c r="N131">
        <v>4</v>
      </c>
      <c r="O131" t="s">
        <v>28</v>
      </c>
      <c r="P131" t="s">
        <v>29</v>
      </c>
      <c r="Q131" t="s">
        <v>30</v>
      </c>
      <c r="R131" t="s">
        <v>31</v>
      </c>
      <c r="S131" t="s">
        <v>32</v>
      </c>
      <c r="T131" t="s">
        <v>57</v>
      </c>
      <c r="U131" t="s">
        <v>14</v>
      </c>
      <c r="V131" t="s">
        <v>33</v>
      </c>
    </row>
    <row r="132" spans="1:22" x14ac:dyDescent="0.35">
      <c r="A132">
        <v>49</v>
      </c>
      <c r="B132" s="1">
        <v>44633</v>
      </c>
      <c r="C132" s="4">
        <v>588</v>
      </c>
      <c r="D132">
        <v>4</v>
      </c>
      <c r="E132" t="s">
        <v>51</v>
      </c>
      <c r="F132" t="str">
        <f>CONCATENATE(Table72[[#This Row],[OrderID-]],Table72[[#This Row],[CookieID]])</f>
        <v>494</v>
      </c>
      <c r="G132" s="4">
        <v>4</v>
      </c>
      <c r="H132" s="4">
        <v>1.5</v>
      </c>
      <c r="I132" s="4">
        <f>+Table72[[#This Row],[RevenuePerCookie]]-Table72[[#This Row],[CostPerCookie]]</f>
        <v>2.5</v>
      </c>
      <c r="J132" s="3">
        <v>147</v>
      </c>
      <c r="K132" s="3">
        <f>Table72[[#This Row],[RevenuePerCookie]]*Table72[[#This Row],[Quantity]]</f>
        <v>588</v>
      </c>
      <c r="L132" s="3">
        <f>+Table72[[#This Row],[CostPerCookie]]*Table72[[#This Row],[Quantity]]</f>
        <v>220.5</v>
      </c>
      <c r="M132" s="3">
        <f>+Table72[[#This Row],[ProfitPerCookie]]*Table72[[#This Row],[Quantity]]</f>
        <v>367.5</v>
      </c>
      <c r="N132">
        <v>1</v>
      </c>
      <c r="O132" t="s">
        <v>9</v>
      </c>
      <c r="P132" t="s">
        <v>10</v>
      </c>
      <c r="Q132" t="s">
        <v>11</v>
      </c>
      <c r="R132" t="s">
        <v>12</v>
      </c>
      <c r="S132" t="s">
        <v>13</v>
      </c>
      <c r="T132" t="s">
        <v>56</v>
      </c>
      <c r="U132" t="s">
        <v>14</v>
      </c>
      <c r="V132" t="s">
        <v>15</v>
      </c>
    </row>
    <row r="133" spans="1:22" x14ac:dyDescent="0.35">
      <c r="A133">
        <v>50</v>
      </c>
      <c r="B133" s="1">
        <v>44634</v>
      </c>
      <c r="C133" s="4">
        <v>180</v>
      </c>
      <c r="D133">
        <v>6</v>
      </c>
      <c r="E133" t="s">
        <v>53</v>
      </c>
      <c r="F133" t="str">
        <f>CONCATENATE(Table72[[#This Row],[OrderID-]],Table72[[#This Row],[CookieID]])</f>
        <v>506</v>
      </c>
      <c r="G133" s="4">
        <v>6</v>
      </c>
      <c r="H133" s="4">
        <v>2.75</v>
      </c>
      <c r="I133" s="4">
        <f>+Table72[[#This Row],[RevenuePerCookie]]-Table72[[#This Row],[CostPerCookie]]</f>
        <v>3.25</v>
      </c>
      <c r="J133" s="3">
        <v>30</v>
      </c>
      <c r="K133" s="3">
        <f>Table72[[#This Row],[RevenuePerCookie]]*Table72[[#This Row],[Quantity]]</f>
        <v>180</v>
      </c>
      <c r="L133" s="3">
        <f>+Table72[[#This Row],[CostPerCookie]]*Table72[[#This Row],[Quantity]]</f>
        <v>82.5</v>
      </c>
      <c r="M133" s="3">
        <f>+Table72[[#This Row],[ProfitPerCookie]]*Table72[[#This Row],[Quantity]]</f>
        <v>97.5</v>
      </c>
      <c r="N133">
        <v>4</v>
      </c>
      <c r="O133" t="s">
        <v>28</v>
      </c>
      <c r="P133" t="s">
        <v>29</v>
      </c>
      <c r="Q133" t="s">
        <v>30</v>
      </c>
      <c r="R133" t="s">
        <v>31</v>
      </c>
      <c r="S133" t="s">
        <v>32</v>
      </c>
      <c r="T133" t="s">
        <v>57</v>
      </c>
      <c r="U133" t="s">
        <v>14</v>
      </c>
      <c r="V133" t="s">
        <v>33</v>
      </c>
    </row>
  </sheetData>
  <phoneticPr fontId="1" type="noConversion"/>
  <conditionalFormatting sqref="F1:F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80FCB-9046-4068-B938-8EC1A6498FE3}">
  <dimension ref="A2:B19"/>
  <sheetViews>
    <sheetView workbookViewId="0">
      <selection activeCell="A2" sqref="A2:B19"/>
    </sheetView>
  </sheetViews>
  <sheetFormatPr defaultRowHeight="14.5" x14ac:dyDescent="0.35"/>
  <cols>
    <col min="1" max="1" width="16.453125" bestFit="1" customWidth="1"/>
    <col min="2" max="2" width="56.90625" customWidth="1"/>
  </cols>
  <sheetData>
    <row r="2" spans="1:2" x14ac:dyDescent="0.35">
      <c r="A2" s="14" t="s">
        <v>78</v>
      </c>
      <c r="B2" s="14" t="s">
        <v>79</v>
      </c>
    </row>
    <row r="3" spans="1:2" x14ac:dyDescent="0.35">
      <c r="A3" s="15" t="s">
        <v>40</v>
      </c>
      <c r="B3" s="15" t="s">
        <v>80</v>
      </c>
    </row>
    <row r="4" spans="1:2" x14ac:dyDescent="0.35">
      <c r="A4" s="15" t="s">
        <v>41</v>
      </c>
      <c r="B4" s="15" t="s">
        <v>81</v>
      </c>
    </row>
    <row r="5" spans="1:2" x14ac:dyDescent="0.35">
      <c r="A5" s="15" t="s">
        <v>42</v>
      </c>
      <c r="B5" s="15" t="s">
        <v>82</v>
      </c>
    </row>
    <row r="6" spans="1:2" x14ac:dyDescent="0.35">
      <c r="A6" s="15" t="s">
        <v>43</v>
      </c>
      <c r="B6" s="15" t="s">
        <v>83</v>
      </c>
    </row>
    <row r="7" spans="1:2" x14ac:dyDescent="0.35">
      <c r="A7" s="15" t="s">
        <v>45</v>
      </c>
      <c r="B7" s="15" t="s">
        <v>84</v>
      </c>
    </row>
    <row r="8" spans="1:2" x14ac:dyDescent="0.35">
      <c r="A8" s="15" t="s">
        <v>46</v>
      </c>
      <c r="B8" s="15" t="s">
        <v>85</v>
      </c>
    </row>
    <row r="9" spans="1:2" x14ac:dyDescent="0.35">
      <c r="A9" s="15" t="s">
        <v>47</v>
      </c>
      <c r="B9" s="15" t="s">
        <v>86</v>
      </c>
    </row>
    <row r="10" spans="1:2" x14ac:dyDescent="0.35">
      <c r="A10" s="15" t="s">
        <v>44</v>
      </c>
      <c r="B10" s="15" t="s">
        <v>87</v>
      </c>
    </row>
    <row r="11" spans="1:2" x14ac:dyDescent="0.35">
      <c r="A11" s="15" t="s">
        <v>0</v>
      </c>
      <c r="B11" s="15" t="s">
        <v>88</v>
      </c>
    </row>
    <row r="12" spans="1:2" x14ac:dyDescent="0.35">
      <c r="A12" s="15" t="s">
        <v>1</v>
      </c>
      <c r="B12" s="15" t="s">
        <v>89</v>
      </c>
    </row>
    <row r="13" spans="1:2" x14ac:dyDescent="0.35">
      <c r="A13" s="15" t="s">
        <v>2</v>
      </c>
      <c r="B13" s="15" t="s">
        <v>90</v>
      </c>
    </row>
    <row r="14" spans="1:2" x14ac:dyDescent="0.35">
      <c r="A14" s="15" t="s">
        <v>3</v>
      </c>
      <c r="B14" s="15" t="s">
        <v>91</v>
      </c>
    </row>
    <row r="15" spans="1:2" x14ac:dyDescent="0.35">
      <c r="A15" s="15" t="s">
        <v>4</v>
      </c>
      <c r="B15" s="15" t="s">
        <v>92</v>
      </c>
    </row>
    <row r="16" spans="1:2" x14ac:dyDescent="0.35">
      <c r="A16" s="15" t="s">
        <v>5</v>
      </c>
      <c r="B16" s="15" t="s">
        <v>93</v>
      </c>
    </row>
    <row r="17" spans="1:2" x14ac:dyDescent="0.35">
      <c r="A17" s="15" t="s">
        <v>6</v>
      </c>
      <c r="B17" s="15" t="s">
        <v>94</v>
      </c>
    </row>
    <row r="18" spans="1:2" x14ac:dyDescent="0.35">
      <c r="A18" s="15" t="s">
        <v>7</v>
      </c>
      <c r="B18" s="15" t="s">
        <v>95</v>
      </c>
    </row>
    <row r="19" spans="1:2" x14ac:dyDescent="0.35">
      <c r="A19" s="15" t="s">
        <v>8</v>
      </c>
      <c r="B19" s="15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Correlation Analysis</vt:lpstr>
      <vt:lpstr>product qty and values</vt:lpstr>
      <vt:lpstr>customer qty and values</vt:lpstr>
      <vt:lpstr>Analysis File</vt:lpstr>
      <vt:lpstr>OrderTotal Check</vt:lpstr>
      <vt:lpstr>CustomerDetails</vt:lpstr>
      <vt:lpstr>Duplicate Check</vt:lpstr>
      <vt:lpstr>Columns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Dogus Aslan</cp:lastModifiedBy>
  <cp:revision/>
  <dcterms:created xsi:type="dcterms:W3CDTF">2021-03-04T22:35:42Z</dcterms:created>
  <dcterms:modified xsi:type="dcterms:W3CDTF">2023-11-23T18:31:46Z</dcterms:modified>
  <cp:category/>
  <cp:contentStatus/>
</cp:coreProperties>
</file>