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llie Sablan\Katalon Studio\GIT\SN-RO_Repo\Test Data\Test Datas\"/>
    </mc:Choice>
  </mc:AlternateContent>
  <xr:revisionPtr revIDLastSave="0" documentId="13_ncr:1_{2CBEC28A-0F37-4D1F-858F-7D4E1F49DFFF}" xr6:coauthVersionLast="47" xr6:coauthVersionMax="47" xr10:uidLastSave="{00000000-0000-0000-0000-000000000000}"/>
  <bookViews>
    <workbookView xWindow="-120" yWindow="-120" windowWidth="29040" windowHeight="15840" xr2:uid="{BBBB5CE8-4498-4642-A532-4F55D86E2EBB}"/>
  </bookViews>
  <sheets>
    <sheet name="Policy Data" sheetId="2" r:id="rId1"/>
    <sheet name="AL_Policy Number" sheetId="4" r:id="rId2"/>
    <sheet name="APD_Policy Number" sheetId="5" r:id="rId3"/>
    <sheet name="Dropdown" sheetId="3" r:id="rId4"/>
  </sheets>
  <definedNames>
    <definedName name="_xlnm._FilterDatabase" localSheetId="0" hidden="1">'Policy Data'!$A$1:$EH$52</definedName>
    <definedName name="Business_Type_Code">Dropdown!$M:$M</definedName>
    <definedName name="Business_Type_Value">Dropdown!$N:$N</definedName>
    <definedName name="Contact_Type_Code">Dropdown!$B:$B</definedName>
    <definedName name="Contact_Type_Value">Dropdown!$C:$C</definedName>
    <definedName name="Credited_Office">Dropdown!$G:$H</definedName>
    <definedName name="Credited_Office_Code">Dropdown!$G:$G</definedName>
    <definedName name="Credited_Office_Value">Dropdown!$H:$H</definedName>
    <definedName name="Data_Business_Type_Code">'Policy Data'!$P:$P</definedName>
    <definedName name="Data_Business_Type_Value">'Policy Data'!$Q:$Q</definedName>
    <definedName name="Data_Contact_Type_Code">'Policy Data'!$J:$J</definedName>
    <definedName name="Data_Contact_Type_Value">'Policy Data'!$K:$K</definedName>
    <definedName name="Data_Credited_Office_Code">'Policy Data'!$R:$R</definedName>
    <definedName name="Data_Credited_Office_Value">'Policy Data'!$S:$S</definedName>
    <definedName name="Data_State_Code">'Policy Data'!$E:$E</definedName>
    <definedName name="Data_State_Value">'Policy Data'!$F:$F</definedName>
    <definedName name="Data_State_Value_FullName">'Policy Data'!$G:$G</definedName>
    <definedName name="Data_States_Value">'Policy Data'!$F:$G</definedName>
    <definedName name="Data_Transaction_Code">'Policy Data'!$CT:$CT</definedName>
    <definedName name="Data_Transaction_Value">'Policy Data'!$CU:$CU</definedName>
    <definedName name="Data_Year_Code">'Policy Data'!$Y:$Y</definedName>
    <definedName name="Data_Year_Value">'Policy Data'!$Z:$Z</definedName>
    <definedName name="Name_Business_Type_Value">'Policy Data'!$Q$1</definedName>
    <definedName name="Name_Contact_Type_Value">'Policy Data'!$K$1</definedName>
    <definedName name="Name_Credited_Office_Value">'Policy Data'!$S$1</definedName>
    <definedName name="Name_State">'Policy Data'!$E$1</definedName>
    <definedName name="Name_State_Code">'Policy Data'!$E$1</definedName>
    <definedName name="Name_State_FullName">'Policy Data'!#REF!</definedName>
    <definedName name="Name_State_Value">'Policy Data'!$F$1</definedName>
    <definedName name="Name_State_Value_FullName">'Policy Data'!$G$1</definedName>
    <definedName name="Name_State_Value_FullName1">'Policy Data'!$G$6</definedName>
    <definedName name="Name_State_Value1">'Policy Data'!$F$6</definedName>
    <definedName name="Name_Transaction_Value">'Policy Data'!$CU$1</definedName>
    <definedName name="Name_Year_Value">'Policy Data'!$Z$1</definedName>
    <definedName name="State_Code">Dropdown!$D:$D</definedName>
    <definedName name="State_Value">Dropdown!$E:$E</definedName>
    <definedName name="State_Value_FullName">Dropdown!$F:$F</definedName>
    <definedName name="Transaction_Code">Dropdown!$S:$S</definedName>
    <definedName name="Transaction_Value">Dropdown!$T:$T</definedName>
    <definedName name="Year_Code">Dropdown!$K:$K</definedName>
    <definedName name="Year_Value">Dropdown!$L:$L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52" i="2" l="1"/>
  <c r="W52" i="2"/>
  <c r="V52" i="2"/>
  <c r="X51" i="2"/>
  <c r="W51" i="2"/>
  <c r="V51" i="2"/>
  <c r="X50" i="2"/>
  <c r="W50" i="2"/>
  <c r="V50" i="2"/>
  <c r="X49" i="2"/>
  <c r="W49" i="2"/>
  <c r="V49" i="2"/>
  <c r="X48" i="2"/>
  <c r="W48" i="2"/>
  <c r="V48" i="2"/>
  <c r="X47" i="2"/>
  <c r="W47" i="2"/>
  <c r="V47" i="2"/>
  <c r="X46" i="2"/>
  <c r="W46" i="2"/>
  <c r="V46" i="2"/>
  <c r="X45" i="2"/>
  <c r="W45" i="2"/>
  <c r="V45" i="2"/>
  <c r="X44" i="2"/>
  <c r="W44" i="2"/>
  <c r="V44" i="2"/>
  <c r="X43" i="2"/>
  <c r="W43" i="2"/>
  <c r="V43" i="2"/>
  <c r="X42" i="2"/>
  <c r="W42" i="2"/>
  <c r="V42" i="2"/>
  <c r="X41" i="2"/>
  <c r="W41" i="2"/>
  <c r="V41" i="2"/>
  <c r="X40" i="2"/>
  <c r="W40" i="2"/>
  <c r="V40" i="2"/>
  <c r="X39" i="2"/>
  <c r="W39" i="2"/>
  <c r="V39" i="2"/>
  <c r="X38" i="2"/>
  <c r="W38" i="2"/>
  <c r="V38" i="2"/>
  <c r="X37" i="2"/>
  <c r="W37" i="2"/>
  <c r="V37" i="2"/>
  <c r="X36" i="2"/>
  <c r="W36" i="2"/>
  <c r="V36" i="2"/>
  <c r="X35" i="2"/>
  <c r="W35" i="2"/>
  <c r="V35" i="2"/>
  <c r="X34" i="2"/>
  <c r="W34" i="2"/>
  <c r="V34" i="2"/>
  <c r="X33" i="2"/>
  <c r="W33" i="2"/>
  <c r="V33" i="2"/>
  <c r="X32" i="2"/>
  <c r="W32" i="2"/>
  <c r="V32" i="2"/>
  <c r="X31" i="2"/>
  <c r="W31" i="2"/>
  <c r="V31" i="2"/>
  <c r="X30" i="2"/>
  <c r="W30" i="2"/>
  <c r="V30" i="2"/>
  <c r="X29" i="2"/>
  <c r="W29" i="2"/>
  <c r="V29" i="2"/>
  <c r="X28" i="2"/>
  <c r="W28" i="2"/>
  <c r="V28" i="2"/>
  <c r="X27" i="2"/>
  <c r="W27" i="2"/>
  <c r="V27" i="2"/>
  <c r="X26" i="2"/>
  <c r="W26" i="2"/>
  <c r="V26" i="2"/>
  <c r="X25" i="2"/>
  <c r="W25" i="2"/>
  <c r="V25" i="2"/>
  <c r="X24" i="2"/>
  <c r="W24" i="2"/>
  <c r="V24" i="2"/>
  <c r="X23" i="2"/>
  <c r="W23" i="2"/>
  <c r="V23" i="2"/>
  <c r="X22" i="2"/>
  <c r="W22" i="2"/>
  <c r="V22" i="2"/>
  <c r="X21" i="2"/>
  <c r="W21" i="2"/>
  <c r="V21" i="2"/>
  <c r="X20" i="2"/>
  <c r="W20" i="2"/>
  <c r="V20" i="2"/>
  <c r="X19" i="2"/>
  <c r="W19" i="2"/>
  <c r="V19" i="2"/>
  <c r="X18" i="2"/>
  <c r="W18" i="2"/>
  <c r="V18" i="2"/>
  <c r="X17" i="2"/>
  <c r="W17" i="2"/>
  <c r="V17" i="2"/>
  <c r="X16" i="2"/>
  <c r="W16" i="2"/>
  <c r="V16" i="2"/>
  <c r="X15" i="2"/>
  <c r="W15" i="2"/>
  <c r="V15" i="2"/>
  <c r="X14" i="2"/>
  <c r="W14" i="2"/>
  <c r="V14" i="2"/>
  <c r="X13" i="2"/>
  <c r="W13" i="2"/>
  <c r="V13" i="2"/>
  <c r="X12" i="2"/>
  <c r="W12" i="2"/>
  <c r="V12" i="2"/>
  <c r="X11" i="2"/>
  <c r="W11" i="2"/>
  <c r="V11" i="2"/>
  <c r="X10" i="2"/>
  <c r="W10" i="2"/>
  <c r="V10" i="2"/>
  <c r="X9" i="2"/>
  <c r="W9" i="2"/>
  <c r="V9" i="2"/>
  <c r="X8" i="2"/>
  <c r="W8" i="2"/>
  <c r="V8" i="2"/>
  <c r="X7" i="2"/>
  <c r="W7" i="2"/>
  <c r="V7" i="2"/>
  <c r="X6" i="2"/>
  <c r="W6" i="2"/>
  <c r="V6" i="2"/>
  <c r="X5" i="2"/>
  <c r="W5" i="2"/>
  <c r="V5" i="2"/>
  <c r="X4" i="2"/>
  <c r="W4" i="2"/>
  <c r="V4" i="2"/>
  <c r="X3" i="2"/>
  <c r="W3" i="2"/>
  <c r="V3" i="2"/>
  <c r="X2" i="2"/>
  <c r="W2" i="2"/>
  <c r="V2" i="2"/>
  <c r="DU52" i="2"/>
  <c r="DU51" i="2"/>
  <c r="DU50" i="2"/>
  <c r="DU49" i="2"/>
  <c r="DU48" i="2"/>
  <c r="DU47" i="2"/>
  <c r="DU46" i="2"/>
  <c r="DU45" i="2"/>
  <c r="DU44" i="2"/>
  <c r="DU43" i="2"/>
  <c r="DU42" i="2"/>
  <c r="DU41" i="2"/>
  <c r="DU40" i="2"/>
  <c r="DU39" i="2"/>
  <c r="DU38" i="2"/>
  <c r="DU37" i="2"/>
  <c r="DU36" i="2"/>
  <c r="DU35" i="2"/>
  <c r="DU34" i="2"/>
  <c r="DU33" i="2"/>
  <c r="DU32" i="2"/>
  <c r="DU31" i="2"/>
  <c r="DU30" i="2"/>
  <c r="DU29" i="2"/>
  <c r="DU28" i="2"/>
  <c r="DU27" i="2"/>
  <c r="DU26" i="2"/>
  <c r="DU25" i="2"/>
  <c r="DU24" i="2"/>
  <c r="DU23" i="2"/>
  <c r="DU22" i="2"/>
  <c r="DU21" i="2"/>
  <c r="DU20" i="2"/>
  <c r="DU19" i="2"/>
  <c r="DU18" i="2"/>
  <c r="DU17" i="2"/>
  <c r="DU16" i="2"/>
  <c r="DU15" i="2"/>
  <c r="DU14" i="2"/>
  <c r="DU13" i="2"/>
  <c r="DU12" i="2"/>
  <c r="DU11" i="2"/>
  <c r="DU10" i="2"/>
  <c r="DU9" i="2"/>
  <c r="DU8" i="2"/>
  <c r="DU7" i="2"/>
  <c r="DU6" i="2"/>
  <c r="DU5" i="2"/>
  <c r="DU4" i="2"/>
  <c r="DU3" i="2"/>
  <c r="DU2" i="2"/>
  <c r="CH52" i="2"/>
  <c r="CH51" i="2"/>
  <c r="CH50" i="2"/>
  <c r="CH49" i="2"/>
  <c r="CH48" i="2"/>
  <c r="CH47" i="2"/>
  <c r="CH46" i="2"/>
  <c r="CH45" i="2"/>
  <c r="CH44" i="2"/>
  <c r="CH43" i="2"/>
  <c r="CH42" i="2"/>
  <c r="CH41" i="2"/>
  <c r="CH40" i="2"/>
  <c r="CH39" i="2"/>
  <c r="CH38" i="2"/>
  <c r="CH37" i="2"/>
  <c r="CH36" i="2"/>
  <c r="CH35" i="2"/>
  <c r="CH34" i="2"/>
  <c r="CH33" i="2"/>
  <c r="CH32" i="2"/>
  <c r="CH31" i="2"/>
  <c r="CH30" i="2"/>
  <c r="CH29" i="2"/>
  <c r="CH28" i="2"/>
  <c r="CH27" i="2"/>
  <c r="CH26" i="2"/>
  <c r="CH25" i="2"/>
  <c r="CH24" i="2"/>
  <c r="CH23" i="2"/>
  <c r="CH22" i="2"/>
  <c r="CH21" i="2"/>
  <c r="CH20" i="2"/>
  <c r="CH19" i="2"/>
  <c r="CH18" i="2"/>
  <c r="CH17" i="2"/>
  <c r="CH16" i="2"/>
  <c r="CH15" i="2"/>
  <c r="CH14" i="2"/>
  <c r="CH13" i="2"/>
  <c r="CH12" i="2"/>
  <c r="CH11" i="2"/>
  <c r="CH10" i="2"/>
  <c r="CH9" i="2"/>
  <c r="CH8" i="2"/>
  <c r="CH7" i="2"/>
  <c r="CH6" i="2"/>
  <c r="CH5" i="2"/>
  <c r="CH4" i="2"/>
  <c r="CH3" i="2"/>
  <c r="CH2" i="2"/>
  <c r="F48" i="2"/>
  <c r="EG48" i="2" s="1"/>
  <c r="G48" i="2"/>
  <c r="K48" i="2"/>
  <c r="O48" i="2"/>
  <c r="CV48" i="2" s="1"/>
  <c r="CY48" i="2" s="1"/>
  <c r="Q48" i="2"/>
  <c r="R48" i="2"/>
  <c r="S48" i="2" s="1"/>
  <c r="Z48" i="2"/>
  <c r="CU48" i="2"/>
  <c r="F49" i="2"/>
  <c r="EG49" i="2" s="1"/>
  <c r="G49" i="2"/>
  <c r="K49" i="2"/>
  <c r="O49" i="2"/>
  <c r="CV49" i="2" s="1"/>
  <c r="CY49" i="2" s="1"/>
  <c r="Q49" i="2"/>
  <c r="R49" i="2"/>
  <c r="S49" i="2" s="1"/>
  <c r="Z49" i="2"/>
  <c r="CU49" i="2"/>
  <c r="F50" i="2"/>
  <c r="EG50" i="2" s="1"/>
  <c r="G50" i="2"/>
  <c r="K50" i="2"/>
  <c r="O50" i="2"/>
  <c r="CV50" i="2" s="1"/>
  <c r="CY50" i="2" s="1"/>
  <c r="Q50" i="2"/>
  <c r="R50" i="2"/>
  <c r="S50" i="2" s="1"/>
  <c r="Z50" i="2"/>
  <c r="CU50" i="2"/>
  <c r="F51" i="2"/>
  <c r="EG51" i="2" s="1"/>
  <c r="G51" i="2"/>
  <c r="K51" i="2"/>
  <c r="O51" i="2"/>
  <c r="CV51" i="2" s="1"/>
  <c r="CY51" i="2" s="1"/>
  <c r="Q51" i="2"/>
  <c r="R51" i="2"/>
  <c r="S51" i="2" s="1"/>
  <c r="Z51" i="2"/>
  <c r="CU51" i="2"/>
  <c r="A52" i="4" l="1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24" i="4" l="1"/>
  <c r="A25" i="4"/>
  <c r="A26" i="4"/>
  <c r="A27" i="4"/>
  <c r="A28" i="4"/>
  <c r="A29" i="4"/>
  <c r="A30" i="4"/>
  <c r="A31" i="4"/>
  <c r="A32" i="4"/>
  <c r="A33" i="4"/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" i="4" l="1"/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52" i="2"/>
  <c r="R2" i="2"/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52" i="2"/>
  <c r="O2" i="2"/>
  <c r="CV7" i="2" l="1"/>
  <c r="CY7" i="2" s="1"/>
  <c r="CV5" i="2"/>
  <c r="CY5" i="2" s="1"/>
  <c r="CV8" i="2"/>
  <c r="CY8" i="2" s="1"/>
  <c r="CV9" i="2"/>
  <c r="CY9" i="2" s="1"/>
  <c r="CV10" i="2"/>
  <c r="CY10" i="2" s="1"/>
  <c r="CV11" i="2"/>
  <c r="CY11" i="2" s="1"/>
  <c r="CV12" i="2"/>
  <c r="CY12" i="2" s="1"/>
  <c r="CV13" i="2"/>
  <c r="CY13" i="2" s="1"/>
  <c r="CV14" i="2"/>
  <c r="CY14" i="2" s="1"/>
  <c r="CV15" i="2"/>
  <c r="CY15" i="2" s="1"/>
  <c r="CV16" i="2"/>
  <c r="CY16" i="2" s="1"/>
  <c r="CV17" i="2"/>
  <c r="CY17" i="2" s="1"/>
  <c r="CV18" i="2"/>
  <c r="CY18" i="2" s="1"/>
  <c r="CV19" i="2"/>
  <c r="CY19" i="2" s="1"/>
  <c r="CV20" i="2"/>
  <c r="CY20" i="2" s="1"/>
  <c r="CV21" i="2"/>
  <c r="CY21" i="2" s="1"/>
  <c r="CV22" i="2"/>
  <c r="CY22" i="2" s="1"/>
  <c r="CV23" i="2"/>
  <c r="CY23" i="2" s="1"/>
  <c r="CV24" i="2"/>
  <c r="CY24" i="2" s="1"/>
  <c r="CV25" i="2"/>
  <c r="CY25" i="2" s="1"/>
  <c r="CV26" i="2"/>
  <c r="CY26" i="2" s="1"/>
  <c r="CV27" i="2"/>
  <c r="CY27" i="2" s="1"/>
  <c r="CV28" i="2"/>
  <c r="CY28" i="2" s="1"/>
  <c r="CV29" i="2"/>
  <c r="CY29" i="2" s="1"/>
  <c r="CV30" i="2"/>
  <c r="CY30" i="2" s="1"/>
  <c r="CV31" i="2"/>
  <c r="CY31" i="2" s="1"/>
  <c r="CV32" i="2"/>
  <c r="CY32" i="2" s="1"/>
  <c r="CV33" i="2"/>
  <c r="CY33" i="2" s="1"/>
  <c r="CV34" i="2"/>
  <c r="CY34" i="2" s="1"/>
  <c r="CV2" i="2"/>
  <c r="CY2" i="2" s="1"/>
  <c r="CV3" i="2"/>
  <c r="CY3" i="2" s="1"/>
  <c r="CV35" i="2"/>
  <c r="CY35" i="2" s="1"/>
  <c r="CV36" i="2"/>
  <c r="CY36" i="2" s="1"/>
  <c r="CV37" i="2"/>
  <c r="CY37" i="2" s="1"/>
  <c r="CV38" i="2"/>
  <c r="CY38" i="2" s="1"/>
  <c r="CV39" i="2"/>
  <c r="CY39" i="2" s="1"/>
  <c r="CV4" i="2"/>
  <c r="CY4" i="2" s="1"/>
  <c r="CV40" i="2"/>
  <c r="CY40" i="2" s="1"/>
  <c r="CV41" i="2"/>
  <c r="CY41" i="2" s="1"/>
  <c r="CV42" i="2"/>
  <c r="CY42" i="2" s="1"/>
  <c r="CV43" i="2"/>
  <c r="CY43" i="2" s="1"/>
  <c r="CV44" i="2"/>
  <c r="CY44" i="2" s="1"/>
  <c r="CV45" i="2"/>
  <c r="CY45" i="2" s="1"/>
  <c r="CV46" i="2"/>
  <c r="CY46" i="2" s="1"/>
  <c r="CV47" i="2"/>
  <c r="CY47" i="2" s="1"/>
  <c r="CV52" i="2"/>
  <c r="CY52" i="2" s="1"/>
  <c r="CV6" i="2"/>
  <c r="CY6" i="2" s="1"/>
  <c r="CU52" i="2" l="1"/>
  <c r="Z52" i="2"/>
  <c r="S52" i="2"/>
  <c r="Q52" i="2"/>
  <c r="K52" i="2"/>
  <c r="G52" i="2"/>
  <c r="F52" i="2"/>
  <c r="EG52" i="2" s="1"/>
  <c r="F44" i="2" l="1"/>
  <c r="EG44" i="2" s="1"/>
  <c r="G44" i="2"/>
  <c r="K44" i="2"/>
  <c r="Q44" i="2"/>
  <c r="S44" i="2"/>
  <c r="Z44" i="2"/>
  <c r="CU44" i="2"/>
  <c r="F35" i="2"/>
  <c r="EG35" i="2" s="1"/>
  <c r="G35" i="2"/>
  <c r="K35" i="2"/>
  <c r="Q35" i="2"/>
  <c r="S35" i="2"/>
  <c r="Z35" i="2"/>
  <c r="CU35" i="2"/>
  <c r="F26" i="2"/>
  <c r="EG26" i="2" s="1"/>
  <c r="G26" i="2"/>
  <c r="K26" i="2"/>
  <c r="Q26" i="2"/>
  <c r="S26" i="2"/>
  <c r="Z26" i="2"/>
  <c r="CU26" i="2"/>
  <c r="F18" i="2"/>
  <c r="EG18" i="2" s="1"/>
  <c r="G18" i="2"/>
  <c r="K18" i="2"/>
  <c r="Q18" i="2"/>
  <c r="S18" i="2"/>
  <c r="Z18" i="2"/>
  <c r="CU18" i="2"/>
  <c r="F14" i="2"/>
  <c r="EG14" i="2" s="1"/>
  <c r="G14" i="2"/>
  <c r="K14" i="2"/>
  <c r="Q14" i="2"/>
  <c r="S14" i="2"/>
  <c r="Z14" i="2"/>
  <c r="CU14" i="2"/>
  <c r="F9" i="2"/>
  <c r="EG9" i="2" s="1"/>
  <c r="G9" i="2"/>
  <c r="K9" i="2"/>
  <c r="Q9" i="2"/>
  <c r="S9" i="2"/>
  <c r="Z9" i="2"/>
  <c r="CU9" i="2"/>
  <c r="CU7" i="2" l="1"/>
  <c r="CU5" i="2"/>
  <c r="CU8" i="2"/>
  <c r="CU10" i="2"/>
  <c r="CU11" i="2"/>
  <c r="CU12" i="2"/>
  <c r="CU13" i="2"/>
  <c r="CU15" i="2"/>
  <c r="CU16" i="2"/>
  <c r="CU17" i="2"/>
  <c r="CU19" i="2"/>
  <c r="CU20" i="2"/>
  <c r="CU21" i="2"/>
  <c r="CU22" i="2"/>
  <c r="CU23" i="2"/>
  <c r="CU24" i="2"/>
  <c r="CU25" i="2"/>
  <c r="CU27" i="2"/>
  <c r="CU28" i="2"/>
  <c r="CU29" i="2"/>
  <c r="CU30" i="2"/>
  <c r="CU31" i="2"/>
  <c r="CU32" i="2"/>
  <c r="CU33" i="2"/>
  <c r="CU34" i="2"/>
  <c r="CU2" i="2"/>
  <c r="CU3" i="2"/>
  <c r="CU36" i="2"/>
  <c r="CU37" i="2"/>
  <c r="CU38" i="2"/>
  <c r="CU39" i="2"/>
  <c r="CU4" i="2"/>
  <c r="CU40" i="2"/>
  <c r="CU41" i="2"/>
  <c r="CU42" i="2"/>
  <c r="CU43" i="2"/>
  <c r="CU45" i="2"/>
  <c r="CU46" i="2"/>
  <c r="CU47" i="2"/>
  <c r="CU6" i="2"/>
  <c r="Z7" i="2"/>
  <c r="Z5" i="2"/>
  <c r="Z8" i="2"/>
  <c r="Z10" i="2"/>
  <c r="Z11" i="2"/>
  <c r="Z12" i="2"/>
  <c r="Z13" i="2"/>
  <c r="Z15" i="2"/>
  <c r="Z16" i="2"/>
  <c r="Z17" i="2"/>
  <c r="Z19" i="2"/>
  <c r="Z20" i="2"/>
  <c r="Z21" i="2"/>
  <c r="Z22" i="2"/>
  <c r="Z23" i="2"/>
  <c r="Z24" i="2"/>
  <c r="Z25" i="2"/>
  <c r="Z27" i="2"/>
  <c r="Z28" i="2"/>
  <c r="Z29" i="2"/>
  <c r="Z30" i="2"/>
  <c r="Z31" i="2"/>
  <c r="Z32" i="2"/>
  <c r="Z33" i="2"/>
  <c r="Z34" i="2"/>
  <c r="Z2" i="2"/>
  <c r="Z3" i="2"/>
  <c r="Z36" i="2"/>
  <c r="Z37" i="2"/>
  <c r="Z38" i="2"/>
  <c r="Z39" i="2"/>
  <c r="Z4" i="2"/>
  <c r="Z40" i="2"/>
  <c r="Z41" i="2"/>
  <c r="Z42" i="2"/>
  <c r="Z43" i="2"/>
  <c r="Z45" i="2"/>
  <c r="Z46" i="2"/>
  <c r="Z47" i="2"/>
  <c r="Z6" i="2"/>
  <c r="S7" i="2"/>
  <c r="S5" i="2"/>
  <c r="S8" i="2"/>
  <c r="S10" i="2"/>
  <c r="S11" i="2"/>
  <c r="S12" i="2"/>
  <c r="S13" i="2"/>
  <c r="S15" i="2"/>
  <c r="S16" i="2"/>
  <c r="S17" i="2"/>
  <c r="S19" i="2"/>
  <c r="S20" i="2"/>
  <c r="S21" i="2"/>
  <c r="S22" i="2"/>
  <c r="S23" i="2"/>
  <c r="S24" i="2"/>
  <c r="S25" i="2"/>
  <c r="S27" i="2"/>
  <c r="S28" i="2"/>
  <c r="S29" i="2"/>
  <c r="S30" i="2"/>
  <c r="S31" i="2"/>
  <c r="S32" i="2"/>
  <c r="S33" i="2"/>
  <c r="S34" i="2"/>
  <c r="S2" i="2"/>
  <c r="S3" i="2"/>
  <c r="S36" i="2"/>
  <c r="S37" i="2"/>
  <c r="S38" i="2"/>
  <c r="S39" i="2"/>
  <c r="S4" i="2"/>
  <c r="S40" i="2"/>
  <c r="S41" i="2"/>
  <c r="S42" i="2"/>
  <c r="S43" i="2"/>
  <c r="S45" i="2"/>
  <c r="S46" i="2"/>
  <c r="S47" i="2"/>
  <c r="S6" i="2"/>
  <c r="Q7" i="2"/>
  <c r="Q5" i="2"/>
  <c r="Q8" i="2"/>
  <c r="Q10" i="2"/>
  <c r="Q11" i="2"/>
  <c r="Q12" i="2"/>
  <c r="Q13" i="2"/>
  <c r="Q15" i="2"/>
  <c r="Q16" i="2"/>
  <c r="Q17" i="2"/>
  <c r="Q19" i="2"/>
  <c r="Q20" i="2"/>
  <c r="Q21" i="2"/>
  <c r="Q22" i="2"/>
  <c r="Q23" i="2"/>
  <c r="Q24" i="2"/>
  <c r="Q25" i="2"/>
  <c r="Q27" i="2"/>
  <c r="Q28" i="2"/>
  <c r="Q29" i="2"/>
  <c r="Q30" i="2"/>
  <c r="Q31" i="2"/>
  <c r="Q32" i="2"/>
  <c r="Q33" i="2"/>
  <c r="Q34" i="2"/>
  <c r="Q2" i="2"/>
  <c r="Q3" i="2"/>
  <c r="Q36" i="2"/>
  <c r="Q37" i="2"/>
  <c r="Q38" i="2"/>
  <c r="Q39" i="2"/>
  <c r="Q4" i="2"/>
  <c r="Q40" i="2"/>
  <c r="Q41" i="2"/>
  <c r="Q42" i="2"/>
  <c r="Q43" i="2"/>
  <c r="Q45" i="2"/>
  <c r="Q46" i="2"/>
  <c r="Q47" i="2"/>
  <c r="Q6" i="2"/>
  <c r="K7" i="2"/>
  <c r="K5" i="2"/>
  <c r="K8" i="2"/>
  <c r="K10" i="2"/>
  <c r="K11" i="2"/>
  <c r="K12" i="2"/>
  <c r="K13" i="2"/>
  <c r="K15" i="2"/>
  <c r="K16" i="2"/>
  <c r="K17" i="2"/>
  <c r="K19" i="2"/>
  <c r="K20" i="2"/>
  <c r="K21" i="2"/>
  <c r="K22" i="2"/>
  <c r="K23" i="2"/>
  <c r="K24" i="2"/>
  <c r="K25" i="2"/>
  <c r="K27" i="2"/>
  <c r="K28" i="2"/>
  <c r="K29" i="2"/>
  <c r="K30" i="2"/>
  <c r="K31" i="2"/>
  <c r="K32" i="2"/>
  <c r="K33" i="2"/>
  <c r="K34" i="2"/>
  <c r="K2" i="2"/>
  <c r="K3" i="2"/>
  <c r="K36" i="2"/>
  <c r="K37" i="2"/>
  <c r="K38" i="2"/>
  <c r="K39" i="2"/>
  <c r="K4" i="2"/>
  <c r="K40" i="2"/>
  <c r="K41" i="2"/>
  <c r="K42" i="2"/>
  <c r="K43" i="2"/>
  <c r="K45" i="2"/>
  <c r="K46" i="2"/>
  <c r="K47" i="2"/>
  <c r="K6" i="2"/>
  <c r="F7" i="2"/>
  <c r="EG7" i="2" s="1"/>
  <c r="G7" i="2"/>
  <c r="F5" i="2"/>
  <c r="EG5" i="2" s="1"/>
  <c r="G5" i="2"/>
  <c r="F8" i="2"/>
  <c r="EG8" i="2" s="1"/>
  <c r="G8" i="2"/>
  <c r="F10" i="2"/>
  <c r="EG10" i="2" s="1"/>
  <c r="G10" i="2"/>
  <c r="F11" i="2"/>
  <c r="EG11" i="2" s="1"/>
  <c r="G11" i="2"/>
  <c r="F12" i="2"/>
  <c r="EG12" i="2" s="1"/>
  <c r="G12" i="2"/>
  <c r="F13" i="2"/>
  <c r="EG13" i="2" s="1"/>
  <c r="G13" i="2"/>
  <c r="F15" i="2"/>
  <c r="EG15" i="2" s="1"/>
  <c r="G15" i="2"/>
  <c r="F16" i="2"/>
  <c r="EG16" i="2" s="1"/>
  <c r="G16" i="2"/>
  <c r="F17" i="2"/>
  <c r="EG17" i="2" s="1"/>
  <c r="G17" i="2"/>
  <c r="F19" i="2"/>
  <c r="EG19" i="2" s="1"/>
  <c r="G19" i="2"/>
  <c r="F20" i="2"/>
  <c r="EG20" i="2" s="1"/>
  <c r="G20" i="2"/>
  <c r="F21" i="2"/>
  <c r="EG21" i="2" s="1"/>
  <c r="G21" i="2"/>
  <c r="F22" i="2"/>
  <c r="EG22" i="2" s="1"/>
  <c r="G22" i="2"/>
  <c r="F23" i="2"/>
  <c r="EG23" i="2" s="1"/>
  <c r="G23" i="2"/>
  <c r="F24" i="2"/>
  <c r="EG24" i="2" s="1"/>
  <c r="G24" i="2"/>
  <c r="F25" i="2"/>
  <c r="EG25" i="2" s="1"/>
  <c r="G25" i="2"/>
  <c r="F27" i="2"/>
  <c r="EG27" i="2" s="1"/>
  <c r="G27" i="2"/>
  <c r="F28" i="2"/>
  <c r="EG28" i="2" s="1"/>
  <c r="G28" i="2"/>
  <c r="F29" i="2"/>
  <c r="EG29" i="2" s="1"/>
  <c r="G29" i="2"/>
  <c r="F30" i="2"/>
  <c r="EG30" i="2" s="1"/>
  <c r="G30" i="2"/>
  <c r="F31" i="2"/>
  <c r="EG31" i="2" s="1"/>
  <c r="G31" i="2"/>
  <c r="F32" i="2"/>
  <c r="EG32" i="2" s="1"/>
  <c r="G32" i="2"/>
  <c r="F33" i="2"/>
  <c r="EG33" i="2" s="1"/>
  <c r="G33" i="2"/>
  <c r="F34" i="2"/>
  <c r="EG34" i="2" s="1"/>
  <c r="G34" i="2"/>
  <c r="F2" i="2"/>
  <c r="EG2" i="2" s="1"/>
  <c r="G2" i="2"/>
  <c r="F3" i="2"/>
  <c r="EG3" i="2" s="1"/>
  <c r="G3" i="2"/>
  <c r="F36" i="2"/>
  <c r="EG36" i="2" s="1"/>
  <c r="G36" i="2"/>
  <c r="F37" i="2"/>
  <c r="EG37" i="2" s="1"/>
  <c r="G37" i="2"/>
  <c r="F38" i="2"/>
  <c r="EG38" i="2" s="1"/>
  <c r="G38" i="2"/>
  <c r="F39" i="2"/>
  <c r="EG39" i="2" s="1"/>
  <c r="G39" i="2"/>
  <c r="F4" i="2"/>
  <c r="EG4" i="2" s="1"/>
  <c r="G4" i="2"/>
  <c r="F40" i="2"/>
  <c r="EG40" i="2" s="1"/>
  <c r="G40" i="2"/>
  <c r="F41" i="2"/>
  <c r="EG41" i="2" s="1"/>
  <c r="G41" i="2"/>
  <c r="F42" i="2"/>
  <c r="EG42" i="2" s="1"/>
  <c r="G42" i="2"/>
  <c r="F43" i="2"/>
  <c r="EG43" i="2" s="1"/>
  <c r="G43" i="2"/>
  <c r="F45" i="2"/>
  <c r="EG45" i="2" s="1"/>
  <c r="G45" i="2"/>
  <c r="F46" i="2"/>
  <c r="EG46" i="2" s="1"/>
  <c r="G46" i="2"/>
  <c r="F47" i="2"/>
  <c r="EG47" i="2" s="1"/>
  <c r="G47" i="2"/>
  <c r="G6" i="2"/>
  <c r="F6" i="2"/>
  <c r="EG6" i="2" s="1"/>
</calcChain>
</file>

<file path=xl/sharedStrings.xml><?xml version="1.0" encoding="utf-8"?>
<sst xmlns="http://schemas.openxmlformats.org/spreadsheetml/2006/main" count="1108" uniqueCount="589">
  <si>
    <t>Email</t>
  </si>
  <si>
    <t>(123) 456-7890</t>
  </si>
  <si>
    <t>Business_Phone</t>
  </si>
  <si>
    <t>Zip_Code</t>
  </si>
  <si>
    <t>Address_1</t>
  </si>
  <si>
    <t>Company_Name</t>
  </si>
  <si>
    <t>State</t>
  </si>
  <si>
    <t>State_Full_Name</t>
  </si>
  <si>
    <t>AL</t>
  </si>
  <si>
    <t>Alabama</t>
  </si>
  <si>
    <t>AK</t>
  </si>
  <si>
    <t>Alaska</t>
  </si>
  <si>
    <t>AZ</t>
  </si>
  <si>
    <t>Arizona</t>
  </si>
  <si>
    <t>AR</t>
  </si>
  <si>
    <t>Arkansas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</si>
  <si>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</si>
  <si>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</si>
  <si>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</si>
  <si>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</si>
  <si>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</si>
  <si>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</si>
  <si>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</si>
  <si>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</si>
  <si>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DC</t>
  </si>
  <si>
    <t>District Of Columbia</t>
  </si>
  <si>
    <t>FL</t>
  </si>
  <si>
    <t>Florida</t>
  </si>
  <si>
    <t>GA</t>
  </si>
  <si>
    <t>Georgia</t>
  </si>
  <si>
    <t>HI</t>
  </si>
  <si>
    <t>Hawaii</t>
  </si>
  <si>
    <t>ID</t>
  </si>
  <si>
    <t>Idaho</t>
  </si>
  <si>
    <t>IL</t>
  </si>
  <si>
    <t>Illinois</t>
  </si>
  <si>
    <t>IN</t>
  </si>
  <si>
    <t>Indiana</t>
  </si>
  <si>
    <t>IA</t>
  </si>
  <si>
    <t>Iowa</t>
  </si>
  <si>
    <t>KS</t>
  </si>
  <si>
    <t>Kansas</t>
  </si>
  <si>
    <t>KY</t>
  </si>
  <si>
    <t>Kentucky</t>
  </si>
  <si>
    <t>LA</t>
  </si>
  <si>
    <t>Louisiana</t>
  </si>
  <si>
    <t>ME</t>
  </si>
  <si>
    <t>Maine</t>
  </si>
  <si>
    <t>MD</t>
  </si>
  <si>
    <t>Maryland</t>
  </si>
  <si>
    <t>MA</t>
  </si>
  <si>
    <t>Massachusetts</t>
  </si>
  <si>
    <t>MI</t>
  </si>
  <si>
    <t>Michigan</t>
  </si>
  <si>
    <t>MN</t>
  </si>
  <si>
    <t>Minnesota</t>
  </si>
  <si>
    <t>MS</t>
  </si>
  <si>
    <t>Mississippi</t>
  </si>
  <si>
    <t>MO</t>
  </si>
  <si>
    <t>Missouri</t>
  </si>
  <si>
    <t>MT</t>
  </si>
  <si>
    <t>Montana</t>
  </si>
  <si>
    <t>NE</t>
  </si>
  <si>
    <t>Nebraska</t>
  </si>
  <si>
    <t>NV</t>
  </si>
  <si>
    <t>Nevada</t>
  </si>
  <si>
    <t>NH</t>
  </si>
  <si>
    <t>New Hampshire</t>
  </si>
  <si>
    <t>NJ</t>
  </si>
  <si>
    <t>New Jersey</t>
  </si>
  <si>
    <t>NM</t>
  </si>
  <si>
    <t>New Mexico</t>
  </si>
  <si>
    <t>NY</t>
  </si>
  <si>
    <t>New York</t>
  </si>
  <si>
    <t>NC</t>
  </si>
  <si>
    <t>North Carolina</t>
  </si>
  <si>
    <t>ND</t>
  </si>
  <si>
    <t>North Dakota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</si>
  <si>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</si>
  <si>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</si>
  <si>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</si>
  <si>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</si>
  <si>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</si>
  <si>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</si>
  <si>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</si>
  <si>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</si>
  <si>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</si>
  <si>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</si>
  <si>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</si>
  <si>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</si>
  <si>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TN</t>
  </si>
  <si>
    <t>Tennessee</t>
  </si>
  <si>
    <t>TX</t>
  </si>
  <si>
    <t>Texas</t>
  </si>
  <si>
    <t>UT</t>
  </si>
  <si>
    <t>Utah</t>
  </si>
  <si>
    <t>VT</t>
  </si>
  <si>
    <t>Vermont</t>
  </si>
  <si>
    <t>VA</t>
  </si>
  <si>
    <t>Virginia</t>
  </si>
  <si>
    <t>WA</t>
  </si>
  <si>
    <t>Washington</t>
  </si>
  <si>
    <t>WV</t>
  </si>
  <si>
    <t>West Virginia</t>
  </si>
  <si>
    <t>WI</t>
  </si>
  <si>
    <t>Wisconsin</t>
  </si>
  <si>
    <t>WY</t>
  </si>
  <si>
    <t>Wyoming</t>
  </si>
  <si>
    <t>12345 Mayana St</t>
  </si>
  <si>
    <t>SD</t>
  </si>
  <si>
    <t>South Dakota</t>
  </si>
  <si>
    <t>Contact_Type</t>
  </si>
  <si>
    <t>Billing</t>
  </si>
  <si>
    <t>Contact_Type_Actual Value</t>
  </si>
  <si>
    <t>First_Name</t>
  </si>
  <si>
    <t>Last_Name</t>
  </si>
  <si>
    <t>Broker</t>
  </si>
  <si>
    <t>Miriam L Morency New America Insurance</t>
  </si>
  <si>
    <t>Business_Type</t>
  </si>
  <si>
    <t>Business_Type_Actual Value</t>
  </si>
  <si>
    <t>Black Car</t>
  </si>
  <si>
    <t>Credited_Office</t>
  </si>
  <si>
    <t>Credited Office</t>
  </si>
  <si>
    <t>Applied</t>
  </si>
  <si>
    <t>Rivington</t>
  </si>
  <si>
    <t>Vale</t>
  </si>
  <si>
    <t>Credited_Office_Actual Value</t>
  </si>
  <si>
    <t>State_Actual Value</t>
  </si>
  <si>
    <t>VIN</t>
  </si>
  <si>
    <t>Year</t>
  </si>
  <si>
    <t>Year_Actual Value</t>
  </si>
  <si>
    <t>Make</t>
  </si>
  <si>
    <t>Model</t>
  </si>
  <si>
    <t>Color</t>
  </si>
  <si>
    <t>TIV</t>
  </si>
  <si>
    <t>Mitsubishi</t>
  </si>
  <si>
    <t>Mirage</t>
  </si>
  <si>
    <t>Auto Liability Policy Number</t>
  </si>
  <si>
    <t>Auto Physical Damage Policy Number</t>
  </si>
  <si>
    <t>Transaction</t>
  </si>
  <si>
    <t>Auto Liability</t>
  </si>
  <si>
    <t>Auto Physical Damage</t>
  </si>
  <si>
    <t>Covered_Autos</t>
  </si>
  <si>
    <t>Period_Commission</t>
  </si>
  <si>
    <t>TIV_Percentage</t>
  </si>
  <si>
    <t>APD_Installment</t>
  </si>
  <si>
    <t>Inception_Date</t>
  </si>
  <si>
    <t>APD_Inception_Date</t>
  </si>
  <si>
    <t>Proposal_Date</t>
  </si>
  <si>
    <t>Credited Producer</t>
  </si>
  <si>
    <t>Business Type</t>
  </si>
  <si>
    <t>Bus (Charter)</t>
  </si>
  <si>
    <t>Bus (Party)</t>
  </si>
  <si>
    <t>Bus (Passenger)</t>
  </si>
  <si>
    <t>Bus (School)</t>
  </si>
  <si>
    <t>Company Vehicles</t>
  </si>
  <si>
    <t>Limo Service</t>
  </si>
  <si>
    <t>NEMT</t>
  </si>
  <si>
    <t>Shuttle Service</t>
  </si>
  <si>
    <t>Taxi Service</t>
  </si>
  <si>
    <t>TNC</t>
  </si>
  <si>
    <t>Transaction Value</t>
  </si>
  <si>
    <t>Contact Type</t>
  </si>
  <si>
    <t>Broker Contact</t>
  </si>
  <si>
    <t>Camera Shipping</t>
  </si>
  <si>
    <t>Claim</t>
  </si>
  <si>
    <t>General Manager</t>
  </si>
  <si>
    <t>Owner</t>
  </si>
  <si>
    <t>Policy</t>
  </si>
  <si>
    <t>Sub-Broker</t>
  </si>
  <si>
    <t>Contact_Type_Code</t>
  </si>
  <si>
    <t>Contact_Type_Value</t>
  </si>
  <si>
    <t>State_Code</t>
  </si>
  <si>
    <t>State_Value</t>
  </si>
  <si>
    <t>State_Value_FullName</t>
  </si>
  <si>
    <t>Credited_Office_Code</t>
  </si>
  <si>
    <t>Credited_Office_Value</t>
  </si>
  <si>
    <t>Credited_Producer_Code</t>
  </si>
  <si>
    <t>Credited_Producer_Value</t>
  </si>
  <si>
    <t>Year_Code</t>
  </si>
  <si>
    <t>Year_Value</t>
  </si>
  <si>
    <t>Business_Type_Code</t>
  </si>
  <si>
    <t>Business_Type_Value</t>
  </si>
  <si>
    <t>Transaction_Code</t>
  </si>
  <si>
    <t>Transaction_Value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</si>
  <si>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</si>
  <si>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</si>
  <si>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</si>
  <si>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</si>
  <si>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</si>
  <si>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</si>
  <si>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</si>
  <si>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</si>
  <si>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</si>
  <si>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</si>
  <si>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</si>
  <si>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</si>
  <si>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</si>
  <si>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</si>
  <si>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</si>
  <si>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</si>
  <si>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</si>
  <si>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</si>
  <si>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</si>
  <si>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</si>
  <si>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</si>
  <si>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</si>
  <si>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</si>
  <si>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</si>
  <si>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</si>
  <si>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</si>
  <si>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</si>
  <si>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</si>
  <si>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</si>
  <si>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</si>
  <si>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</si>
  <si>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</si>
  <si>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</si>
  <si>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</si>
  <si>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</si>
  <si>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</si>
  <si>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</si>
  <si>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</si>
  <si>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</si>
  <si>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</si>
  <si>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</si>
  <si>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</si>
  <si>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</si>
  <si>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</si>
  <si>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</si>
  <si>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</si>
  <si>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</si>
  <si>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</si>
  <si>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</si>
  <si>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</si>
  <si>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</si>
  <si>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</si>
  <si>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</si>
  <si>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</si>
  <si>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</si>
  <si>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</si>
  <si>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</si>
  <si>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</si>
  <si>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</si>
  <si>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</si>
  <si>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</si>
  <si>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</si>
  <si>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</si>
  <si>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</si>
  <si>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</si>
  <si>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</si>
  <si>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</si>
  <si>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</si>
  <si>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</si>
  <si>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</si>
  <si>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</si>
  <si>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</si>
  <si>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</si>
  <si>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</si>
  <si>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</si>
  <si>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</si>
  <si>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</si>
  <si>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</si>
  <si>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</si>
  <si>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</si>
  <si>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</si>
  <si>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</si>
  <si>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</si>
  <si>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</si>
  <si>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</si>
  <si>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</si>
  <si>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</si>
  <si>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</si>
  <si>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</si>
  <si>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</si>
  <si>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</si>
  <si>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</si>
  <si>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</si>
  <si>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</si>
  <si>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</si>
  <si>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</si>
  <si>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</si>
  <si>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</si>
  <si>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</si>
  <si>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</si>
  <si>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</si>
  <si>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Credited_Producer</t>
  </si>
  <si>
    <t>Credited_Producer Value</t>
  </si>
  <si>
    <t>IL_Lori Reed</t>
  </si>
  <si>
    <t>IL_Kirby Johnson</t>
  </si>
  <si>
    <t>IL_Joseph Gross</t>
  </si>
  <si>
    <t>GA_Matthew Tulsie</t>
  </si>
  <si>
    <t>GA_Gunnar Spethman</t>
  </si>
  <si>
    <t>SC_Lori Reed</t>
  </si>
  <si>
    <t>SC_Sean Popejoy</t>
  </si>
  <si>
    <t>APD_Credited_Producer</t>
  </si>
  <si>
    <t>APD_Credited_Producer Value</t>
  </si>
  <si>
    <t>Broker_Fee</t>
  </si>
  <si>
    <t>Service_Fee</t>
  </si>
  <si>
    <t>Inspection_Fee</t>
  </si>
  <si>
    <t>Risk_Management_Fee</t>
  </si>
  <si>
    <t>Installment_Fee</t>
  </si>
  <si>
    <t>Reinstatement_Fee</t>
  </si>
  <si>
    <t>Administrative_Fee</t>
  </si>
  <si>
    <t>Installment_Charge</t>
  </si>
  <si>
    <t>Additional_Insured_Charge</t>
  </si>
  <si>
    <t>Waiver_OfSubrogation</t>
  </si>
  <si>
    <t>Driver_Premium</t>
  </si>
  <si>
    <t>Minimum_Premium</t>
  </si>
  <si>
    <t>Unknown</t>
  </si>
  <si>
    <t>Adjustment</t>
  </si>
  <si>
    <t>Short_Rate_Adjustment</t>
  </si>
  <si>
    <t>Mileage_Premium</t>
  </si>
  <si>
    <t>Non Premium</t>
  </si>
  <si>
    <t>Non_Premium_Code</t>
  </si>
  <si>
    <t>Non_Premium_Value</t>
  </si>
  <si>
    <t>Administrative Fee</t>
  </si>
  <si>
    <t>Broker Fee</t>
  </si>
  <si>
    <t>Camera Cost</t>
  </si>
  <si>
    <t>Incentive Refund</t>
  </si>
  <si>
    <t>Inspection Fee</t>
  </si>
  <si>
    <t>Installment Charge</t>
  </si>
  <si>
    <t>Installment Fee</t>
  </si>
  <si>
    <t>NEMT Inspection Fee</t>
  </si>
  <si>
    <t>Non-Compliance Fee</t>
  </si>
  <si>
    <t>Reinstatement Fee</t>
  </si>
  <si>
    <t>Risk Management Fee</t>
  </si>
  <si>
    <t>Service Fee</t>
  </si>
  <si>
    <t>Additional Premium</t>
  </si>
  <si>
    <t>Add_Premium_Code</t>
  </si>
  <si>
    <t>Add_Premium_Value</t>
  </si>
  <si>
    <t>Additional Insured Charge</t>
  </si>
  <si>
    <t>Driver Premium</t>
  </si>
  <si>
    <t>Mileage Premium</t>
  </si>
  <si>
    <t>Minimum Premium Adjustment</t>
  </si>
  <si>
    <t>Non-Owned and Hired Auto Premium</t>
  </si>
  <si>
    <t>Physical Damage Premium</t>
  </si>
  <si>
    <t>Short Rate Adjustment</t>
  </si>
  <si>
    <t>Special Vehicle Premium</t>
  </si>
  <si>
    <t>Waiver of Subrogation Charge</t>
  </si>
  <si>
    <t>NEMT_Inspection_Fee</t>
  </si>
  <si>
    <t>Broker_Fee0</t>
  </si>
  <si>
    <t>Service_Fee0</t>
  </si>
  <si>
    <t>Inspection_Fee0</t>
  </si>
  <si>
    <t>Risk_Management_Fee0</t>
  </si>
  <si>
    <t>Installment_Fee0</t>
  </si>
  <si>
    <t>Reinstatement_Fee0</t>
  </si>
  <si>
    <t>NEMT_Inspection_Fee0</t>
  </si>
  <si>
    <t>Administrative_Fee0</t>
  </si>
  <si>
    <t>Installment_Charge0</t>
  </si>
  <si>
    <t>Additional_Insured_Charge0</t>
  </si>
  <si>
    <t>Waiver_OfSubrogation0</t>
  </si>
  <si>
    <t>Driver_Premium0</t>
  </si>
  <si>
    <t>Minimum_Premium0</t>
  </si>
  <si>
    <t>Unknown0</t>
  </si>
  <si>
    <t>Short_Rate_Adjustment0</t>
  </si>
  <si>
    <t>Adjustment0</t>
  </si>
  <si>
    <t>Mileage_Premium0</t>
  </si>
  <si>
    <t>Premium_Per_Insured_Unit</t>
  </si>
  <si>
    <t>APD_Broker_Fee</t>
  </si>
  <si>
    <t>APD_Service_Fee</t>
  </si>
  <si>
    <t>APD_Inspection_Fee</t>
  </si>
  <si>
    <t>APD_Risk_Management_Fee</t>
  </si>
  <si>
    <t>APD_Installment_Fee</t>
  </si>
  <si>
    <t>APD_NEMT_Inspection_Fee</t>
  </si>
  <si>
    <t>APD_Reinstatement_Fee</t>
  </si>
  <si>
    <t>APD_Administrative_Fee</t>
  </si>
  <si>
    <t>APD_Installment_Charge</t>
  </si>
  <si>
    <t>APD_Additional_Insured_Charge</t>
  </si>
  <si>
    <t>APD_Waiver_OfSubrogation</t>
  </si>
  <si>
    <t>APD_Driver_Premium</t>
  </si>
  <si>
    <t>APD_Minimum_Premium</t>
  </si>
  <si>
    <t>APD_Unknown</t>
  </si>
  <si>
    <t>APD_Short_Rate_Adjustment</t>
  </si>
  <si>
    <t>APD_Adjustment</t>
  </si>
  <si>
    <t>APD_Mileage_Premium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</si>
  <si>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</si>
  <si>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</si>
  <si>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</si>
  <si>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</si>
  <si>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</si>
  <si>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</si>
  <si>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</si>
  <si>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</si>
  <si>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</si>
  <si>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</si>
  <si>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</si>
  <si>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</si>
  <si>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</si>
  <si>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</si>
  <si>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</si>
  <si>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</si>
  <si>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</si>
  <si>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</si>
  <si>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</si>
  <si>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</si>
  <si>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</si>
  <si>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</si>
  <si>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</si>
  <si>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</si>
  <si>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</si>
  <si>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</si>
  <si>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</si>
  <si>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</si>
  <si>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</si>
  <si>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</si>
  <si>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</si>
  <si>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</si>
  <si>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</si>
  <si>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</si>
  <si>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</si>
  <si>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</si>
  <si>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</si>
  <si>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</si>
  <si>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</si>
  <si>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</si>
  <si>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</si>
  <si>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</si>
  <si>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</si>
  <si>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</si>
  <si>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</si>
  <si>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</si>
  <si>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</si>
  <si>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</si>
  <si>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</si>
  <si>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</si>
  <si>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</si>
  <si>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</si>
  <si>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</si>
  <si>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</si>
  <si>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</si>
  <si>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</si>
  <si>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</si>
  <si>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</si>
  <si>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</si>
  <si>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</si>
  <si>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</si>
  <si>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</si>
  <si>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</si>
  <si>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</si>
  <si>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</si>
  <si>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</si>
  <si>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</si>
  <si>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</si>
  <si>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</si>
  <si>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</si>
  <si>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</si>
  <si>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</si>
  <si>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</si>
  <si>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</si>
  <si>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</si>
  <si>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</si>
  <si>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</si>
  <si>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</si>
  <si>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</si>
  <si>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</si>
  <si>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</si>
  <si>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</si>
  <si>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</si>
  <si>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</si>
  <si>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</si>
  <si>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</si>
  <si>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</si>
  <si>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</si>
  <si>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</si>
  <si>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</si>
  <si>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</si>
  <si>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</si>
  <si>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</si>
  <si>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</si>
  <si>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</si>
  <si>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</si>
  <si>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</si>
  <si>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</si>
  <si>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</si>
  <si>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</si>
  <si>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Deductibles_Per_Incident</t>
  </si>
  <si>
    <t>Deductibles_Aggregate</t>
  </si>
  <si>
    <t>PolLimits_Per_Person</t>
  </si>
  <si>
    <t>PolLimits_Per_Accident</t>
  </si>
  <si>
    <t>PolLimits_Property_Damage</t>
  </si>
  <si>
    <t>General_Liability</t>
  </si>
  <si>
    <t>GenLiab_Deductible</t>
  </si>
  <si>
    <t>GenLiab_Each_Occurence_Limit</t>
  </si>
  <si>
    <t>GenLiab_Personal_Advertising_Limit</t>
  </si>
  <si>
    <t>GenLiab_Medical_Expense</t>
  </si>
  <si>
    <t>GenLiab_Damages_toPremises</t>
  </si>
  <si>
    <t>GenLiab_Product_orCompleted_Operations</t>
  </si>
  <si>
    <t>GenLiab_General_Aggregate_Limit</t>
  </si>
  <si>
    <t>Motor_Truck_Cargo</t>
  </si>
  <si>
    <t>MTCargo_Limit</t>
  </si>
  <si>
    <t>MTCargo_Deductible</t>
  </si>
  <si>
    <t>APD_General_Liability</t>
  </si>
  <si>
    <t>APD_GenLiab_Deductible</t>
  </si>
  <si>
    <t>APD_GenLiab_Each_Occurence_Limit</t>
  </si>
  <si>
    <t>APD_GenLiab_Personal_Advertising_Limit</t>
  </si>
  <si>
    <t>APD_GenLiab_Medical_Expense</t>
  </si>
  <si>
    <t>APD_GenLiab_Damages_toPremises</t>
  </si>
  <si>
    <t>APD_GenLiab_Product_orCompleted_Operations</t>
  </si>
  <si>
    <t>APD_GenLiab_General_Aggregate_Limit</t>
  </si>
  <si>
    <t>APD_Motor_Truck_Cargo</t>
  </si>
  <si>
    <t>APD_MTCargo_Limit</t>
  </si>
  <si>
    <t>APD_MTCargo_Deductible</t>
  </si>
  <si>
    <t>Date</t>
  </si>
  <si>
    <t>SO/RO</t>
  </si>
  <si>
    <t>AL_Policy Number</t>
  </si>
  <si>
    <t>APD_Policy Number</t>
  </si>
  <si>
    <t>ENV</t>
  </si>
  <si>
    <t>FEIN</t>
  </si>
  <si>
    <t>App</t>
  </si>
  <si>
    <t>VIN_State_2</t>
  </si>
  <si>
    <t>VIN_State_3</t>
  </si>
  <si>
    <t>Deductibles_SIR_Per_Accident</t>
  </si>
  <si>
    <t>PolLimits_Combined_Single_Limit</t>
  </si>
  <si>
    <t>UnInsMotorists_Combined_Single_Limit</t>
  </si>
  <si>
    <t>UnInsMotorists_Per_Person</t>
  </si>
  <si>
    <t>UnInsMotorists_Per_Accident</t>
  </si>
  <si>
    <t>UnInsMotorists_Property_Damage</t>
  </si>
  <si>
    <t>UnDerInsMotorists_Combined_Single_Limit</t>
  </si>
  <si>
    <t>UnDerInsMotoristsMotorists_Per_Person</t>
  </si>
  <si>
    <t>UnDerInsMotoristsMotorists_Per_Accident</t>
  </si>
  <si>
    <t>UnDerInsMotoristsMotorists_Property_Damage</t>
  </si>
  <si>
    <t>Pip_Per_Person</t>
  </si>
  <si>
    <t>VIN_2</t>
  </si>
  <si>
    <t>VIN_3</t>
  </si>
  <si>
    <t>VIN_State</t>
  </si>
  <si>
    <t>UTO-NC-0000499</t>
  </si>
  <si>
    <t>UTO-ME-0000500</t>
  </si>
  <si>
    <t>UTO-AK-0000501</t>
  </si>
  <si>
    <t>UTO-OK-0000502</t>
  </si>
  <si>
    <t>UTO-MD-0000503</t>
  </si>
  <si>
    <t>UTO-PA-0000504</t>
  </si>
  <si>
    <t>UTO-AR-0000505</t>
  </si>
  <si>
    <t>UTO-CA-0000506</t>
  </si>
  <si>
    <t>UTO-MI-0000507</t>
  </si>
  <si>
    <t>UTO-CT-0000508</t>
  </si>
  <si>
    <t>UTO-MS-0000509</t>
  </si>
  <si>
    <t>UTO-DC-0000510</t>
  </si>
  <si>
    <t>UTO-MT-0000511</t>
  </si>
  <si>
    <t>UTO-WI-0000512</t>
  </si>
  <si>
    <t>UTO-NH-0000514</t>
  </si>
  <si>
    <t>UTO-NY-0000515</t>
  </si>
  <si>
    <t>UTO-NJ-0000551</t>
  </si>
  <si>
    <t>UTO-NM-0000552</t>
  </si>
  <si>
    <t>UTO-OR-0000553</t>
  </si>
  <si>
    <t>UTO-AZ-0000554</t>
  </si>
  <si>
    <t>UTO-AL-0000555</t>
  </si>
  <si>
    <t>UTO-CO-0000556</t>
  </si>
  <si>
    <t>UTO-DE-0000557</t>
  </si>
  <si>
    <t>UTO-FL-0000558</t>
  </si>
  <si>
    <t>UTO-GA-0000559</t>
  </si>
  <si>
    <t>UTO-HI-0000561</t>
  </si>
  <si>
    <t>UTO-ID-0000562</t>
  </si>
  <si>
    <t>UTO-IL-0000563</t>
  </si>
  <si>
    <t>UTO-IN-0000564</t>
  </si>
  <si>
    <t>UTO-IA-0000566</t>
  </si>
  <si>
    <t>UTO-KS-0000567</t>
  </si>
  <si>
    <t>UTO-KY-0000568</t>
  </si>
  <si>
    <t>UTO-LA-0000569</t>
  </si>
  <si>
    <t>UTO-MA-0000570</t>
  </si>
  <si>
    <t>UTO-MN-0000571</t>
  </si>
  <si>
    <t>UTO-MO-0000572</t>
  </si>
  <si>
    <t>UTO-NE-0000573</t>
  </si>
  <si>
    <t>UTO-NV-0000574</t>
  </si>
  <si>
    <t>UTO-ND-0000575</t>
  </si>
  <si>
    <t>UTO-OH-0000576</t>
  </si>
  <si>
    <t>UTO-RI-0000577</t>
  </si>
  <si>
    <t>UTO-SC-0000578</t>
  </si>
  <si>
    <t>UTO-TN-0000579</t>
  </si>
  <si>
    <t>UTO-TX-0000580</t>
  </si>
  <si>
    <t>UTO-UT-0000581</t>
  </si>
  <si>
    <t>UTO-VT-0000582</t>
  </si>
  <si>
    <t>UTO-VA-0000584</t>
  </si>
  <si>
    <t>UTO-WA-0000585</t>
  </si>
  <si>
    <t>UTO-WV-0000586</t>
  </si>
  <si>
    <t>UTO-WY-0000587</t>
  </si>
  <si>
    <t>UTO-SD-0000588</t>
  </si>
  <si>
    <t>TST</t>
  </si>
  <si>
    <t>Primary_NonContributory</t>
  </si>
  <si>
    <t>APD_Primary_NonContributory</t>
  </si>
  <si>
    <t>BT</t>
  </si>
  <si>
    <t>MedPay_Per_Person</t>
  </si>
  <si>
    <t>Automation</t>
  </si>
  <si>
    <t>Script</t>
  </si>
  <si>
    <t>asllie.sablan@rivtechglobal.com</t>
  </si>
  <si>
    <t>Installment</t>
  </si>
  <si>
    <t>Blue</t>
  </si>
  <si>
    <t>07022021</t>
  </si>
  <si>
    <t>07/02/2021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</si>
</sst>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ddyyyy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vertical="top"/>
    </xf>
    <xf numFmtId="0" fontId="4" fillId="3" borderId="0" xfId="0" applyFont="1" applyFill="1" applyAlignment="1">
      <alignment vertical="top"/>
    </xf>
    <xf numFmtId="0" fontId="1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3" borderId="0" xfId="0" applyFont="1" applyFill="1" applyAlignment="1">
      <alignment vertical="top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5" fillId="4" borderId="0" xfId="0" applyFont="1" applyFill="1" applyAlignment="1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top"/>
    </xf>
    <xf numFmtId="0" fontId="7" fillId="0" borderId="0" xfId="0" applyFont="1" applyAlignment="1">
      <alignment horizontal="center" vertical="top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4" fillId="0" borderId="0" xfId="0" applyFont="1" applyAlignment="1">
      <alignment vertical="top"/>
    </xf>
    <xf numFmtId="164" fontId="1" fillId="5" borderId="1" xfId="0" quotePrefix="1" applyNumberFormat="1" applyFont="1" applyFill="1" applyBorder="1" applyAlignment="1">
      <alignment horizontal="center" vertical="top" wrapText="1"/>
    </xf>
    <xf numFmtId="0" fontId="0" fillId="0" borderId="0" xfId="0" quotePrefix="1" applyAlignment="1">
      <alignment horizontal="center" vertical="top" wrapText="1"/>
    </xf>
    <xf numFmtId="0" fontId="0" fillId="0" borderId="0" xfId="0" applyFill="1" applyAlignment="1">
      <alignment vertical="top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top"/>
    </xf>
    <xf numFmtId="0" fontId="1" fillId="6" borderId="0" xfId="0" applyFont="1" applyFill="1" applyAlignment="1">
      <alignment horizontal="center" vertical="center" wrapText="1"/>
    </xf>
    <xf numFmtId="0" fontId="0" fillId="6" borderId="0" xfId="0" applyFill="1" applyAlignment="1">
      <alignment vertical="top"/>
    </xf>
    <xf numFmtId="0" fontId="0" fillId="7" borderId="0" xfId="0" applyFill="1" applyAlignment="1">
      <alignment horizontal="left" vertical="top"/>
    </xf>
    <xf numFmtId="14" fontId="0" fillId="0" borderId="0" xfId="0" quotePrefix="1" applyNumberFormat="1" applyAlignment="1">
      <alignment vertical="top"/>
    </xf>
    <xf numFmtId="164" fontId="1" fillId="8" borderId="1" xfId="0" quotePrefix="1" applyNumberFormat="1" applyFont="1" applyFill="1" applyBorder="1" applyAlignment="1">
      <alignment horizontal="center" vertical="top" wrapText="1"/>
    </xf>
    <xf numFmtId="0" fontId="6" fillId="2" borderId="1" xfId="0" applyFont="1" applyFill="1" applyBorder="1" applyAlignment="1">
      <alignment horizontal="center" vertical="top"/>
    </xf>
    <xf numFmtId="0" fontId="5" fillId="2" borderId="2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center" vertical="top"/>
    </xf>
    <xf numFmtId="0" fontId="6" fillId="2" borderId="3" xfId="0" applyFont="1" applyFill="1" applyBorder="1" applyAlignment="1">
      <alignment horizontal="center" vertical="top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benilou.pineda@rivtechglobal.com" TargetMode="External"/><Relationship Id="rId18" Type="http://schemas.openxmlformats.org/officeDocument/2006/relationships/hyperlink" Target="mailto:benilou.pineda@rivtechglobal.com" TargetMode="External"/><Relationship Id="rId26" Type="http://schemas.openxmlformats.org/officeDocument/2006/relationships/hyperlink" Target="mailto:benilou.pineda@rivtechglobal.com" TargetMode="External"/><Relationship Id="rId39" Type="http://schemas.openxmlformats.org/officeDocument/2006/relationships/hyperlink" Target="mailto:benilou.pineda@rivtechglobal.com" TargetMode="External"/><Relationship Id="rId21" Type="http://schemas.openxmlformats.org/officeDocument/2006/relationships/hyperlink" Target="mailto:benilou.pineda@rivtechglobal.com" TargetMode="External"/><Relationship Id="rId34" Type="http://schemas.openxmlformats.org/officeDocument/2006/relationships/hyperlink" Target="mailto:benilou.pineda@rivtechglobal.com" TargetMode="External"/><Relationship Id="rId42" Type="http://schemas.openxmlformats.org/officeDocument/2006/relationships/hyperlink" Target="mailto:benilou.pineda@rivtechglobal.com" TargetMode="External"/><Relationship Id="rId47" Type="http://schemas.openxmlformats.org/officeDocument/2006/relationships/hyperlink" Target="mailto:benilou.pineda@rivtechglobal.com" TargetMode="External"/><Relationship Id="rId50" Type="http://schemas.openxmlformats.org/officeDocument/2006/relationships/hyperlink" Target="mailto:benilou.pineda@rivtechglobal.com" TargetMode="External"/><Relationship Id="rId7" Type="http://schemas.openxmlformats.org/officeDocument/2006/relationships/hyperlink" Target="mailto:benilou.pineda@rivtechglobal.com" TargetMode="External"/><Relationship Id="rId2" Type="http://schemas.openxmlformats.org/officeDocument/2006/relationships/hyperlink" Target="mailto:benilou.pineda@rivtechglobal.com" TargetMode="External"/><Relationship Id="rId16" Type="http://schemas.openxmlformats.org/officeDocument/2006/relationships/hyperlink" Target="mailto:benilou.pineda@rivtechglobal.com" TargetMode="External"/><Relationship Id="rId29" Type="http://schemas.openxmlformats.org/officeDocument/2006/relationships/hyperlink" Target="mailto:benilou.pineda@rivtechglobal.com" TargetMode="External"/><Relationship Id="rId11" Type="http://schemas.openxmlformats.org/officeDocument/2006/relationships/hyperlink" Target="mailto:benilou.pineda@rivtechglobal.com" TargetMode="External"/><Relationship Id="rId24" Type="http://schemas.openxmlformats.org/officeDocument/2006/relationships/hyperlink" Target="mailto:benilou.pineda@rivtechglobal.com" TargetMode="External"/><Relationship Id="rId32" Type="http://schemas.openxmlformats.org/officeDocument/2006/relationships/hyperlink" Target="mailto:benilou.pineda@rivtechglobal.com" TargetMode="External"/><Relationship Id="rId37" Type="http://schemas.openxmlformats.org/officeDocument/2006/relationships/hyperlink" Target="mailto:benilou.pineda@rivtechglobal.com" TargetMode="External"/><Relationship Id="rId40" Type="http://schemas.openxmlformats.org/officeDocument/2006/relationships/hyperlink" Target="mailto:benilou.pineda@rivtechglobal.com" TargetMode="External"/><Relationship Id="rId45" Type="http://schemas.openxmlformats.org/officeDocument/2006/relationships/hyperlink" Target="mailto:benilou.pineda@rivtechglobal.com" TargetMode="External"/><Relationship Id="rId5" Type="http://schemas.openxmlformats.org/officeDocument/2006/relationships/hyperlink" Target="mailto:benilou.pineda@rivtechglobal.com" TargetMode="External"/><Relationship Id="rId15" Type="http://schemas.openxmlformats.org/officeDocument/2006/relationships/hyperlink" Target="mailto:benilou.pineda@rivtechglobal.com" TargetMode="External"/><Relationship Id="rId23" Type="http://schemas.openxmlformats.org/officeDocument/2006/relationships/hyperlink" Target="mailto:benilou.pineda@rivtechglobal.com" TargetMode="External"/><Relationship Id="rId28" Type="http://schemas.openxmlformats.org/officeDocument/2006/relationships/hyperlink" Target="mailto:benilou.pineda@rivtechglobal.com" TargetMode="External"/><Relationship Id="rId36" Type="http://schemas.openxmlformats.org/officeDocument/2006/relationships/hyperlink" Target="mailto:benilou.pineda@rivtechglobal.com" TargetMode="External"/><Relationship Id="rId49" Type="http://schemas.openxmlformats.org/officeDocument/2006/relationships/hyperlink" Target="mailto:benilou.pineda@rivtechglobal.com" TargetMode="External"/><Relationship Id="rId10" Type="http://schemas.openxmlformats.org/officeDocument/2006/relationships/hyperlink" Target="mailto:benilou.pineda@rivtechglobal.com" TargetMode="External"/><Relationship Id="rId19" Type="http://schemas.openxmlformats.org/officeDocument/2006/relationships/hyperlink" Target="mailto:benilou.pineda@rivtechglobal.com" TargetMode="External"/><Relationship Id="rId31" Type="http://schemas.openxmlformats.org/officeDocument/2006/relationships/hyperlink" Target="mailto:benilou.pineda@rivtechglobal.com" TargetMode="External"/><Relationship Id="rId44" Type="http://schemas.openxmlformats.org/officeDocument/2006/relationships/hyperlink" Target="mailto:benilou.pineda@rivtechglobal.com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mailto:benilou.pineda@rivtechglobal.com" TargetMode="External"/><Relationship Id="rId9" Type="http://schemas.openxmlformats.org/officeDocument/2006/relationships/hyperlink" Target="mailto:benilou.pineda@rivtechglobal.com" TargetMode="External"/><Relationship Id="rId14" Type="http://schemas.openxmlformats.org/officeDocument/2006/relationships/hyperlink" Target="mailto:benilou.pineda@rivtechglobal.com" TargetMode="External"/><Relationship Id="rId22" Type="http://schemas.openxmlformats.org/officeDocument/2006/relationships/hyperlink" Target="mailto:benilou.pineda@rivtechglobal.com" TargetMode="External"/><Relationship Id="rId27" Type="http://schemas.openxmlformats.org/officeDocument/2006/relationships/hyperlink" Target="mailto:benilou.pineda@rivtechglobal.com" TargetMode="External"/><Relationship Id="rId30" Type="http://schemas.openxmlformats.org/officeDocument/2006/relationships/hyperlink" Target="mailto:benilou.pineda@rivtechglobal.com" TargetMode="External"/><Relationship Id="rId35" Type="http://schemas.openxmlformats.org/officeDocument/2006/relationships/hyperlink" Target="mailto:benilou.pineda@rivtechglobal.com" TargetMode="External"/><Relationship Id="rId43" Type="http://schemas.openxmlformats.org/officeDocument/2006/relationships/hyperlink" Target="mailto:benilou.pineda@rivtechglobal.com" TargetMode="External"/><Relationship Id="rId48" Type="http://schemas.openxmlformats.org/officeDocument/2006/relationships/hyperlink" Target="mailto:benilou.pineda@rivtechglobal.com" TargetMode="External"/><Relationship Id="rId8" Type="http://schemas.openxmlformats.org/officeDocument/2006/relationships/hyperlink" Target="mailto:benilou.pineda@rivtechglobal.com" TargetMode="External"/><Relationship Id="rId51" Type="http://schemas.openxmlformats.org/officeDocument/2006/relationships/hyperlink" Target="mailto:benilou.pineda@rivtechglobal.com" TargetMode="External"/><Relationship Id="rId3" Type="http://schemas.openxmlformats.org/officeDocument/2006/relationships/hyperlink" Target="mailto:benilou.pineda@rivtechglobal.com" TargetMode="External"/><Relationship Id="rId12" Type="http://schemas.openxmlformats.org/officeDocument/2006/relationships/hyperlink" Target="mailto:benilou.pineda@rivtechglobal.com" TargetMode="External"/><Relationship Id="rId17" Type="http://schemas.openxmlformats.org/officeDocument/2006/relationships/hyperlink" Target="mailto:benilou.pineda@rivtechglobal.com" TargetMode="External"/><Relationship Id="rId25" Type="http://schemas.openxmlformats.org/officeDocument/2006/relationships/hyperlink" Target="mailto:benilou.pineda@rivtechglobal.com" TargetMode="External"/><Relationship Id="rId33" Type="http://schemas.openxmlformats.org/officeDocument/2006/relationships/hyperlink" Target="mailto:benilou.pineda@rivtechglobal.com" TargetMode="External"/><Relationship Id="rId38" Type="http://schemas.openxmlformats.org/officeDocument/2006/relationships/hyperlink" Target="mailto:benilou.pineda@rivtechglobal.com" TargetMode="External"/><Relationship Id="rId46" Type="http://schemas.openxmlformats.org/officeDocument/2006/relationships/hyperlink" Target="mailto:benilou.pineda@rivtechglobal.com" TargetMode="External"/><Relationship Id="rId20" Type="http://schemas.openxmlformats.org/officeDocument/2006/relationships/hyperlink" Target="mailto:benilou.pineda@rivtechglobal.com" TargetMode="External"/><Relationship Id="rId41" Type="http://schemas.openxmlformats.org/officeDocument/2006/relationships/hyperlink" Target="mailto:benilou.pineda@rivtechglobal.com" TargetMode="External"/><Relationship Id="rId1" Type="http://schemas.openxmlformats.org/officeDocument/2006/relationships/hyperlink" Target="mailto:benilou.pineda@rivtechglobal.com" TargetMode="External"/><Relationship Id="rId6" Type="http://schemas.openxmlformats.org/officeDocument/2006/relationships/hyperlink" Target="mailto:benilou.pineda@rivtechgloba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82F32-EB75-4095-A5EB-7E0D91B15A25}">
  <sheetPr codeName="Sheet2"/>
  <dimension ref="A1:EH52"/>
  <sheetViews>
    <sheetView showGridLines="0" tabSelected="1" zoomScaleNormal="100" workbookViewId="0"/>
  </sheetViews>
  <sheetFormatPr defaultColWidth="15.28515625" defaultRowHeight="15" x14ac:dyDescent="0.25"/>
  <cols>
    <col min="1" max="1" width="28.5703125" style="1" customWidth="1" collapsed="1"/>
    <col min="2" max="2" width="15.5703125" style="1" bestFit="1" customWidth="1" collapsed="1"/>
    <col min="3" max="3" width="15.5703125" style="1" customWidth="1" collapsed="1"/>
    <col min="4" max="4" width="14.5703125" style="1" bestFit="1" customWidth="1" collapsed="1"/>
    <col min="5" max="5" width="9.5703125" style="1" customWidth="1" collapsed="1"/>
    <col min="6" max="6" width="13" style="6" customWidth="1" collapsed="1"/>
    <col min="7" max="7" width="16.85546875" style="2" customWidth="1" collapsed="1"/>
    <col min="8" max="8" width="8.7109375" style="1" customWidth="1" collapsed="1"/>
    <col min="9" max="10" width="8.5703125" style="1" customWidth="1" collapsed="1"/>
    <col min="11" max="11" width="15.28515625" style="2" collapsed="1"/>
    <col min="12" max="12" width="6.85546875" style="1" customWidth="1" collapsed="1"/>
    <col min="13" max="13" width="6.42578125" style="1" customWidth="1" collapsed="1"/>
    <col min="14" max="15" width="15.85546875" style="1" customWidth="1" collapsed="1"/>
    <col min="16" max="16" width="8.5703125" style="1" customWidth="1" collapsed="1"/>
    <col min="17" max="17" width="15.28515625" style="2" collapsed="1"/>
    <col min="18" max="18" width="8.5703125" style="1" customWidth="1" collapsed="1"/>
    <col min="19" max="19" width="15.28515625" style="2" collapsed="1"/>
    <col min="20" max="20" width="8.5703125" style="1" customWidth="1" collapsed="1"/>
    <col min="21" max="21" width="15.28515625" style="2" collapsed="1"/>
    <col min="22" max="22" width="18.140625" style="20" bestFit="1" customWidth="1" collapsed="1"/>
    <col min="23" max="24" width="18.140625" style="20" customWidth="1" collapsed="1"/>
    <col min="25" max="25" width="15.28515625" style="1" collapsed="1"/>
    <col min="26" max="26" width="15.28515625" style="2" collapsed="1"/>
    <col min="27" max="27" width="9.42578125" style="1" bestFit="1" customWidth="1" collapsed="1"/>
    <col min="28" max="28" width="6.7109375" style="1" bestFit="1" customWidth="1" collapsed="1"/>
    <col min="29" max="29" width="6.85546875" style="1" bestFit="1" customWidth="1" collapsed="1"/>
    <col min="30" max="32" width="6.85546875" style="1" customWidth="1" collapsed="1"/>
    <col min="33" max="33" width="4.85546875" style="1" bestFit="1" customWidth="1" collapsed="1"/>
    <col min="34" max="50" width="10" style="1" customWidth="1" collapsed="1"/>
    <col min="51" max="51" width="10" style="1" customWidth="1"/>
    <col min="52" max="68" width="5.42578125" style="22" customWidth="1" collapsed="1"/>
    <col min="69" max="73" width="15.28515625" style="1" collapsed="1"/>
    <col min="74" max="74" width="15.5703125" style="18" customWidth="1" collapsed="1"/>
    <col min="75" max="78" width="15.28515625" style="1" collapsed="1"/>
    <col min="79" max="79" width="15.28515625" style="1"/>
    <col min="80" max="98" width="15.28515625" style="1" collapsed="1"/>
    <col min="99" max="99" width="15.28515625" style="2" collapsed="1"/>
    <col min="100" max="100" width="15.28515625" style="15" collapsed="1"/>
    <col min="101" max="101" width="9" style="1" customWidth="1" collapsed="1"/>
    <col min="102" max="104" width="15.28515625" style="1" collapsed="1"/>
    <col min="105" max="105" width="11.5703125" style="1" customWidth="1" collapsed="1"/>
    <col min="106" max="106" width="15.28515625" style="1" collapsed="1"/>
    <col min="107" max="107" width="15.28515625" style="2" collapsed="1"/>
    <col min="108" max="112" width="15.28515625" style="1" collapsed="1"/>
    <col min="113" max="113" width="15.5703125" style="1" customWidth="1" collapsed="1"/>
    <col min="114" max="117" width="15.28515625" style="1" collapsed="1"/>
    <col min="118" max="118" width="15.28515625" style="1"/>
    <col min="119" max="136" width="15.28515625" style="1" collapsed="1"/>
    <col min="137" max="16384" width="15.28515625" style="18" collapsed="1"/>
  </cols>
  <sheetData>
    <row r="1" spans="1:138" s="5" customFormat="1" ht="30.95" customHeight="1" x14ac:dyDescent="0.25">
      <c r="A1" s="3" t="s">
        <v>5</v>
      </c>
      <c r="B1" s="7" t="s">
        <v>4</v>
      </c>
      <c r="C1" s="7" t="s">
        <v>508</v>
      </c>
      <c r="D1" s="7" t="s">
        <v>3</v>
      </c>
      <c r="E1" s="3" t="s">
        <v>6</v>
      </c>
      <c r="F1" s="4" t="s">
        <v>127</v>
      </c>
      <c r="G1" s="4" t="s">
        <v>7</v>
      </c>
      <c r="H1" s="3" t="s">
        <v>2</v>
      </c>
      <c r="I1" s="3" t="s">
        <v>0</v>
      </c>
      <c r="J1" s="3" t="s">
        <v>111</v>
      </c>
      <c r="K1" s="4" t="s">
        <v>113</v>
      </c>
      <c r="L1" s="3" t="s">
        <v>114</v>
      </c>
      <c r="M1" s="3" t="s">
        <v>115</v>
      </c>
      <c r="N1" s="3" t="s">
        <v>116</v>
      </c>
      <c r="O1" s="3" t="s">
        <v>146</v>
      </c>
      <c r="P1" s="3" t="s">
        <v>118</v>
      </c>
      <c r="Q1" s="4" t="s">
        <v>119</v>
      </c>
      <c r="R1" s="3" t="s">
        <v>121</v>
      </c>
      <c r="S1" s="4" t="s">
        <v>126</v>
      </c>
      <c r="T1" s="3" t="s">
        <v>286</v>
      </c>
      <c r="U1" s="4" t="s">
        <v>287</v>
      </c>
      <c r="V1" s="19" t="s">
        <v>128</v>
      </c>
      <c r="W1" s="19" t="s">
        <v>523</v>
      </c>
      <c r="X1" s="19" t="s">
        <v>524</v>
      </c>
      <c r="Y1" s="3" t="s">
        <v>129</v>
      </c>
      <c r="Z1" s="4" t="s">
        <v>130</v>
      </c>
      <c r="AA1" s="3" t="s">
        <v>131</v>
      </c>
      <c r="AB1" s="3" t="s">
        <v>132</v>
      </c>
      <c r="AC1" s="3" t="s">
        <v>133</v>
      </c>
      <c r="AD1" s="19" t="s">
        <v>525</v>
      </c>
      <c r="AE1" s="19" t="s">
        <v>510</v>
      </c>
      <c r="AF1" s="19" t="s">
        <v>511</v>
      </c>
      <c r="AG1" s="3" t="s">
        <v>134</v>
      </c>
      <c r="AH1" s="3" t="s">
        <v>358</v>
      </c>
      <c r="AI1" s="3" t="s">
        <v>476</v>
      </c>
      <c r="AJ1" s="3" t="s">
        <v>477</v>
      </c>
      <c r="AK1" s="3" t="s">
        <v>478</v>
      </c>
      <c r="AL1" s="3" t="s">
        <v>479</v>
      </c>
      <c r="AM1" s="3" t="s">
        <v>480</v>
      </c>
      <c r="AN1" s="19" t="s">
        <v>512</v>
      </c>
      <c r="AO1" s="19" t="s">
        <v>513</v>
      </c>
      <c r="AP1" s="19" t="s">
        <v>514</v>
      </c>
      <c r="AQ1" s="19" t="s">
        <v>515</v>
      </c>
      <c r="AR1" s="19" t="s">
        <v>516</v>
      </c>
      <c r="AS1" s="19" t="s">
        <v>517</v>
      </c>
      <c r="AT1" s="19" t="s">
        <v>518</v>
      </c>
      <c r="AU1" s="19" t="s">
        <v>519</v>
      </c>
      <c r="AV1" s="19" t="s">
        <v>520</v>
      </c>
      <c r="AW1" s="19" t="s">
        <v>521</v>
      </c>
      <c r="AX1" s="19" t="s">
        <v>522</v>
      </c>
      <c r="AY1" s="19" t="s">
        <v>581</v>
      </c>
      <c r="AZ1" s="21" t="s">
        <v>341</v>
      </c>
      <c r="BA1" s="21" t="s">
        <v>342</v>
      </c>
      <c r="BB1" s="21" t="s">
        <v>343</v>
      </c>
      <c r="BC1" s="21" t="s">
        <v>344</v>
      </c>
      <c r="BD1" s="21" t="s">
        <v>345</v>
      </c>
      <c r="BE1" s="21" t="s">
        <v>346</v>
      </c>
      <c r="BF1" s="21" t="s">
        <v>347</v>
      </c>
      <c r="BG1" s="21" t="s">
        <v>348</v>
      </c>
      <c r="BH1" s="21" t="s">
        <v>349</v>
      </c>
      <c r="BI1" s="21" t="s">
        <v>350</v>
      </c>
      <c r="BJ1" s="21" t="s">
        <v>351</v>
      </c>
      <c r="BK1" s="21" t="s">
        <v>352</v>
      </c>
      <c r="BL1" s="21" t="s">
        <v>353</v>
      </c>
      <c r="BM1" s="21" t="s">
        <v>354</v>
      </c>
      <c r="BN1" s="21" t="s">
        <v>355</v>
      </c>
      <c r="BO1" s="21" t="s">
        <v>356</v>
      </c>
      <c r="BP1" s="21" t="s">
        <v>357</v>
      </c>
      <c r="BQ1" s="3" t="s">
        <v>297</v>
      </c>
      <c r="BR1" s="3" t="s">
        <v>298</v>
      </c>
      <c r="BS1" s="3" t="s">
        <v>299</v>
      </c>
      <c r="BT1" s="3" t="s">
        <v>300</v>
      </c>
      <c r="BU1" s="3" t="s">
        <v>301</v>
      </c>
      <c r="BV1" s="3" t="s">
        <v>340</v>
      </c>
      <c r="BW1" s="3" t="s">
        <v>302</v>
      </c>
      <c r="BX1" s="3" t="s">
        <v>303</v>
      </c>
      <c r="BY1" s="3" t="s">
        <v>304</v>
      </c>
      <c r="BZ1" s="3" t="s">
        <v>305</v>
      </c>
      <c r="CA1" s="3" t="s">
        <v>578</v>
      </c>
      <c r="CB1" s="3" t="s">
        <v>306</v>
      </c>
      <c r="CC1" s="3" t="s">
        <v>307</v>
      </c>
      <c r="CD1" s="3" t="s">
        <v>308</v>
      </c>
      <c r="CE1" s="3" t="s">
        <v>309</v>
      </c>
      <c r="CF1" s="3" t="s">
        <v>311</v>
      </c>
      <c r="CG1" s="3" t="s">
        <v>310</v>
      </c>
      <c r="CH1" s="3" t="s">
        <v>312</v>
      </c>
      <c r="CI1" s="3" t="s">
        <v>481</v>
      </c>
      <c r="CJ1" s="3" t="s">
        <v>482</v>
      </c>
      <c r="CK1" s="3" t="s">
        <v>483</v>
      </c>
      <c r="CL1" s="3" t="s">
        <v>484</v>
      </c>
      <c r="CM1" s="3" t="s">
        <v>485</v>
      </c>
      <c r="CN1" s="3" t="s">
        <v>486</v>
      </c>
      <c r="CO1" s="3" t="s">
        <v>487</v>
      </c>
      <c r="CP1" s="3" t="s">
        <v>488</v>
      </c>
      <c r="CQ1" s="3" t="s">
        <v>489</v>
      </c>
      <c r="CR1" s="3" t="s">
        <v>490</v>
      </c>
      <c r="CS1" s="3" t="s">
        <v>491</v>
      </c>
      <c r="CT1" s="3" t="s">
        <v>139</v>
      </c>
      <c r="CU1" s="4" t="s">
        <v>161</v>
      </c>
      <c r="CV1" s="3" t="s">
        <v>147</v>
      </c>
      <c r="CW1" s="3" t="s">
        <v>142</v>
      </c>
      <c r="CX1" s="3" t="s">
        <v>143</v>
      </c>
      <c r="CY1" s="3" t="s">
        <v>148</v>
      </c>
      <c r="CZ1" s="3" t="s">
        <v>144</v>
      </c>
      <c r="DA1" s="3" t="s">
        <v>145</v>
      </c>
      <c r="DB1" s="3" t="s">
        <v>295</v>
      </c>
      <c r="DC1" s="4" t="s">
        <v>296</v>
      </c>
      <c r="DD1" s="3" t="s">
        <v>359</v>
      </c>
      <c r="DE1" s="3" t="s">
        <v>360</v>
      </c>
      <c r="DF1" s="3" t="s">
        <v>361</v>
      </c>
      <c r="DG1" s="3" t="s">
        <v>362</v>
      </c>
      <c r="DH1" s="3" t="s">
        <v>363</v>
      </c>
      <c r="DI1" s="3" t="s">
        <v>364</v>
      </c>
      <c r="DJ1" s="3" t="s">
        <v>365</v>
      </c>
      <c r="DK1" s="3" t="s">
        <v>366</v>
      </c>
      <c r="DL1" s="3" t="s">
        <v>367</v>
      </c>
      <c r="DM1" s="19" t="s">
        <v>368</v>
      </c>
      <c r="DN1" s="19" t="s">
        <v>579</v>
      </c>
      <c r="DO1" s="3" t="s">
        <v>369</v>
      </c>
      <c r="DP1" s="3" t="s">
        <v>370</v>
      </c>
      <c r="DQ1" s="3" t="s">
        <v>371</v>
      </c>
      <c r="DR1" s="3" t="s">
        <v>372</v>
      </c>
      <c r="DS1" s="3" t="s">
        <v>373</v>
      </c>
      <c r="DT1" s="3" t="s">
        <v>374</v>
      </c>
      <c r="DU1" s="3" t="s">
        <v>375</v>
      </c>
      <c r="DV1" s="3" t="s">
        <v>492</v>
      </c>
      <c r="DW1" s="3" t="s">
        <v>493</v>
      </c>
      <c r="DX1" s="3" t="s">
        <v>494</v>
      </c>
      <c r="DY1" s="3" t="s">
        <v>495</v>
      </c>
      <c r="DZ1" s="3" t="s">
        <v>496</v>
      </c>
      <c r="EA1" s="3" t="s">
        <v>497</v>
      </c>
      <c r="EB1" s="3" t="s">
        <v>498</v>
      </c>
      <c r="EC1" s="3" t="s">
        <v>499</v>
      </c>
      <c r="ED1" s="3" t="s">
        <v>500</v>
      </c>
      <c r="EE1" s="3" t="s">
        <v>501</v>
      </c>
      <c r="EF1" s="3" t="s">
        <v>502</v>
      </c>
      <c r="EG1" s="3" t="s">
        <v>505</v>
      </c>
      <c r="EH1" s="3" t="s">
        <v>506</v>
      </c>
    </row>
    <row r="2" spans="1:138" s="1" customFormat="1" x14ac:dyDescent="0.25">
      <c r="A2" s="1" t="s">
        <v>585</v>
      </c>
      <c r="B2" s="1" t="s">
        <v>108</v>
      </c>
      <c r="C2" s="1">
        <v>123456789</v>
      </c>
      <c r="D2" s="1">
        <v>143</v>
      </c>
      <c r="E2" s="1">
        <v>0</v>
      </c>
      <c r="F2" s="6" t="str">
        <f t="shared" ref="F2:F34" si="0">INDEX(State_Value,MATCH(Data_State_Code,State_Code,0))</f>
        <v>AK</v>
      </c>
      <c r="G2" s="2" t="str">
        <f t="shared" ref="G2:G34" si="1">INDEX(State_Value_FullName,MATCH(Data_State_Code,State_Code,0))</f>
        <v>Alaska</v>
      </c>
      <c r="H2" s="1" t="s">
        <v>1</v>
      </c>
      <c r="I2" s="1" t="s">
        <v>584</v>
      </c>
      <c r="J2" s="1">
        <v>0</v>
      </c>
      <c r="K2" s="2" t="str">
        <f t="shared" ref="K2:K34" si="2">INDEX(Contact_Type_Value,MATCH(Data_Contact_Type_Code,Contact_Type_Code,0))</f>
        <v>Billing</v>
      </c>
      <c r="L2" s="1" t="s">
        <v>582</v>
      </c>
      <c r="M2" s="1" t="s">
        <v>583</v>
      </c>
      <c r="N2" s="1" t="s">
        <v>117</v>
      </c>
      <c r="O2" s="24" t="str">
        <f>Dropdown!$C$11</f>
        <v>07/02/2021</v>
      </c>
      <c r="P2" s="1">
        <v>0</v>
      </c>
      <c r="Q2" s="2" t="str">
        <f t="shared" ref="Q2:Q34" si="3">INDEX(Business_Type_Value,MATCH(Data_Business_Type_Code,Business_Type_Code,0))</f>
        <v>Black Car</v>
      </c>
      <c r="R2" s="1">
        <f>IF(Dropdown!$C$13="Riv",1,(IF(Dropdown!$C$13="App",0,(IF(Dropdown!$C$13="VALE",2,"N/A!!")))))</f>
        <v>0</v>
      </c>
      <c r="S2" s="2" t="str">
        <f t="shared" ref="S2:S34" si="4">INDEX(Credited_Office_Value,MATCH(Data_Credited_Office_Code,Credited_Office_Code,0))</f>
        <v>Applied</v>
      </c>
      <c r="U2" s="2"/>
      <c r="V2" s="20" t="str">
        <f>"CAR0000"&amp;Dropdown!$A$1&amp;Dropdown!A33</f>
        <v>CAR00000702202131</v>
      </c>
      <c r="W2" s="20" t="str">
        <f>"CAR0011"&amp;Dropdown!$A$1&amp;Dropdown!A33</f>
        <v>CAR00110702202131</v>
      </c>
      <c r="X2" s="20" t="str">
        <f>"CAR0022"&amp;Dropdown!$A$1&amp;Dropdown!A33</f>
        <v>CAR00220702202131</v>
      </c>
      <c r="Y2" s="1">
        <v>5</v>
      </c>
      <c r="Z2" s="2">
        <f t="shared" ref="Z2:Z34" si="5">INDEX(Year_Value,MATCH(Data_Year_Code,Year_Code,0))</f>
        <v>2020</v>
      </c>
      <c r="AA2" s="1" t="s">
        <v>135</v>
      </c>
      <c r="AB2" s="1" t="s">
        <v>136</v>
      </c>
      <c r="AC2" s="1" t="s">
        <v>586</v>
      </c>
      <c r="AD2" s="1">
        <v>1</v>
      </c>
      <c r="AE2" s="1">
        <v>2</v>
      </c>
      <c r="AF2" s="1">
        <v>3</v>
      </c>
      <c r="AG2" s="1">
        <v>1000</v>
      </c>
      <c r="AH2" s="1">
        <v>10000</v>
      </c>
      <c r="AI2" s="1">
        <v>111</v>
      </c>
      <c r="AJ2" s="1">
        <v>222</v>
      </c>
      <c r="AK2" s="1">
        <v>333</v>
      </c>
      <c r="AL2" s="1">
        <v>444</v>
      </c>
      <c r="AM2" s="1">
        <v>555</v>
      </c>
      <c r="AN2" s="1">
        <v>666</v>
      </c>
      <c r="AO2" s="1">
        <v>777</v>
      </c>
      <c r="AP2" s="1">
        <v>888</v>
      </c>
      <c r="AQ2" s="1">
        <v>999</v>
      </c>
      <c r="AR2" s="1">
        <v>1100</v>
      </c>
      <c r="AS2" s="1">
        <v>2200</v>
      </c>
      <c r="AT2" s="1">
        <v>3300</v>
      </c>
      <c r="AU2" s="1">
        <v>4400</v>
      </c>
      <c r="AV2" s="1">
        <v>5500</v>
      </c>
      <c r="AW2" s="1">
        <v>6600</v>
      </c>
      <c r="AX2" s="1">
        <v>7700</v>
      </c>
      <c r="AY2" s="1">
        <v>8800</v>
      </c>
      <c r="AZ2" s="22">
        <v>0</v>
      </c>
      <c r="BA2" s="22">
        <v>0</v>
      </c>
      <c r="BB2" s="22">
        <v>0</v>
      </c>
      <c r="BC2" s="22">
        <v>0</v>
      </c>
      <c r="BD2" s="22">
        <v>0</v>
      </c>
      <c r="BE2" s="22">
        <v>0</v>
      </c>
      <c r="BF2" s="22">
        <v>0</v>
      </c>
      <c r="BG2" s="22">
        <v>0</v>
      </c>
      <c r="BH2" s="22">
        <v>0</v>
      </c>
      <c r="BI2" s="22">
        <v>1</v>
      </c>
      <c r="BJ2" s="22">
        <v>1</v>
      </c>
      <c r="BK2" s="22">
        <v>1</v>
      </c>
      <c r="BL2" s="22">
        <v>1</v>
      </c>
      <c r="BM2" s="22">
        <v>1</v>
      </c>
      <c r="BN2" s="22">
        <v>1</v>
      </c>
      <c r="BO2" s="22">
        <v>1</v>
      </c>
      <c r="BP2" s="22">
        <v>1</v>
      </c>
      <c r="BQ2" s="18">
        <v>20.75</v>
      </c>
      <c r="BR2" s="18">
        <v>100</v>
      </c>
      <c r="BS2" s="18">
        <v>100</v>
      </c>
      <c r="BT2" s="18">
        <v>100</v>
      </c>
      <c r="BU2" s="18">
        <v>100</v>
      </c>
      <c r="BV2" s="18">
        <v>-100.25</v>
      </c>
      <c r="BW2" s="18">
        <v>100</v>
      </c>
      <c r="BX2" s="1">
        <v>100</v>
      </c>
      <c r="BY2" s="1">
        <v>100</v>
      </c>
      <c r="BZ2" s="1">
        <v>100</v>
      </c>
      <c r="CA2" s="1">
        <v>100</v>
      </c>
      <c r="CB2" s="1">
        <v>100</v>
      </c>
      <c r="CC2" s="1">
        <v>100</v>
      </c>
      <c r="CD2" s="1">
        <v>100</v>
      </c>
      <c r="CE2" s="1">
        <v>100</v>
      </c>
      <c r="CF2" s="1">
        <v>100</v>
      </c>
      <c r="CG2" s="18">
        <v>235.45</v>
      </c>
      <c r="CH2" s="18">
        <f>-150.55</f>
        <v>-150.55000000000001</v>
      </c>
      <c r="CI2" s="18">
        <v>666</v>
      </c>
      <c r="CJ2" s="1">
        <v>777</v>
      </c>
      <c r="CK2" s="1">
        <v>888</v>
      </c>
      <c r="CL2" s="1">
        <v>999</v>
      </c>
      <c r="CM2" s="1">
        <v>123</v>
      </c>
      <c r="CN2" s="1">
        <v>234</v>
      </c>
      <c r="CO2" s="1">
        <v>345</v>
      </c>
      <c r="CP2" s="1">
        <v>456</v>
      </c>
      <c r="CQ2" s="1">
        <v>567</v>
      </c>
      <c r="CR2" s="1">
        <v>678</v>
      </c>
      <c r="CS2" s="1">
        <v>789</v>
      </c>
      <c r="CT2" s="1">
        <v>1</v>
      </c>
      <c r="CU2" s="2" t="str">
        <f t="shared" ref="CU2:CU34" si="6">INDEX(Transaction_Value,MATCH(Data_Transaction_Code,Transaction_Code,0))</f>
        <v>Auto Physical Damage</v>
      </c>
      <c r="CV2" s="24" t="str">
        <f>O2</f>
        <v>07/02/2021</v>
      </c>
      <c r="CW2" s="1">
        <v>3</v>
      </c>
      <c r="CX2" s="1">
        <v>15</v>
      </c>
      <c r="CY2" s="24" t="str">
        <f>CV2</f>
        <v>07/02/2021</v>
      </c>
      <c r="CZ2" s="1">
        <v>100</v>
      </c>
      <c r="DA2" s="1">
        <v>2</v>
      </c>
      <c r="DC2" s="2"/>
      <c r="DD2" s="18">
        <v>20.75</v>
      </c>
      <c r="DE2" s="18">
        <v>100</v>
      </c>
      <c r="DF2" s="18">
        <v>100</v>
      </c>
      <c r="DG2" s="18">
        <v>100</v>
      </c>
      <c r="DH2" s="18">
        <v>100</v>
      </c>
      <c r="DI2" s="18">
        <v>-100.25</v>
      </c>
      <c r="DJ2" s="18">
        <v>100</v>
      </c>
      <c r="DK2" s="18">
        <v>100</v>
      </c>
      <c r="DL2" s="18">
        <v>100</v>
      </c>
      <c r="DM2" s="18">
        <v>100</v>
      </c>
      <c r="DN2" s="18">
        <v>100</v>
      </c>
      <c r="DO2" s="18">
        <v>100</v>
      </c>
      <c r="DP2" s="18">
        <v>100</v>
      </c>
      <c r="DQ2" s="18">
        <v>100</v>
      </c>
      <c r="DR2" s="18">
        <v>100</v>
      </c>
      <c r="DS2" s="18">
        <v>100</v>
      </c>
      <c r="DT2" s="18">
        <v>135.44999999999999</v>
      </c>
      <c r="DU2" s="18">
        <f>-150.55</f>
        <v>-150.55000000000001</v>
      </c>
      <c r="DV2" s="1">
        <v>666</v>
      </c>
      <c r="DW2" s="1">
        <v>777</v>
      </c>
      <c r="DX2" s="1">
        <v>888</v>
      </c>
      <c r="DY2" s="1">
        <v>999</v>
      </c>
      <c r="DZ2" s="1">
        <v>123</v>
      </c>
      <c r="EA2" s="1">
        <v>234</v>
      </c>
      <c r="EB2" s="1">
        <v>345</v>
      </c>
      <c r="EC2" s="1">
        <v>456</v>
      </c>
      <c r="ED2" s="1">
        <v>567</v>
      </c>
      <c r="EE2" s="1">
        <v>678</v>
      </c>
      <c r="EF2" s="1">
        <v>789</v>
      </c>
      <c r="EG2" s="1" t="str">
        <f>VLOOKUP(F2,'AL_Policy Number'!A:B,2,FALSE)</f>
        <v>UTO-AK-0000501</v>
      </c>
    </row>
    <row r="3" spans="1:138" s="1" customFormat="1" x14ac:dyDescent="0.25">
      <c r="A3" s="1" t="s">
        <v>585</v>
      </c>
      <c r="B3" s="1" t="s">
        <v>108</v>
      </c>
      <c r="C3" s="1">
        <v>123456789</v>
      </c>
      <c r="D3" s="1">
        <v>143</v>
      </c>
      <c r="E3" s="1">
        <v>1</v>
      </c>
      <c r="F3" s="6" t="str">
        <f t="shared" si="0"/>
        <v>AL</v>
      </c>
      <c r="G3" s="2" t="str">
        <f t="shared" si="1"/>
        <v>Alabama</v>
      </c>
      <c r="H3" s="1" t="s">
        <v>1</v>
      </c>
      <c r="I3" s="1" t="s">
        <v>584</v>
      </c>
      <c r="J3" s="1">
        <v>0</v>
      </c>
      <c r="K3" s="2" t="str">
        <f t="shared" si="2"/>
        <v>Billing</v>
      </c>
      <c r="L3" s="1" t="s">
        <v>582</v>
      </c>
      <c r="M3" s="1" t="s">
        <v>583</v>
      </c>
      <c r="N3" s="1" t="s">
        <v>117</v>
      </c>
      <c r="O3" s="24" t="str">
        <f>Dropdown!$C$11</f>
        <v>07/02/2021</v>
      </c>
      <c r="P3" s="1">
        <v>0</v>
      </c>
      <c r="Q3" s="2" t="str">
        <f t="shared" si="3"/>
        <v>Black Car</v>
      </c>
      <c r="R3" s="1">
        <f>IF(Dropdown!$C$13="Riv",1,(IF(Dropdown!$C$13="App",0,(IF(Dropdown!$C$13="VALE",2,"N/A!!")))))</f>
        <v>0</v>
      </c>
      <c r="S3" s="2" t="str">
        <f t="shared" si="4"/>
        <v>Applied</v>
      </c>
      <c r="U3" s="2"/>
      <c r="V3" s="20" t="str">
        <f>"CAR0000"&amp;Dropdown!$A$1&amp;Dropdown!A34</f>
        <v>CAR00000702202132</v>
      </c>
      <c r="W3" s="20" t="str">
        <f>"CAR0011"&amp;Dropdown!$A$1&amp;Dropdown!A34</f>
        <v>CAR00110702202132</v>
      </c>
      <c r="X3" s="20" t="str">
        <f>"CAR0022"&amp;Dropdown!$A$1&amp;Dropdown!A34</f>
        <v>CAR00220702202132</v>
      </c>
      <c r="Y3" s="1">
        <v>5</v>
      </c>
      <c r="Z3" s="2">
        <f t="shared" si="5"/>
        <v>2020</v>
      </c>
      <c r="AA3" s="1" t="s">
        <v>135</v>
      </c>
      <c r="AB3" s="1" t="s">
        <v>136</v>
      </c>
      <c r="AC3" s="1" t="s">
        <v>586</v>
      </c>
      <c r="AD3" s="1">
        <v>1</v>
      </c>
      <c r="AE3" s="1">
        <v>2</v>
      </c>
      <c r="AF3" s="1">
        <v>3</v>
      </c>
      <c r="AG3" s="1">
        <v>1000</v>
      </c>
      <c r="AH3" s="1">
        <v>10000</v>
      </c>
      <c r="AI3" s="1">
        <v>111</v>
      </c>
      <c r="AJ3" s="1">
        <v>222</v>
      </c>
      <c r="AK3" s="1">
        <v>333</v>
      </c>
      <c r="AL3" s="1">
        <v>444</v>
      </c>
      <c r="AM3" s="1">
        <v>555</v>
      </c>
      <c r="AN3" s="1">
        <v>666</v>
      </c>
      <c r="AO3" s="1">
        <v>777</v>
      </c>
      <c r="AP3" s="1">
        <v>888</v>
      </c>
      <c r="AQ3" s="1">
        <v>999</v>
      </c>
      <c r="AR3" s="1">
        <v>1100</v>
      </c>
      <c r="AS3" s="1">
        <v>2200</v>
      </c>
      <c r="AT3" s="1">
        <v>3300</v>
      </c>
      <c r="AU3" s="1">
        <v>4400</v>
      </c>
      <c r="AV3" s="1">
        <v>5500</v>
      </c>
      <c r="AW3" s="1">
        <v>6600</v>
      </c>
      <c r="AX3" s="1">
        <v>7700</v>
      </c>
      <c r="AY3" s="1">
        <v>8800</v>
      </c>
      <c r="AZ3" s="22">
        <v>1</v>
      </c>
      <c r="BA3" s="22">
        <v>1</v>
      </c>
      <c r="BB3" s="22">
        <v>1</v>
      </c>
      <c r="BC3" s="22">
        <v>1</v>
      </c>
      <c r="BD3" s="22">
        <v>1</v>
      </c>
      <c r="BE3" s="22">
        <v>1</v>
      </c>
      <c r="BF3" s="22">
        <v>1</v>
      </c>
      <c r="BG3" s="22">
        <v>1</v>
      </c>
      <c r="BH3" s="22">
        <v>1</v>
      </c>
      <c r="BI3" s="22">
        <v>1</v>
      </c>
      <c r="BJ3" s="22">
        <v>1</v>
      </c>
      <c r="BK3" s="22">
        <v>1</v>
      </c>
      <c r="BL3" s="22">
        <v>1</v>
      </c>
      <c r="BM3" s="22">
        <v>1</v>
      </c>
      <c r="BN3" s="22">
        <v>1</v>
      </c>
      <c r="BO3" s="22">
        <v>1</v>
      </c>
      <c r="BP3" s="22">
        <v>1</v>
      </c>
      <c r="BQ3" s="18">
        <v>20.75</v>
      </c>
      <c r="BR3" s="18">
        <v>100</v>
      </c>
      <c r="BS3" s="18">
        <v>100</v>
      </c>
      <c r="BT3" s="18">
        <v>100</v>
      </c>
      <c r="BU3" s="18">
        <v>100</v>
      </c>
      <c r="BV3" s="18">
        <v>-100.25</v>
      </c>
      <c r="BW3" s="18">
        <v>100</v>
      </c>
      <c r="BX3" s="1">
        <v>100</v>
      </c>
      <c r="BY3" s="1">
        <v>100</v>
      </c>
      <c r="BZ3" s="1">
        <v>100</v>
      </c>
      <c r="CA3" s="1">
        <v>100</v>
      </c>
      <c r="CB3" s="1">
        <v>100</v>
      </c>
      <c r="CC3" s="1">
        <v>100</v>
      </c>
      <c r="CD3" s="1">
        <v>100</v>
      </c>
      <c r="CE3" s="1">
        <v>100</v>
      </c>
      <c r="CF3" s="1">
        <v>100</v>
      </c>
      <c r="CG3" s="18">
        <v>235.45</v>
      </c>
      <c r="CH3" s="18">
        <f t="shared" ref="CH3:CH52" si="7">-150.55</f>
        <v>-150.55000000000001</v>
      </c>
      <c r="CI3" s="18">
        <v>666</v>
      </c>
      <c r="CJ3" s="1">
        <v>777</v>
      </c>
      <c r="CK3" s="1">
        <v>888</v>
      </c>
      <c r="CL3" s="1">
        <v>999</v>
      </c>
      <c r="CM3" s="1">
        <v>123</v>
      </c>
      <c r="CN3" s="1">
        <v>234</v>
      </c>
      <c r="CO3" s="1">
        <v>345</v>
      </c>
      <c r="CP3" s="1">
        <v>456</v>
      </c>
      <c r="CQ3" s="1">
        <v>567</v>
      </c>
      <c r="CR3" s="1">
        <v>678</v>
      </c>
      <c r="CS3" s="1">
        <v>789</v>
      </c>
      <c r="CT3" s="1">
        <v>1</v>
      </c>
      <c r="CU3" s="2" t="str">
        <f t="shared" si="6"/>
        <v>Auto Physical Damage</v>
      </c>
      <c r="CV3" s="24" t="str">
        <f>O3</f>
        <v>07/02/2021</v>
      </c>
      <c r="CW3" s="1">
        <v>3</v>
      </c>
      <c r="CX3" s="1">
        <v>15</v>
      </c>
      <c r="CY3" s="24" t="str">
        <f>CV3</f>
        <v>07/02/2021</v>
      </c>
      <c r="CZ3" s="1">
        <v>100</v>
      </c>
      <c r="DA3" s="1">
        <v>2</v>
      </c>
      <c r="DC3" s="2"/>
      <c r="DD3" s="18">
        <v>20.75</v>
      </c>
      <c r="DE3" s="18">
        <v>100</v>
      </c>
      <c r="DF3" s="18">
        <v>100</v>
      </c>
      <c r="DG3" s="18">
        <v>100</v>
      </c>
      <c r="DH3" s="18">
        <v>100</v>
      </c>
      <c r="DI3" s="18">
        <v>-100.25</v>
      </c>
      <c r="DJ3" s="18">
        <v>100</v>
      </c>
      <c r="DK3" s="18">
        <v>100</v>
      </c>
      <c r="DL3" s="18">
        <v>100</v>
      </c>
      <c r="DM3" s="18">
        <v>100</v>
      </c>
      <c r="DN3" s="18">
        <v>100</v>
      </c>
      <c r="DO3" s="18">
        <v>100</v>
      </c>
      <c r="DP3" s="18">
        <v>100</v>
      </c>
      <c r="DQ3" s="18">
        <v>100</v>
      </c>
      <c r="DR3" s="18">
        <v>100</v>
      </c>
      <c r="DS3" s="18">
        <v>100</v>
      </c>
      <c r="DT3" s="18">
        <v>135.44999999999999</v>
      </c>
      <c r="DU3" s="18">
        <f t="shared" ref="DU3:DU52" si="8">-150.55</f>
        <v>-150.55000000000001</v>
      </c>
      <c r="DV3" s="1">
        <v>666</v>
      </c>
      <c r="DW3" s="1">
        <v>777</v>
      </c>
      <c r="DX3" s="1">
        <v>888</v>
      </c>
      <c r="DY3" s="1">
        <v>999</v>
      </c>
      <c r="DZ3" s="1">
        <v>123</v>
      </c>
      <c r="EA3" s="1">
        <v>234</v>
      </c>
      <c r="EB3" s="1">
        <v>345</v>
      </c>
      <c r="EC3" s="1">
        <v>456</v>
      </c>
      <c r="ED3" s="1">
        <v>567</v>
      </c>
      <c r="EE3" s="1">
        <v>678</v>
      </c>
      <c r="EF3" s="1">
        <v>789</v>
      </c>
      <c r="EG3" s="1" t="str">
        <f>VLOOKUP(F3,'AL_Policy Number'!A:B,2,FALSE)</f>
        <v>UTO-AL-0000555</v>
      </c>
    </row>
    <row r="4" spans="1:138" s="1" customFormat="1" x14ac:dyDescent="0.25">
      <c r="A4" s="1" t="s">
        <v>585</v>
      </c>
      <c r="B4" s="1" t="s">
        <v>108</v>
      </c>
      <c r="C4" s="1">
        <v>123456789</v>
      </c>
      <c r="D4" s="1">
        <v>143</v>
      </c>
      <c r="E4" s="1">
        <v>2</v>
      </c>
      <c r="F4" s="6" t="str">
        <f t="shared" ref="F4:F52" si="9">INDEX(State_Value,MATCH(Data_State_Code,State_Code,0))</f>
        <v>AR</v>
      </c>
      <c r="G4" s="2" t="str">
        <f t="shared" ref="G4:G52" si="10">INDEX(State_Value_FullName,MATCH(Data_State_Code,State_Code,0))</f>
        <v>Arkansas</v>
      </c>
      <c r="H4" s="1" t="s">
        <v>1</v>
      </c>
      <c r="I4" s="1" t="s">
        <v>584</v>
      </c>
      <c r="J4" s="1">
        <v>0</v>
      </c>
      <c r="K4" s="2" t="str">
        <f t="shared" ref="K4:K52" si="11">INDEX(Contact_Type_Value,MATCH(Data_Contact_Type_Code,Contact_Type_Code,0))</f>
        <v>Billing</v>
      </c>
      <c r="L4" s="1" t="s">
        <v>582</v>
      </c>
      <c r="M4" s="1" t="s">
        <v>583</v>
      </c>
      <c r="N4" s="1" t="s">
        <v>117</v>
      </c>
      <c r="O4" s="24" t="str">
        <f>Dropdown!$C$11</f>
        <v>07/02/2021</v>
      </c>
      <c r="P4" s="1">
        <v>0</v>
      </c>
      <c r="Q4" s="2" t="str">
        <f t="shared" ref="Q4:Q52" si="12">INDEX(Business_Type_Value,MATCH(Data_Business_Type_Code,Business_Type_Code,0))</f>
        <v>Black Car</v>
      </c>
      <c r="R4" s="1">
        <f>IF(Dropdown!$C$13="Riv",1,(IF(Dropdown!$C$13="App",0,(IF(Dropdown!$C$13="VALE",2,"N/A!!")))))</f>
        <v>0</v>
      </c>
      <c r="S4" s="2" t="str">
        <f t="shared" ref="S4:S52" si="13">INDEX(Credited_Office_Value,MATCH(Data_Credited_Office_Code,Credited_Office_Code,0))</f>
        <v>Applied</v>
      </c>
      <c r="U4" s="2"/>
      <c r="V4" s="20" t="str">
        <f>"CAR0000"&amp;Dropdown!$A$1&amp;Dropdown!A40</f>
        <v>CAR00000702202138</v>
      </c>
      <c r="W4" s="20" t="str">
        <f>"CAR0011"&amp;Dropdown!$A$1&amp;Dropdown!A35</f>
        <v>CAR00110702202133</v>
      </c>
      <c r="X4" s="20" t="str">
        <f>"CAR0022"&amp;Dropdown!$A$1&amp;Dropdown!A35</f>
        <v>CAR00220702202133</v>
      </c>
      <c r="Y4" s="1">
        <v>5</v>
      </c>
      <c r="Z4" s="2">
        <f t="shared" ref="Z4:Z52" si="14">INDEX(Year_Value,MATCH(Data_Year_Code,Year_Code,0))</f>
        <v>2020</v>
      </c>
      <c r="AA4" s="1" t="s">
        <v>135</v>
      </c>
      <c r="AB4" s="1" t="s">
        <v>136</v>
      </c>
      <c r="AC4" s="1" t="s">
        <v>586</v>
      </c>
      <c r="AD4" s="1">
        <v>1</v>
      </c>
      <c r="AE4" s="1">
        <v>2</v>
      </c>
      <c r="AF4" s="1">
        <v>3</v>
      </c>
      <c r="AG4" s="1">
        <v>1000</v>
      </c>
      <c r="AH4" s="1">
        <v>10000</v>
      </c>
      <c r="AI4" s="1">
        <v>111</v>
      </c>
      <c r="AJ4" s="1">
        <v>222</v>
      </c>
      <c r="AK4" s="1">
        <v>333</v>
      </c>
      <c r="AL4" s="1">
        <v>444</v>
      </c>
      <c r="AM4" s="1">
        <v>555</v>
      </c>
      <c r="AN4" s="1">
        <v>666</v>
      </c>
      <c r="AO4" s="1">
        <v>777</v>
      </c>
      <c r="AP4" s="1">
        <v>888</v>
      </c>
      <c r="AQ4" s="1">
        <v>999</v>
      </c>
      <c r="AR4" s="1">
        <v>1100</v>
      </c>
      <c r="AS4" s="1">
        <v>2200</v>
      </c>
      <c r="AT4" s="1">
        <v>3300</v>
      </c>
      <c r="AU4" s="1">
        <v>4400</v>
      </c>
      <c r="AV4" s="1">
        <v>5500</v>
      </c>
      <c r="AW4" s="1">
        <v>6600</v>
      </c>
      <c r="AX4" s="1">
        <v>7700</v>
      </c>
      <c r="AY4" s="1">
        <v>8800</v>
      </c>
      <c r="AZ4" s="22">
        <v>1</v>
      </c>
      <c r="BA4" s="22">
        <v>1</v>
      </c>
      <c r="BB4" s="22">
        <v>1</v>
      </c>
      <c r="BC4" s="22">
        <v>1</v>
      </c>
      <c r="BD4" s="22">
        <v>1</v>
      </c>
      <c r="BE4" s="22">
        <v>1</v>
      </c>
      <c r="BF4" s="22">
        <v>1</v>
      </c>
      <c r="BG4" s="22">
        <v>1</v>
      </c>
      <c r="BH4" s="22">
        <v>1</v>
      </c>
      <c r="BI4" s="22">
        <v>1</v>
      </c>
      <c r="BJ4" s="22">
        <v>1</v>
      </c>
      <c r="BK4" s="22">
        <v>1</v>
      </c>
      <c r="BL4" s="22">
        <v>1</v>
      </c>
      <c r="BM4" s="22">
        <v>1</v>
      </c>
      <c r="BN4" s="22">
        <v>1</v>
      </c>
      <c r="BO4" s="22">
        <v>1</v>
      </c>
      <c r="BP4" s="22">
        <v>1</v>
      </c>
      <c r="BQ4" s="18">
        <v>20.75</v>
      </c>
      <c r="BR4" s="18">
        <v>100</v>
      </c>
      <c r="BS4" s="18">
        <v>100</v>
      </c>
      <c r="BT4" s="18">
        <v>100</v>
      </c>
      <c r="BU4" s="18">
        <v>100</v>
      </c>
      <c r="BV4" s="18">
        <v>-100.25</v>
      </c>
      <c r="BW4" s="18">
        <v>100</v>
      </c>
      <c r="BX4" s="1">
        <v>100</v>
      </c>
      <c r="BY4" s="1">
        <v>100</v>
      </c>
      <c r="BZ4" s="1">
        <v>100</v>
      </c>
      <c r="CA4" s="1">
        <v>100</v>
      </c>
      <c r="CB4" s="1">
        <v>100</v>
      </c>
      <c r="CC4" s="1">
        <v>100</v>
      </c>
      <c r="CD4" s="1">
        <v>100</v>
      </c>
      <c r="CE4" s="1">
        <v>100</v>
      </c>
      <c r="CF4" s="1">
        <v>100</v>
      </c>
      <c r="CG4" s="18">
        <v>235.45</v>
      </c>
      <c r="CH4" s="18">
        <f t="shared" si="7"/>
        <v>-150.55000000000001</v>
      </c>
      <c r="CI4" s="18">
        <v>666</v>
      </c>
      <c r="CJ4" s="1">
        <v>777</v>
      </c>
      <c r="CK4" s="1">
        <v>888</v>
      </c>
      <c r="CL4" s="1">
        <v>999</v>
      </c>
      <c r="CM4" s="1">
        <v>123</v>
      </c>
      <c r="CN4" s="1">
        <v>234</v>
      </c>
      <c r="CO4" s="1">
        <v>345</v>
      </c>
      <c r="CP4" s="1">
        <v>456</v>
      </c>
      <c r="CQ4" s="1">
        <v>567</v>
      </c>
      <c r="CR4" s="1">
        <v>678</v>
      </c>
      <c r="CS4" s="1">
        <v>789</v>
      </c>
      <c r="CT4" s="1">
        <v>1</v>
      </c>
      <c r="CU4" s="2" t="str">
        <f t="shared" ref="CU4:CU52" si="15">INDEX(Transaction_Value,MATCH(Data_Transaction_Code,Transaction_Code,0))</f>
        <v>Auto Physical Damage</v>
      </c>
      <c r="CV4" s="24" t="str">
        <f>O4</f>
        <v>07/02/2021</v>
      </c>
      <c r="CW4" s="1">
        <v>3</v>
      </c>
      <c r="CX4" s="1">
        <v>15</v>
      </c>
      <c r="CY4" s="24" t="str">
        <f>CV4</f>
        <v>07/02/2021</v>
      </c>
      <c r="CZ4" s="1">
        <v>100</v>
      </c>
      <c r="DA4" s="1">
        <v>2</v>
      </c>
      <c r="DC4" s="2"/>
      <c r="DD4" s="18">
        <v>20.75</v>
      </c>
      <c r="DE4" s="18">
        <v>100</v>
      </c>
      <c r="DF4" s="18">
        <v>100</v>
      </c>
      <c r="DG4" s="18">
        <v>100</v>
      </c>
      <c r="DH4" s="18">
        <v>100</v>
      </c>
      <c r="DI4" s="18">
        <v>-100.25</v>
      </c>
      <c r="DJ4" s="18">
        <v>100</v>
      </c>
      <c r="DK4" s="18">
        <v>100</v>
      </c>
      <c r="DL4" s="18">
        <v>100</v>
      </c>
      <c r="DM4" s="18">
        <v>100</v>
      </c>
      <c r="DN4" s="18">
        <v>100</v>
      </c>
      <c r="DO4" s="18">
        <v>100</v>
      </c>
      <c r="DP4" s="18">
        <v>100</v>
      </c>
      <c r="DQ4" s="18">
        <v>100</v>
      </c>
      <c r="DR4" s="18">
        <v>100</v>
      </c>
      <c r="DS4" s="18">
        <v>100</v>
      </c>
      <c r="DT4" s="18">
        <v>135.44999999999999</v>
      </c>
      <c r="DU4" s="18">
        <f t="shared" si="8"/>
        <v>-150.55000000000001</v>
      </c>
      <c r="DV4" s="1">
        <v>666</v>
      </c>
      <c r="DW4" s="1">
        <v>777</v>
      </c>
      <c r="DX4" s="1">
        <v>888</v>
      </c>
      <c r="DY4" s="1">
        <v>999</v>
      </c>
      <c r="DZ4" s="1">
        <v>123</v>
      </c>
      <c r="EA4" s="1">
        <v>234</v>
      </c>
      <c r="EB4" s="1">
        <v>345</v>
      </c>
      <c r="EC4" s="1">
        <v>456</v>
      </c>
      <c r="ED4" s="1">
        <v>567</v>
      </c>
      <c r="EE4" s="1">
        <v>678</v>
      </c>
      <c r="EF4" s="1">
        <v>789</v>
      </c>
      <c r="EG4" s="1" t="str">
        <f>VLOOKUP(F4,'AL_Policy Number'!A:B,2,FALSE)</f>
        <v>UTO-AR-0000505</v>
      </c>
    </row>
    <row r="5" spans="1:138" s="1" customFormat="1" x14ac:dyDescent="0.25">
      <c r="A5" s="1" t="s">
        <v>585</v>
      </c>
      <c r="B5" s="1" t="s">
        <v>108</v>
      </c>
      <c r="C5" s="1">
        <v>123456789</v>
      </c>
      <c r="D5" s="1">
        <v>143</v>
      </c>
      <c r="E5" s="1">
        <v>3</v>
      </c>
      <c r="F5" s="6" t="str">
        <f t="shared" si="0"/>
        <v>AZ</v>
      </c>
      <c r="G5" s="2" t="str">
        <f t="shared" si="1"/>
        <v>Arizona</v>
      </c>
      <c r="H5" s="1" t="s">
        <v>1</v>
      </c>
      <c r="I5" s="1" t="s">
        <v>584</v>
      </c>
      <c r="J5" s="1">
        <v>0</v>
      </c>
      <c r="K5" s="2" t="str">
        <f t="shared" si="2"/>
        <v>Billing</v>
      </c>
      <c r="L5" s="1" t="s">
        <v>582</v>
      </c>
      <c r="M5" s="1" t="s">
        <v>583</v>
      </c>
      <c r="N5" s="1" t="s">
        <v>117</v>
      </c>
      <c r="O5" s="24" t="str">
        <f>Dropdown!$C$11</f>
        <v>07/02/2021</v>
      </c>
      <c r="P5" s="1">
        <v>0</v>
      </c>
      <c r="Q5" s="2" t="str">
        <f t="shared" si="3"/>
        <v>Black Car</v>
      </c>
      <c r="R5" s="1">
        <f>IF(Dropdown!$C$13="Riv",1,(IF(Dropdown!$C$13="App",0,(IF(Dropdown!$C$13="VALE",2,"N/A!!")))))</f>
        <v>0</v>
      </c>
      <c r="S5" s="2" t="str">
        <f t="shared" si="4"/>
        <v>Applied</v>
      </c>
      <c r="U5" s="2"/>
      <c r="V5" s="20" t="str">
        <f>"CAR0000"&amp;Dropdown!$A$1&amp;Dropdown!A5</f>
        <v>CAR00000702202103</v>
      </c>
      <c r="W5" s="20" t="str">
        <f>"CAR0011"&amp;Dropdown!$A$1&amp;Dropdown!A36</f>
        <v>CAR00110702202134</v>
      </c>
      <c r="X5" s="20" t="str">
        <f>"CAR0022"&amp;Dropdown!$A$1&amp;Dropdown!A36</f>
        <v>CAR00220702202134</v>
      </c>
      <c r="Y5" s="1">
        <v>5</v>
      </c>
      <c r="Z5" s="2">
        <f t="shared" si="5"/>
        <v>2020</v>
      </c>
      <c r="AA5" s="1" t="s">
        <v>135</v>
      </c>
      <c r="AB5" s="1" t="s">
        <v>136</v>
      </c>
      <c r="AC5" s="1" t="s">
        <v>586</v>
      </c>
      <c r="AD5" s="1">
        <v>1</v>
      </c>
      <c r="AE5" s="1">
        <v>2</v>
      </c>
      <c r="AF5" s="1">
        <v>5</v>
      </c>
      <c r="AG5" s="1">
        <v>1000</v>
      </c>
      <c r="AH5" s="1">
        <v>10000</v>
      </c>
      <c r="AI5" s="1">
        <v>111</v>
      </c>
      <c r="AJ5" s="1">
        <v>222</v>
      </c>
      <c r="AK5" s="1">
        <v>333</v>
      </c>
      <c r="AL5" s="1">
        <v>444</v>
      </c>
      <c r="AM5" s="1">
        <v>555</v>
      </c>
      <c r="AN5" s="1">
        <v>666</v>
      </c>
      <c r="AO5" s="1">
        <v>777</v>
      </c>
      <c r="AP5" s="1">
        <v>888</v>
      </c>
      <c r="AQ5" s="1">
        <v>999</v>
      </c>
      <c r="AR5" s="1">
        <v>1100</v>
      </c>
      <c r="AS5" s="1">
        <v>2200</v>
      </c>
      <c r="AT5" s="1">
        <v>3300</v>
      </c>
      <c r="AU5" s="1">
        <v>4400</v>
      </c>
      <c r="AV5" s="1">
        <v>5500</v>
      </c>
      <c r="AW5" s="1">
        <v>6600</v>
      </c>
      <c r="AX5" s="1">
        <v>7700</v>
      </c>
      <c r="AY5" s="1">
        <v>8800</v>
      </c>
      <c r="AZ5" s="22">
        <v>1</v>
      </c>
      <c r="BA5" s="22">
        <v>1</v>
      </c>
      <c r="BB5" s="22">
        <v>1</v>
      </c>
      <c r="BC5" s="22">
        <v>1</v>
      </c>
      <c r="BD5" s="22">
        <v>1</v>
      </c>
      <c r="BE5" s="22">
        <v>1</v>
      </c>
      <c r="BF5" s="22">
        <v>1</v>
      </c>
      <c r="BG5" s="22">
        <v>1</v>
      </c>
      <c r="BH5" s="22">
        <v>1</v>
      </c>
      <c r="BI5" s="22">
        <v>1</v>
      </c>
      <c r="BJ5" s="22">
        <v>1</v>
      </c>
      <c r="BK5" s="22">
        <v>1</v>
      </c>
      <c r="BL5" s="22">
        <v>1</v>
      </c>
      <c r="BM5" s="22">
        <v>1</v>
      </c>
      <c r="BN5" s="22">
        <v>1</v>
      </c>
      <c r="BO5" s="22">
        <v>1</v>
      </c>
      <c r="BP5" s="22">
        <v>1</v>
      </c>
      <c r="BQ5" s="18">
        <v>20.75</v>
      </c>
      <c r="BR5" s="18">
        <v>100</v>
      </c>
      <c r="BS5" s="18">
        <v>100</v>
      </c>
      <c r="BT5" s="18">
        <v>100</v>
      </c>
      <c r="BU5" s="18">
        <v>100</v>
      </c>
      <c r="BV5" s="18">
        <v>-100.25</v>
      </c>
      <c r="BW5" s="18">
        <v>100</v>
      </c>
      <c r="BX5" s="1">
        <v>100</v>
      </c>
      <c r="BY5" s="1">
        <v>100</v>
      </c>
      <c r="BZ5" s="1">
        <v>100</v>
      </c>
      <c r="CA5" s="1">
        <v>100</v>
      </c>
      <c r="CB5" s="1">
        <v>100</v>
      </c>
      <c r="CC5" s="1">
        <v>100</v>
      </c>
      <c r="CD5" s="1">
        <v>100</v>
      </c>
      <c r="CE5" s="1">
        <v>100</v>
      </c>
      <c r="CF5" s="1">
        <v>100</v>
      </c>
      <c r="CG5" s="18">
        <v>235.45</v>
      </c>
      <c r="CH5" s="18">
        <f t="shared" si="7"/>
        <v>-150.55000000000001</v>
      </c>
      <c r="CI5" s="18">
        <v>666</v>
      </c>
      <c r="CJ5" s="1">
        <v>777</v>
      </c>
      <c r="CK5" s="1">
        <v>888</v>
      </c>
      <c r="CL5" s="1">
        <v>999</v>
      </c>
      <c r="CM5" s="1">
        <v>123</v>
      </c>
      <c r="CN5" s="1">
        <v>234</v>
      </c>
      <c r="CO5" s="1">
        <v>345</v>
      </c>
      <c r="CP5" s="1">
        <v>456</v>
      </c>
      <c r="CQ5" s="1">
        <v>567</v>
      </c>
      <c r="CR5" s="1">
        <v>678</v>
      </c>
      <c r="CS5" s="1">
        <v>789</v>
      </c>
      <c r="CT5" s="1">
        <v>1</v>
      </c>
      <c r="CU5" s="2" t="str">
        <f t="shared" si="6"/>
        <v>Auto Physical Damage</v>
      </c>
      <c r="CV5" s="24" t="str">
        <f>O5</f>
        <v>07/02/2021</v>
      </c>
      <c r="CW5" s="1">
        <v>3</v>
      </c>
      <c r="CX5" s="1">
        <v>15</v>
      </c>
      <c r="CY5" s="24" t="str">
        <f>CV5</f>
        <v>07/02/2021</v>
      </c>
      <c r="CZ5" s="1">
        <v>100</v>
      </c>
      <c r="DA5" s="1">
        <v>2</v>
      </c>
      <c r="DC5" s="2"/>
      <c r="DD5" s="18">
        <v>20.75</v>
      </c>
      <c r="DE5" s="18">
        <v>100</v>
      </c>
      <c r="DF5" s="18">
        <v>100</v>
      </c>
      <c r="DG5" s="18">
        <v>100</v>
      </c>
      <c r="DH5" s="18">
        <v>100</v>
      </c>
      <c r="DI5" s="18">
        <v>-100.25</v>
      </c>
      <c r="DJ5" s="18">
        <v>100</v>
      </c>
      <c r="DK5" s="18">
        <v>100</v>
      </c>
      <c r="DL5" s="18">
        <v>100</v>
      </c>
      <c r="DM5" s="18">
        <v>100</v>
      </c>
      <c r="DN5" s="18">
        <v>100</v>
      </c>
      <c r="DO5" s="18">
        <v>100</v>
      </c>
      <c r="DP5" s="18">
        <v>100</v>
      </c>
      <c r="DQ5" s="18">
        <v>100</v>
      </c>
      <c r="DR5" s="18">
        <v>100</v>
      </c>
      <c r="DS5" s="18">
        <v>100</v>
      </c>
      <c r="DT5" s="18">
        <v>135.44999999999999</v>
      </c>
      <c r="DU5" s="18">
        <f t="shared" si="8"/>
        <v>-150.55000000000001</v>
      </c>
      <c r="DV5" s="1">
        <v>666</v>
      </c>
      <c r="DW5" s="1">
        <v>777</v>
      </c>
      <c r="DX5" s="1">
        <v>888</v>
      </c>
      <c r="DY5" s="1">
        <v>999</v>
      </c>
      <c r="DZ5" s="1">
        <v>123</v>
      </c>
      <c r="EA5" s="1">
        <v>234</v>
      </c>
      <c r="EB5" s="1">
        <v>345</v>
      </c>
      <c r="EC5" s="1">
        <v>456</v>
      </c>
      <c r="ED5" s="1">
        <v>567</v>
      </c>
      <c r="EE5" s="1">
        <v>678</v>
      </c>
      <c r="EF5" s="1">
        <v>789</v>
      </c>
      <c r="EG5" s="1" t="str">
        <f>VLOOKUP(F5,'AL_Policy Number'!A:B,2,FALSE)</f>
        <v>UTO-AZ-0000554</v>
      </c>
    </row>
    <row r="6" spans="1:138" s="1" customFormat="1" x14ac:dyDescent="0.25">
      <c r="A6" s="1" t="s">
        <v>585</v>
      </c>
      <c r="B6" s="1" t="s">
        <v>108</v>
      </c>
      <c r="C6" s="1">
        <v>123456789</v>
      </c>
      <c r="D6" s="1">
        <v>143</v>
      </c>
      <c r="E6" s="1">
        <v>4</v>
      </c>
      <c r="F6" s="6" t="str">
        <f t="shared" si="0"/>
        <v>CA</v>
      </c>
      <c r="G6" s="2" t="str">
        <f t="shared" si="1"/>
        <v>California</v>
      </c>
      <c r="H6" s="1" t="s">
        <v>1</v>
      </c>
      <c r="I6" s="1" t="s">
        <v>584</v>
      </c>
      <c r="J6" s="1">
        <v>0</v>
      </c>
      <c r="K6" s="2" t="str">
        <f t="shared" si="2"/>
        <v>Billing</v>
      </c>
      <c r="L6" s="1" t="s">
        <v>582</v>
      </c>
      <c r="M6" s="1" t="s">
        <v>583</v>
      </c>
      <c r="N6" s="1" t="s">
        <v>117</v>
      </c>
      <c r="O6" s="24" t="str">
        <f>Dropdown!$C$11</f>
        <v>07/02/2021</v>
      </c>
      <c r="P6" s="1">
        <v>0</v>
      </c>
      <c r="Q6" s="2" t="str">
        <f t="shared" si="3"/>
        <v>Black Car</v>
      </c>
      <c r="R6" s="1">
        <f>IF(Dropdown!$C$13="Riv",1,(IF(Dropdown!$C$13="App",0,(IF(Dropdown!$C$13="VALE",2,"N/A!!")))))</f>
        <v>0</v>
      </c>
      <c r="S6" s="2" t="str">
        <f t="shared" si="4"/>
        <v>Applied</v>
      </c>
      <c r="U6" s="2"/>
      <c r="V6" s="20" t="str">
        <f>"CAR0000"&amp;Dropdown!$A$1&amp;Dropdown!A3</f>
        <v>CAR00000702202101</v>
      </c>
      <c r="W6" s="20" t="str">
        <f>"CAR0011"&amp;Dropdown!$A$1&amp;Dropdown!A37</f>
        <v>CAR00110702202135</v>
      </c>
      <c r="X6" s="20" t="str">
        <f>"CAR0022"&amp;Dropdown!$A$1&amp;Dropdown!A37</f>
        <v>CAR00220702202135</v>
      </c>
      <c r="Y6" s="1">
        <v>5</v>
      </c>
      <c r="Z6" s="2">
        <f t="shared" si="5"/>
        <v>2020</v>
      </c>
      <c r="AA6" s="1" t="s">
        <v>135</v>
      </c>
      <c r="AB6" s="1" t="s">
        <v>136</v>
      </c>
      <c r="AC6" s="1" t="s">
        <v>586</v>
      </c>
      <c r="AD6" s="1">
        <v>4</v>
      </c>
      <c r="AE6" s="1">
        <v>2</v>
      </c>
      <c r="AF6" s="1">
        <v>3</v>
      </c>
      <c r="AG6" s="1">
        <v>1000</v>
      </c>
      <c r="AH6" s="1">
        <v>10000</v>
      </c>
      <c r="AI6" s="1">
        <v>111</v>
      </c>
      <c r="AJ6" s="1">
        <v>222</v>
      </c>
      <c r="AK6" s="1">
        <v>333</v>
      </c>
      <c r="AL6" s="1">
        <v>444</v>
      </c>
      <c r="AM6" s="1">
        <v>555</v>
      </c>
      <c r="AN6" s="1">
        <v>666</v>
      </c>
      <c r="AO6" s="1">
        <v>777</v>
      </c>
      <c r="AP6" s="1">
        <v>888</v>
      </c>
      <c r="AQ6" s="1">
        <v>999</v>
      </c>
      <c r="AR6" s="1">
        <v>1100</v>
      </c>
      <c r="AS6" s="1">
        <v>2200</v>
      </c>
      <c r="AT6" s="1">
        <v>3300</v>
      </c>
      <c r="AU6" s="1">
        <v>4400</v>
      </c>
      <c r="AV6" s="1">
        <v>5500</v>
      </c>
      <c r="AW6" s="1">
        <v>6600</v>
      </c>
      <c r="AX6" s="1">
        <v>7700</v>
      </c>
      <c r="AY6" s="1">
        <v>8800</v>
      </c>
      <c r="AZ6" s="22">
        <v>1</v>
      </c>
      <c r="BA6" s="22">
        <v>1</v>
      </c>
      <c r="BB6" s="22">
        <v>1</v>
      </c>
      <c r="BC6" s="22">
        <v>1</v>
      </c>
      <c r="BD6" s="22">
        <v>1</v>
      </c>
      <c r="BE6" s="22">
        <v>1</v>
      </c>
      <c r="BF6" s="22">
        <v>1</v>
      </c>
      <c r="BG6" s="22">
        <v>1</v>
      </c>
      <c r="BH6" s="22">
        <v>1</v>
      </c>
      <c r="BI6" s="22">
        <v>1</v>
      </c>
      <c r="BJ6" s="22">
        <v>1</v>
      </c>
      <c r="BK6" s="22">
        <v>1</v>
      </c>
      <c r="BL6" s="22">
        <v>1</v>
      </c>
      <c r="BM6" s="22">
        <v>1</v>
      </c>
      <c r="BN6" s="22">
        <v>1</v>
      </c>
      <c r="BO6" s="22">
        <v>1</v>
      </c>
      <c r="BP6" s="22">
        <v>1</v>
      </c>
      <c r="BQ6" s="18">
        <v>20.75</v>
      </c>
      <c r="BR6" s="18">
        <v>100</v>
      </c>
      <c r="BS6" s="18">
        <v>100</v>
      </c>
      <c r="BT6" s="18">
        <v>100</v>
      </c>
      <c r="BU6" s="18">
        <v>100</v>
      </c>
      <c r="BV6" s="18">
        <v>-100.25</v>
      </c>
      <c r="BW6" s="18">
        <v>100</v>
      </c>
      <c r="BX6" s="1">
        <v>100</v>
      </c>
      <c r="BY6" s="1">
        <v>100</v>
      </c>
      <c r="BZ6" s="1">
        <v>100</v>
      </c>
      <c r="CA6" s="1">
        <v>100</v>
      </c>
      <c r="CB6" s="1">
        <v>100</v>
      </c>
      <c r="CC6" s="1">
        <v>100</v>
      </c>
      <c r="CD6" s="1">
        <v>100</v>
      </c>
      <c r="CE6" s="1">
        <v>100</v>
      </c>
      <c r="CF6" s="1">
        <v>100</v>
      </c>
      <c r="CG6" s="18">
        <v>235.45</v>
      </c>
      <c r="CH6" s="18">
        <f t="shared" si="7"/>
        <v>-150.55000000000001</v>
      </c>
      <c r="CI6" s="18">
        <v>666</v>
      </c>
      <c r="CJ6" s="1">
        <v>777</v>
      </c>
      <c r="CK6" s="1">
        <v>888</v>
      </c>
      <c r="CL6" s="1">
        <v>999</v>
      </c>
      <c r="CM6" s="1">
        <v>123</v>
      </c>
      <c r="CN6" s="1">
        <v>234</v>
      </c>
      <c r="CO6" s="1">
        <v>345</v>
      </c>
      <c r="CP6" s="1">
        <v>456</v>
      </c>
      <c r="CQ6" s="1">
        <v>567</v>
      </c>
      <c r="CR6" s="1">
        <v>678</v>
      </c>
      <c r="CS6" s="1">
        <v>789</v>
      </c>
      <c r="CT6" s="1">
        <v>1</v>
      </c>
      <c r="CU6" s="2" t="str">
        <f t="shared" si="6"/>
        <v>Auto Physical Damage</v>
      </c>
      <c r="CV6" s="24" t="str">
        <f>O6</f>
        <v>07/02/2021</v>
      </c>
      <c r="CW6" s="1">
        <v>3</v>
      </c>
      <c r="CX6" s="1">
        <v>15</v>
      </c>
      <c r="CY6" s="24" t="str">
        <f>CV6</f>
        <v>07/02/2021</v>
      </c>
      <c r="CZ6" s="1">
        <v>100</v>
      </c>
      <c r="DA6" s="1">
        <v>2</v>
      </c>
      <c r="DC6" s="2"/>
      <c r="DD6" s="18">
        <v>20.75</v>
      </c>
      <c r="DE6" s="18">
        <v>100</v>
      </c>
      <c r="DF6" s="18">
        <v>100</v>
      </c>
      <c r="DG6" s="18">
        <v>100</v>
      </c>
      <c r="DH6" s="18">
        <v>100</v>
      </c>
      <c r="DI6" s="18">
        <v>-100.25</v>
      </c>
      <c r="DJ6" s="18">
        <v>100</v>
      </c>
      <c r="DK6" s="18">
        <v>100</v>
      </c>
      <c r="DL6" s="18">
        <v>100</v>
      </c>
      <c r="DM6" s="18">
        <v>100</v>
      </c>
      <c r="DN6" s="18">
        <v>100</v>
      </c>
      <c r="DO6" s="18">
        <v>100</v>
      </c>
      <c r="DP6" s="18">
        <v>100</v>
      </c>
      <c r="DQ6" s="18">
        <v>100</v>
      </c>
      <c r="DR6" s="18">
        <v>100</v>
      </c>
      <c r="DS6" s="18">
        <v>100</v>
      </c>
      <c r="DT6" s="18">
        <v>135.44999999999999</v>
      </c>
      <c r="DU6" s="18">
        <f t="shared" si="8"/>
        <v>-150.55000000000001</v>
      </c>
      <c r="DV6" s="1">
        <v>666</v>
      </c>
      <c r="DW6" s="1">
        <v>777</v>
      </c>
      <c r="DX6" s="1">
        <v>888</v>
      </c>
      <c r="DY6" s="1">
        <v>999</v>
      </c>
      <c r="DZ6" s="1">
        <v>123</v>
      </c>
      <c r="EA6" s="1">
        <v>234</v>
      </c>
      <c r="EB6" s="1">
        <v>345</v>
      </c>
      <c r="EC6" s="1">
        <v>456</v>
      </c>
      <c r="ED6" s="1">
        <v>567</v>
      </c>
      <c r="EE6" s="1">
        <v>678</v>
      </c>
      <c r="EF6" s="1">
        <v>789</v>
      </c>
      <c r="EG6" s="1" t="str">
        <f>VLOOKUP(F6,'AL_Policy Number'!A:B,2,FALSE)</f>
        <v>UTO-CA-0000506</v>
      </c>
    </row>
    <row r="7" spans="1:138" s="1" customFormat="1" x14ac:dyDescent="0.25">
      <c r="A7" s="1" t="s">
        <v>585</v>
      </c>
      <c r="B7" s="1" t="s">
        <v>108</v>
      </c>
      <c r="C7" s="1">
        <v>123456789</v>
      </c>
      <c r="D7" s="1">
        <v>143</v>
      </c>
      <c r="E7" s="1">
        <v>5</v>
      </c>
      <c r="F7" s="6" t="str">
        <f t="shared" si="0"/>
        <v>CO</v>
      </c>
      <c r="G7" s="2" t="str">
        <f t="shared" si="1"/>
        <v>Colorado</v>
      </c>
      <c r="H7" s="1" t="s">
        <v>1</v>
      </c>
      <c r="I7" s="1" t="s">
        <v>584</v>
      </c>
      <c r="J7" s="1">
        <v>0</v>
      </c>
      <c r="K7" s="2" t="str">
        <f t="shared" si="2"/>
        <v>Billing</v>
      </c>
      <c r="L7" s="1" t="s">
        <v>582</v>
      </c>
      <c r="M7" s="1" t="s">
        <v>583</v>
      </c>
      <c r="N7" s="1" t="s">
        <v>117</v>
      </c>
      <c r="O7" s="24" t="str">
        <f>Dropdown!$C$11</f>
        <v>07/02/2021</v>
      </c>
      <c r="P7" s="1">
        <v>0</v>
      </c>
      <c r="Q7" s="2" t="str">
        <f t="shared" si="3"/>
        <v>Black Car</v>
      </c>
      <c r="R7" s="1">
        <f>IF(Dropdown!$C$13="Riv",1,(IF(Dropdown!$C$13="App",0,(IF(Dropdown!$C$13="VALE",2,"N/A!!")))))</f>
        <v>0</v>
      </c>
      <c r="S7" s="2" t="str">
        <f t="shared" si="4"/>
        <v>Applied</v>
      </c>
      <c r="U7" s="2"/>
      <c r="V7" s="20" t="str">
        <f>"CAR0000"&amp;Dropdown!$A$1&amp;Dropdown!A4</f>
        <v>CAR00000702202102</v>
      </c>
      <c r="W7" s="20" t="str">
        <f>"CAR0011"&amp;Dropdown!$A$1&amp;Dropdown!A38</f>
        <v>CAR00110702202136</v>
      </c>
      <c r="X7" s="20" t="str">
        <f>"CAR0022"&amp;Dropdown!$A$1&amp;Dropdown!A38</f>
        <v>CAR00220702202136</v>
      </c>
      <c r="Y7" s="1">
        <v>5</v>
      </c>
      <c r="Z7" s="2">
        <f t="shared" si="5"/>
        <v>2020</v>
      </c>
      <c r="AA7" s="1" t="s">
        <v>135</v>
      </c>
      <c r="AB7" s="1" t="s">
        <v>136</v>
      </c>
      <c r="AC7" s="1" t="s">
        <v>586</v>
      </c>
      <c r="AD7" s="1">
        <v>1</v>
      </c>
      <c r="AE7" s="1">
        <v>2</v>
      </c>
      <c r="AF7" s="1">
        <v>3</v>
      </c>
      <c r="AG7" s="1">
        <v>1000</v>
      </c>
      <c r="AH7" s="1">
        <v>10000</v>
      </c>
      <c r="AI7" s="1">
        <v>111</v>
      </c>
      <c r="AJ7" s="1">
        <v>222</v>
      </c>
      <c r="AK7" s="1">
        <v>333</v>
      </c>
      <c r="AL7" s="1">
        <v>444</v>
      </c>
      <c r="AM7" s="1">
        <v>555</v>
      </c>
      <c r="AN7" s="1">
        <v>666</v>
      </c>
      <c r="AO7" s="1">
        <v>777</v>
      </c>
      <c r="AP7" s="1">
        <v>888</v>
      </c>
      <c r="AQ7" s="1">
        <v>999</v>
      </c>
      <c r="AR7" s="1">
        <v>1100</v>
      </c>
      <c r="AS7" s="1">
        <v>2200</v>
      </c>
      <c r="AT7" s="1">
        <v>3300</v>
      </c>
      <c r="AU7" s="1">
        <v>4400</v>
      </c>
      <c r="AV7" s="1">
        <v>5500</v>
      </c>
      <c r="AW7" s="1">
        <v>6600</v>
      </c>
      <c r="AX7" s="1">
        <v>7700</v>
      </c>
      <c r="AY7" s="1">
        <v>8800</v>
      </c>
      <c r="AZ7" s="22">
        <v>0</v>
      </c>
      <c r="BA7" s="22">
        <v>1</v>
      </c>
      <c r="BB7" s="22">
        <v>1</v>
      </c>
      <c r="BC7" s="22">
        <v>0</v>
      </c>
      <c r="BD7" s="22">
        <v>0</v>
      </c>
      <c r="BE7" s="22">
        <v>1</v>
      </c>
      <c r="BF7" s="22">
        <v>1</v>
      </c>
      <c r="BG7" s="22">
        <v>0</v>
      </c>
      <c r="BH7" s="22">
        <v>0</v>
      </c>
      <c r="BI7" s="22">
        <v>1</v>
      </c>
      <c r="BJ7" s="22">
        <v>1</v>
      </c>
      <c r="BK7" s="22">
        <v>1</v>
      </c>
      <c r="BL7" s="22">
        <v>1</v>
      </c>
      <c r="BM7" s="22">
        <v>1</v>
      </c>
      <c r="BN7" s="22">
        <v>1</v>
      </c>
      <c r="BO7" s="22">
        <v>1</v>
      </c>
      <c r="BP7" s="22">
        <v>1</v>
      </c>
      <c r="BQ7" s="18">
        <v>20.75</v>
      </c>
      <c r="BR7" s="18">
        <v>100</v>
      </c>
      <c r="BS7" s="18">
        <v>100</v>
      </c>
      <c r="BT7" s="18">
        <v>100</v>
      </c>
      <c r="BU7" s="18">
        <v>100</v>
      </c>
      <c r="BV7" s="18">
        <v>-100.25</v>
      </c>
      <c r="BW7" s="18">
        <v>100</v>
      </c>
      <c r="BX7" s="1">
        <v>100</v>
      </c>
      <c r="BY7" s="1">
        <v>100</v>
      </c>
      <c r="BZ7" s="1">
        <v>100</v>
      </c>
      <c r="CA7" s="1">
        <v>100</v>
      </c>
      <c r="CB7" s="1">
        <v>100</v>
      </c>
      <c r="CC7" s="1">
        <v>100</v>
      </c>
      <c r="CD7" s="1">
        <v>100</v>
      </c>
      <c r="CE7" s="1">
        <v>100</v>
      </c>
      <c r="CF7" s="1">
        <v>100</v>
      </c>
      <c r="CG7" s="18">
        <v>235.45</v>
      </c>
      <c r="CH7" s="18">
        <f t="shared" si="7"/>
        <v>-150.55000000000001</v>
      </c>
      <c r="CI7" s="18">
        <v>666</v>
      </c>
      <c r="CJ7" s="1">
        <v>777</v>
      </c>
      <c r="CK7" s="1">
        <v>888</v>
      </c>
      <c r="CL7" s="1">
        <v>999</v>
      </c>
      <c r="CM7" s="1">
        <v>123</v>
      </c>
      <c r="CN7" s="1">
        <v>234</v>
      </c>
      <c r="CO7" s="1">
        <v>345</v>
      </c>
      <c r="CP7" s="1">
        <v>456</v>
      </c>
      <c r="CQ7" s="1">
        <v>567</v>
      </c>
      <c r="CR7" s="1">
        <v>678</v>
      </c>
      <c r="CS7" s="1">
        <v>789</v>
      </c>
      <c r="CT7" s="1">
        <v>1</v>
      </c>
      <c r="CU7" s="2" t="str">
        <f t="shared" si="6"/>
        <v>Auto Physical Damage</v>
      </c>
      <c r="CV7" s="24" t="str">
        <f t="shared" ref="CV7:CV52" si="16">O7</f>
        <v>07/02/2021</v>
      </c>
      <c r="CW7" s="1">
        <v>3</v>
      </c>
      <c r="CX7" s="1">
        <v>15</v>
      </c>
      <c r="CY7" s="24" t="str">
        <f t="shared" ref="CY7:CY52" si="17">CV7</f>
        <v>07/02/2021</v>
      </c>
      <c r="CZ7" s="1">
        <v>100</v>
      </c>
      <c r="DA7" s="1">
        <v>2</v>
      </c>
      <c r="DC7" s="2"/>
      <c r="DD7" s="18">
        <v>20.75</v>
      </c>
      <c r="DE7" s="18">
        <v>100</v>
      </c>
      <c r="DF7" s="18">
        <v>100</v>
      </c>
      <c r="DG7" s="18">
        <v>100</v>
      </c>
      <c r="DH7" s="18">
        <v>100</v>
      </c>
      <c r="DI7" s="18">
        <v>-100.25</v>
      </c>
      <c r="DJ7" s="18">
        <v>100</v>
      </c>
      <c r="DK7" s="18">
        <v>100</v>
      </c>
      <c r="DL7" s="18">
        <v>100</v>
      </c>
      <c r="DM7" s="18">
        <v>100</v>
      </c>
      <c r="DN7" s="18">
        <v>100</v>
      </c>
      <c r="DO7" s="18">
        <v>100</v>
      </c>
      <c r="DP7" s="18">
        <v>100</v>
      </c>
      <c r="DQ7" s="18">
        <v>100</v>
      </c>
      <c r="DR7" s="18">
        <v>100</v>
      </c>
      <c r="DS7" s="18">
        <v>100</v>
      </c>
      <c r="DT7" s="18">
        <v>135.44999999999999</v>
      </c>
      <c r="DU7" s="18">
        <f t="shared" si="8"/>
        <v>-150.55000000000001</v>
      </c>
      <c r="DV7" s="1">
        <v>666</v>
      </c>
      <c r="DW7" s="1">
        <v>777</v>
      </c>
      <c r="DX7" s="1">
        <v>888</v>
      </c>
      <c r="DY7" s="1">
        <v>999</v>
      </c>
      <c r="DZ7" s="1">
        <v>123</v>
      </c>
      <c r="EA7" s="1">
        <v>234</v>
      </c>
      <c r="EB7" s="1">
        <v>345</v>
      </c>
      <c r="EC7" s="1">
        <v>456</v>
      </c>
      <c r="ED7" s="1">
        <v>567</v>
      </c>
      <c r="EE7" s="1">
        <v>678</v>
      </c>
      <c r="EF7" s="1">
        <v>789</v>
      </c>
      <c r="EG7" s="1" t="str">
        <f>VLOOKUP(F7,'AL_Policy Number'!A:B,2,FALSE)</f>
        <v>UTO-CO-0000556</v>
      </c>
    </row>
    <row r="8" spans="1:138" s="1" customFormat="1" x14ac:dyDescent="0.25">
      <c r="A8" s="1" t="s">
        <v>585</v>
      </c>
      <c r="B8" s="1" t="s">
        <v>108</v>
      </c>
      <c r="C8" s="1">
        <v>123456789</v>
      </c>
      <c r="D8" s="1">
        <v>143</v>
      </c>
      <c r="E8" s="1">
        <v>6</v>
      </c>
      <c r="F8" s="6" t="str">
        <f t="shared" si="0"/>
        <v>CT</v>
      </c>
      <c r="G8" s="2" t="str">
        <f t="shared" si="1"/>
        <v>Connecticut</v>
      </c>
      <c r="H8" s="1" t="s">
        <v>1</v>
      </c>
      <c r="I8" s="1" t="s">
        <v>584</v>
      </c>
      <c r="J8" s="1">
        <v>0</v>
      </c>
      <c r="K8" s="2" t="str">
        <f t="shared" si="2"/>
        <v>Billing</v>
      </c>
      <c r="L8" s="1" t="s">
        <v>582</v>
      </c>
      <c r="M8" s="1" t="s">
        <v>583</v>
      </c>
      <c r="N8" s="1" t="s">
        <v>117</v>
      </c>
      <c r="O8" s="24" t="str">
        <f>Dropdown!$C$11</f>
        <v>07/02/2021</v>
      </c>
      <c r="P8" s="1">
        <v>0</v>
      </c>
      <c r="Q8" s="2" t="str">
        <f t="shared" si="3"/>
        <v>Black Car</v>
      </c>
      <c r="R8" s="1">
        <f>IF(Dropdown!$C$13="Riv",1,(IF(Dropdown!$C$13="App",0,(IF(Dropdown!$C$13="VALE",2,"N/A!!")))))</f>
        <v>0</v>
      </c>
      <c r="S8" s="2" t="str">
        <f t="shared" si="4"/>
        <v>Applied</v>
      </c>
      <c r="U8" s="2"/>
      <c r="V8" s="20" t="str">
        <f>"CAR0000"&amp;Dropdown!$A$1&amp;Dropdown!A6</f>
        <v>CAR00000702202104</v>
      </c>
      <c r="W8" s="20" t="str">
        <f>"CAR0011"&amp;Dropdown!$A$1&amp;Dropdown!A39</f>
        <v>CAR00110702202137</v>
      </c>
      <c r="X8" s="20" t="str">
        <f>"CAR0022"&amp;Dropdown!$A$1&amp;Dropdown!A39</f>
        <v>CAR00220702202137</v>
      </c>
      <c r="Y8" s="1">
        <v>5</v>
      </c>
      <c r="Z8" s="2">
        <f t="shared" si="5"/>
        <v>2020</v>
      </c>
      <c r="AA8" s="1" t="s">
        <v>135</v>
      </c>
      <c r="AB8" s="1" t="s">
        <v>136</v>
      </c>
      <c r="AC8" s="1" t="s">
        <v>586</v>
      </c>
      <c r="AD8" s="1">
        <v>1</v>
      </c>
      <c r="AE8" s="1">
        <v>6</v>
      </c>
      <c r="AF8" s="1">
        <v>3</v>
      </c>
      <c r="AG8" s="1">
        <v>1000</v>
      </c>
      <c r="AH8" s="1">
        <v>10000</v>
      </c>
      <c r="AI8" s="1">
        <v>111</v>
      </c>
      <c r="AJ8" s="1">
        <v>222</v>
      </c>
      <c r="AK8" s="1">
        <v>333</v>
      </c>
      <c r="AL8" s="1">
        <v>444</v>
      </c>
      <c r="AM8" s="1">
        <v>555</v>
      </c>
      <c r="AN8" s="1">
        <v>666</v>
      </c>
      <c r="AO8" s="1">
        <v>777</v>
      </c>
      <c r="AP8" s="1">
        <v>888</v>
      </c>
      <c r="AQ8" s="1">
        <v>999</v>
      </c>
      <c r="AR8" s="1">
        <v>1100</v>
      </c>
      <c r="AS8" s="1">
        <v>2200</v>
      </c>
      <c r="AT8" s="1">
        <v>3300</v>
      </c>
      <c r="AU8" s="1">
        <v>4400</v>
      </c>
      <c r="AV8" s="1">
        <v>5500</v>
      </c>
      <c r="AW8" s="1">
        <v>6600</v>
      </c>
      <c r="AX8" s="1">
        <v>7700</v>
      </c>
      <c r="AY8" s="1">
        <v>8800</v>
      </c>
      <c r="AZ8" s="22">
        <v>1</v>
      </c>
      <c r="BA8" s="22">
        <v>1</v>
      </c>
      <c r="BB8" s="22">
        <v>1</v>
      </c>
      <c r="BC8" s="22">
        <v>1</v>
      </c>
      <c r="BD8" s="22">
        <v>1</v>
      </c>
      <c r="BE8" s="22">
        <v>1</v>
      </c>
      <c r="BF8" s="22">
        <v>1</v>
      </c>
      <c r="BG8" s="22">
        <v>1</v>
      </c>
      <c r="BH8" s="22">
        <v>1</v>
      </c>
      <c r="BI8" s="22">
        <v>1</v>
      </c>
      <c r="BJ8" s="22">
        <v>1</v>
      </c>
      <c r="BK8" s="22">
        <v>1</v>
      </c>
      <c r="BL8" s="22">
        <v>1</v>
      </c>
      <c r="BM8" s="22">
        <v>1</v>
      </c>
      <c r="BN8" s="22">
        <v>1</v>
      </c>
      <c r="BO8" s="22">
        <v>1</v>
      </c>
      <c r="BP8" s="22">
        <v>1</v>
      </c>
      <c r="BQ8" s="18">
        <v>20.75</v>
      </c>
      <c r="BR8" s="18">
        <v>100</v>
      </c>
      <c r="BS8" s="18">
        <v>100</v>
      </c>
      <c r="BT8" s="18">
        <v>100</v>
      </c>
      <c r="BU8" s="18">
        <v>100</v>
      </c>
      <c r="BV8" s="18">
        <v>-100.25</v>
      </c>
      <c r="BW8" s="18">
        <v>100</v>
      </c>
      <c r="BX8" s="1">
        <v>100</v>
      </c>
      <c r="BY8" s="1">
        <v>100</v>
      </c>
      <c r="BZ8" s="1">
        <v>100</v>
      </c>
      <c r="CA8" s="1">
        <v>100</v>
      </c>
      <c r="CB8" s="1">
        <v>100</v>
      </c>
      <c r="CC8" s="1">
        <v>100</v>
      </c>
      <c r="CD8" s="1">
        <v>100</v>
      </c>
      <c r="CE8" s="1">
        <v>100</v>
      </c>
      <c r="CF8" s="1">
        <v>100</v>
      </c>
      <c r="CG8" s="18">
        <v>235.45</v>
      </c>
      <c r="CH8" s="18">
        <f t="shared" si="7"/>
        <v>-150.55000000000001</v>
      </c>
      <c r="CI8" s="18">
        <v>666</v>
      </c>
      <c r="CJ8" s="1">
        <v>777</v>
      </c>
      <c r="CK8" s="1">
        <v>888</v>
      </c>
      <c r="CL8" s="1">
        <v>999</v>
      </c>
      <c r="CM8" s="1">
        <v>123</v>
      </c>
      <c r="CN8" s="1">
        <v>234</v>
      </c>
      <c r="CO8" s="1">
        <v>345</v>
      </c>
      <c r="CP8" s="1">
        <v>456</v>
      </c>
      <c r="CQ8" s="1">
        <v>567</v>
      </c>
      <c r="CR8" s="1">
        <v>678</v>
      </c>
      <c r="CS8" s="1">
        <v>789</v>
      </c>
      <c r="CT8" s="1">
        <v>1</v>
      </c>
      <c r="CU8" s="2" t="str">
        <f t="shared" si="6"/>
        <v>Auto Physical Damage</v>
      </c>
      <c r="CV8" s="24" t="str">
        <f t="shared" si="16"/>
        <v>07/02/2021</v>
      </c>
      <c r="CW8" s="1">
        <v>3</v>
      </c>
      <c r="CX8" s="1">
        <v>15</v>
      </c>
      <c r="CY8" s="24" t="str">
        <f t="shared" si="17"/>
        <v>07/02/2021</v>
      </c>
      <c r="CZ8" s="1">
        <v>100</v>
      </c>
      <c r="DA8" s="1">
        <v>2</v>
      </c>
      <c r="DC8" s="2"/>
      <c r="DD8" s="18">
        <v>20.75</v>
      </c>
      <c r="DE8" s="18">
        <v>100</v>
      </c>
      <c r="DF8" s="18">
        <v>100</v>
      </c>
      <c r="DG8" s="18">
        <v>100</v>
      </c>
      <c r="DH8" s="18">
        <v>100</v>
      </c>
      <c r="DI8" s="18">
        <v>-100.25</v>
      </c>
      <c r="DJ8" s="18">
        <v>100</v>
      </c>
      <c r="DK8" s="18">
        <v>100</v>
      </c>
      <c r="DL8" s="18">
        <v>100</v>
      </c>
      <c r="DM8" s="18">
        <v>100</v>
      </c>
      <c r="DN8" s="18">
        <v>100</v>
      </c>
      <c r="DO8" s="18">
        <v>100</v>
      </c>
      <c r="DP8" s="18">
        <v>100</v>
      </c>
      <c r="DQ8" s="18">
        <v>100</v>
      </c>
      <c r="DR8" s="18">
        <v>100</v>
      </c>
      <c r="DS8" s="18">
        <v>100</v>
      </c>
      <c r="DT8" s="18">
        <v>135.44999999999999</v>
      </c>
      <c r="DU8" s="18">
        <f t="shared" si="8"/>
        <v>-150.55000000000001</v>
      </c>
      <c r="DV8" s="1">
        <v>666</v>
      </c>
      <c r="DW8" s="1">
        <v>777</v>
      </c>
      <c r="DX8" s="1">
        <v>888</v>
      </c>
      <c r="DY8" s="1">
        <v>999</v>
      </c>
      <c r="DZ8" s="1">
        <v>123</v>
      </c>
      <c r="EA8" s="1">
        <v>234</v>
      </c>
      <c r="EB8" s="1">
        <v>345</v>
      </c>
      <c r="EC8" s="1">
        <v>456</v>
      </c>
      <c r="ED8" s="1">
        <v>567</v>
      </c>
      <c r="EE8" s="1">
        <v>678</v>
      </c>
      <c r="EF8" s="1">
        <v>789</v>
      </c>
      <c r="EG8" s="1" t="str">
        <f>VLOOKUP(F8,'AL_Policy Number'!A:B,2,FALSE)</f>
        <v>UTO-CT-0000508</v>
      </c>
    </row>
    <row r="9" spans="1:138" s="1" customFormat="1" x14ac:dyDescent="0.25">
      <c r="A9" s="1" t="s">
        <v>585</v>
      </c>
      <c r="B9" s="1" t="s">
        <v>108</v>
      </c>
      <c r="C9" s="1">
        <v>123456789</v>
      </c>
      <c r="D9" s="1">
        <v>143</v>
      </c>
      <c r="E9" s="1">
        <v>7</v>
      </c>
      <c r="F9" s="6" t="str">
        <f t="shared" si="0"/>
        <v>DC</v>
      </c>
      <c r="G9" s="2" t="str">
        <f t="shared" si="1"/>
        <v>District Of Columbia</v>
      </c>
      <c r="H9" s="1" t="s">
        <v>1</v>
      </c>
      <c r="I9" s="1" t="s">
        <v>584</v>
      </c>
      <c r="J9" s="1">
        <v>0</v>
      </c>
      <c r="K9" s="2" t="str">
        <f t="shared" si="2"/>
        <v>Billing</v>
      </c>
      <c r="L9" s="1" t="s">
        <v>582</v>
      </c>
      <c r="M9" s="1" t="s">
        <v>583</v>
      </c>
      <c r="N9" s="1" t="s">
        <v>117</v>
      </c>
      <c r="O9" s="24" t="str">
        <f>Dropdown!$C$11</f>
        <v>07/02/2021</v>
      </c>
      <c r="P9" s="1">
        <v>0</v>
      </c>
      <c r="Q9" s="2" t="str">
        <f t="shared" si="3"/>
        <v>Black Car</v>
      </c>
      <c r="R9" s="1">
        <f>IF(Dropdown!$C$13="Riv",1,(IF(Dropdown!$C$13="App",0,(IF(Dropdown!$C$13="VALE",2,"N/A!!")))))</f>
        <v>0</v>
      </c>
      <c r="S9" s="2" t="str">
        <f t="shared" si="4"/>
        <v>Applied</v>
      </c>
      <c r="U9" s="2"/>
      <c r="V9" s="20" t="str">
        <f>"CAR0000"&amp;Dropdown!$A$1&amp;Dropdown!A7</f>
        <v>CAR00000702202105</v>
      </c>
      <c r="W9" s="20" t="str">
        <f>"CAR0011"&amp;Dropdown!$A$1&amp;Dropdown!A40</f>
        <v>CAR00110702202138</v>
      </c>
      <c r="X9" s="20" t="str">
        <f>"CAR0022"&amp;Dropdown!$A$1&amp;Dropdown!A40</f>
        <v>CAR00220702202138</v>
      </c>
      <c r="Y9" s="1">
        <v>5</v>
      </c>
      <c r="Z9" s="2">
        <f t="shared" si="5"/>
        <v>2020</v>
      </c>
      <c r="AA9" s="1" t="s">
        <v>135</v>
      </c>
      <c r="AB9" s="1" t="s">
        <v>136</v>
      </c>
      <c r="AC9" s="1" t="s">
        <v>586</v>
      </c>
      <c r="AD9" s="1">
        <v>1</v>
      </c>
      <c r="AE9" s="1">
        <v>2</v>
      </c>
      <c r="AF9" s="1">
        <v>3</v>
      </c>
      <c r="AG9" s="1">
        <v>1000</v>
      </c>
      <c r="AH9" s="1">
        <v>10000</v>
      </c>
      <c r="AI9" s="1">
        <v>111</v>
      </c>
      <c r="AJ9" s="1">
        <v>222</v>
      </c>
      <c r="AK9" s="1">
        <v>333</v>
      </c>
      <c r="AL9" s="1">
        <v>444</v>
      </c>
      <c r="AM9" s="1">
        <v>555</v>
      </c>
      <c r="AN9" s="1">
        <v>666</v>
      </c>
      <c r="AO9" s="1">
        <v>777</v>
      </c>
      <c r="AP9" s="1">
        <v>888</v>
      </c>
      <c r="AQ9" s="1">
        <v>999</v>
      </c>
      <c r="AR9" s="1">
        <v>1100</v>
      </c>
      <c r="AS9" s="1">
        <v>2200</v>
      </c>
      <c r="AT9" s="1">
        <v>3300</v>
      </c>
      <c r="AU9" s="1">
        <v>4400</v>
      </c>
      <c r="AV9" s="1">
        <v>5500</v>
      </c>
      <c r="AW9" s="1">
        <v>6600</v>
      </c>
      <c r="AX9" s="1">
        <v>7700</v>
      </c>
      <c r="AY9" s="1">
        <v>8800</v>
      </c>
      <c r="AZ9" s="22">
        <v>0</v>
      </c>
      <c r="BA9" s="22">
        <v>0</v>
      </c>
      <c r="BB9" s="22">
        <v>1</v>
      </c>
      <c r="BC9" s="22">
        <v>0</v>
      </c>
      <c r="BD9" s="22">
        <v>0</v>
      </c>
      <c r="BE9" s="22">
        <v>1</v>
      </c>
      <c r="BF9" s="22">
        <v>0</v>
      </c>
      <c r="BG9" s="22">
        <v>0</v>
      </c>
      <c r="BH9" s="22">
        <v>0</v>
      </c>
      <c r="BI9" s="22">
        <v>1</v>
      </c>
      <c r="BJ9" s="22">
        <v>1</v>
      </c>
      <c r="BK9" s="22">
        <v>1</v>
      </c>
      <c r="BL9" s="22">
        <v>1</v>
      </c>
      <c r="BM9" s="22">
        <v>1</v>
      </c>
      <c r="BN9" s="22">
        <v>1</v>
      </c>
      <c r="BO9" s="22">
        <v>1</v>
      </c>
      <c r="BP9" s="22">
        <v>1</v>
      </c>
      <c r="BQ9" s="18">
        <v>20.75</v>
      </c>
      <c r="BR9" s="18">
        <v>100</v>
      </c>
      <c r="BS9" s="18">
        <v>100</v>
      </c>
      <c r="BT9" s="18">
        <v>100</v>
      </c>
      <c r="BU9" s="18">
        <v>100</v>
      </c>
      <c r="BV9" s="18">
        <v>-100.25</v>
      </c>
      <c r="BW9" s="18">
        <v>100</v>
      </c>
      <c r="BX9" s="1">
        <v>100</v>
      </c>
      <c r="BY9" s="1">
        <v>100</v>
      </c>
      <c r="BZ9" s="1">
        <v>100</v>
      </c>
      <c r="CA9" s="1">
        <v>100</v>
      </c>
      <c r="CB9" s="1">
        <v>100</v>
      </c>
      <c r="CC9" s="1">
        <v>100</v>
      </c>
      <c r="CD9" s="1">
        <v>100</v>
      </c>
      <c r="CE9" s="1">
        <v>100</v>
      </c>
      <c r="CF9" s="1">
        <v>100</v>
      </c>
      <c r="CG9" s="18">
        <v>235.45</v>
      </c>
      <c r="CH9" s="18">
        <f t="shared" si="7"/>
        <v>-150.55000000000001</v>
      </c>
      <c r="CI9" s="18">
        <v>666</v>
      </c>
      <c r="CJ9" s="1">
        <v>777</v>
      </c>
      <c r="CK9" s="1">
        <v>888</v>
      </c>
      <c r="CL9" s="1">
        <v>999</v>
      </c>
      <c r="CM9" s="1">
        <v>123</v>
      </c>
      <c r="CN9" s="1">
        <v>234</v>
      </c>
      <c r="CO9" s="1">
        <v>345</v>
      </c>
      <c r="CP9" s="1">
        <v>456</v>
      </c>
      <c r="CQ9" s="1">
        <v>567</v>
      </c>
      <c r="CR9" s="1">
        <v>678</v>
      </c>
      <c r="CS9" s="1">
        <v>789</v>
      </c>
      <c r="CT9" s="1">
        <v>1</v>
      </c>
      <c r="CU9" s="2" t="str">
        <f t="shared" si="6"/>
        <v>Auto Physical Damage</v>
      </c>
      <c r="CV9" s="24" t="str">
        <f t="shared" si="16"/>
        <v>07/02/2021</v>
      </c>
      <c r="CW9" s="1">
        <v>3</v>
      </c>
      <c r="CX9" s="1">
        <v>15</v>
      </c>
      <c r="CY9" s="24" t="str">
        <f t="shared" si="17"/>
        <v>07/02/2021</v>
      </c>
      <c r="CZ9" s="1">
        <v>100</v>
      </c>
      <c r="DA9" s="1">
        <v>2</v>
      </c>
      <c r="DC9" s="2"/>
      <c r="DD9" s="18">
        <v>20.75</v>
      </c>
      <c r="DE9" s="18">
        <v>100</v>
      </c>
      <c r="DF9" s="18">
        <v>100</v>
      </c>
      <c r="DG9" s="18">
        <v>100</v>
      </c>
      <c r="DH9" s="18">
        <v>100</v>
      </c>
      <c r="DI9" s="18">
        <v>-100.25</v>
      </c>
      <c r="DJ9" s="18">
        <v>100</v>
      </c>
      <c r="DK9" s="18">
        <v>100</v>
      </c>
      <c r="DL9" s="18">
        <v>100</v>
      </c>
      <c r="DM9" s="18">
        <v>100</v>
      </c>
      <c r="DN9" s="18">
        <v>100</v>
      </c>
      <c r="DO9" s="18">
        <v>100</v>
      </c>
      <c r="DP9" s="18">
        <v>100</v>
      </c>
      <c r="DQ9" s="18">
        <v>100</v>
      </c>
      <c r="DR9" s="18">
        <v>100</v>
      </c>
      <c r="DS9" s="18">
        <v>100</v>
      </c>
      <c r="DT9" s="18">
        <v>135.44999999999999</v>
      </c>
      <c r="DU9" s="18">
        <f t="shared" si="8"/>
        <v>-150.55000000000001</v>
      </c>
      <c r="DV9" s="1">
        <v>666</v>
      </c>
      <c r="DW9" s="1">
        <v>777</v>
      </c>
      <c r="DX9" s="1">
        <v>888</v>
      </c>
      <c r="DY9" s="1">
        <v>999</v>
      </c>
      <c r="DZ9" s="1">
        <v>123</v>
      </c>
      <c r="EA9" s="1">
        <v>234</v>
      </c>
      <c r="EB9" s="1">
        <v>345</v>
      </c>
      <c r="EC9" s="1">
        <v>456</v>
      </c>
      <c r="ED9" s="1">
        <v>567</v>
      </c>
      <c r="EE9" s="1">
        <v>678</v>
      </c>
      <c r="EF9" s="1">
        <v>789</v>
      </c>
      <c r="EG9" s="1" t="str">
        <f>VLOOKUP(F9,'AL_Policy Number'!A:B,2,FALSE)</f>
        <v>UTO-DC-0000510</v>
      </c>
    </row>
    <row r="10" spans="1:138" s="1" customFormat="1" x14ac:dyDescent="0.25">
      <c r="A10" s="1" t="s">
        <v>585</v>
      </c>
      <c r="B10" s="1" t="s">
        <v>108</v>
      </c>
      <c r="C10" s="1">
        <v>123456789</v>
      </c>
      <c r="D10" s="1">
        <v>143</v>
      </c>
      <c r="E10" s="1">
        <v>8</v>
      </c>
      <c r="F10" s="6" t="str">
        <f t="shared" si="0"/>
        <v>DE</v>
      </c>
      <c r="G10" s="2" t="str">
        <f t="shared" si="1"/>
        <v>Delaware</v>
      </c>
      <c r="H10" s="1" t="s">
        <v>1</v>
      </c>
      <c r="I10" s="1" t="s">
        <v>584</v>
      </c>
      <c r="J10" s="1">
        <v>0</v>
      </c>
      <c r="K10" s="2" t="str">
        <f t="shared" si="2"/>
        <v>Billing</v>
      </c>
      <c r="L10" s="1" t="s">
        <v>582</v>
      </c>
      <c r="M10" s="1" t="s">
        <v>583</v>
      </c>
      <c r="N10" s="1" t="s">
        <v>117</v>
      </c>
      <c r="O10" s="24" t="str">
        <f>Dropdown!$C$11</f>
        <v>07/02/2021</v>
      </c>
      <c r="P10" s="1">
        <v>0</v>
      </c>
      <c r="Q10" s="2" t="str">
        <f t="shared" si="3"/>
        <v>Black Car</v>
      </c>
      <c r="R10" s="1">
        <f>IF(Dropdown!$C$13="Riv",1,(IF(Dropdown!$C$13="App",0,(IF(Dropdown!$C$13="VALE",2,"N/A!!")))))</f>
        <v>0</v>
      </c>
      <c r="S10" s="2" t="str">
        <f t="shared" si="4"/>
        <v>Applied</v>
      </c>
      <c r="U10" s="2"/>
      <c r="V10" s="20" t="str">
        <f>"CAR0000"&amp;Dropdown!$A$1&amp;Dropdown!A8</f>
        <v>CAR00000702202106</v>
      </c>
      <c r="W10" s="20" t="str">
        <f>"CAR0011"&amp;Dropdown!$A$1&amp;Dropdown!A41</f>
        <v>CAR00110702202139</v>
      </c>
      <c r="X10" s="20" t="str">
        <f>"CAR0022"&amp;Dropdown!$A$1&amp;Dropdown!A41</f>
        <v>CAR00220702202139</v>
      </c>
      <c r="Y10" s="1">
        <v>5</v>
      </c>
      <c r="Z10" s="2">
        <f t="shared" si="5"/>
        <v>2020</v>
      </c>
      <c r="AA10" s="1" t="s">
        <v>135</v>
      </c>
      <c r="AB10" s="1" t="s">
        <v>136</v>
      </c>
      <c r="AC10" s="1" t="s">
        <v>586</v>
      </c>
      <c r="AD10" s="1">
        <v>1</v>
      </c>
      <c r="AE10" s="1">
        <v>2</v>
      </c>
      <c r="AF10" s="1">
        <v>3</v>
      </c>
      <c r="AG10" s="1">
        <v>1000</v>
      </c>
      <c r="AH10" s="1">
        <v>10000</v>
      </c>
      <c r="AI10" s="1">
        <v>111</v>
      </c>
      <c r="AJ10" s="1">
        <v>222</v>
      </c>
      <c r="AK10" s="1">
        <v>333</v>
      </c>
      <c r="AL10" s="1">
        <v>444</v>
      </c>
      <c r="AM10" s="1">
        <v>555</v>
      </c>
      <c r="AN10" s="1">
        <v>666</v>
      </c>
      <c r="AO10" s="1">
        <v>777</v>
      </c>
      <c r="AP10" s="1">
        <v>888</v>
      </c>
      <c r="AQ10" s="1">
        <v>999</v>
      </c>
      <c r="AR10" s="1">
        <v>1100</v>
      </c>
      <c r="AS10" s="1">
        <v>2200</v>
      </c>
      <c r="AT10" s="1">
        <v>3300</v>
      </c>
      <c r="AU10" s="1">
        <v>4400</v>
      </c>
      <c r="AV10" s="1">
        <v>5500</v>
      </c>
      <c r="AW10" s="1">
        <v>6600</v>
      </c>
      <c r="AX10" s="1">
        <v>7700</v>
      </c>
      <c r="AY10" s="1">
        <v>8800</v>
      </c>
      <c r="AZ10" s="22">
        <v>1</v>
      </c>
      <c r="BA10" s="22">
        <v>1</v>
      </c>
      <c r="BB10" s="22">
        <v>1</v>
      </c>
      <c r="BC10" s="22">
        <v>1</v>
      </c>
      <c r="BD10" s="22">
        <v>1</v>
      </c>
      <c r="BE10" s="22">
        <v>1</v>
      </c>
      <c r="BF10" s="22">
        <v>1</v>
      </c>
      <c r="BG10" s="22">
        <v>1</v>
      </c>
      <c r="BH10" s="22">
        <v>1</v>
      </c>
      <c r="BI10" s="22">
        <v>1</v>
      </c>
      <c r="BJ10" s="22">
        <v>1</v>
      </c>
      <c r="BK10" s="22">
        <v>1</v>
      </c>
      <c r="BL10" s="22">
        <v>1</v>
      </c>
      <c r="BM10" s="22">
        <v>1</v>
      </c>
      <c r="BN10" s="22">
        <v>1</v>
      </c>
      <c r="BO10" s="22">
        <v>1</v>
      </c>
      <c r="BP10" s="22">
        <v>1</v>
      </c>
      <c r="BQ10" s="18">
        <v>20.75</v>
      </c>
      <c r="BR10" s="18">
        <v>100</v>
      </c>
      <c r="BS10" s="18">
        <v>100</v>
      </c>
      <c r="BT10" s="18">
        <v>100</v>
      </c>
      <c r="BU10" s="18">
        <v>100</v>
      </c>
      <c r="BV10" s="18">
        <v>-100.25</v>
      </c>
      <c r="BW10" s="18">
        <v>100</v>
      </c>
      <c r="BX10" s="1">
        <v>100</v>
      </c>
      <c r="BY10" s="1">
        <v>100</v>
      </c>
      <c r="BZ10" s="1">
        <v>100</v>
      </c>
      <c r="CA10" s="1">
        <v>100</v>
      </c>
      <c r="CB10" s="1">
        <v>100</v>
      </c>
      <c r="CC10" s="1">
        <v>100</v>
      </c>
      <c r="CD10" s="1">
        <v>100</v>
      </c>
      <c r="CE10" s="1">
        <v>100</v>
      </c>
      <c r="CF10" s="1">
        <v>100</v>
      </c>
      <c r="CG10" s="18">
        <v>235.45</v>
      </c>
      <c r="CH10" s="18">
        <f t="shared" si="7"/>
        <v>-150.55000000000001</v>
      </c>
      <c r="CI10" s="18">
        <v>666</v>
      </c>
      <c r="CJ10" s="1">
        <v>777</v>
      </c>
      <c r="CK10" s="1">
        <v>888</v>
      </c>
      <c r="CL10" s="1">
        <v>999</v>
      </c>
      <c r="CM10" s="1">
        <v>123</v>
      </c>
      <c r="CN10" s="1">
        <v>234</v>
      </c>
      <c r="CO10" s="1">
        <v>345</v>
      </c>
      <c r="CP10" s="1">
        <v>456</v>
      </c>
      <c r="CQ10" s="1">
        <v>567</v>
      </c>
      <c r="CR10" s="1">
        <v>678</v>
      </c>
      <c r="CS10" s="1">
        <v>789</v>
      </c>
      <c r="CT10" s="1">
        <v>1</v>
      </c>
      <c r="CU10" s="2" t="str">
        <f t="shared" si="6"/>
        <v>Auto Physical Damage</v>
      </c>
      <c r="CV10" s="24" t="str">
        <f t="shared" si="16"/>
        <v>07/02/2021</v>
      </c>
      <c r="CW10" s="1">
        <v>3</v>
      </c>
      <c r="CX10" s="1">
        <v>15</v>
      </c>
      <c r="CY10" s="24" t="str">
        <f t="shared" si="17"/>
        <v>07/02/2021</v>
      </c>
      <c r="CZ10" s="1">
        <v>100</v>
      </c>
      <c r="DA10" s="1">
        <v>2</v>
      </c>
      <c r="DC10" s="2"/>
      <c r="DD10" s="18">
        <v>20.75</v>
      </c>
      <c r="DE10" s="18">
        <v>100</v>
      </c>
      <c r="DF10" s="18">
        <v>100</v>
      </c>
      <c r="DG10" s="18">
        <v>100</v>
      </c>
      <c r="DH10" s="18">
        <v>100</v>
      </c>
      <c r="DI10" s="18">
        <v>-100.25</v>
      </c>
      <c r="DJ10" s="18">
        <v>100</v>
      </c>
      <c r="DK10" s="18">
        <v>100</v>
      </c>
      <c r="DL10" s="18">
        <v>100</v>
      </c>
      <c r="DM10" s="18">
        <v>100</v>
      </c>
      <c r="DN10" s="18">
        <v>100</v>
      </c>
      <c r="DO10" s="18">
        <v>100</v>
      </c>
      <c r="DP10" s="18">
        <v>100</v>
      </c>
      <c r="DQ10" s="18">
        <v>100</v>
      </c>
      <c r="DR10" s="18">
        <v>100</v>
      </c>
      <c r="DS10" s="18">
        <v>100</v>
      </c>
      <c r="DT10" s="18">
        <v>135.44999999999999</v>
      </c>
      <c r="DU10" s="18">
        <f t="shared" si="8"/>
        <v>-150.55000000000001</v>
      </c>
      <c r="DV10" s="1">
        <v>666</v>
      </c>
      <c r="DW10" s="1">
        <v>777</v>
      </c>
      <c r="DX10" s="1">
        <v>888</v>
      </c>
      <c r="DY10" s="1">
        <v>999</v>
      </c>
      <c r="DZ10" s="1">
        <v>123</v>
      </c>
      <c r="EA10" s="1">
        <v>234</v>
      </c>
      <c r="EB10" s="1">
        <v>345</v>
      </c>
      <c r="EC10" s="1">
        <v>456</v>
      </c>
      <c r="ED10" s="1">
        <v>567</v>
      </c>
      <c r="EE10" s="1">
        <v>678</v>
      </c>
      <c r="EF10" s="1">
        <v>789</v>
      </c>
      <c r="EG10" s="1" t="str">
        <f>VLOOKUP(F10,'AL_Policy Number'!A:B,2,FALSE)</f>
        <v>UTO-DE-0000557</v>
      </c>
    </row>
    <row r="11" spans="1:138" s="1" customFormat="1" x14ac:dyDescent="0.25">
      <c r="A11" s="1" t="s">
        <v>585</v>
      </c>
      <c r="B11" s="1" t="s">
        <v>108</v>
      </c>
      <c r="C11" s="1">
        <v>123456789</v>
      </c>
      <c r="D11" s="1">
        <v>143</v>
      </c>
      <c r="E11" s="1">
        <v>9</v>
      </c>
      <c r="F11" s="6" t="str">
        <f t="shared" si="0"/>
        <v>FL</v>
      </c>
      <c r="G11" s="2" t="str">
        <f t="shared" si="1"/>
        <v>Florida</v>
      </c>
      <c r="H11" s="1" t="s">
        <v>1</v>
      </c>
      <c r="I11" s="1" t="s">
        <v>584</v>
      </c>
      <c r="J11" s="1">
        <v>0</v>
      </c>
      <c r="K11" s="2" t="str">
        <f t="shared" si="2"/>
        <v>Billing</v>
      </c>
      <c r="L11" s="1" t="s">
        <v>582</v>
      </c>
      <c r="M11" s="1" t="s">
        <v>583</v>
      </c>
      <c r="N11" s="1" t="s">
        <v>117</v>
      </c>
      <c r="O11" s="24" t="str">
        <f>Dropdown!$C$11</f>
        <v>07/02/2021</v>
      </c>
      <c r="P11" s="1">
        <v>0</v>
      </c>
      <c r="Q11" s="2" t="str">
        <f t="shared" si="3"/>
        <v>Black Car</v>
      </c>
      <c r="R11" s="1">
        <f>IF(Dropdown!$C$13="Riv",1,(IF(Dropdown!$C$13="App",0,(IF(Dropdown!$C$13="VALE",2,"N/A!!")))))</f>
        <v>0</v>
      </c>
      <c r="S11" s="2" t="str">
        <f t="shared" si="4"/>
        <v>Applied</v>
      </c>
      <c r="U11" s="2"/>
      <c r="V11" s="20" t="str">
        <f>"CAR0000"&amp;Dropdown!$A$1&amp;Dropdown!A9</f>
        <v>CAR00000702202107</v>
      </c>
      <c r="W11" s="20" t="str">
        <f>"CAR0011"&amp;Dropdown!$A$1&amp;Dropdown!A42</f>
        <v>CAR00110702202140</v>
      </c>
      <c r="X11" s="20" t="str">
        <f>"CAR0022"&amp;Dropdown!$A$1&amp;Dropdown!A42</f>
        <v>CAR00220702202140</v>
      </c>
      <c r="Y11" s="1">
        <v>5</v>
      </c>
      <c r="Z11" s="2">
        <f t="shared" si="5"/>
        <v>2020</v>
      </c>
      <c r="AA11" s="1" t="s">
        <v>135</v>
      </c>
      <c r="AB11" s="1" t="s">
        <v>136</v>
      </c>
      <c r="AC11" s="1" t="s">
        <v>586</v>
      </c>
      <c r="AD11" s="1">
        <v>1</v>
      </c>
      <c r="AE11" s="1">
        <v>2</v>
      </c>
      <c r="AF11" s="1">
        <v>3</v>
      </c>
      <c r="AG11" s="1">
        <v>1000</v>
      </c>
      <c r="AH11" s="1">
        <v>10000</v>
      </c>
      <c r="AI11" s="1">
        <v>111</v>
      </c>
      <c r="AJ11" s="1">
        <v>222</v>
      </c>
      <c r="AK11" s="1">
        <v>333</v>
      </c>
      <c r="AL11" s="1">
        <v>444</v>
      </c>
      <c r="AM11" s="1">
        <v>555</v>
      </c>
      <c r="AN11" s="1">
        <v>666</v>
      </c>
      <c r="AO11" s="1">
        <v>777</v>
      </c>
      <c r="AP11" s="1">
        <v>888</v>
      </c>
      <c r="AQ11" s="1">
        <v>999</v>
      </c>
      <c r="AR11" s="1">
        <v>1100</v>
      </c>
      <c r="AS11" s="1">
        <v>2200</v>
      </c>
      <c r="AT11" s="1">
        <v>3300</v>
      </c>
      <c r="AU11" s="1">
        <v>4400</v>
      </c>
      <c r="AV11" s="1">
        <v>5500</v>
      </c>
      <c r="AW11" s="1">
        <v>6600</v>
      </c>
      <c r="AX11" s="1">
        <v>7700</v>
      </c>
      <c r="AY11" s="1">
        <v>8800</v>
      </c>
      <c r="AZ11" s="22">
        <v>0</v>
      </c>
      <c r="BA11" s="22">
        <v>0</v>
      </c>
      <c r="BB11" s="22">
        <v>0</v>
      </c>
      <c r="BC11" s="22">
        <v>0</v>
      </c>
      <c r="BD11" s="22">
        <v>0</v>
      </c>
      <c r="BE11" s="22">
        <v>0</v>
      </c>
      <c r="BF11" s="22">
        <v>0</v>
      </c>
      <c r="BG11" s="22">
        <v>0</v>
      </c>
      <c r="BH11" s="22">
        <v>0</v>
      </c>
      <c r="BI11" s="22">
        <v>1</v>
      </c>
      <c r="BJ11" s="22">
        <v>1</v>
      </c>
      <c r="BK11" s="22">
        <v>1</v>
      </c>
      <c r="BL11" s="22">
        <v>1</v>
      </c>
      <c r="BM11" s="22">
        <v>1</v>
      </c>
      <c r="BN11" s="22">
        <v>1</v>
      </c>
      <c r="BO11" s="22">
        <v>1</v>
      </c>
      <c r="BP11" s="22">
        <v>1</v>
      </c>
      <c r="BQ11" s="18">
        <v>20.75</v>
      </c>
      <c r="BR11" s="18">
        <v>100</v>
      </c>
      <c r="BS11" s="18">
        <v>100</v>
      </c>
      <c r="BT11" s="18">
        <v>100</v>
      </c>
      <c r="BU11" s="18">
        <v>100</v>
      </c>
      <c r="BV11" s="18">
        <v>-100.25</v>
      </c>
      <c r="BW11" s="18">
        <v>100</v>
      </c>
      <c r="BX11" s="1">
        <v>100</v>
      </c>
      <c r="BY11" s="1">
        <v>100</v>
      </c>
      <c r="BZ11" s="1">
        <v>100</v>
      </c>
      <c r="CA11" s="1">
        <v>100</v>
      </c>
      <c r="CB11" s="1">
        <v>100</v>
      </c>
      <c r="CC11" s="1">
        <v>100</v>
      </c>
      <c r="CD11" s="1">
        <v>100</v>
      </c>
      <c r="CE11" s="1">
        <v>100</v>
      </c>
      <c r="CF11" s="1">
        <v>100</v>
      </c>
      <c r="CG11" s="18">
        <v>235.45</v>
      </c>
      <c r="CH11" s="18">
        <f t="shared" si="7"/>
        <v>-150.55000000000001</v>
      </c>
      <c r="CI11" s="18">
        <v>666</v>
      </c>
      <c r="CJ11" s="1">
        <v>777</v>
      </c>
      <c r="CK11" s="1">
        <v>888</v>
      </c>
      <c r="CL11" s="1">
        <v>999</v>
      </c>
      <c r="CM11" s="1">
        <v>123</v>
      </c>
      <c r="CN11" s="1">
        <v>234</v>
      </c>
      <c r="CO11" s="1">
        <v>345</v>
      </c>
      <c r="CP11" s="1">
        <v>456</v>
      </c>
      <c r="CQ11" s="1">
        <v>567</v>
      </c>
      <c r="CR11" s="1">
        <v>678</v>
      </c>
      <c r="CS11" s="1">
        <v>789</v>
      </c>
      <c r="CT11" s="1">
        <v>1</v>
      </c>
      <c r="CU11" s="2" t="str">
        <f t="shared" si="6"/>
        <v>Auto Physical Damage</v>
      </c>
      <c r="CV11" s="24" t="str">
        <f t="shared" si="16"/>
        <v>07/02/2021</v>
      </c>
      <c r="CW11" s="1">
        <v>3</v>
      </c>
      <c r="CX11" s="1">
        <v>15</v>
      </c>
      <c r="CY11" s="24" t="str">
        <f t="shared" si="17"/>
        <v>07/02/2021</v>
      </c>
      <c r="CZ11" s="1">
        <v>100</v>
      </c>
      <c r="DA11" s="1">
        <v>2</v>
      </c>
      <c r="DC11" s="2"/>
      <c r="DD11" s="18">
        <v>20.75</v>
      </c>
      <c r="DE11" s="18">
        <v>100</v>
      </c>
      <c r="DF11" s="18">
        <v>100</v>
      </c>
      <c r="DG11" s="18">
        <v>100</v>
      </c>
      <c r="DH11" s="18">
        <v>100</v>
      </c>
      <c r="DI11" s="18">
        <v>-100.25</v>
      </c>
      <c r="DJ11" s="18">
        <v>100</v>
      </c>
      <c r="DK11" s="18">
        <v>100</v>
      </c>
      <c r="DL11" s="18">
        <v>100</v>
      </c>
      <c r="DM11" s="18">
        <v>100</v>
      </c>
      <c r="DN11" s="18">
        <v>100</v>
      </c>
      <c r="DO11" s="18">
        <v>100</v>
      </c>
      <c r="DP11" s="18">
        <v>100</v>
      </c>
      <c r="DQ11" s="18">
        <v>100</v>
      </c>
      <c r="DR11" s="18">
        <v>100</v>
      </c>
      <c r="DS11" s="18">
        <v>100</v>
      </c>
      <c r="DT11" s="18">
        <v>135.44999999999999</v>
      </c>
      <c r="DU11" s="18">
        <f t="shared" si="8"/>
        <v>-150.55000000000001</v>
      </c>
      <c r="DV11" s="1">
        <v>666</v>
      </c>
      <c r="DW11" s="1">
        <v>777</v>
      </c>
      <c r="DX11" s="1">
        <v>888</v>
      </c>
      <c r="DY11" s="1">
        <v>999</v>
      </c>
      <c r="DZ11" s="1">
        <v>123</v>
      </c>
      <c r="EA11" s="1">
        <v>234</v>
      </c>
      <c r="EB11" s="1">
        <v>345</v>
      </c>
      <c r="EC11" s="1">
        <v>456</v>
      </c>
      <c r="ED11" s="1">
        <v>567</v>
      </c>
      <c r="EE11" s="1">
        <v>678</v>
      </c>
      <c r="EF11" s="1">
        <v>789</v>
      </c>
      <c r="EG11" s="1" t="str">
        <f>VLOOKUP(F11,'AL_Policy Number'!A:B,2,FALSE)</f>
        <v>UTO-FL-0000558</v>
      </c>
    </row>
    <row r="12" spans="1:138" s="1" customFormat="1" x14ac:dyDescent="0.25">
      <c r="A12" s="1" t="s">
        <v>585</v>
      </c>
      <c r="B12" s="1" t="s">
        <v>108</v>
      </c>
      <c r="C12" s="1">
        <v>123456789</v>
      </c>
      <c r="D12" s="1">
        <v>143</v>
      </c>
      <c r="E12" s="1">
        <v>10</v>
      </c>
      <c r="F12" s="6" t="str">
        <f t="shared" si="0"/>
        <v>GA</v>
      </c>
      <c r="G12" s="2" t="str">
        <f t="shared" si="1"/>
        <v>Georgia</v>
      </c>
      <c r="H12" s="1" t="s">
        <v>1</v>
      </c>
      <c r="I12" s="1" t="s">
        <v>584</v>
      </c>
      <c r="J12" s="1">
        <v>0</v>
      </c>
      <c r="K12" s="2" t="str">
        <f t="shared" si="2"/>
        <v>Billing</v>
      </c>
      <c r="L12" s="1" t="s">
        <v>582</v>
      </c>
      <c r="M12" s="1" t="s">
        <v>583</v>
      </c>
      <c r="N12" s="1" t="s">
        <v>117</v>
      </c>
      <c r="O12" s="24" t="str">
        <f>Dropdown!$C$11</f>
        <v>07/02/2021</v>
      </c>
      <c r="P12" s="1">
        <v>0</v>
      </c>
      <c r="Q12" s="2" t="str">
        <f t="shared" si="3"/>
        <v>Black Car</v>
      </c>
      <c r="R12" s="1">
        <f>IF(Dropdown!$C$13="Riv",1,(IF(Dropdown!$C$13="App",0,(IF(Dropdown!$C$13="VALE",2,"N/A!!")))))</f>
        <v>0</v>
      </c>
      <c r="S12" s="2" t="str">
        <f t="shared" si="4"/>
        <v>Applied</v>
      </c>
      <c r="U12" s="2"/>
      <c r="V12" s="20" t="str">
        <f>"CAR0000"&amp;Dropdown!$A$1&amp;Dropdown!A10</f>
        <v>CAR00000702202108</v>
      </c>
      <c r="W12" s="20" t="str">
        <f>"CAR0011"&amp;Dropdown!$A$1&amp;Dropdown!A43</f>
        <v>CAR00110702202141</v>
      </c>
      <c r="X12" s="20" t="str">
        <f>"CAR0022"&amp;Dropdown!$A$1&amp;Dropdown!A43</f>
        <v>CAR00220702202141</v>
      </c>
      <c r="Y12" s="1">
        <v>5</v>
      </c>
      <c r="Z12" s="2">
        <f t="shared" si="5"/>
        <v>2020</v>
      </c>
      <c r="AA12" s="1" t="s">
        <v>135</v>
      </c>
      <c r="AB12" s="1" t="s">
        <v>136</v>
      </c>
      <c r="AC12" s="1" t="s">
        <v>586</v>
      </c>
      <c r="AD12" s="1">
        <v>1</v>
      </c>
      <c r="AE12" s="1">
        <v>2</v>
      </c>
      <c r="AF12" s="1">
        <v>3</v>
      </c>
      <c r="AG12" s="1">
        <v>1000</v>
      </c>
      <c r="AH12" s="1">
        <v>10000</v>
      </c>
      <c r="AI12" s="1">
        <v>111</v>
      </c>
      <c r="AJ12" s="1">
        <v>222</v>
      </c>
      <c r="AK12" s="1">
        <v>333</v>
      </c>
      <c r="AL12" s="1">
        <v>444</v>
      </c>
      <c r="AM12" s="1">
        <v>555</v>
      </c>
      <c r="AN12" s="1">
        <v>666</v>
      </c>
      <c r="AO12" s="1">
        <v>777</v>
      </c>
      <c r="AP12" s="1">
        <v>888</v>
      </c>
      <c r="AQ12" s="1">
        <v>999</v>
      </c>
      <c r="AR12" s="1">
        <v>1100</v>
      </c>
      <c r="AS12" s="1">
        <v>2200</v>
      </c>
      <c r="AT12" s="1">
        <v>3300</v>
      </c>
      <c r="AU12" s="1">
        <v>4400</v>
      </c>
      <c r="AV12" s="1">
        <v>5500</v>
      </c>
      <c r="AW12" s="1">
        <v>6600</v>
      </c>
      <c r="AX12" s="1">
        <v>7700</v>
      </c>
      <c r="AY12" s="1">
        <v>8800</v>
      </c>
      <c r="AZ12" s="22">
        <v>1</v>
      </c>
      <c r="BA12" s="22">
        <v>1</v>
      </c>
      <c r="BB12" s="22">
        <v>1</v>
      </c>
      <c r="BC12" s="22">
        <v>1</v>
      </c>
      <c r="BD12" s="22">
        <v>1</v>
      </c>
      <c r="BE12" s="22">
        <v>1</v>
      </c>
      <c r="BF12" s="22">
        <v>1</v>
      </c>
      <c r="BG12" s="22">
        <v>1</v>
      </c>
      <c r="BH12" s="22">
        <v>1</v>
      </c>
      <c r="BI12" s="22">
        <v>1</v>
      </c>
      <c r="BJ12" s="22">
        <v>1</v>
      </c>
      <c r="BK12" s="22">
        <v>1</v>
      </c>
      <c r="BL12" s="22">
        <v>1</v>
      </c>
      <c r="BM12" s="22">
        <v>1</v>
      </c>
      <c r="BN12" s="22">
        <v>1</v>
      </c>
      <c r="BO12" s="22">
        <v>1</v>
      </c>
      <c r="BP12" s="22">
        <v>1</v>
      </c>
      <c r="BQ12" s="18">
        <v>20.75</v>
      </c>
      <c r="BR12" s="18">
        <v>100</v>
      </c>
      <c r="BS12" s="18">
        <v>100</v>
      </c>
      <c r="BT12" s="18">
        <v>100</v>
      </c>
      <c r="BU12" s="18">
        <v>100</v>
      </c>
      <c r="BV12" s="18">
        <v>-100.25</v>
      </c>
      <c r="BW12" s="18">
        <v>100</v>
      </c>
      <c r="BX12" s="1">
        <v>100</v>
      </c>
      <c r="BY12" s="1">
        <v>100</v>
      </c>
      <c r="BZ12" s="1">
        <v>100</v>
      </c>
      <c r="CA12" s="1">
        <v>100</v>
      </c>
      <c r="CB12" s="1">
        <v>100</v>
      </c>
      <c r="CC12" s="1">
        <v>100</v>
      </c>
      <c r="CD12" s="1">
        <v>100</v>
      </c>
      <c r="CE12" s="1">
        <v>100</v>
      </c>
      <c r="CF12" s="1">
        <v>100</v>
      </c>
      <c r="CG12" s="18">
        <v>235.45</v>
      </c>
      <c r="CH12" s="18">
        <f t="shared" si="7"/>
        <v>-150.55000000000001</v>
      </c>
      <c r="CI12" s="18">
        <v>666</v>
      </c>
      <c r="CJ12" s="1">
        <v>777</v>
      </c>
      <c r="CK12" s="1">
        <v>888</v>
      </c>
      <c r="CL12" s="1">
        <v>999</v>
      </c>
      <c r="CM12" s="1">
        <v>123</v>
      </c>
      <c r="CN12" s="1">
        <v>234</v>
      </c>
      <c r="CO12" s="1">
        <v>345</v>
      </c>
      <c r="CP12" s="1">
        <v>456</v>
      </c>
      <c r="CQ12" s="1">
        <v>567</v>
      </c>
      <c r="CR12" s="1">
        <v>678</v>
      </c>
      <c r="CS12" s="1">
        <v>789</v>
      </c>
      <c r="CT12" s="1">
        <v>1</v>
      </c>
      <c r="CU12" s="2" t="str">
        <f t="shared" si="6"/>
        <v>Auto Physical Damage</v>
      </c>
      <c r="CV12" s="24" t="str">
        <f t="shared" si="16"/>
        <v>07/02/2021</v>
      </c>
      <c r="CW12" s="1">
        <v>3</v>
      </c>
      <c r="CX12" s="1">
        <v>15</v>
      </c>
      <c r="CY12" s="24" t="str">
        <f t="shared" si="17"/>
        <v>07/02/2021</v>
      </c>
      <c r="CZ12" s="1">
        <v>100</v>
      </c>
      <c r="DA12" s="1">
        <v>2</v>
      </c>
      <c r="DC12" s="2"/>
      <c r="DD12" s="18">
        <v>20.75</v>
      </c>
      <c r="DE12" s="18">
        <v>100</v>
      </c>
      <c r="DF12" s="18">
        <v>100</v>
      </c>
      <c r="DG12" s="18">
        <v>100</v>
      </c>
      <c r="DH12" s="18">
        <v>100</v>
      </c>
      <c r="DI12" s="18">
        <v>-100.25</v>
      </c>
      <c r="DJ12" s="18">
        <v>100</v>
      </c>
      <c r="DK12" s="18">
        <v>100</v>
      </c>
      <c r="DL12" s="18">
        <v>100</v>
      </c>
      <c r="DM12" s="18">
        <v>100</v>
      </c>
      <c r="DN12" s="18">
        <v>100</v>
      </c>
      <c r="DO12" s="18">
        <v>100</v>
      </c>
      <c r="DP12" s="18">
        <v>100</v>
      </c>
      <c r="DQ12" s="18">
        <v>100</v>
      </c>
      <c r="DR12" s="18">
        <v>100</v>
      </c>
      <c r="DS12" s="18">
        <v>100</v>
      </c>
      <c r="DT12" s="18">
        <v>135.44999999999999</v>
      </c>
      <c r="DU12" s="18">
        <f t="shared" si="8"/>
        <v>-150.55000000000001</v>
      </c>
      <c r="DV12" s="1">
        <v>666</v>
      </c>
      <c r="DW12" s="1">
        <v>777</v>
      </c>
      <c r="DX12" s="1">
        <v>888</v>
      </c>
      <c r="DY12" s="1">
        <v>999</v>
      </c>
      <c r="DZ12" s="1">
        <v>123</v>
      </c>
      <c r="EA12" s="1">
        <v>234</v>
      </c>
      <c r="EB12" s="1">
        <v>345</v>
      </c>
      <c r="EC12" s="1">
        <v>456</v>
      </c>
      <c r="ED12" s="1">
        <v>567</v>
      </c>
      <c r="EE12" s="1">
        <v>678</v>
      </c>
      <c r="EF12" s="1">
        <v>789</v>
      </c>
      <c r="EG12" s="1" t="str">
        <f>VLOOKUP(F12,'AL_Policy Number'!A:B,2,FALSE)</f>
        <v>UTO-GA-0000559</v>
      </c>
    </row>
    <row r="13" spans="1:138" s="1" customFormat="1" x14ac:dyDescent="0.25">
      <c r="A13" s="1" t="s">
        <v>585</v>
      </c>
      <c r="B13" s="1" t="s">
        <v>108</v>
      </c>
      <c r="C13" s="1">
        <v>123456789</v>
      </c>
      <c r="D13" s="1">
        <v>143</v>
      </c>
      <c r="E13" s="1">
        <v>11</v>
      </c>
      <c r="F13" s="6" t="str">
        <f t="shared" si="0"/>
        <v>HI</v>
      </c>
      <c r="G13" s="2" t="str">
        <f t="shared" si="1"/>
        <v>Hawaii</v>
      </c>
      <c r="H13" s="1" t="s">
        <v>1</v>
      </c>
      <c r="I13" s="1" t="s">
        <v>584</v>
      </c>
      <c r="J13" s="1">
        <v>0</v>
      </c>
      <c r="K13" s="2" t="str">
        <f t="shared" si="2"/>
        <v>Billing</v>
      </c>
      <c r="L13" s="1" t="s">
        <v>582</v>
      </c>
      <c r="M13" s="1" t="s">
        <v>583</v>
      </c>
      <c r="N13" s="1" t="s">
        <v>117</v>
      </c>
      <c r="O13" s="24" t="str">
        <f>Dropdown!$C$11</f>
        <v>07/02/2021</v>
      </c>
      <c r="P13" s="1">
        <v>0</v>
      </c>
      <c r="Q13" s="2" t="str">
        <f t="shared" si="3"/>
        <v>Black Car</v>
      </c>
      <c r="R13" s="1">
        <f>IF(Dropdown!$C$13="Riv",1,(IF(Dropdown!$C$13="App",0,(IF(Dropdown!$C$13="VALE",2,"N/A!!")))))</f>
        <v>0</v>
      </c>
      <c r="S13" s="2" t="str">
        <f t="shared" si="4"/>
        <v>Applied</v>
      </c>
      <c r="U13" s="2"/>
      <c r="V13" s="20" t="str">
        <f>"CAR0000"&amp;Dropdown!$A$1&amp;Dropdown!A11</f>
        <v>CAR00000702202109</v>
      </c>
      <c r="W13" s="20" t="str">
        <f>"CAR0011"&amp;Dropdown!$A$1&amp;Dropdown!A44</f>
        <v>CAR00110702202142</v>
      </c>
      <c r="X13" s="20" t="str">
        <f>"CAR0022"&amp;Dropdown!$A$1&amp;Dropdown!A44</f>
        <v>CAR00220702202142</v>
      </c>
      <c r="Y13" s="1">
        <v>5</v>
      </c>
      <c r="Z13" s="2">
        <f t="shared" si="5"/>
        <v>2020</v>
      </c>
      <c r="AA13" s="1" t="s">
        <v>135</v>
      </c>
      <c r="AB13" s="1" t="s">
        <v>136</v>
      </c>
      <c r="AC13" s="1" t="s">
        <v>586</v>
      </c>
      <c r="AD13" s="1">
        <v>1</v>
      </c>
      <c r="AE13" s="1">
        <v>2</v>
      </c>
      <c r="AF13" s="1">
        <v>3</v>
      </c>
      <c r="AG13" s="1">
        <v>1000</v>
      </c>
      <c r="AH13" s="1">
        <v>10000</v>
      </c>
      <c r="AI13" s="1">
        <v>111</v>
      </c>
      <c r="AJ13" s="1">
        <v>222</v>
      </c>
      <c r="AK13" s="1">
        <v>333</v>
      </c>
      <c r="AL13" s="1">
        <v>444</v>
      </c>
      <c r="AM13" s="1">
        <v>555</v>
      </c>
      <c r="AN13" s="1">
        <v>666</v>
      </c>
      <c r="AO13" s="1">
        <v>777</v>
      </c>
      <c r="AP13" s="1">
        <v>888</v>
      </c>
      <c r="AQ13" s="1">
        <v>999</v>
      </c>
      <c r="AR13" s="1">
        <v>1100</v>
      </c>
      <c r="AS13" s="1">
        <v>2200</v>
      </c>
      <c r="AT13" s="1">
        <v>3300</v>
      </c>
      <c r="AU13" s="1">
        <v>4400</v>
      </c>
      <c r="AV13" s="1">
        <v>5500</v>
      </c>
      <c r="AW13" s="1">
        <v>6600</v>
      </c>
      <c r="AX13" s="1">
        <v>7700</v>
      </c>
      <c r="AY13" s="1">
        <v>8800</v>
      </c>
      <c r="AZ13" s="22">
        <v>1</v>
      </c>
      <c r="BA13" s="22">
        <v>1</v>
      </c>
      <c r="BB13" s="22">
        <v>1</v>
      </c>
      <c r="BC13" s="22">
        <v>1</v>
      </c>
      <c r="BD13" s="22">
        <v>1</v>
      </c>
      <c r="BE13" s="22">
        <v>1</v>
      </c>
      <c r="BF13" s="22">
        <v>1</v>
      </c>
      <c r="BG13" s="22">
        <v>1</v>
      </c>
      <c r="BH13" s="22">
        <v>1</v>
      </c>
      <c r="BI13" s="22">
        <v>1</v>
      </c>
      <c r="BJ13" s="22">
        <v>1</v>
      </c>
      <c r="BK13" s="22">
        <v>1</v>
      </c>
      <c r="BL13" s="22">
        <v>1</v>
      </c>
      <c r="BM13" s="22">
        <v>1</v>
      </c>
      <c r="BN13" s="22">
        <v>1</v>
      </c>
      <c r="BO13" s="22">
        <v>1</v>
      </c>
      <c r="BP13" s="22">
        <v>1</v>
      </c>
      <c r="BQ13" s="18">
        <v>20.75</v>
      </c>
      <c r="BR13" s="18">
        <v>100</v>
      </c>
      <c r="BS13" s="18">
        <v>100</v>
      </c>
      <c r="BT13" s="18">
        <v>100</v>
      </c>
      <c r="BU13" s="18">
        <v>100</v>
      </c>
      <c r="BV13" s="18">
        <v>-100.25</v>
      </c>
      <c r="BW13" s="18">
        <v>100</v>
      </c>
      <c r="BX13" s="1">
        <v>100</v>
      </c>
      <c r="BY13" s="1">
        <v>100</v>
      </c>
      <c r="BZ13" s="1">
        <v>100</v>
      </c>
      <c r="CA13" s="1">
        <v>100</v>
      </c>
      <c r="CB13" s="1">
        <v>100</v>
      </c>
      <c r="CC13" s="1">
        <v>100</v>
      </c>
      <c r="CD13" s="1">
        <v>100</v>
      </c>
      <c r="CE13" s="1">
        <v>100</v>
      </c>
      <c r="CF13" s="1">
        <v>100</v>
      </c>
      <c r="CG13" s="18">
        <v>235.45</v>
      </c>
      <c r="CH13" s="18">
        <f t="shared" si="7"/>
        <v>-150.55000000000001</v>
      </c>
      <c r="CI13" s="18">
        <v>666</v>
      </c>
      <c r="CJ13" s="1">
        <v>777</v>
      </c>
      <c r="CK13" s="1">
        <v>888</v>
      </c>
      <c r="CL13" s="1">
        <v>999</v>
      </c>
      <c r="CM13" s="1">
        <v>123</v>
      </c>
      <c r="CN13" s="1">
        <v>234</v>
      </c>
      <c r="CO13" s="1">
        <v>345</v>
      </c>
      <c r="CP13" s="1">
        <v>456</v>
      </c>
      <c r="CQ13" s="1">
        <v>567</v>
      </c>
      <c r="CR13" s="1">
        <v>678</v>
      </c>
      <c r="CS13" s="1">
        <v>789</v>
      </c>
      <c r="CT13" s="1">
        <v>1</v>
      </c>
      <c r="CU13" s="2" t="str">
        <f t="shared" si="6"/>
        <v>Auto Physical Damage</v>
      </c>
      <c r="CV13" s="24" t="str">
        <f t="shared" si="16"/>
        <v>07/02/2021</v>
      </c>
      <c r="CW13" s="1">
        <v>3</v>
      </c>
      <c r="CX13" s="1">
        <v>15</v>
      </c>
      <c r="CY13" s="24" t="str">
        <f t="shared" si="17"/>
        <v>07/02/2021</v>
      </c>
      <c r="CZ13" s="1">
        <v>100</v>
      </c>
      <c r="DA13" s="1">
        <v>2</v>
      </c>
      <c r="DC13" s="2"/>
      <c r="DD13" s="18">
        <v>20.75</v>
      </c>
      <c r="DE13" s="18">
        <v>100</v>
      </c>
      <c r="DF13" s="18">
        <v>100</v>
      </c>
      <c r="DG13" s="18">
        <v>100</v>
      </c>
      <c r="DH13" s="18">
        <v>100</v>
      </c>
      <c r="DI13" s="18">
        <v>-100.25</v>
      </c>
      <c r="DJ13" s="18">
        <v>100</v>
      </c>
      <c r="DK13" s="18">
        <v>100</v>
      </c>
      <c r="DL13" s="18">
        <v>100</v>
      </c>
      <c r="DM13" s="18">
        <v>100</v>
      </c>
      <c r="DN13" s="18">
        <v>100</v>
      </c>
      <c r="DO13" s="18">
        <v>100</v>
      </c>
      <c r="DP13" s="18">
        <v>100</v>
      </c>
      <c r="DQ13" s="18">
        <v>100</v>
      </c>
      <c r="DR13" s="18">
        <v>100</v>
      </c>
      <c r="DS13" s="18">
        <v>100</v>
      </c>
      <c r="DT13" s="18">
        <v>135.44999999999999</v>
      </c>
      <c r="DU13" s="18">
        <f t="shared" si="8"/>
        <v>-150.55000000000001</v>
      </c>
      <c r="DV13" s="1">
        <v>666</v>
      </c>
      <c r="DW13" s="1">
        <v>777</v>
      </c>
      <c r="DX13" s="1">
        <v>888</v>
      </c>
      <c r="DY13" s="1">
        <v>999</v>
      </c>
      <c r="DZ13" s="1">
        <v>123</v>
      </c>
      <c r="EA13" s="1">
        <v>234</v>
      </c>
      <c r="EB13" s="1">
        <v>345</v>
      </c>
      <c r="EC13" s="1">
        <v>456</v>
      </c>
      <c r="ED13" s="1">
        <v>567</v>
      </c>
      <c r="EE13" s="1">
        <v>678</v>
      </c>
      <c r="EF13" s="1">
        <v>789</v>
      </c>
      <c r="EG13" s="1" t="str">
        <f>VLOOKUP(F13,'AL_Policy Number'!A:B,2,FALSE)</f>
        <v>UTO-HI-0000561</v>
      </c>
    </row>
    <row r="14" spans="1:138" s="1" customFormat="1" x14ac:dyDescent="0.25">
      <c r="A14" s="1" t="s">
        <v>585</v>
      </c>
      <c r="B14" s="1" t="s">
        <v>108</v>
      </c>
      <c r="C14" s="1">
        <v>123456789</v>
      </c>
      <c r="D14" s="1">
        <v>143</v>
      </c>
      <c r="E14" s="1">
        <v>12</v>
      </c>
      <c r="F14" s="6" t="str">
        <f t="shared" si="0"/>
        <v>IA</v>
      </c>
      <c r="G14" s="2" t="str">
        <f t="shared" si="1"/>
        <v>Iowa</v>
      </c>
      <c r="H14" s="1" t="s">
        <v>1</v>
      </c>
      <c r="I14" s="1" t="s">
        <v>584</v>
      </c>
      <c r="J14" s="1">
        <v>0</v>
      </c>
      <c r="K14" s="2" t="str">
        <f t="shared" si="2"/>
        <v>Billing</v>
      </c>
      <c r="L14" s="1" t="s">
        <v>582</v>
      </c>
      <c r="M14" s="1" t="s">
        <v>583</v>
      </c>
      <c r="N14" s="1" t="s">
        <v>117</v>
      </c>
      <c r="O14" s="24" t="str">
        <f>Dropdown!$C$11</f>
        <v>07/02/2021</v>
      </c>
      <c r="P14" s="1">
        <v>0</v>
      </c>
      <c r="Q14" s="2" t="str">
        <f t="shared" si="3"/>
        <v>Black Car</v>
      </c>
      <c r="R14" s="1">
        <f>IF(Dropdown!$C$13="Riv",1,(IF(Dropdown!$C$13="App",0,(IF(Dropdown!$C$13="VALE",2,"N/A!!")))))</f>
        <v>0</v>
      </c>
      <c r="S14" s="2" t="str">
        <f t="shared" si="4"/>
        <v>Applied</v>
      </c>
      <c r="U14" s="2"/>
      <c r="V14" s="20" t="str">
        <f>"CAR0000"&amp;Dropdown!$A$1&amp;Dropdown!A12</f>
        <v>CAR00000702202110</v>
      </c>
      <c r="W14" s="20" t="str">
        <f>"CAR0011"&amp;Dropdown!$A$1&amp;Dropdown!A45</f>
        <v>CAR00110702202143</v>
      </c>
      <c r="X14" s="20" t="str">
        <f>"CAR0022"&amp;Dropdown!$A$1&amp;Dropdown!A45</f>
        <v>CAR00220702202143</v>
      </c>
      <c r="Y14" s="1">
        <v>5</v>
      </c>
      <c r="Z14" s="2">
        <f t="shared" si="5"/>
        <v>2020</v>
      </c>
      <c r="AA14" s="1" t="s">
        <v>135</v>
      </c>
      <c r="AB14" s="1" t="s">
        <v>136</v>
      </c>
      <c r="AC14" s="1" t="s">
        <v>586</v>
      </c>
      <c r="AD14" s="1">
        <v>1</v>
      </c>
      <c r="AE14" s="1">
        <v>2</v>
      </c>
      <c r="AF14" s="1">
        <v>3</v>
      </c>
      <c r="AG14" s="1">
        <v>1000</v>
      </c>
      <c r="AH14" s="1">
        <v>10000</v>
      </c>
      <c r="AI14" s="1">
        <v>111</v>
      </c>
      <c r="AJ14" s="1">
        <v>222</v>
      </c>
      <c r="AK14" s="1">
        <v>333</v>
      </c>
      <c r="AL14" s="1">
        <v>444</v>
      </c>
      <c r="AM14" s="1">
        <v>555</v>
      </c>
      <c r="AN14" s="1">
        <v>666</v>
      </c>
      <c r="AO14" s="1">
        <v>777</v>
      </c>
      <c r="AP14" s="1">
        <v>888</v>
      </c>
      <c r="AQ14" s="1">
        <v>999</v>
      </c>
      <c r="AR14" s="1">
        <v>1100</v>
      </c>
      <c r="AS14" s="1">
        <v>2200</v>
      </c>
      <c r="AT14" s="1">
        <v>3300</v>
      </c>
      <c r="AU14" s="1">
        <v>4400</v>
      </c>
      <c r="AV14" s="1">
        <v>5500</v>
      </c>
      <c r="AW14" s="1">
        <v>6600</v>
      </c>
      <c r="AX14" s="1">
        <v>7700</v>
      </c>
      <c r="AY14" s="1">
        <v>8800</v>
      </c>
      <c r="AZ14" s="22">
        <v>1</v>
      </c>
      <c r="BA14" s="22">
        <v>1</v>
      </c>
      <c r="BB14" s="22">
        <v>1</v>
      </c>
      <c r="BC14" s="22">
        <v>1</v>
      </c>
      <c r="BD14" s="22">
        <v>1</v>
      </c>
      <c r="BE14" s="22">
        <v>1</v>
      </c>
      <c r="BF14" s="22">
        <v>1</v>
      </c>
      <c r="BG14" s="22">
        <v>1</v>
      </c>
      <c r="BH14" s="22">
        <v>1</v>
      </c>
      <c r="BI14" s="22">
        <v>1</v>
      </c>
      <c r="BJ14" s="22">
        <v>1</v>
      </c>
      <c r="BK14" s="22">
        <v>1</v>
      </c>
      <c r="BL14" s="22">
        <v>1</v>
      </c>
      <c r="BM14" s="22">
        <v>1</v>
      </c>
      <c r="BN14" s="22">
        <v>1</v>
      </c>
      <c r="BO14" s="22">
        <v>1</v>
      </c>
      <c r="BP14" s="22">
        <v>1</v>
      </c>
      <c r="BQ14" s="18">
        <v>20.75</v>
      </c>
      <c r="BR14" s="18">
        <v>100</v>
      </c>
      <c r="BS14" s="18">
        <v>100</v>
      </c>
      <c r="BT14" s="18">
        <v>100</v>
      </c>
      <c r="BU14" s="18">
        <v>100</v>
      </c>
      <c r="BV14" s="18">
        <v>-100.25</v>
      </c>
      <c r="BW14" s="18">
        <v>100</v>
      </c>
      <c r="BX14" s="1">
        <v>100</v>
      </c>
      <c r="BY14" s="1">
        <v>100</v>
      </c>
      <c r="BZ14" s="1">
        <v>100</v>
      </c>
      <c r="CA14" s="1">
        <v>100</v>
      </c>
      <c r="CB14" s="1">
        <v>100</v>
      </c>
      <c r="CC14" s="1">
        <v>100</v>
      </c>
      <c r="CD14" s="1">
        <v>100</v>
      </c>
      <c r="CE14" s="1">
        <v>100</v>
      </c>
      <c r="CF14" s="1">
        <v>100</v>
      </c>
      <c r="CG14" s="18">
        <v>235.45</v>
      </c>
      <c r="CH14" s="18">
        <f t="shared" si="7"/>
        <v>-150.55000000000001</v>
      </c>
      <c r="CI14" s="18">
        <v>666</v>
      </c>
      <c r="CJ14" s="1">
        <v>777</v>
      </c>
      <c r="CK14" s="1">
        <v>888</v>
      </c>
      <c r="CL14" s="1">
        <v>999</v>
      </c>
      <c r="CM14" s="1">
        <v>123</v>
      </c>
      <c r="CN14" s="1">
        <v>234</v>
      </c>
      <c r="CO14" s="1">
        <v>345</v>
      </c>
      <c r="CP14" s="1">
        <v>456</v>
      </c>
      <c r="CQ14" s="1">
        <v>567</v>
      </c>
      <c r="CR14" s="1">
        <v>678</v>
      </c>
      <c r="CS14" s="1">
        <v>789</v>
      </c>
      <c r="CT14" s="1">
        <v>1</v>
      </c>
      <c r="CU14" s="2" t="str">
        <f t="shared" si="6"/>
        <v>Auto Physical Damage</v>
      </c>
      <c r="CV14" s="24" t="str">
        <f t="shared" si="16"/>
        <v>07/02/2021</v>
      </c>
      <c r="CW14" s="1">
        <v>3</v>
      </c>
      <c r="CX14" s="1">
        <v>15</v>
      </c>
      <c r="CY14" s="24" t="str">
        <f t="shared" si="17"/>
        <v>07/02/2021</v>
      </c>
      <c r="CZ14" s="1">
        <v>100</v>
      </c>
      <c r="DA14" s="1">
        <v>2</v>
      </c>
      <c r="DC14" s="2"/>
      <c r="DD14" s="18">
        <v>20.75</v>
      </c>
      <c r="DE14" s="18">
        <v>100</v>
      </c>
      <c r="DF14" s="18">
        <v>100</v>
      </c>
      <c r="DG14" s="18">
        <v>100</v>
      </c>
      <c r="DH14" s="18">
        <v>100</v>
      </c>
      <c r="DI14" s="18">
        <v>-100.25</v>
      </c>
      <c r="DJ14" s="18">
        <v>100</v>
      </c>
      <c r="DK14" s="18">
        <v>100</v>
      </c>
      <c r="DL14" s="18">
        <v>100</v>
      </c>
      <c r="DM14" s="18">
        <v>100</v>
      </c>
      <c r="DN14" s="18">
        <v>100</v>
      </c>
      <c r="DO14" s="18">
        <v>100</v>
      </c>
      <c r="DP14" s="18">
        <v>100</v>
      </c>
      <c r="DQ14" s="18">
        <v>100</v>
      </c>
      <c r="DR14" s="18">
        <v>100</v>
      </c>
      <c r="DS14" s="18">
        <v>100</v>
      </c>
      <c r="DT14" s="18">
        <v>135.44999999999999</v>
      </c>
      <c r="DU14" s="18">
        <f t="shared" si="8"/>
        <v>-150.55000000000001</v>
      </c>
      <c r="DV14" s="1">
        <v>666</v>
      </c>
      <c r="DW14" s="1">
        <v>777</v>
      </c>
      <c r="DX14" s="1">
        <v>888</v>
      </c>
      <c r="DY14" s="1">
        <v>999</v>
      </c>
      <c r="DZ14" s="1">
        <v>123</v>
      </c>
      <c r="EA14" s="1">
        <v>234</v>
      </c>
      <c r="EB14" s="1">
        <v>345</v>
      </c>
      <c r="EC14" s="1">
        <v>456</v>
      </c>
      <c r="ED14" s="1">
        <v>567</v>
      </c>
      <c r="EE14" s="1">
        <v>678</v>
      </c>
      <c r="EF14" s="1">
        <v>789</v>
      </c>
      <c r="EG14" s="1" t="str">
        <f>VLOOKUP(F14,'AL_Policy Number'!A:B,2,FALSE)</f>
        <v>UTO-IA-0000566</v>
      </c>
    </row>
    <row r="15" spans="1:138" s="1" customFormat="1" x14ac:dyDescent="0.25">
      <c r="A15" s="1" t="s">
        <v>585</v>
      </c>
      <c r="B15" s="1" t="s">
        <v>108</v>
      </c>
      <c r="C15" s="1">
        <v>123456789</v>
      </c>
      <c r="D15" s="1">
        <v>143</v>
      </c>
      <c r="E15" s="1">
        <v>13</v>
      </c>
      <c r="F15" s="6" t="str">
        <f t="shared" si="0"/>
        <v>ID</v>
      </c>
      <c r="G15" s="2" t="str">
        <f t="shared" si="1"/>
        <v>Idaho</v>
      </c>
      <c r="H15" s="1" t="s">
        <v>1</v>
      </c>
      <c r="I15" s="1" t="s">
        <v>584</v>
      </c>
      <c r="J15" s="1">
        <v>0</v>
      </c>
      <c r="K15" s="2" t="str">
        <f t="shared" si="2"/>
        <v>Billing</v>
      </c>
      <c r="L15" s="1" t="s">
        <v>582</v>
      </c>
      <c r="M15" s="1" t="s">
        <v>583</v>
      </c>
      <c r="N15" s="1" t="s">
        <v>117</v>
      </c>
      <c r="O15" s="24" t="str">
        <f>Dropdown!$C$11</f>
        <v>07/02/2021</v>
      </c>
      <c r="P15" s="1">
        <v>0</v>
      </c>
      <c r="Q15" s="2" t="str">
        <f t="shared" si="3"/>
        <v>Black Car</v>
      </c>
      <c r="R15" s="1">
        <f>IF(Dropdown!$C$13="Riv",1,(IF(Dropdown!$C$13="App",0,(IF(Dropdown!$C$13="VALE",2,"N/A!!")))))</f>
        <v>0</v>
      </c>
      <c r="S15" s="2" t="str">
        <f t="shared" si="4"/>
        <v>Applied</v>
      </c>
      <c r="T15" s="1">
        <v>0</v>
      </c>
      <c r="U15" s="2" t="s">
        <v>291</v>
      </c>
      <c r="V15" s="20" t="str">
        <f>"CAR0000"&amp;Dropdown!$A$1&amp;Dropdown!A13</f>
        <v>CAR00000702202111</v>
      </c>
      <c r="W15" s="20" t="str">
        <f>"CAR0011"&amp;Dropdown!$A$1&amp;Dropdown!A46</f>
        <v>CAR00110702202144</v>
      </c>
      <c r="X15" s="20" t="str">
        <f>"CAR0022"&amp;Dropdown!$A$1&amp;Dropdown!A46</f>
        <v>CAR00220702202144</v>
      </c>
      <c r="Y15" s="1">
        <v>5</v>
      </c>
      <c r="Z15" s="2">
        <f t="shared" si="5"/>
        <v>2020</v>
      </c>
      <c r="AA15" s="1" t="s">
        <v>135</v>
      </c>
      <c r="AB15" s="1" t="s">
        <v>136</v>
      </c>
      <c r="AC15" s="1" t="s">
        <v>586</v>
      </c>
      <c r="AD15" s="1">
        <v>1</v>
      </c>
      <c r="AE15" s="1">
        <v>2</v>
      </c>
      <c r="AF15" s="1">
        <v>3</v>
      </c>
      <c r="AG15" s="1">
        <v>1000</v>
      </c>
      <c r="AH15" s="1">
        <v>10000</v>
      </c>
      <c r="AI15" s="1">
        <v>111</v>
      </c>
      <c r="AJ15" s="1">
        <v>222</v>
      </c>
      <c r="AK15" s="1">
        <v>333</v>
      </c>
      <c r="AL15" s="1">
        <v>444</v>
      </c>
      <c r="AM15" s="1">
        <v>555</v>
      </c>
      <c r="AN15" s="1">
        <v>666</v>
      </c>
      <c r="AO15" s="1">
        <v>777</v>
      </c>
      <c r="AP15" s="1">
        <v>888</v>
      </c>
      <c r="AQ15" s="1">
        <v>999</v>
      </c>
      <c r="AR15" s="1">
        <v>1100</v>
      </c>
      <c r="AS15" s="1">
        <v>2200</v>
      </c>
      <c r="AT15" s="1">
        <v>3300</v>
      </c>
      <c r="AU15" s="1">
        <v>4400</v>
      </c>
      <c r="AV15" s="1">
        <v>5500</v>
      </c>
      <c r="AW15" s="1">
        <v>6600</v>
      </c>
      <c r="AX15" s="1">
        <v>7700</v>
      </c>
      <c r="AY15" s="1">
        <v>8800</v>
      </c>
      <c r="AZ15" s="22">
        <v>1</v>
      </c>
      <c r="BA15" s="22">
        <v>1</v>
      </c>
      <c r="BB15" s="22">
        <v>1</v>
      </c>
      <c r="BC15" s="22">
        <v>1</v>
      </c>
      <c r="BD15" s="22">
        <v>1</v>
      </c>
      <c r="BE15" s="22">
        <v>1</v>
      </c>
      <c r="BF15" s="22">
        <v>1</v>
      </c>
      <c r="BG15" s="22">
        <v>1</v>
      </c>
      <c r="BH15" s="22">
        <v>1</v>
      </c>
      <c r="BI15" s="22">
        <v>1</v>
      </c>
      <c r="BJ15" s="22">
        <v>1</v>
      </c>
      <c r="BK15" s="22">
        <v>1</v>
      </c>
      <c r="BL15" s="22">
        <v>1</v>
      </c>
      <c r="BM15" s="22">
        <v>1</v>
      </c>
      <c r="BN15" s="22">
        <v>1</v>
      </c>
      <c r="BO15" s="22">
        <v>1</v>
      </c>
      <c r="BP15" s="22">
        <v>1</v>
      </c>
      <c r="BQ15" s="18">
        <v>20.75</v>
      </c>
      <c r="BR15" s="18">
        <v>100</v>
      </c>
      <c r="BS15" s="18">
        <v>100</v>
      </c>
      <c r="BT15" s="18">
        <v>100</v>
      </c>
      <c r="BU15" s="18">
        <v>100</v>
      </c>
      <c r="BV15" s="18">
        <v>-100.25</v>
      </c>
      <c r="BW15" s="18">
        <v>100</v>
      </c>
      <c r="BX15" s="1">
        <v>100</v>
      </c>
      <c r="BY15" s="1">
        <v>100</v>
      </c>
      <c r="BZ15" s="1">
        <v>100</v>
      </c>
      <c r="CA15" s="1">
        <v>100</v>
      </c>
      <c r="CB15" s="1">
        <v>100</v>
      </c>
      <c r="CC15" s="1">
        <v>100</v>
      </c>
      <c r="CD15" s="1">
        <v>100</v>
      </c>
      <c r="CE15" s="1">
        <v>100</v>
      </c>
      <c r="CF15" s="1">
        <v>100</v>
      </c>
      <c r="CG15" s="18">
        <v>235.45</v>
      </c>
      <c r="CH15" s="18">
        <f t="shared" si="7"/>
        <v>-150.55000000000001</v>
      </c>
      <c r="CI15" s="18">
        <v>666</v>
      </c>
      <c r="CJ15" s="1">
        <v>777</v>
      </c>
      <c r="CK15" s="1">
        <v>888</v>
      </c>
      <c r="CL15" s="1">
        <v>999</v>
      </c>
      <c r="CM15" s="1">
        <v>123</v>
      </c>
      <c r="CN15" s="1">
        <v>234</v>
      </c>
      <c r="CO15" s="1">
        <v>345</v>
      </c>
      <c r="CP15" s="1">
        <v>456</v>
      </c>
      <c r="CQ15" s="1">
        <v>567</v>
      </c>
      <c r="CR15" s="1">
        <v>678</v>
      </c>
      <c r="CS15" s="1">
        <v>789</v>
      </c>
      <c r="CT15" s="1">
        <v>1</v>
      </c>
      <c r="CU15" s="2" t="str">
        <f t="shared" si="6"/>
        <v>Auto Physical Damage</v>
      </c>
      <c r="CV15" s="24" t="str">
        <f t="shared" si="16"/>
        <v>07/02/2021</v>
      </c>
      <c r="CW15" s="1">
        <v>3</v>
      </c>
      <c r="CX15" s="1">
        <v>15</v>
      </c>
      <c r="CY15" s="24" t="str">
        <f t="shared" si="17"/>
        <v>07/02/2021</v>
      </c>
      <c r="CZ15" s="1">
        <v>100</v>
      </c>
      <c r="DA15" s="1">
        <v>2</v>
      </c>
      <c r="DB15" s="1">
        <v>0</v>
      </c>
      <c r="DC15" s="2" t="s">
        <v>291</v>
      </c>
      <c r="DD15" s="18">
        <v>20.75</v>
      </c>
      <c r="DE15" s="18">
        <v>100</v>
      </c>
      <c r="DF15" s="18">
        <v>100</v>
      </c>
      <c r="DG15" s="18">
        <v>100</v>
      </c>
      <c r="DH15" s="18">
        <v>100</v>
      </c>
      <c r="DI15" s="18">
        <v>-100.25</v>
      </c>
      <c r="DJ15" s="18">
        <v>100</v>
      </c>
      <c r="DK15" s="18">
        <v>100</v>
      </c>
      <c r="DL15" s="18">
        <v>100</v>
      </c>
      <c r="DM15" s="18">
        <v>100</v>
      </c>
      <c r="DN15" s="18">
        <v>100</v>
      </c>
      <c r="DO15" s="18">
        <v>100</v>
      </c>
      <c r="DP15" s="18">
        <v>100</v>
      </c>
      <c r="DQ15" s="18">
        <v>100</v>
      </c>
      <c r="DR15" s="18">
        <v>100</v>
      </c>
      <c r="DS15" s="18">
        <v>100</v>
      </c>
      <c r="DT15" s="18">
        <v>135.44999999999999</v>
      </c>
      <c r="DU15" s="18">
        <f t="shared" si="8"/>
        <v>-150.55000000000001</v>
      </c>
      <c r="DV15" s="1">
        <v>666</v>
      </c>
      <c r="DW15" s="1">
        <v>777</v>
      </c>
      <c r="DX15" s="1">
        <v>888</v>
      </c>
      <c r="DY15" s="1">
        <v>999</v>
      </c>
      <c r="DZ15" s="1">
        <v>123</v>
      </c>
      <c r="EA15" s="1">
        <v>234</v>
      </c>
      <c r="EB15" s="1">
        <v>345</v>
      </c>
      <c r="EC15" s="1">
        <v>456</v>
      </c>
      <c r="ED15" s="1">
        <v>567</v>
      </c>
      <c r="EE15" s="1">
        <v>678</v>
      </c>
      <c r="EF15" s="1">
        <v>789</v>
      </c>
      <c r="EG15" s="1" t="str">
        <f>VLOOKUP(F15,'AL_Policy Number'!A:B,2,FALSE)</f>
        <v>UTO-ID-0000562</v>
      </c>
    </row>
    <row r="16" spans="1:138" s="1" customFormat="1" x14ac:dyDescent="0.25">
      <c r="A16" s="1" t="s">
        <v>585</v>
      </c>
      <c r="B16" s="1" t="s">
        <v>108</v>
      </c>
      <c r="C16" s="1">
        <v>123456789</v>
      </c>
      <c r="D16" s="1">
        <v>143</v>
      </c>
      <c r="E16" s="1">
        <v>14</v>
      </c>
      <c r="F16" s="6" t="str">
        <f t="shared" si="0"/>
        <v>IL</v>
      </c>
      <c r="G16" s="2" t="str">
        <f t="shared" si="1"/>
        <v>Illinois</v>
      </c>
      <c r="H16" s="1" t="s">
        <v>1</v>
      </c>
      <c r="I16" s="1" t="s">
        <v>584</v>
      </c>
      <c r="J16" s="1">
        <v>0</v>
      </c>
      <c r="K16" s="2" t="str">
        <f t="shared" si="2"/>
        <v>Billing</v>
      </c>
      <c r="L16" s="1" t="s">
        <v>582</v>
      </c>
      <c r="M16" s="1" t="s">
        <v>583</v>
      </c>
      <c r="N16" s="1" t="s">
        <v>117</v>
      </c>
      <c r="O16" s="24" t="str">
        <f>Dropdown!$C$11</f>
        <v>07/02/2021</v>
      </c>
      <c r="P16" s="1">
        <v>0</v>
      </c>
      <c r="Q16" s="2" t="str">
        <f t="shared" si="3"/>
        <v>Black Car</v>
      </c>
      <c r="R16" s="1">
        <f>IF(Dropdown!$C$13="Riv",1,(IF(Dropdown!$C$13="App",0,(IF(Dropdown!$C$13="VALE",2,"N/A!!")))))</f>
        <v>0</v>
      </c>
      <c r="S16" s="2" t="str">
        <f t="shared" si="4"/>
        <v>Applied</v>
      </c>
      <c r="U16" s="2"/>
      <c r="V16" s="20" t="str">
        <f>"CAR0000"&amp;Dropdown!$A$1&amp;Dropdown!A14</f>
        <v>CAR00000702202112</v>
      </c>
      <c r="W16" s="20" t="str">
        <f>"CAR0011"&amp;Dropdown!$A$1&amp;Dropdown!A47</f>
        <v>CAR00110702202145</v>
      </c>
      <c r="X16" s="20" t="str">
        <f>"CAR0022"&amp;Dropdown!$A$1&amp;Dropdown!A47</f>
        <v>CAR00220702202145</v>
      </c>
      <c r="Y16" s="1">
        <v>5</v>
      </c>
      <c r="Z16" s="2">
        <f t="shared" si="5"/>
        <v>2020</v>
      </c>
      <c r="AA16" s="1" t="s">
        <v>135</v>
      </c>
      <c r="AB16" s="1" t="s">
        <v>136</v>
      </c>
      <c r="AC16" s="1" t="s">
        <v>586</v>
      </c>
      <c r="AD16" s="1">
        <v>1</v>
      </c>
      <c r="AE16" s="1">
        <v>2</v>
      </c>
      <c r="AF16" s="1">
        <v>3</v>
      </c>
      <c r="AG16" s="1">
        <v>1000</v>
      </c>
      <c r="AH16" s="1">
        <v>10000</v>
      </c>
      <c r="AI16" s="1">
        <v>111</v>
      </c>
      <c r="AJ16" s="1">
        <v>222</v>
      </c>
      <c r="AK16" s="1">
        <v>333</v>
      </c>
      <c r="AL16" s="1">
        <v>444</v>
      </c>
      <c r="AM16" s="1">
        <v>555</v>
      </c>
      <c r="AN16" s="1">
        <v>666</v>
      </c>
      <c r="AO16" s="1">
        <v>777</v>
      </c>
      <c r="AP16" s="1">
        <v>888</v>
      </c>
      <c r="AQ16" s="1">
        <v>999</v>
      </c>
      <c r="AR16" s="1">
        <v>1100</v>
      </c>
      <c r="AS16" s="1">
        <v>2200</v>
      </c>
      <c r="AT16" s="1">
        <v>3300</v>
      </c>
      <c r="AU16" s="1">
        <v>4400</v>
      </c>
      <c r="AV16" s="1">
        <v>5500</v>
      </c>
      <c r="AW16" s="1">
        <v>6600</v>
      </c>
      <c r="AX16" s="1">
        <v>7700</v>
      </c>
      <c r="AY16" s="1">
        <v>8800</v>
      </c>
      <c r="AZ16" s="22">
        <v>0</v>
      </c>
      <c r="BA16" s="22">
        <v>0</v>
      </c>
      <c r="BB16" s="22">
        <v>0</v>
      </c>
      <c r="BC16" s="22">
        <v>0</v>
      </c>
      <c r="BD16" s="22">
        <v>0</v>
      </c>
      <c r="BE16" s="22">
        <v>0</v>
      </c>
      <c r="BF16" s="22">
        <v>0</v>
      </c>
      <c r="BG16" s="22">
        <v>0</v>
      </c>
      <c r="BH16" s="22">
        <v>0</v>
      </c>
      <c r="BI16" s="22">
        <v>1</v>
      </c>
      <c r="BJ16" s="22">
        <v>1</v>
      </c>
      <c r="BK16" s="22">
        <v>1</v>
      </c>
      <c r="BL16" s="22">
        <v>1</v>
      </c>
      <c r="BM16" s="22">
        <v>1</v>
      </c>
      <c r="BN16" s="22">
        <v>1</v>
      </c>
      <c r="BO16" s="22">
        <v>1</v>
      </c>
      <c r="BP16" s="22">
        <v>1</v>
      </c>
      <c r="BQ16" s="18">
        <v>20.75</v>
      </c>
      <c r="BR16" s="18">
        <v>100</v>
      </c>
      <c r="BS16" s="18">
        <v>100</v>
      </c>
      <c r="BT16" s="18">
        <v>100</v>
      </c>
      <c r="BU16" s="18">
        <v>100</v>
      </c>
      <c r="BV16" s="18">
        <v>-100.25</v>
      </c>
      <c r="BW16" s="18">
        <v>100</v>
      </c>
      <c r="BX16" s="1">
        <v>100</v>
      </c>
      <c r="BY16" s="1">
        <v>100</v>
      </c>
      <c r="BZ16" s="1">
        <v>100</v>
      </c>
      <c r="CA16" s="1">
        <v>100</v>
      </c>
      <c r="CB16" s="1">
        <v>100</v>
      </c>
      <c r="CC16" s="1">
        <v>100</v>
      </c>
      <c r="CD16" s="1">
        <v>100</v>
      </c>
      <c r="CE16" s="1">
        <v>100</v>
      </c>
      <c r="CF16" s="1">
        <v>100</v>
      </c>
      <c r="CG16" s="18">
        <v>235.45</v>
      </c>
      <c r="CH16" s="18">
        <f t="shared" si="7"/>
        <v>-150.55000000000001</v>
      </c>
      <c r="CI16" s="18">
        <v>666</v>
      </c>
      <c r="CJ16" s="1">
        <v>777</v>
      </c>
      <c r="CK16" s="1">
        <v>888</v>
      </c>
      <c r="CL16" s="1">
        <v>999</v>
      </c>
      <c r="CM16" s="1">
        <v>123</v>
      </c>
      <c r="CN16" s="1">
        <v>234</v>
      </c>
      <c r="CO16" s="1">
        <v>345</v>
      </c>
      <c r="CP16" s="1">
        <v>456</v>
      </c>
      <c r="CQ16" s="1">
        <v>567</v>
      </c>
      <c r="CR16" s="1">
        <v>678</v>
      </c>
      <c r="CS16" s="1">
        <v>789</v>
      </c>
      <c r="CT16" s="1">
        <v>1</v>
      </c>
      <c r="CU16" s="2" t="str">
        <f t="shared" si="6"/>
        <v>Auto Physical Damage</v>
      </c>
      <c r="CV16" s="24" t="str">
        <f t="shared" si="16"/>
        <v>07/02/2021</v>
      </c>
      <c r="CW16" s="1">
        <v>3</v>
      </c>
      <c r="CX16" s="1">
        <v>15</v>
      </c>
      <c r="CY16" s="24" t="str">
        <f t="shared" si="17"/>
        <v>07/02/2021</v>
      </c>
      <c r="CZ16" s="1">
        <v>100</v>
      </c>
      <c r="DA16" s="1">
        <v>2</v>
      </c>
      <c r="DC16" s="2"/>
      <c r="DD16" s="18">
        <v>20.75</v>
      </c>
      <c r="DE16" s="18">
        <v>100</v>
      </c>
      <c r="DF16" s="18">
        <v>100</v>
      </c>
      <c r="DG16" s="18">
        <v>100</v>
      </c>
      <c r="DH16" s="18">
        <v>100</v>
      </c>
      <c r="DI16" s="18">
        <v>-100.25</v>
      </c>
      <c r="DJ16" s="18">
        <v>100</v>
      </c>
      <c r="DK16" s="18">
        <v>100</v>
      </c>
      <c r="DL16" s="18">
        <v>100</v>
      </c>
      <c r="DM16" s="18">
        <v>100</v>
      </c>
      <c r="DN16" s="18">
        <v>100</v>
      </c>
      <c r="DO16" s="18">
        <v>100</v>
      </c>
      <c r="DP16" s="18">
        <v>100</v>
      </c>
      <c r="DQ16" s="18">
        <v>100</v>
      </c>
      <c r="DR16" s="18">
        <v>100</v>
      </c>
      <c r="DS16" s="18">
        <v>100</v>
      </c>
      <c r="DT16" s="18">
        <v>135.44999999999999</v>
      </c>
      <c r="DU16" s="18">
        <f t="shared" si="8"/>
        <v>-150.55000000000001</v>
      </c>
      <c r="DV16" s="1">
        <v>666</v>
      </c>
      <c r="DW16" s="1">
        <v>777</v>
      </c>
      <c r="DX16" s="1">
        <v>888</v>
      </c>
      <c r="DY16" s="1">
        <v>999</v>
      </c>
      <c r="DZ16" s="1">
        <v>123</v>
      </c>
      <c r="EA16" s="1">
        <v>234</v>
      </c>
      <c r="EB16" s="1">
        <v>345</v>
      </c>
      <c r="EC16" s="1">
        <v>456</v>
      </c>
      <c r="ED16" s="1">
        <v>567</v>
      </c>
      <c r="EE16" s="1">
        <v>678</v>
      </c>
      <c r="EF16" s="1">
        <v>789</v>
      </c>
      <c r="EG16" s="1" t="str">
        <f>VLOOKUP(F16,'AL_Policy Number'!A:B,2,FALSE)</f>
        <v>UTO-IL-0000563</v>
      </c>
    </row>
    <row r="17" spans="1:137" s="1" customFormat="1" x14ac:dyDescent="0.25">
      <c r="A17" s="1" t="s">
        <v>585</v>
      </c>
      <c r="B17" s="1" t="s">
        <v>108</v>
      </c>
      <c r="C17" s="1">
        <v>123456789</v>
      </c>
      <c r="D17" s="1">
        <v>143</v>
      </c>
      <c r="E17" s="1">
        <v>15</v>
      </c>
      <c r="F17" s="6" t="str">
        <f t="shared" si="0"/>
        <v>IN</v>
      </c>
      <c r="G17" s="2" t="str">
        <f t="shared" si="1"/>
        <v>Indiana</v>
      </c>
      <c r="H17" s="1" t="s">
        <v>1</v>
      </c>
      <c r="I17" s="1" t="s">
        <v>584</v>
      </c>
      <c r="J17" s="1">
        <v>0</v>
      </c>
      <c r="K17" s="2" t="str">
        <f t="shared" si="2"/>
        <v>Billing</v>
      </c>
      <c r="L17" s="1" t="s">
        <v>582</v>
      </c>
      <c r="M17" s="1" t="s">
        <v>583</v>
      </c>
      <c r="N17" s="1" t="s">
        <v>117</v>
      </c>
      <c r="O17" s="24" t="str">
        <f>Dropdown!$C$11</f>
        <v>07/02/2021</v>
      </c>
      <c r="P17" s="1">
        <v>0</v>
      </c>
      <c r="Q17" s="2" t="str">
        <f t="shared" si="3"/>
        <v>Black Car</v>
      </c>
      <c r="R17" s="1">
        <f>IF(Dropdown!$C$13="Riv",1,(IF(Dropdown!$C$13="App",0,(IF(Dropdown!$C$13="VALE",2,"N/A!!")))))</f>
        <v>0</v>
      </c>
      <c r="S17" s="2" t="str">
        <f t="shared" si="4"/>
        <v>Applied</v>
      </c>
      <c r="U17" s="2"/>
      <c r="V17" s="20" t="str">
        <f>"CAR0000"&amp;Dropdown!$A$1&amp;Dropdown!A15</f>
        <v>CAR00000702202113</v>
      </c>
      <c r="W17" s="20" t="str">
        <f>"CAR0011"&amp;Dropdown!$A$1&amp;Dropdown!A48</f>
        <v>CAR00110702202146</v>
      </c>
      <c r="X17" s="20" t="str">
        <f>"CAR0022"&amp;Dropdown!$A$1&amp;Dropdown!A48</f>
        <v>CAR00220702202146</v>
      </c>
      <c r="Y17" s="1">
        <v>5</v>
      </c>
      <c r="Z17" s="2">
        <f t="shared" si="5"/>
        <v>2020</v>
      </c>
      <c r="AA17" s="1" t="s">
        <v>135</v>
      </c>
      <c r="AB17" s="1" t="s">
        <v>136</v>
      </c>
      <c r="AC17" s="1" t="s">
        <v>586</v>
      </c>
      <c r="AD17" s="1">
        <v>1</v>
      </c>
      <c r="AE17" s="1">
        <v>2</v>
      </c>
      <c r="AF17" s="1">
        <v>3</v>
      </c>
      <c r="AG17" s="1">
        <v>1000</v>
      </c>
      <c r="AH17" s="1">
        <v>10000</v>
      </c>
      <c r="AI17" s="1">
        <v>111</v>
      </c>
      <c r="AJ17" s="1">
        <v>222</v>
      </c>
      <c r="AK17" s="1">
        <v>333</v>
      </c>
      <c r="AL17" s="1">
        <v>444</v>
      </c>
      <c r="AM17" s="1">
        <v>555</v>
      </c>
      <c r="AN17" s="1">
        <v>666</v>
      </c>
      <c r="AO17" s="1">
        <v>777</v>
      </c>
      <c r="AP17" s="1">
        <v>888</v>
      </c>
      <c r="AQ17" s="1">
        <v>999</v>
      </c>
      <c r="AR17" s="1">
        <v>1100</v>
      </c>
      <c r="AS17" s="1">
        <v>2200</v>
      </c>
      <c r="AT17" s="1">
        <v>3300</v>
      </c>
      <c r="AU17" s="1">
        <v>4400</v>
      </c>
      <c r="AV17" s="1">
        <v>5500</v>
      </c>
      <c r="AW17" s="1">
        <v>6600</v>
      </c>
      <c r="AX17" s="1">
        <v>7700</v>
      </c>
      <c r="AY17" s="1">
        <v>8800</v>
      </c>
      <c r="AZ17" s="22">
        <v>1</v>
      </c>
      <c r="BA17" s="22">
        <v>1</v>
      </c>
      <c r="BB17" s="22">
        <v>1</v>
      </c>
      <c r="BC17" s="22">
        <v>1</v>
      </c>
      <c r="BD17" s="22">
        <v>1</v>
      </c>
      <c r="BE17" s="22">
        <v>1</v>
      </c>
      <c r="BF17" s="22">
        <v>1</v>
      </c>
      <c r="BG17" s="22">
        <v>1</v>
      </c>
      <c r="BH17" s="22">
        <v>1</v>
      </c>
      <c r="BI17" s="22">
        <v>1</v>
      </c>
      <c r="BJ17" s="22">
        <v>1</v>
      </c>
      <c r="BK17" s="22">
        <v>1</v>
      </c>
      <c r="BL17" s="22">
        <v>1</v>
      </c>
      <c r="BM17" s="22">
        <v>1</v>
      </c>
      <c r="BN17" s="22">
        <v>1</v>
      </c>
      <c r="BO17" s="22">
        <v>1</v>
      </c>
      <c r="BP17" s="22">
        <v>1</v>
      </c>
      <c r="BQ17" s="18">
        <v>20.75</v>
      </c>
      <c r="BR17" s="18">
        <v>100</v>
      </c>
      <c r="BS17" s="18">
        <v>100</v>
      </c>
      <c r="BT17" s="18">
        <v>100</v>
      </c>
      <c r="BU17" s="18">
        <v>100</v>
      </c>
      <c r="BV17" s="18">
        <v>-100.25</v>
      </c>
      <c r="BW17" s="18">
        <v>100</v>
      </c>
      <c r="BX17" s="1">
        <v>100</v>
      </c>
      <c r="BY17" s="1">
        <v>100</v>
      </c>
      <c r="BZ17" s="1">
        <v>100</v>
      </c>
      <c r="CA17" s="1">
        <v>100</v>
      </c>
      <c r="CB17" s="1">
        <v>100</v>
      </c>
      <c r="CC17" s="1">
        <v>100</v>
      </c>
      <c r="CD17" s="1">
        <v>100</v>
      </c>
      <c r="CE17" s="1">
        <v>100</v>
      </c>
      <c r="CF17" s="1">
        <v>100</v>
      </c>
      <c r="CG17" s="18">
        <v>235.45</v>
      </c>
      <c r="CH17" s="18">
        <f t="shared" si="7"/>
        <v>-150.55000000000001</v>
      </c>
      <c r="CI17" s="18">
        <v>666</v>
      </c>
      <c r="CJ17" s="1">
        <v>777</v>
      </c>
      <c r="CK17" s="1">
        <v>888</v>
      </c>
      <c r="CL17" s="1">
        <v>999</v>
      </c>
      <c r="CM17" s="1">
        <v>123</v>
      </c>
      <c r="CN17" s="1">
        <v>234</v>
      </c>
      <c r="CO17" s="1">
        <v>345</v>
      </c>
      <c r="CP17" s="1">
        <v>456</v>
      </c>
      <c r="CQ17" s="1">
        <v>567</v>
      </c>
      <c r="CR17" s="1">
        <v>678</v>
      </c>
      <c r="CS17" s="1">
        <v>789</v>
      </c>
      <c r="CT17" s="1">
        <v>1</v>
      </c>
      <c r="CU17" s="2" t="str">
        <f t="shared" si="6"/>
        <v>Auto Physical Damage</v>
      </c>
      <c r="CV17" s="24" t="str">
        <f t="shared" si="16"/>
        <v>07/02/2021</v>
      </c>
      <c r="CW17" s="1">
        <v>3</v>
      </c>
      <c r="CX17" s="1">
        <v>15</v>
      </c>
      <c r="CY17" s="24" t="str">
        <f t="shared" si="17"/>
        <v>07/02/2021</v>
      </c>
      <c r="CZ17" s="1">
        <v>100</v>
      </c>
      <c r="DA17" s="1">
        <v>2</v>
      </c>
      <c r="DC17" s="2"/>
      <c r="DD17" s="18">
        <v>20.75</v>
      </c>
      <c r="DE17" s="18">
        <v>100</v>
      </c>
      <c r="DF17" s="18">
        <v>100</v>
      </c>
      <c r="DG17" s="18">
        <v>100</v>
      </c>
      <c r="DH17" s="18">
        <v>100</v>
      </c>
      <c r="DI17" s="18">
        <v>-100.25</v>
      </c>
      <c r="DJ17" s="18">
        <v>100</v>
      </c>
      <c r="DK17" s="18">
        <v>100</v>
      </c>
      <c r="DL17" s="18">
        <v>100</v>
      </c>
      <c r="DM17" s="18">
        <v>100</v>
      </c>
      <c r="DN17" s="18">
        <v>100</v>
      </c>
      <c r="DO17" s="18">
        <v>100</v>
      </c>
      <c r="DP17" s="18">
        <v>100</v>
      </c>
      <c r="DQ17" s="18">
        <v>100</v>
      </c>
      <c r="DR17" s="18">
        <v>100</v>
      </c>
      <c r="DS17" s="18">
        <v>100</v>
      </c>
      <c r="DT17" s="18">
        <v>135.44999999999999</v>
      </c>
      <c r="DU17" s="18">
        <f t="shared" si="8"/>
        <v>-150.55000000000001</v>
      </c>
      <c r="DV17" s="1">
        <v>666</v>
      </c>
      <c r="DW17" s="1">
        <v>777</v>
      </c>
      <c r="DX17" s="1">
        <v>888</v>
      </c>
      <c r="DY17" s="1">
        <v>999</v>
      </c>
      <c r="DZ17" s="1">
        <v>123</v>
      </c>
      <c r="EA17" s="1">
        <v>234</v>
      </c>
      <c r="EB17" s="1">
        <v>345</v>
      </c>
      <c r="EC17" s="1">
        <v>456</v>
      </c>
      <c r="ED17" s="1">
        <v>567</v>
      </c>
      <c r="EE17" s="1">
        <v>678</v>
      </c>
      <c r="EF17" s="1">
        <v>789</v>
      </c>
      <c r="EG17" s="1" t="str">
        <f>VLOOKUP(F17,'AL_Policy Number'!A:B,2,FALSE)</f>
        <v>UTO-IN-0000564</v>
      </c>
    </row>
    <row r="18" spans="1:137" s="1" customFormat="1" x14ac:dyDescent="0.25">
      <c r="A18" s="1" t="s">
        <v>585</v>
      </c>
      <c r="B18" s="1" t="s">
        <v>108</v>
      </c>
      <c r="C18" s="1">
        <v>123456789</v>
      </c>
      <c r="D18" s="1">
        <v>143</v>
      </c>
      <c r="E18" s="1">
        <v>16</v>
      </c>
      <c r="F18" s="6" t="str">
        <f t="shared" si="0"/>
        <v>KS</v>
      </c>
      <c r="G18" s="2" t="str">
        <f t="shared" si="1"/>
        <v>Kansas</v>
      </c>
      <c r="H18" s="1" t="s">
        <v>1</v>
      </c>
      <c r="I18" s="1" t="s">
        <v>584</v>
      </c>
      <c r="J18" s="1">
        <v>0</v>
      </c>
      <c r="K18" s="2" t="str">
        <f t="shared" si="2"/>
        <v>Billing</v>
      </c>
      <c r="L18" s="1" t="s">
        <v>582</v>
      </c>
      <c r="M18" s="1" t="s">
        <v>583</v>
      </c>
      <c r="N18" s="1" t="s">
        <v>117</v>
      </c>
      <c r="O18" s="24" t="str">
        <f>Dropdown!$C$11</f>
        <v>07/02/2021</v>
      </c>
      <c r="P18" s="1">
        <v>0</v>
      </c>
      <c r="Q18" s="2" t="str">
        <f t="shared" si="3"/>
        <v>Black Car</v>
      </c>
      <c r="R18" s="1">
        <f>IF(Dropdown!$C$13="Riv",1,(IF(Dropdown!$C$13="App",0,(IF(Dropdown!$C$13="VALE",2,"N/A!!")))))</f>
        <v>0</v>
      </c>
      <c r="S18" s="2" t="str">
        <f t="shared" si="4"/>
        <v>Applied</v>
      </c>
      <c r="T18" s="1">
        <v>0</v>
      </c>
      <c r="U18" s="2" t="s">
        <v>288</v>
      </c>
      <c r="V18" s="20" t="str">
        <f>"CAR0000"&amp;Dropdown!$A$1&amp;Dropdown!A16</f>
        <v>CAR00000702202114</v>
      </c>
      <c r="W18" s="20" t="str">
        <f>"CAR0011"&amp;Dropdown!$A$1&amp;Dropdown!A49</f>
        <v>CAR00110702202147</v>
      </c>
      <c r="X18" s="20" t="str">
        <f>"CAR0022"&amp;Dropdown!$A$1&amp;Dropdown!A49</f>
        <v>CAR00220702202147</v>
      </c>
      <c r="Y18" s="1">
        <v>5</v>
      </c>
      <c r="Z18" s="2">
        <f t="shared" si="5"/>
        <v>2020</v>
      </c>
      <c r="AA18" s="1" t="s">
        <v>135</v>
      </c>
      <c r="AB18" s="1" t="s">
        <v>136</v>
      </c>
      <c r="AC18" s="1" t="s">
        <v>586</v>
      </c>
      <c r="AD18" s="1">
        <v>1</v>
      </c>
      <c r="AE18" s="1">
        <v>2</v>
      </c>
      <c r="AF18" s="1">
        <v>3</v>
      </c>
      <c r="AG18" s="1">
        <v>1000</v>
      </c>
      <c r="AH18" s="1">
        <v>10000</v>
      </c>
      <c r="AI18" s="1">
        <v>111</v>
      </c>
      <c r="AJ18" s="1">
        <v>222</v>
      </c>
      <c r="AK18" s="1">
        <v>333</v>
      </c>
      <c r="AL18" s="1">
        <v>444</v>
      </c>
      <c r="AM18" s="1">
        <v>555</v>
      </c>
      <c r="AN18" s="1">
        <v>666</v>
      </c>
      <c r="AO18" s="1">
        <v>777</v>
      </c>
      <c r="AP18" s="1">
        <v>888</v>
      </c>
      <c r="AQ18" s="1">
        <v>999</v>
      </c>
      <c r="AR18" s="1">
        <v>1100</v>
      </c>
      <c r="AS18" s="1">
        <v>2200</v>
      </c>
      <c r="AT18" s="1">
        <v>3300</v>
      </c>
      <c r="AU18" s="1">
        <v>4400</v>
      </c>
      <c r="AV18" s="1">
        <v>5500</v>
      </c>
      <c r="AW18" s="1">
        <v>6600</v>
      </c>
      <c r="AX18" s="1">
        <v>7700</v>
      </c>
      <c r="AY18" s="1">
        <v>8800</v>
      </c>
      <c r="AZ18" s="22">
        <v>0</v>
      </c>
      <c r="BA18" s="22">
        <v>0</v>
      </c>
      <c r="BB18" s="22">
        <v>0</v>
      </c>
      <c r="BC18" s="22">
        <v>0</v>
      </c>
      <c r="BD18" s="22">
        <v>0</v>
      </c>
      <c r="BE18" s="22">
        <v>0</v>
      </c>
      <c r="BF18" s="22">
        <v>0</v>
      </c>
      <c r="BG18" s="22">
        <v>0</v>
      </c>
      <c r="BH18" s="22">
        <v>0</v>
      </c>
      <c r="BI18" s="22">
        <v>1</v>
      </c>
      <c r="BJ18" s="22">
        <v>1</v>
      </c>
      <c r="BK18" s="22">
        <v>1</v>
      </c>
      <c r="BL18" s="22">
        <v>1</v>
      </c>
      <c r="BM18" s="22">
        <v>1</v>
      </c>
      <c r="BN18" s="22">
        <v>1</v>
      </c>
      <c r="BO18" s="22">
        <v>1</v>
      </c>
      <c r="BP18" s="22">
        <v>1</v>
      </c>
      <c r="BQ18" s="18">
        <v>20.75</v>
      </c>
      <c r="BR18" s="18">
        <v>100</v>
      </c>
      <c r="BS18" s="18">
        <v>100</v>
      </c>
      <c r="BT18" s="18">
        <v>100</v>
      </c>
      <c r="BU18" s="18">
        <v>100</v>
      </c>
      <c r="BV18" s="18">
        <v>-100.25</v>
      </c>
      <c r="BW18" s="18">
        <v>100</v>
      </c>
      <c r="BX18" s="1">
        <v>100</v>
      </c>
      <c r="BY18" s="1">
        <v>100</v>
      </c>
      <c r="BZ18" s="1">
        <v>100</v>
      </c>
      <c r="CA18" s="1">
        <v>100</v>
      </c>
      <c r="CB18" s="1">
        <v>100</v>
      </c>
      <c r="CC18" s="1">
        <v>100</v>
      </c>
      <c r="CD18" s="1">
        <v>100</v>
      </c>
      <c r="CE18" s="1">
        <v>100</v>
      </c>
      <c r="CF18" s="1">
        <v>100</v>
      </c>
      <c r="CG18" s="18">
        <v>235.45</v>
      </c>
      <c r="CH18" s="18">
        <f t="shared" si="7"/>
        <v>-150.55000000000001</v>
      </c>
      <c r="CI18" s="18">
        <v>666</v>
      </c>
      <c r="CJ18" s="1">
        <v>777</v>
      </c>
      <c r="CK18" s="1">
        <v>888</v>
      </c>
      <c r="CL18" s="1">
        <v>999</v>
      </c>
      <c r="CM18" s="1">
        <v>123</v>
      </c>
      <c r="CN18" s="1">
        <v>234</v>
      </c>
      <c r="CO18" s="1">
        <v>345</v>
      </c>
      <c r="CP18" s="1">
        <v>456</v>
      </c>
      <c r="CQ18" s="1">
        <v>567</v>
      </c>
      <c r="CR18" s="1">
        <v>678</v>
      </c>
      <c r="CS18" s="1">
        <v>789</v>
      </c>
      <c r="CT18" s="1">
        <v>1</v>
      </c>
      <c r="CU18" s="2" t="str">
        <f t="shared" si="6"/>
        <v>Auto Physical Damage</v>
      </c>
      <c r="CV18" s="24" t="str">
        <f t="shared" si="16"/>
        <v>07/02/2021</v>
      </c>
      <c r="CW18" s="1">
        <v>3</v>
      </c>
      <c r="CX18" s="1">
        <v>15</v>
      </c>
      <c r="CY18" s="24" t="str">
        <f t="shared" si="17"/>
        <v>07/02/2021</v>
      </c>
      <c r="CZ18" s="1">
        <v>100</v>
      </c>
      <c r="DA18" s="1">
        <v>2</v>
      </c>
      <c r="DB18" s="1">
        <v>0</v>
      </c>
      <c r="DC18" s="2" t="s">
        <v>288</v>
      </c>
      <c r="DD18" s="18">
        <v>20.75</v>
      </c>
      <c r="DE18" s="18">
        <v>100</v>
      </c>
      <c r="DF18" s="18">
        <v>100</v>
      </c>
      <c r="DG18" s="18">
        <v>100</v>
      </c>
      <c r="DH18" s="18">
        <v>100</v>
      </c>
      <c r="DI18" s="18">
        <v>-100.25</v>
      </c>
      <c r="DJ18" s="18">
        <v>100</v>
      </c>
      <c r="DK18" s="18">
        <v>100</v>
      </c>
      <c r="DL18" s="18">
        <v>100</v>
      </c>
      <c r="DM18" s="18">
        <v>100</v>
      </c>
      <c r="DN18" s="18">
        <v>100</v>
      </c>
      <c r="DO18" s="18">
        <v>100</v>
      </c>
      <c r="DP18" s="18">
        <v>100</v>
      </c>
      <c r="DQ18" s="18">
        <v>100</v>
      </c>
      <c r="DR18" s="18">
        <v>100</v>
      </c>
      <c r="DS18" s="18">
        <v>100</v>
      </c>
      <c r="DT18" s="18">
        <v>135.44999999999999</v>
      </c>
      <c r="DU18" s="18">
        <f t="shared" si="8"/>
        <v>-150.55000000000001</v>
      </c>
      <c r="DV18" s="1">
        <v>666</v>
      </c>
      <c r="DW18" s="1">
        <v>777</v>
      </c>
      <c r="DX18" s="1">
        <v>888</v>
      </c>
      <c r="DY18" s="1">
        <v>999</v>
      </c>
      <c r="DZ18" s="1">
        <v>123</v>
      </c>
      <c r="EA18" s="1">
        <v>234</v>
      </c>
      <c r="EB18" s="1">
        <v>345</v>
      </c>
      <c r="EC18" s="1">
        <v>456</v>
      </c>
      <c r="ED18" s="1">
        <v>567</v>
      </c>
      <c r="EE18" s="1">
        <v>678</v>
      </c>
      <c r="EF18" s="1">
        <v>789</v>
      </c>
      <c r="EG18" s="1" t="str">
        <f>VLOOKUP(F18,'AL_Policy Number'!A:B,2,FALSE)</f>
        <v>UTO-KS-0000567</v>
      </c>
    </row>
    <row r="19" spans="1:137" s="1" customFormat="1" x14ac:dyDescent="0.25">
      <c r="A19" s="1" t="s">
        <v>585</v>
      </c>
      <c r="B19" s="1" t="s">
        <v>108</v>
      </c>
      <c r="C19" s="1">
        <v>123456789</v>
      </c>
      <c r="D19" s="1">
        <v>143</v>
      </c>
      <c r="E19" s="1">
        <v>17</v>
      </c>
      <c r="F19" s="6" t="str">
        <f t="shared" si="0"/>
        <v>KY</v>
      </c>
      <c r="G19" s="2" t="str">
        <f t="shared" si="1"/>
        <v>Kentucky</v>
      </c>
      <c r="H19" s="1" t="s">
        <v>1</v>
      </c>
      <c r="I19" s="1" t="s">
        <v>584</v>
      </c>
      <c r="J19" s="1">
        <v>0</v>
      </c>
      <c r="K19" s="2" t="str">
        <f t="shared" si="2"/>
        <v>Billing</v>
      </c>
      <c r="L19" s="1" t="s">
        <v>582</v>
      </c>
      <c r="M19" s="1" t="s">
        <v>583</v>
      </c>
      <c r="N19" s="1" t="s">
        <v>117</v>
      </c>
      <c r="O19" s="24" t="str">
        <f>Dropdown!$C$11</f>
        <v>07/02/2021</v>
      </c>
      <c r="P19" s="1">
        <v>0</v>
      </c>
      <c r="Q19" s="2" t="str">
        <f t="shared" si="3"/>
        <v>Black Car</v>
      </c>
      <c r="R19" s="1">
        <f>IF(Dropdown!$C$13="Riv",1,(IF(Dropdown!$C$13="App",0,(IF(Dropdown!$C$13="VALE",2,"N/A!!")))))</f>
        <v>0</v>
      </c>
      <c r="S19" s="2" t="str">
        <f t="shared" si="4"/>
        <v>Applied</v>
      </c>
      <c r="U19" s="2"/>
      <c r="V19" s="20" t="str">
        <f>"CAR0000"&amp;Dropdown!$A$1&amp;Dropdown!A17</f>
        <v>CAR00000702202115</v>
      </c>
      <c r="W19" s="20" t="str">
        <f>"CAR0011"&amp;Dropdown!$A$1&amp;Dropdown!A50</f>
        <v>CAR00110702202148</v>
      </c>
      <c r="X19" s="20" t="str">
        <f>"CAR0022"&amp;Dropdown!$A$1&amp;Dropdown!A50</f>
        <v>CAR00220702202148</v>
      </c>
      <c r="Y19" s="1">
        <v>5</v>
      </c>
      <c r="Z19" s="2">
        <f t="shared" si="5"/>
        <v>2020</v>
      </c>
      <c r="AA19" s="1" t="s">
        <v>135</v>
      </c>
      <c r="AB19" s="1" t="s">
        <v>136</v>
      </c>
      <c r="AC19" s="1" t="s">
        <v>586</v>
      </c>
      <c r="AD19" s="1">
        <v>1</v>
      </c>
      <c r="AE19" s="1">
        <v>2</v>
      </c>
      <c r="AF19" s="1">
        <v>3</v>
      </c>
      <c r="AG19" s="1">
        <v>1000</v>
      </c>
      <c r="AH19" s="1">
        <v>10000</v>
      </c>
      <c r="AI19" s="1">
        <v>111</v>
      </c>
      <c r="AJ19" s="1">
        <v>222</v>
      </c>
      <c r="AK19" s="1">
        <v>333</v>
      </c>
      <c r="AL19" s="1">
        <v>444</v>
      </c>
      <c r="AM19" s="1">
        <v>555</v>
      </c>
      <c r="AN19" s="1">
        <v>666</v>
      </c>
      <c r="AO19" s="1">
        <v>777</v>
      </c>
      <c r="AP19" s="1">
        <v>888</v>
      </c>
      <c r="AQ19" s="1">
        <v>999</v>
      </c>
      <c r="AR19" s="1">
        <v>1100</v>
      </c>
      <c r="AS19" s="1">
        <v>2200</v>
      </c>
      <c r="AT19" s="1">
        <v>3300</v>
      </c>
      <c r="AU19" s="1">
        <v>4400</v>
      </c>
      <c r="AV19" s="1">
        <v>5500</v>
      </c>
      <c r="AW19" s="1">
        <v>6600</v>
      </c>
      <c r="AX19" s="1">
        <v>7700</v>
      </c>
      <c r="AY19" s="1">
        <v>8800</v>
      </c>
      <c r="AZ19" s="22">
        <v>1</v>
      </c>
      <c r="BA19" s="22">
        <v>1</v>
      </c>
      <c r="BB19" s="22">
        <v>1</v>
      </c>
      <c r="BC19" s="22">
        <v>1</v>
      </c>
      <c r="BD19" s="22">
        <v>1</v>
      </c>
      <c r="BE19" s="22">
        <v>1</v>
      </c>
      <c r="BF19" s="22">
        <v>1</v>
      </c>
      <c r="BG19" s="22">
        <v>1</v>
      </c>
      <c r="BH19" s="22">
        <v>1</v>
      </c>
      <c r="BI19" s="22">
        <v>1</v>
      </c>
      <c r="BJ19" s="22">
        <v>1</v>
      </c>
      <c r="BK19" s="22">
        <v>1</v>
      </c>
      <c r="BL19" s="22">
        <v>1</v>
      </c>
      <c r="BM19" s="22">
        <v>1</v>
      </c>
      <c r="BN19" s="22">
        <v>1</v>
      </c>
      <c r="BO19" s="22">
        <v>1</v>
      </c>
      <c r="BP19" s="22">
        <v>1</v>
      </c>
      <c r="BQ19" s="18">
        <v>20.75</v>
      </c>
      <c r="BR19" s="18">
        <v>100</v>
      </c>
      <c r="BS19" s="18">
        <v>100</v>
      </c>
      <c r="BT19" s="18">
        <v>100</v>
      </c>
      <c r="BU19" s="18">
        <v>100</v>
      </c>
      <c r="BV19" s="18">
        <v>-100.25</v>
      </c>
      <c r="BW19" s="18">
        <v>100</v>
      </c>
      <c r="BX19" s="1">
        <v>100</v>
      </c>
      <c r="BY19" s="1">
        <v>100</v>
      </c>
      <c r="BZ19" s="1">
        <v>100</v>
      </c>
      <c r="CA19" s="1">
        <v>100</v>
      </c>
      <c r="CB19" s="1">
        <v>100</v>
      </c>
      <c r="CC19" s="1">
        <v>100</v>
      </c>
      <c r="CD19" s="1">
        <v>100</v>
      </c>
      <c r="CE19" s="1">
        <v>100</v>
      </c>
      <c r="CF19" s="1">
        <v>100</v>
      </c>
      <c r="CG19" s="18">
        <v>235.45</v>
      </c>
      <c r="CH19" s="18">
        <f t="shared" si="7"/>
        <v>-150.55000000000001</v>
      </c>
      <c r="CI19" s="18">
        <v>666</v>
      </c>
      <c r="CJ19" s="1">
        <v>777</v>
      </c>
      <c r="CK19" s="1">
        <v>888</v>
      </c>
      <c r="CL19" s="1">
        <v>999</v>
      </c>
      <c r="CM19" s="1">
        <v>123</v>
      </c>
      <c r="CN19" s="1">
        <v>234</v>
      </c>
      <c r="CO19" s="1">
        <v>345</v>
      </c>
      <c r="CP19" s="1">
        <v>456</v>
      </c>
      <c r="CQ19" s="1">
        <v>567</v>
      </c>
      <c r="CR19" s="1">
        <v>678</v>
      </c>
      <c r="CS19" s="1">
        <v>789</v>
      </c>
      <c r="CT19" s="1">
        <v>1</v>
      </c>
      <c r="CU19" s="2" t="str">
        <f t="shared" si="6"/>
        <v>Auto Physical Damage</v>
      </c>
      <c r="CV19" s="24" t="str">
        <f t="shared" si="16"/>
        <v>07/02/2021</v>
      </c>
      <c r="CW19" s="1">
        <v>3</v>
      </c>
      <c r="CX19" s="1">
        <v>15</v>
      </c>
      <c r="CY19" s="24" t="str">
        <f t="shared" si="17"/>
        <v>07/02/2021</v>
      </c>
      <c r="CZ19" s="1">
        <v>100</v>
      </c>
      <c r="DA19" s="1">
        <v>2</v>
      </c>
      <c r="DC19" s="2"/>
      <c r="DD19" s="18">
        <v>20.75</v>
      </c>
      <c r="DE19" s="18">
        <v>100</v>
      </c>
      <c r="DF19" s="18">
        <v>100</v>
      </c>
      <c r="DG19" s="18">
        <v>100</v>
      </c>
      <c r="DH19" s="18">
        <v>100</v>
      </c>
      <c r="DI19" s="18">
        <v>-100.25</v>
      </c>
      <c r="DJ19" s="18">
        <v>100</v>
      </c>
      <c r="DK19" s="18">
        <v>100</v>
      </c>
      <c r="DL19" s="18">
        <v>100</v>
      </c>
      <c r="DM19" s="18">
        <v>100</v>
      </c>
      <c r="DN19" s="18">
        <v>100</v>
      </c>
      <c r="DO19" s="18">
        <v>100</v>
      </c>
      <c r="DP19" s="18">
        <v>100</v>
      </c>
      <c r="DQ19" s="18">
        <v>100</v>
      </c>
      <c r="DR19" s="18">
        <v>100</v>
      </c>
      <c r="DS19" s="18">
        <v>100</v>
      </c>
      <c r="DT19" s="18">
        <v>135.44999999999999</v>
      </c>
      <c r="DU19" s="18">
        <f t="shared" si="8"/>
        <v>-150.55000000000001</v>
      </c>
      <c r="DV19" s="1">
        <v>666</v>
      </c>
      <c r="DW19" s="1">
        <v>777</v>
      </c>
      <c r="DX19" s="1">
        <v>888</v>
      </c>
      <c r="DY19" s="1">
        <v>999</v>
      </c>
      <c r="DZ19" s="1">
        <v>123</v>
      </c>
      <c r="EA19" s="1">
        <v>234</v>
      </c>
      <c r="EB19" s="1">
        <v>345</v>
      </c>
      <c r="EC19" s="1">
        <v>456</v>
      </c>
      <c r="ED19" s="1">
        <v>567</v>
      </c>
      <c r="EE19" s="1">
        <v>678</v>
      </c>
      <c r="EF19" s="1">
        <v>789</v>
      </c>
      <c r="EG19" s="1" t="str">
        <f>VLOOKUP(F19,'AL_Policy Number'!A:B,2,FALSE)</f>
        <v>UTO-KY-0000568</v>
      </c>
    </row>
    <row r="20" spans="1:137" s="1" customFormat="1" x14ac:dyDescent="0.25">
      <c r="A20" s="1" t="s">
        <v>585</v>
      </c>
      <c r="B20" s="1" t="s">
        <v>108</v>
      </c>
      <c r="C20" s="1">
        <v>123456789</v>
      </c>
      <c r="D20" s="1">
        <v>143</v>
      </c>
      <c r="E20" s="1">
        <v>18</v>
      </c>
      <c r="F20" s="6" t="str">
        <f t="shared" si="0"/>
        <v>LA</v>
      </c>
      <c r="G20" s="2" t="str">
        <f t="shared" si="1"/>
        <v>Louisiana</v>
      </c>
      <c r="H20" s="1" t="s">
        <v>1</v>
      </c>
      <c r="I20" s="1" t="s">
        <v>584</v>
      </c>
      <c r="J20" s="1">
        <v>0</v>
      </c>
      <c r="K20" s="2" t="str">
        <f t="shared" si="2"/>
        <v>Billing</v>
      </c>
      <c r="L20" s="1" t="s">
        <v>582</v>
      </c>
      <c r="M20" s="1" t="s">
        <v>583</v>
      </c>
      <c r="N20" s="1" t="s">
        <v>117</v>
      </c>
      <c r="O20" s="24" t="str">
        <f>Dropdown!$C$11</f>
        <v>07/02/2021</v>
      </c>
      <c r="P20" s="1">
        <v>0</v>
      </c>
      <c r="Q20" s="2" t="str">
        <f t="shared" si="3"/>
        <v>Black Car</v>
      </c>
      <c r="R20" s="1">
        <f>IF(Dropdown!$C$13="Riv",1,(IF(Dropdown!$C$13="App",0,(IF(Dropdown!$C$13="VALE",2,"N/A!!")))))</f>
        <v>0</v>
      </c>
      <c r="S20" s="2" t="str">
        <f t="shared" si="4"/>
        <v>Applied</v>
      </c>
      <c r="U20" s="2"/>
      <c r="V20" s="20" t="str">
        <f>"CAR0000"&amp;Dropdown!$A$1&amp;Dropdown!A18</f>
        <v>CAR00000702202116</v>
      </c>
      <c r="W20" s="20" t="str">
        <f>"CAR0011"&amp;Dropdown!$A$1&amp;Dropdown!A51</f>
        <v>CAR00110702202149</v>
      </c>
      <c r="X20" s="20" t="str">
        <f>"CAR0022"&amp;Dropdown!$A$1&amp;Dropdown!A51</f>
        <v>CAR00220702202149</v>
      </c>
      <c r="Y20" s="1">
        <v>5</v>
      </c>
      <c r="Z20" s="2">
        <f t="shared" si="5"/>
        <v>2020</v>
      </c>
      <c r="AA20" s="1" t="s">
        <v>135</v>
      </c>
      <c r="AB20" s="1" t="s">
        <v>136</v>
      </c>
      <c r="AC20" s="1" t="s">
        <v>586</v>
      </c>
      <c r="AD20" s="1">
        <v>1</v>
      </c>
      <c r="AE20" s="1">
        <v>2</v>
      </c>
      <c r="AF20" s="1">
        <v>3</v>
      </c>
      <c r="AG20" s="1">
        <v>1000</v>
      </c>
      <c r="AH20" s="1">
        <v>10000</v>
      </c>
      <c r="AI20" s="1">
        <v>111</v>
      </c>
      <c r="AJ20" s="1">
        <v>222</v>
      </c>
      <c r="AK20" s="1">
        <v>333</v>
      </c>
      <c r="AL20" s="1">
        <v>444</v>
      </c>
      <c r="AM20" s="1">
        <v>555</v>
      </c>
      <c r="AN20" s="1">
        <v>666</v>
      </c>
      <c r="AO20" s="1">
        <v>777</v>
      </c>
      <c r="AP20" s="1">
        <v>888</v>
      </c>
      <c r="AQ20" s="1">
        <v>999</v>
      </c>
      <c r="AR20" s="1">
        <v>1100</v>
      </c>
      <c r="AS20" s="1">
        <v>2200</v>
      </c>
      <c r="AT20" s="1">
        <v>3300</v>
      </c>
      <c r="AU20" s="1">
        <v>4400</v>
      </c>
      <c r="AV20" s="1">
        <v>5500</v>
      </c>
      <c r="AW20" s="1">
        <v>6600</v>
      </c>
      <c r="AX20" s="1">
        <v>7700</v>
      </c>
      <c r="AY20" s="1">
        <v>8800</v>
      </c>
      <c r="AZ20" s="22">
        <v>1</v>
      </c>
      <c r="BA20" s="22">
        <v>1</v>
      </c>
      <c r="BB20" s="22">
        <v>1</v>
      </c>
      <c r="BC20" s="22">
        <v>1</v>
      </c>
      <c r="BD20" s="22">
        <v>1</v>
      </c>
      <c r="BE20" s="22">
        <v>1</v>
      </c>
      <c r="BF20" s="22">
        <v>1</v>
      </c>
      <c r="BG20" s="22">
        <v>1</v>
      </c>
      <c r="BH20" s="22">
        <v>1</v>
      </c>
      <c r="BI20" s="22">
        <v>1</v>
      </c>
      <c r="BJ20" s="22">
        <v>1</v>
      </c>
      <c r="BK20" s="22">
        <v>1</v>
      </c>
      <c r="BL20" s="22">
        <v>1</v>
      </c>
      <c r="BM20" s="22">
        <v>1</v>
      </c>
      <c r="BN20" s="22">
        <v>1</v>
      </c>
      <c r="BO20" s="22">
        <v>1</v>
      </c>
      <c r="BP20" s="22">
        <v>1</v>
      </c>
      <c r="BQ20" s="18">
        <v>20.75</v>
      </c>
      <c r="BR20" s="18">
        <v>100</v>
      </c>
      <c r="BS20" s="18">
        <v>100</v>
      </c>
      <c r="BT20" s="18">
        <v>100</v>
      </c>
      <c r="BU20" s="18">
        <v>100</v>
      </c>
      <c r="BV20" s="18">
        <v>-100.25</v>
      </c>
      <c r="BW20" s="18">
        <v>100</v>
      </c>
      <c r="BX20" s="1">
        <v>100</v>
      </c>
      <c r="BY20" s="1">
        <v>100</v>
      </c>
      <c r="BZ20" s="1">
        <v>100</v>
      </c>
      <c r="CA20" s="1">
        <v>100</v>
      </c>
      <c r="CB20" s="1">
        <v>100</v>
      </c>
      <c r="CC20" s="1">
        <v>100</v>
      </c>
      <c r="CD20" s="1">
        <v>100</v>
      </c>
      <c r="CE20" s="1">
        <v>100</v>
      </c>
      <c r="CF20" s="1">
        <v>100</v>
      </c>
      <c r="CG20" s="18">
        <v>235.45</v>
      </c>
      <c r="CH20" s="18">
        <f t="shared" si="7"/>
        <v>-150.55000000000001</v>
      </c>
      <c r="CI20" s="18">
        <v>666</v>
      </c>
      <c r="CJ20" s="1">
        <v>777</v>
      </c>
      <c r="CK20" s="1">
        <v>888</v>
      </c>
      <c r="CL20" s="1">
        <v>999</v>
      </c>
      <c r="CM20" s="1">
        <v>123</v>
      </c>
      <c r="CN20" s="1">
        <v>234</v>
      </c>
      <c r="CO20" s="1">
        <v>345</v>
      </c>
      <c r="CP20" s="1">
        <v>456</v>
      </c>
      <c r="CQ20" s="1">
        <v>567</v>
      </c>
      <c r="CR20" s="1">
        <v>678</v>
      </c>
      <c r="CS20" s="1">
        <v>789</v>
      </c>
      <c r="CT20" s="1">
        <v>1</v>
      </c>
      <c r="CU20" s="2" t="str">
        <f t="shared" si="6"/>
        <v>Auto Physical Damage</v>
      </c>
      <c r="CV20" s="24" t="str">
        <f t="shared" si="16"/>
        <v>07/02/2021</v>
      </c>
      <c r="CW20" s="1">
        <v>3</v>
      </c>
      <c r="CX20" s="1">
        <v>15</v>
      </c>
      <c r="CY20" s="24" t="str">
        <f t="shared" si="17"/>
        <v>07/02/2021</v>
      </c>
      <c r="CZ20" s="1">
        <v>100</v>
      </c>
      <c r="DA20" s="1">
        <v>2</v>
      </c>
      <c r="DC20" s="2"/>
      <c r="DD20" s="18">
        <v>20.75</v>
      </c>
      <c r="DE20" s="18">
        <v>100</v>
      </c>
      <c r="DF20" s="18">
        <v>100</v>
      </c>
      <c r="DG20" s="18">
        <v>100</v>
      </c>
      <c r="DH20" s="18">
        <v>100</v>
      </c>
      <c r="DI20" s="18">
        <v>-100.25</v>
      </c>
      <c r="DJ20" s="18">
        <v>100</v>
      </c>
      <c r="DK20" s="18">
        <v>100</v>
      </c>
      <c r="DL20" s="18">
        <v>100</v>
      </c>
      <c r="DM20" s="18">
        <v>100</v>
      </c>
      <c r="DN20" s="18">
        <v>100</v>
      </c>
      <c r="DO20" s="18">
        <v>100</v>
      </c>
      <c r="DP20" s="18">
        <v>100</v>
      </c>
      <c r="DQ20" s="18">
        <v>100</v>
      </c>
      <c r="DR20" s="18">
        <v>100</v>
      </c>
      <c r="DS20" s="18">
        <v>100</v>
      </c>
      <c r="DT20" s="18">
        <v>135.44999999999999</v>
      </c>
      <c r="DU20" s="18">
        <f t="shared" si="8"/>
        <v>-150.55000000000001</v>
      </c>
      <c r="DV20" s="1">
        <v>666</v>
      </c>
      <c r="DW20" s="1">
        <v>777</v>
      </c>
      <c r="DX20" s="1">
        <v>888</v>
      </c>
      <c r="DY20" s="1">
        <v>999</v>
      </c>
      <c r="DZ20" s="1">
        <v>123</v>
      </c>
      <c r="EA20" s="1">
        <v>234</v>
      </c>
      <c r="EB20" s="1">
        <v>345</v>
      </c>
      <c r="EC20" s="1">
        <v>456</v>
      </c>
      <c r="ED20" s="1">
        <v>567</v>
      </c>
      <c r="EE20" s="1">
        <v>678</v>
      </c>
      <c r="EF20" s="1">
        <v>789</v>
      </c>
      <c r="EG20" s="1" t="str">
        <f>VLOOKUP(F20,'AL_Policy Number'!A:B,2,FALSE)</f>
        <v>UTO-LA-0000569</v>
      </c>
    </row>
    <row r="21" spans="1:137" s="1" customFormat="1" x14ac:dyDescent="0.25">
      <c r="A21" s="1" t="s">
        <v>585</v>
      </c>
      <c r="B21" s="1" t="s">
        <v>108</v>
      </c>
      <c r="C21" s="1">
        <v>123456789</v>
      </c>
      <c r="D21" s="1">
        <v>143</v>
      </c>
      <c r="E21" s="1">
        <v>19</v>
      </c>
      <c r="F21" s="6" t="str">
        <f t="shared" si="0"/>
        <v>MA</v>
      </c>
      <c r="G21" s="2" t="str">
        <f t="shared" si="1"/>
        <v>Massachusetts</v>
      </c>
      <c r="H21" s="1" t="s">
        <v>1</v>
      </c>
      <c r="I21" s="1" t="s">
        <v>584</v>
      </c>
      <c r="J21" s="1">
        <v>0</v>
      </c>
      <c r="K21" s="2" t="str">
        <f t="shared" si="2"/>
        <v>Billing</v>
      </c>
      <c r="L21" s="1" t="s">
        <v>582</v>
      </c>
      <c r="M21" s="1" t="s">
        <v>583</v>
      </c>
      <c r="N21" s="1" t="s">
        <v>117</v>
      </c>
      <c r="O21" s="24" t="str">
        <f>Dropdown!$C$11</f>
        <v>07/02/2021</v>
      </c>
      <c r="P21" s="1">
        <v>0</v>
      </c>
      <c r="Q21" s="2" t="str">
        <f t="shared" si="3"/>
        <v>Black Car</v>
      </c>
      <c r="R21" s="1">
        <f>IF(Dropdown!$C$13="Riv",1,(IF(Dropdown!$C$13="App",0,(IF(Dropdown!$C$13="VALE",2,"N/A!!")))))</f>
        <v>0</v>
      </c>
      <c r="S21" s="2" t="str">
        <f t="shared" si="4"/>
        <v>Applied</v>
      </c>
      <c r="U21" s="2"/>
      <c r="V21" s="20" t="str">
        <f>"CAR0000"&amp;Dropdown!$A$1&amp;Dropdown!A19</f>
        <v>CAR00000702202117</v>
      </c>
      <c r="W21" s="20" t="str">
        <f>"CAR0011"&amp;Dropdown!$A$1&amp;Dropdown!A52</f>
        <v>CAR00110702202150</v>
      </c>
      <c r="X21" s="20" t="str">
        <f>"CAR0022"&amp;Dropdown!$A$1&amp;Dropdown!A52</f>
        <v>CAR00220702202150</v>
      </c>
      <c r="Y21" s="1">
        <v>5</v>
      </c>
      <c r="Z21" s="2">
        <f t="shared" si="5"/>
        <v>2020</v>
      </c>
      <c r="AA21" s="1" t="s">
        <v>135</v>
      </c>
      <c r="AB21" s="1" t="s">
        <v>136</v>
      </c>
      <c r="AC21" s="1" t="s">
        <v>586</v>
      </c>
      <c r="AD21" s="1">
        <v>1</v>
      </c>
      <c r="AE21" s="1">
        <v>2</v>
      </c>
      <c r="AF21" s="1">
        <v>3</v>
      </c>
      <c r="AG21" s="1">
        <v>1000</v>
      </c>
      <c r="AH21" s="1">
        <v>10000</v>
      </c>
      <c r="AI21" s="1">
        <v>111</v>
      </c>
      <c r="AJ21" s="1">
        <v>222</v>
      </c>
      <c r="AK21" s="1">
        <v>333</v>
      </c>
      <c r="AL21" s="1">
        <v>444</v>
      </c>
      <c r="AM21" s="1">
        <v>555</v>
      </c>
      <c r="AN21" s="1">
        <v>666</v>
      </c>
      <c r="AO21" s="1">
        <v>777</v>
      </c>
      <c r="AP21" s="1">
        <v>888</v>
      </c>
      <c r="AQ21" s="1">
        <v>999</v>
      </c>
      <c r="AR21" s="1">
        <v>1100</v>
      </c>
      <c r="AS21" s="1">
        <v>2200</v>
      </c>
      <c r="AT21" s="1">
        <v>3300</v>
      </c>
      <c r="AU21" s="1">
        <v>4400</v>
      </c>
      <c r="AV21" s="1">
        <v>5500</v>
      </c>
      <c r="AW21" s="1">
        <v>6600</v>
      </c>
      <c r="AX21" s="1">
        <v>7700</v>
      </c>
      <c r="AY21" s="1">
        <v>8800</v>
      </c>
      <c r="AZ21" s="22">
        <v>1</v>
      </c>
      <c r="BA21" s="22">
        <v>1</v>
      </c>
      <c r="BB21" s="22">
        <v>1</v>
      </c>
      <c r="BC21" s="22">
        <v>1</v>
      </c>
      <c r="BD21" s="22">
        <v>1</v>
      </c>
      <c r="BE21" s="22">
        <v>1</v>
      </c>
      <c r="BF21" s="22">
        <v>1</v>
      </c>
      <c r="BG21" s="22">
        <v>1</v>
      </c>
      <c r="BH21" s="22">
        <v>1</v>
      </c>
      <c r="BI21" s="22">
        <v>1</v>
      </c>
      <c r="BJ21" s="22">
        <v>1</v>
      </c>
      <c r="BK21" s="22">
        <v>1</v>
      </c>
      <c r="BL21" s="22">
        <v>1</v>
      </c>
      <c r="BM21" s="22">
        <v>1</v>
      </c>
      <c r="BN21" s="22">
        <v>1</v>
      </c>
      <c r="BO21" s="22">
        <v>1</v>
      </c>
      <c r="BP21" s="22">
        <v>1</v>
      </c>
      <c r="BQ21" s="18">
        <v>20.75</v>
      </c>
      <c r="BR21" s="18">
        <v>100</v>
      </c>
      <c r="BS21" s="18">
        <v>100</v>
      </c>
      <c r="BT21" s="18">
        <v>100</v>
      </c>
      <c r="BU21" s="18">
        <v>100</v>
      </c>
      <c r="BV21" s="18">
        <v>-100.25</v>
      </c>
      <c r="BW21" s="18">
        <v>100</v>
      </c>
      <c r="BX21" s="1">
        <v>100</v>
      </c>
      <c r="BY21" s="1">
        <v>100</v>
      </c>
      <c r="BZ21" s="1">
        <v>100</v>
      </c>
      <c r="CA21" s="1">
        <v>100</v>
      </c>
      <c r="CB21" s="1">
        <v>100</v>
      </c>
      <c r="CC21" s="1">
        <v>100</v>
      </c>
      <c r="CD21" s="1">
        <v>100</v>
      </c>
      <c r="CE21" s="1">
        <v>100</v>
      </c>
      <c r="CF21" s="1">
        <v>100</v>
      </c>
      <c r="CG21" s="18">
        <v>235.45</v>
      </c>
      <c r="CH21" s="18">
        <f t="shared" si="7"/>
        <v>-150.55000000000001</v>
      </c>
      <c r="CI21" s="18">
        <v>666</v>
      </c>
      <c r="CJ21" s="1">
        <v>777</v>
      </c>
      <c r="CK21" s="1">
        <v>888</v>
      </c>
      <c r="CL21" s="1">
        <v>999</v>
      </c>
      <c r="CM21" s="1">
        <v>123</v>
      </c>
      <c r="CN21" s="1">
        <v>234</v>
      </c>
      <c r="CO21" s="1">
        <v>345</v>
      </c>
      <c r="CP21" s="1">
        <v>456</v>
      </c>
      <c r="CQ21" s="1">
        <v>567</v>
      </c>
      <c r="CR21" s="1">
        <v>678</v>
      </c>
      <c r="CS21" s="1">
        <v>789</v>
      </c>
      <c r="CT21" s="1">
        <v>1</v>
      </c>
      <c r="CU21" s="2" t="str">
        <f t="shared" si="6"/>
        <v>Auto Physical Damage</v>
      </c>
      <c r="CV21" s="24" t="str">
        <f t="shared" si="16"/>
        <v>07/02/2021</v>
      </c>
      <c r="CW21" s="1">
        <v>3</v>
      </c>
      <c r="CX21" s="1">
        <v>15</v>
      </c>
      <c r="CY21" s="24" t="str">
        <f t="shared" si="17"/>
        <v>07/02/2021</v>
      </c>
      <c r="CZ21" s="1">
        <v>100</v>
      </c>
      <c r="DA21" s="1">
        <v>2</v>
      </c>
      <c r="DC21" s="2"/>
      <c r="DD21" s="18">
        <v>20.75</v>
      </c>
      <c r="DE21" s="18">
        <v>100</v>
      </c>
      <c r="DF21" s="18">
        <v>100</v>
      </c>
      <c r="DG21" s="18">
        <v>100</v>
      </c>
      <c r="DH21" s="18">
        <v>100</v>
      </c>
      <c r="DI21" s="18">
        <v>-100.25</v>
      </c>
      <c r="DJ21" s="18">
        <v>100</v>
      </c>
      <c r="DK21" s="18">
        <v>100</v>
      </c>
      <c r="DL21" s="18">
        <v>100</v>
      </c>
      <c r="DM21" s="18">
        <v>100</v>
      </c>
      <c r="DN21" s="18">
        <v>100</v>
      </c>
      <c r="DO21" s="18">
        <v>100</v>
      </c>
      <c r="DP21" s="18">
        <v>100</v>
      </c>
      <c r="DQ21" s="18">
        <v>100</v>
      </c>
      <c r="DR21" s="18">
        <v>100</v>
      </c>
      <c r="DS21" s="18">
        <v>100</v>
      </c>
      <c r="DT21" s="18">
        <v>135.44999999999999</v>
      </c>
      <c r="DU21" s="18">
        <f t="shared" si="8"/>
        <v>-150.55000000000001</v>
      </c>
      <c r="DV21" s="1">
        <v>666</v>
      </c>
      <c r="DW21" s="1">
        <v>777</v>
      </c>
      <c r="DX21" s="1">
        <v>888</v>
      </c>
      <c r="DY21" s="1">
        <v>999</v>
      </c>
      <c r="DZ21" s="1">
        <v>123</v>
      </c>
      <c r="EA21" s="1">
        <v>234</v>
      </c>
      <c r="EB21" s="1">
        <v>345</v>
      </c>
      <c r="EC21" s="1">
        <v>456</v>
      </c>
      <c r="ED21" s="1">
        <v>567</v>
      </c>
      <c r="EE21" s="1">
        <v>678</v>
      </c>
      <c r="EF21" s="1">
        <v>789</v>
      </c>
      <c r="EG21" s="1" t="str">
        <f>VLOOKUP(F21,'AL_Policy Number'!A:B,2,FALSE)</f>
        <v>UTO-MA-0000570</v>
      </c>
    </row>
    <row r="22" spans="1:137" s="1" customFormat="1" x14ac:dyDescent="0.25">
      <c r="A22" s="1" t="s">
        <v>585</v>
      </c>
      <c r="B22" s="1" t="s">
        <v>108</v>
      </c>
      <c r="C22" s="1">
        <v>123456789</v>
      </c>
      <c r="D22" s="1">
        <v>143</v>
      </c>
      <c r="E22" s="1">
        <v>20</v>
      </c>
      <c r="F22" s="6" t="str">
        <f t="shared" si="0"/>
        <v>MD</v>
      </c>
      <c r="G22" s="2" t="str">
        <f t="shared" si="1"/>
        <v>Maryland</v>
      </c>
      <c r="H22" s="1" t="s">
        <v>1</v>
      </c>
      <c r="I22" s="1" t="s">
        <v>584</v>
      </c>
      <c r="J22" s="1">
        <v>0</v>
      </c>
      <c r="K22" s="2" t="str">
        <f t="shared" si="2"/>
        <v>Billing</v>
      </c>
      <c r="L22" s="1" t="s">
        <v>582</v>
      </c>
      <c r="M22" s="1" t="s">
        <v>583</v>
      </c>
      <c r="N22" s="1" t="s">
        <v>117</v>
      </c>
      <c r="O22" s="24" t="str">
        <f>Dropdown!$C$11</f>
        <v>07/02/2021</v>
      </c>
      <c r="P22" s="1">
        <v>0</v>
      </c>
      <c r="Q22" s="2" t="str">
        <f t="shared" si="3"/>
        <v>Black Car</v>
      </c>
      <c r="R22" s="1">
        <f>IF(Dropdown!$C$13="Riv",1,(IF(Dropdown!$C$13="App",0,(IF(Dropdown!$C$13="VALE",2,"N/A!!")))))</f>
        <v>0</v>
      </c>
      <c r="S22" s="2" t="str">
        <f t="shared" si="4"/>
        <v>Applied</v>
      </c>
      <c r="U22" s="2"/>
      <c r="V22" s="20" t="str">
        <f>"CAR0000"&amp;Dropdown!$A$1&amp;Dropdown!A20</f>
        <v>CAR00000702202118</v>
      </c>
      <c r="W22" s="20" t="str">
        <f>"CAR0011"&amp;Dropdown!$A$1&amp;Dropdown!A53</f>
        <v>CAR00110702202151</v>
      </c>
      <c r="X22" s="20" t="str">
        <f>"CAR0022"&amp;Dropdown!$A$1&amp;Dropdown!A53</f>
        <v>CAR00220702202151</v>
      </c>
      <c r="Y22" s="1">
        <v>5</v>
      </c>
      <c r="Z22" s="2">
        <f t="shared" si="5"/>
        <v>2020</v>
      </c>
      <c r="AA22" s="1" t="s">
        <v>135</v>
      </c>
      <c r="AB22" s="1" t="s">
        <v>136</v>
      </c>
      <c r="AC22" s="1" t="s">
        <v>586</v>
      </c>
      <c r="AD22" s="1">
        <v>1</v>
      </c>
      <c r="AE22" s="1">
        <v>2</v>
      </c>
      <c r="AF22" s="1">
        <v>3</v>
      </c>
      <c r="AG22" s="1">
        <v>1000</v>
      </c>
      <c r="AH22" s="1">
        <v>10000</v>
      </c>
      <c r="AI22" s="1">
        <v>111</v>
      </c>
      <c r="AJ22" s="1">
        <v>222</v>
      </c>
      <c r="AK22" s="1">
        <v>333</v>
      </c>
      <c r="AL22" s="1">
        <v>444</v>
      </c>
      <c r="AM22" s="1">
        <v>555</v>
      </c>
      <c r="AN22" s="1">
        <v>666</v>
      </c>
      <c r="AO22" s="1">
        <v>777</v>
      </c>
      <c r="AP22" s="1">
        <v>888</v>
      </c>
      <c r="AQ22" s="1">
        <v>999</v>
      </c>
      <c r="AR22" s="1">
        <v>1100</v>
      </c>
      <c r="AS22" s="1">
        <v>2200</v>
      </c>
      <c r="AT22" s="1">
        <v>3300</v>
      </c>
      <c r="AU22" s="1">
        <v>4400</v>
      </c>
      <c r="AV22" s="1">
        <v>5500</v>
      </c>
      <c r="AW22" s="1">
        <v>6600</v>
      </c>
      <c r="AX22" s="1">
        <v>7700</v>
      </c>
      <c r="AY22" s="1">
        <v>8800</v>
      </c>
      <c r="AZ22" s="22">
        <v>1</v>
      </c>
      <c r="BA22" s="22">
        <v>1</v>
      </c>
      <c r="BB22" s="22">
        <v>1</v>
      </c>
      <c r="BC22" s="22">
        <v>1</v>
      </c>
      <c r="BD22" s="22">
        <v>1</v>
      </c>
      <c r="BE22" s="22">
        <v>1</v>
      </c>
      <c r="BF22" s="22">
        <v>1</v>
      </c>
      <c r="BG22" s="22">
        <v>1</v>
      </c>
      <c r="BH22" s="22">
        <v>1</v>
      </c>
      <c r="BI22" s="22">
        <v>1</v>
      </c>
      <c r="BJ22" s="22">
        <v>1</v>
      </c>
      <c r="BK22" s="22">
        <v>1</v>
      </c>
      <c r="BL22" s="22">
        <v>1</v>
      </c>
      <c r="BM22" s="22">
        <v>1</v>
      </c>
      <c r="BN22" s="22">
        <v>1</v>
      </c>
      <c r="BO22" s="22">
        <v>1</v>
      </c>
      <c r="BP22" s="22">
        <v>1</v>
      </c>
      <c r="BQ22" s="18">
        <v>20.75</v>
      </c>
      <c r="BR22" s="18">
        <v>100</v>
      </c>
      <c r="BS22" s="18">
        <v>100</v>
      </c>
      <c r="BT22" s="18">
        <v>100</v>
      </c>
      <c r="BU22" s="18">
        <v>100</v>
      </c>
      <c r="BV22" s="18">
        <v>-100.25</v>
      </c>
      <c r="BW22" s="18">
        <v>100</v>
      </c>
      <c r="BX22" s="1">
        <v>100</v>
      </c>
      <c r="BY22" s="1">
        <v>100</v>
      </c>
      <c r="BZ22" s="1">
        <v>100</v>
      </c>
      <c r="CA22" s="1">
        <v>100</v>
      </c>
      <c r="CB22" s="1">
        <v>100</v>
      </c>
      <c r="CC22" s="1">
        <v>100</v>
      </c>
      <c r="CD22" s="1">
        <v>100</v>
      </c>
      <c r="CE22" s="1">
        <v>100</v>
      </c>
      <c r="CF22" s="1">
        <v>100</v>
      </c>
      <c r="CG22" s="18">
        <v>235.45</v>
      </c>
      <c r="CH22" s="18">
        <f t="shared" si="7"/>
        <v>-150.55000000000001</v>
      </c>
      <c r="CI22" s="18">
        <v>666</v>
      </c>
      <c r="CJ22" s="1">
        <v>777</v>
      </c>
      <c r="CK22" s="1">
        <v>888</v>
      </c>
      <c r="CL22" s="1">
        <v>999</v>
      </c>
      <c r="CM22" s="1">
        <v>123</v>
      </c>
      <c r="CN22" s="1">
        <v>234</v>
      </c>
      <c r="CO22" s="1">
        <v>345</v>
      </c>
      <c r="CP22" s="1">
        <v>456</v>
      </c>
      <c r="CQ22" s="1">
        <v>567</v>
      </c>
      <c r="CR22" s="1">
        <v>678</v>
      </c>
      <c r="CS22" s="1">
        <v>789</v>
      </c>
      <c r="CT22" s="1">
        <v>1</v>
      </c>
      <c r="CU22" s="2" t="str">
        <f t="shared" si="6"/>
        <v>Auto Physical Damage</v>
      </c>
      <c r="CV22" s="24" t="str">
        <f t="shared" si="16"/>
        <v>07/02/2021</v>
      </c>
      <c r="CW22" s="1">
        <v>3</v>
      </c>
      <c r="CX22" s="1">
        <v>15</v>
      </c>
      <c r="CY22" s="24" t="str">
        <f t="shared" si="17"/>
        <v>07/02/2021</v>
      </c>
      <c r="CZ22" s="1">
        <v>100</v>
      </c>
      <c r="DA22" s="1">
        <v>2</v>
      </c>
      <c r="DC22" s="2"/>
      <c r="DD22" s="18">
        <v>20.75</v>
      </c>
      <c r="DE22" s="18">
        <v>100</v>
      </c>
      <c r="DF22" s="18">
        <v>100</v>
      </c>
      <c r="DG22" s="18">
        <v>100</v>
      </c>
      <c r="DH22" s="18">
        <v>100</v>
      </c>
      <c r="DI22" s="18">
        <v>-100.25</v>
      </c>
      <c r="DJ22" s="18">
        <v>100</v>
      </c>
      <c r="DK22" s="18">
        <v>100</v>
      </c>
      <c r="DL22" s="18">
        <v>100</v>
      </c>
      <c r="DM22" s="18">
        <v>100</v>
      </c>
      <c r="DN22" s="18">
        <v>100</v>
      </c>
      <c r="DO22" s="18">
        <v>100</v>
      </c>
      <c r="DP22" s="18">
        <v>100</v>
      </c>
      <c r="DQ22" s="18">
        <v>100</v>
      </c>
      <c r="DR22" s="18">
        <v>100</v>
      </c>
      <c r="DS22" s="18">
        <v>100</v>
      </c>
      <c r="DT22" s="18">
        <v>135.44999999999999</v>
      </c>
      <c r="DU22" s="18">
        <f t="shared" si="8"/>
        <v>-150.55000000000001</v>
      </c>
      <c r="DV22" s="1">
        <v>666</v>
      </c>
      <c r="DW22" s="1">
        <v>777</v>
      </c>
      <c r="DX22" s="1">
        <v>888</v>
      </c>
      <c r="DY22" s="1">
        <v>999</v>
      </c>
      <c r="DZ22" s="1">
        <v>123</v>
      </c>
      <c r="EA22" s="1">
        <v>234</v>
      </c>
      <c r="EB22" s="1">
        <v>345</v>
      </c>
      <c r="EC22" s="1">
        <v>456</v>
      </c>
      <c r="ED22" s="1">
        <v>567</v>
      </c>
      <c r="EE22" s="1">
        <v>678</v>
      </c>
      <c r="EF22" s="1">
        <v>789</v>
      </c>
      <c r="EG22" s="1" t="str">
        <f>VLOOKUP(F22,'AL_Policy Number'!A:B,2,FALSE)</f>
        <v>UTO-MD-0000503</v>
      </c>
    </row>
    <row r="23" spans="1:137" s="1" customFormat="1" x14ac:dyDescent="0.25">
      <c r="A23" s="1" t="s">
        <v>585</v>
      </c>
      <c r="B23" s="1" t="s">
        <v>108</v>
      </c>
      <c r="C23" s="1">
        <v>123456789</v>
      </c>
      <c r="D23" s="1">
        <v>143</v>
      </c>
      <c r="E23" s="1">
        <v>21</v>
      </c>
      <c r="F23" s="6" t="str">
        <f t="shared" si="0"/>
        <v>ME</v>
      </c>
      <c r="G23" s="2" t="str">
        <f t="shared" si="1"/>
        <v>Maine</v>
      </c>
      <c r="H23" s="1" t="s">
        <v>1</v>
      </c>
      <c r="I23" s="1" t="s">
        <v>584</v>
      </c>
      <c r="J23" s="1">
        <v>0</v>
      </c>
      <c r="K23" s="2" t="str">
        <f t="shared" si="2"/>
        <v>Billing</v>
      </c>
      <c r="L23" s="1" t="s">
        <v>582</v>
      </c>
      <c r="M23" s="1" t="s">
        <v>583</v>
      </c>
      <c r="N23" s="1" t="s">
        <v>117</v>
      </c>
      <c r="O23" s="24" t="str">
        <f>Dropdown!$C$11</f>
        <v>07/02/2021</v>
      </c>
      <c r="P23" s="1">
        <v>0</v>
      </c>
      <c r="Q23" s="2" t="str">
        <f t="shared" si="3"/>
        <v>Black Car</v>
      </c>
      <c r="R23" s="1">
        <f>IF(Dropdown!$C$13="Riv",1,(IF(Dropdown!$C$13="App",0,(IF(Dropdown!$C$13="VALE",2,"N/A!!")))))</f>
        <v>0</v>
      </c>
      <c r="S23" s="2" t="str">
        <f t="shared" si="4"/>
        <v>Applied</v>
      </c>
      <c r="U23" s="2"/>
      <c r="V23" s="20" t="str">
        <f>"CAR0000"&amp;Dropdown!$A$1&amp;Dropdown!A21</f>
        <v>CAR00000702202119</v>
      </c>
      <c r="W23" s="20" t="str">
        <f>"CAR0011"&amp;Dropdown!$A$1&amp;Dropdown!A54</f>
        <v>CAR00110702202152</v>
      </c>
      <c r="X23" s="20" t="str">
        <f>"CAR0022"&amp;Dropdown!$A$1&amp;Dropdown!A54</f>
        <v>CAR00220702202152</v>
      </c>
      <c r="Y23" s="1">
        <v>5</v>
      </c>
      <c r="Z23" s="2">
        <f t="shared" si="5"/>
        <v>2020</v>
      </c>
      <c r="AA23" s="1" t="s">
        <v>135</v>
      </c>
      <c r="AB23" s="1" t="s">
        <v>136</v>
      </c>
      <c r="AC23" s="1" t="s">
        <v>586</v>
      </c>
      <c r="AD23" s="1">
        <v>1</v>
      </c>
      <c r="AE23" s="1">
        <v>2</v>
      </c>
      <c r="AF23" s="1">
        <v>3</v>
      </c>
      <c r="AG23" s="1">
        <v>1000</v>
      </c>
      <c r="AH23" s="1">
        <v>10000</v>
      </c>
      <c r="AI23" s="1">
        <v>111</v>
      </c>
      <c r="AJ23" s="1">
        <v>222</v>
      </c>
      <c r="AK23" s="1">
        <v>333</v>
      </c>
      <c r="AL23" s="1">
        <v>444</v>
      </c>
      <c r="AM23" s="1">
        <v>555</v>
      </c>
      <c r="AN23" s="1">
        <v>666</v>
      </c>
      <c r="AO23" s="1">
        <v>777</v>
      </c>
      <c r="AP23" s="1">
        <v>888</v>
      </c>
      <c r="AQ23" s="1">
        <v>999</v>
      </c>
      <c r="AR23" s="1">
        <v>1100</v>
      </c>
      <c r="AS23" s="1">
        <v>2200</v>
      </c>
      <c r="AT23" s="1">
        <v>3300</v>
      </c>
      <c r="AU23" s="1">
        <v>4400</v>
      </c>
      <c r="AV23" s="1">
        <v>5500</v>
      </c>
      <c r="AW23" s="1">
        <v>6600</v>
      </c>
      <c r="AX23" s="1">
        <v>7700</v>
      </c>
      <c r="AY23" s="1">
        <v>8800</v>
      </c>
      <c r="AZ23" s="22">
        <v>0</v>
      </c>
      <c r="BA23" s="22">
        <v>1</v>
      </c>
      <c r="BB23" s="22">
        <v>1</v>
      </c>
      <c r="BC23" s="22">
        <v>0</v>
      </c>
      <c r="BD23" s="22">
        <v>0</v>
      </c>
      <c r="BE23" s="22">
        <v>1</v>
      </c>
      <c r="BF23" s="22">
        <v>1</v>
      </c>
      <c r="BG23" s="22">
        <v>0</v>
      </c>
      <c r="BH23" s="22">
        <v>0</v>
      </c>
      <c r="BI23" s="22">
        <v>1</v>
      </c>
      <c r="BJ23" s="22">
        <v>1</v>
      </c>
      <c r="BK23" s="22">
        <v>1</v>
      </c>
      <c r="BL23" s="22">
        <v>1</v>
      </c>
      <c r="BM23" s="22">
        <v>1</v>
      </c>
      <c r="BN23" s="22">
        <v>1</v>
      </c>
      <c r="BO23" s="22">
        <v>1</v>
      </c>
      <c r="BP23" s="22">
        <v>1</v>
      </c>
      <c r="BQ23" s="18">
        <v>20.75</v>
      </c>
      <c r="BR23" s="18">
        <v>100</v>
      </c>
      <c r="BS23" s="18">
        <v>100</v>
      </c>
      <c r="BT23" s="18">
        <v>100</v>
      </c>
      <c r="BU23" s="18">
        <v>100</v>
      </c>
      <c r="BV23" s="18">
        <v>-100.25</v>
      </c>
      <c r="BW23" s="18">
        <v>100</v>
      </c>
      <c r="BX23" s="1">
        <v>100</v>
      </c>
      <c r="BY23" s="1">
        <v>100</v>
      </c>
      <c r="BZ23" s="1">
        <v>100</v>
      </c>
      <c r="CA23" s="1">
        <v>100</v>
      </c>
      <c r="CB23" s="1">
        <v>100</v>
      </c>
      <c r="CC23" s="1">
        <v>100</v>
      </c>
      <c r="CD23" s="1">
        <v>100</v>
      </c>
      <c r="CE23" s="1">
        <v>100</v>
      </c>
      <c r="CF23" s="1">
        <v>100</v>
      </c>
      <c r="CG23" s="18">
        <v>235.45</v>
      </c>
      <c r="CH23" s="18">
        <f t="shared" si="7"/>
        <v>-150.55000000000001</v>
      </c>
      <c r="CI23" s="18">
        <v>666</v>
      </c>
      <c r="CJ23" s="1">
        <v>777</v>
      </c>
      <c r="CK23" s="1">
        <v>888</v>
      </c>
      <c r="CL23" s="1">
        <v>999</v>
      </c>
      <c r="CM23" s="1">
        <v>123</v>
      </c>
      <c r="CN23" s="1">
        <v>234</v>
      </c>
      <c r="CO23" s="1">
        <v>345</v>
      </c>
      <c r="CP23" s="1">
        <v>456</v>
      </c>
      <c r="CQ23" s="1">
        <v>567</v>
      </c>
      <c r="CR23" s="1">
        <v>678</v>
      </c>
      <c r="CS23" s="1">
        <v>789</v>
      </c>
      <c r="CT23" s="1">
        <v>1</v>
      </c>
      <c r="CU23" s="2" t="str">
        <f t="shared" si="6"/>
        <v>Auto Physical Damage</v>
      </c>
      <c r="CV23" s="24" t="str">
        <f t="shared" si="16"/>
        <v>07/02/2021</v>
      </c>
      <c r="CW23" s="1">
        <v>3</v>
      </c>
      <c r="CX23" s="1">
        <v>15</v>
      </c>
      <c r="CY23" s="24" t="str">
        <f t="shared" si="17"/>
        <v>07/02/2021</v>
      </c>
      <c r="CZ23" s="1">
        <v>100</v>
      </c>
      <c r="DA23" s="1">
        <v>2</v>
      </c>
      <c r="DC23" s="2"/>
      <c r="DD23" s="18">
        <v>20.75</v>
      </c>
      <c r="DE23" s="18">
        <v>100</v>
      </c>
      <c r="DF23" s="18">
        <v>100</v>
      </c>
      <c r="DG23" s="18">
        <v>100</v>
      </c>
      <c r="DH23" s="18">
        <v>100</v>
      </c>
      <c r="DI23" s="18">
        <v>-100.25</v>
      </c>
      <c r="DJ23" s="18">
        <v>100</v>
      </c>
      <c r="DK23" s="18">
        <v>100</v>
      </c>
      <c r="DL23" s="18">
        <v>100</v>
      </c>
      <c r="DM23" s="18">
        <v>100</v>
      </c>
      <c r="DN23" s="18">
        <v>100</v>
      </c>
      <c r="DO23" s="18">
        <v>100</v>
      </c>
      <c r="DP23" s="18">
        <v>100</v>
      </c>
      <c r="DQ23" s="18">
        <v>100</v>
      </c>
      <c r="DR23" s="18">
        <v>100</v>
      </c>
      <c r="DS23" s="18">
        <v>100</v>
      </c>
      <c r="DT23" s="18">
        <v>135.44999999999999</v>
      </c>
      <c r="DU23" s="18">
        <f t="shared" si="8"/>
        <v>-150.55000000000001</v>
      </c>
      <c r="DV23" s="1">
        <v>666</v>
      </c>
      <c r="DW23" s="1">
        <v>777</v>
      </c>
      <c r="DX23" s="1">
        <v>888</v>
      </c>
      <c r="DY23" s="1">
        <v>999</v>
      </c>
      <c r="DZ23" s="1">
        <v>123</v>
      </c>
      <c r="EA23" s="1">
        <v>234</v>
      </c>
      <c r="EB23" s="1">
        <v>345</v>
      </c>
      <c r="EC23" s="1">
        <v>456</v>
      </c>
      <c r="ED23" s="1">
        <v>567</v>
      </c>
      <c r="EE23" s="1">
        <v>678</v>
      </c>
      <c r="EF23" s="1">
        <v>789</v>
      </c>
      <c r="EG23" s="1" t="str">
        <f>VLOOKUP(F23,'AL_Policy Number'!A:B,2,FALSE)</f>
        <v>UTO-ME-0000500</v>
      </c>
    </row>
    <row r="24" spans="1:137" s="1" customFormat="1" x14ac:dyDescent="0.25">
      <c r="A24" s="1" t="s">
        <v>585</v>
      </c>
      <c r="B24" s="1" t="s">
        <v>108</v>
      </c>
      <c r="C24" s="1">
        <v>123456789</v>
      </c>
      <c r="D24" s="1">
        <v>143</v>
      </c>
      <c r="E24" s="1">
        <v>22</v>
      </c>
      <c r="F24" s="6" t="str">
        <f t="shared" si="0"/>
        <v>MI</v>
      </c>
      <c r="G24" s="2" t="str">
        <f t="shared" si="1"/>
        <v>Michigan</v>
      </c>
      <c r="H24" s="1" t="s">
        <v>1</v>
      </c>
      <c r="I24" s="1" t="s">
        <v>584</v>
      </c>
      <c r="J24" s="1">
        <v>0</v>
      </c>
      <c r="K24" s="2" t="str">
        <f t="shared" si="2"/>
        <v>Billing</v>
      </c>
      <c r="L24" s="1" t="s">
        <v>582</v>
      </c>
      <c r="M24" s="1" t="s">
        <v>583</v>
      </c>
      <c r="N24" s="1" t="s">
        <v>117</v>
      </c>
      <c r="O24" s="24" t="str">
        <f>Dropdown!$C$11</f>
        <v>07/02/2021</v>
      </c>
      <c r="P24" s="1">
        <v>0</v>
      </c>
      <c r="Q24" s="2" t="str">
        <f t="shared" si="3"/>
        <v>Black Car</v>
      </c>
      <c r="R24" s="1">
        <f>IF(Dropdown!$C$13="Riv",1,(IF(Dropdown!$C$13="App",0,(IF(Dropdown!$C$13="VALE",2,"N/A!!")))))</f>
        <v>0</v>
      </c>
      <c r="S24" s="2" t="str">
        <f t="shared" si="4"/>
        <v>Applied</v>
      </c>
      <c r="U24" s="2"/>
      <c r="V24" s="20" t="str">
        <f>"CAR0000"&amp;Dropdown!$A$1&amp;Dropdown!A22</f>
        <v>CAR00000702202120</v>
      </c>
      <c r="W24" s="20" t="str">
        <f>"CAR0011"&amp;Dropdown!$A$1&amp;Dropdown!A55</f>
        <v>CAR00110702202153</v>
      </c>
      <c r="X24" s="20" t="str">
        <f>"CAR0022"&amp;Dropdown!$A$1&amp;Dropdown!A55</f>
        <v>CAR00220702202153</v>
      </c>
      <c r="Y24" s="1">
        <v>5</v>
      </c>
      <c r="Z24" s="2">
        <f t="shared" si="5"/>
        <v>2020</v>
      </c>
      <c r="AA24" s="1" t="s">
        <v>135</v>
      </c>
      <c r="AB24" s="1" t="s">
        <v>136</v>
      </c>
      <c r="AC24" s="1" t="s">
        <v>586</v>
      </c>
      <c r="AD24" s="1">
        <v>1</v>
      </c>
      <c r="AE24" s="1">
        <v>2</v>
      </c>
      <c r="AF24" s="1">
        <v>3</v>
      </c>
      <c r="AG24" s="1">
        <v>1000</v>
      </c>
      <c r="AH24" s="1">
        <v>10000</v>
      </c>
      <c r="AI24" s="1">
        <v>111</v>
      </c>
      <c r="AJ24" s="1">
        <v>222</v>
      </c>
      <c r="AK24" s="1">
        <v>333</v>
      </c>
      <c r="AL24" s="1">
        <v>444</v>
      </c>
      <c r="AM24" s="1">
        <v>555</v>
      </c>
      <c r="AN24" s="1">
        <v>666</v>
      </c>
      <c r="AO24" s="1">
        <v>777</v>
      </c>
      <c r="AP24" s="1">
        <v>888</v>
      </c>
      <c r="AQ24" s="1">
        <v>999</v>
      </c>
      <c r="AR24" s="1">
        <v>1100</v>
      </c>
      <c r="AS24" s="1">
        <v>2200</v>
      </c>
      <c r="AT24" s="1">
        <v>3300</v>
      </c>
      <c r="AU24" s="1">
        <v>4400</v>
      </c>
      <c r="AV24" s="1">
        <v>5500</v>
      </c>
      <c r="AW24" s="1">
        <v>6600</v>
      </c>
      <c r="AX24" s="1">
        <v>7700</v>
      </c>
      <c r="AY24" s="1">
        <v>8800</v>
      </c>
      <c r="AZ24" s="22">
        <v>1</v>
      </c>
      <c r="BA24" s="22">
        <v>1</v>
      </c>
      <c r="BB24" s="22">
        <v>1</v>
      </c>
      <c r="BC24" s="22">
        <v>1</v>
      </c>
      <c r="BD24" s="22">
        <v>1</v>
      </c>
      <c r="BE24" s="22">
        <v>1</v>
      </c>
      <c r="BF24" s="22">
        <v>1</v>
      </c>
      <c r="BG24" s="22">
        <v>1</v>
      </c>
      <c r="BH24" s="22">
        <v>1</v>
      </c>
      <c r="BI24" s="22">
        <v>1</v>
      </c>
      <c r="BJ24" s="22">
        <v>1</v>
      </c>
      <c r="BK24" s="22">
        <v>1</v>
      </c>
      <c r="BL24" s="22">
        <v>1</v>
      </c>
      <c r="BM24" s="22">
        <v>1</v>
      </c>
      <c r="BN24" s="22">
        <v>1</v>
      </c>
      <c r="BO24" s="22">
        <v>1</v>
      </c>
      <c r="BP24" s="22">
        <v>1</v>
      </c>
      <c r="BQ24" s="18">
        <v>20.75</v>
      </c>
      <c r="BR24" s="18">
        <v>100</v>
      </c>
      <c r="BS24" s="18">
        <v>100</v>
      </c>
      <c r="BT24" s="18">
        <v>100</v>
      </c>
      <c r="BU24" s="18">
        <v>100</v>
      </c>
      <c r="BV24" s="18">
        <v>-100.25</v>
      </c>
      <c r="BW24" s="18">
        <v>100</v>
      </c>
      <c r="BX24" s="1">
        <v>100</v>
      </c>
      <c r="BY24" s="1">
        <v>100</v>
      </c>
      <c r="BZ24" s="1">
        <v>100</v>
      </c>
      <c r="CA24" s="1">
        <v>100</v>
      </c>
      <c r="CB24" s="1">
        <v>100</v>
      </c>
      <c r="CC24" s="1">
        <v>100</v>
      </c>
      <c r="CD24" s="1">
        <v>100</v>
      </c>
      <c r="CE24" s="1">
        <v>100</v>
      </c>
      <c r="CF24" s="1">
        <v>100</v>
      </c>
      <c r="CG24" s="18">
        <v>235.45</v>
      </c>
      <c r="CH24" s="18">
        <f t="shared" si="7"/>
        <v>-150.55000000000001</v>
      </c>
      <c r="CI24" s="18">
        <v>666</v>
      </c>
      <c r="CJ24" s="1">
        <v>777</v>
      </c>
      <c r="CK24" s="1">
        <v>888</v>
      </c>
      <c r="CL24" s="1">
        <v>999</v>
      </c>
      <c r="CM24" s="1">
        <v>123</v>
      </c>
      <c r="CN24" s="1">
        <v>234</v>
      </c>
      <c r="CO24" s="1">
        <v>345</v>
      </c>
      <c r="CP24" s="1">
        <v>456</v>
      </c>
      <c r="CQ24" s="1">
        <v>567</v>
      </c>
      <c r="CR24" s="1">
        <v>678</v>
      </c>
      <c r="CS24" s="1">
        <v>789</v>
      </c>
      <c r="CT24" s="1">
        <v>1</v>
      </c>
      <c r="CU24" s="2" t="str">
        <f t="shared" si="6"/>
        <v>Auto Physical Damage</v>
      </c>
      <c r="CV24" s="24" t="str">
        <f t="shared" si="16"/>
        <v>07/02/2021</v>
      </c>
      <c r="CW24" s="1">
        <v>3</v>
      </c>
      <c r="CX24" s="1">
        <v>15</v>
      </c>
      <c r="CY24" s="24" t="str">
        <f t="shared" si="17"/>
        <v>07/02/2021</v>
      </c>
      <c r="CZ24" s="1">
        <v>100</v>
      </c>
      <c r="DA24" s="1">
        <v>2</v>
      </c>
      <c r="DC24" s="2"/>
      <c r="DD24" s="18">
        <v>20.75</v>
      </c>
      <c r="DE24" s="18">
        <v>100</v>
      </c>
      <c r="DF24" s="18">
        <v>100</v>
      </c>
      <c r="DG24" s="18">
        <v>100</v>
      </c>
      <c r="DH24" s="18">
        <v>100</v>
      </c>
      <c r="DI24" s="18">
        <v>-100.25</v>
      </c>
      <c r="DJ24" s="18">
        <v>100</v>
      </c>
      <c r="DK24" s="18">
        <v>100</v>
      </c>
      <c r="DL24" s="18">
        <v>100</v>
      </c>
      <c r="DM24" s="18">
        <v>100</v>
      </c>
      <c r="DN24" s="18">
        <v>100</v>
      </c>
      <c r="DO24" s="18">
        <v>100</v>
      </c>
      <c r="DP24" s="18">
        <v>100</v>
      </c>
      <c r="DQ24" s="18">
        <v>100</v>
      </c>
      <c r="DR24" s="18">
        <v>100</v>
      </c>
      <c r="DS24" s="18">
        <v>100</v>
      </c>
      <c r="DT24" s="18">
        <v>135.44999999999999</v>
      </c>
      <c r="DU24" s="18">
        <f t="shared" si="8"/>
        <v>-150.55000000000001</v>
      </c>
      <c r="DV24" s="1">
        <v>666</v>
      </c>
      <c r="DW24" s="1">
        <v>777</v>
      </c>
      <c r="DX24" s="1">
        <v>888</v>
      </c>
      <c r="DY24" s="1">
        <v>999</v>
      </c>
      <c r="DZ24" s="1">
        <v>123</v>
      </c>
      <c r="EA24" s="1">
        <v>234</v>
      </c>
      <c r="EB24" s="1">
        <v>345</v>
      </c>
      <c r="EC24" s="1">
        <v>456</v>
      </c>
      <c r="ED24" s="1">
        <v>567</v>
      </c>
      <c r="EE24" s="1">
        <v>678</v>
      </c>
      <c r="EF24" s="1">
        <v>789</v>
      </c>
      <c r="EG24" s="1" t="str">
        <f>VLOOKUP(F24,'AL_Policy Number'!A:B,2,FALSE)</f>
        <v>UTO-MI-0000507</v>
      </c>
    </row>
    <row r="25" spans="1:137" s="1" customFormat="1" x14ac:dyDescent="0.25">
      <c r="A25" s="1" t="s">
        <v>585</v>
      </c>
      <c r="B25" s="1" t="s">
        <v>108</v>
      </c>
      <c r="C25" s="1">
        <v>123456789</v>
      </c>
      <c r="D25" s="1">
        <v>143</v>
      </c>
      <c r="E25" s="1">
        <v>23</v>
      </c>
      <c r="F25" s="6" t="str">
        <f t="shared" si="0"/>
        <v>MN</v>
      </c>
      <c r="G25" s="2" t="str">
        <f t="shared" si="1"/>
        <v>Minnesota</v>
      </c>
      <c r="H25" s="1" t="s">
        <v>1</v>
      </c>
      <c r="I25" s="1" t="s">
        <v>584</v>
      </c>
      <c r="J25" s="1">
        <v>0</v>
      </c>
      <c r="K25" s="2" t="str">
        <f t="shared" si="2"/>
        <v>Billing</v>
      </c>
      <c r="L25" s="1" t="s">
        <v>582</v>
      </c>
      <c r="M25" s="1" t="s">
        <v>583</v>
      </c>
      <c r="N25" s="1" t="s">
        <v>117</v>
      </c>
      <c r="O25" s="24" t="str">
        <f>Dropdown!$C$11</f>
        <v>07/02/2021</v>
      </c>
      <c r="P25" s="1">
        <v>0</v>
      </c>
      <c r="Q25" s="2" t="str">
        <f t="shared" si="3"/>
        <v>Black Car</v>
      </c>
      <c r="R25" s="1">
        <f>IF(Dropdown!$C$13="Riv",1,(IF(Dropdown!$C$13="App",0,(IF(Dropdown!$C$13="VALE",2,"N/A!!")))))</f>
        <v>0</v>
      </c>
      <c r="S25" s="2" t="str">
        <f t="shared" si="4"/>
        <v>Applied</v>
      </c>
      <c r="U25" s="2"/>
      <c r="V25" s="20" t="str">
        <f>"CAR0000"&amp;Dropdown!$A$1&amp;Dropdown!A23</f>
        <v>CAR00000702202121</v>
      </c>
      <c r="W25" s="20" t="str">
        <f>"CAR0011"&amp;Dropdown!$A$1&amp;Dropdown!A56</f>
        <v>CAR00110702202154</v>
      </c>
      <c r="X25" s="20" t="str">
        <f>"CAR0022"&amp;Dropdown!$A$1&amp;Dropdown!A56</f>
        <v>CAR00220702202154</v>
      </c>
      <c r="Y25" s="1">
        <v>5</v>
      </c>
      <c r="Z25" s="2">
        <f t="shared" si="5"/>
        <v>2020</v>
      </c>
      <c r="AA25" s="1" t="s">
        <v>135</v>
      </c>
      <c r="AB25" s="1" t="s">
        <v>136</v>
      </c>
      <c r="AC25" s="1" t="s">
        <v>586</v>
      </c>
      <c r="AD25" s="1">
        <v>1</v>
      </c>
      <c r="AE25" s="1">
        <v>2</v>
      </c>
      <c r="AF25" s="1">
        <v>3</v>
      </c>
      <c r="AG25" s="1">
        <v>1000</v>
      </c>
      <c r="AH25" s="1">
        <v>10000</v>
      </c>
      <c r="AI25" s="1">
        <v>111</v>
      </c>
      <c r="AJ25" s="1">
        <v>222</v>
      </c>
      <c r="AK25" s="1">
        <v>333</v>
      </c>
      <c r="AL25" s="1">
        <v>444</v>
      </c>
      <c r="AM25" s="1">
        <v>555</v>
      </c>
      <c r="AN25" s="1">
        <v>666</v>
      </c>
      <c r="AO25" s="1">
        <v>777</v>
      </c>
      <c r="AP25" s="1">
        <v>888</v>
      </c>
      <c r="AQ25" s="1">
        <v>999</v>
      </c>
      <c r="AR25" s="1">
        <v>1100</v>
      </c>
      <c r="AS25" s="1">
        <v>2200</v>
      </c>
      <c r="AT25" s="1">
        <v>3300</v>
      </c>
      <c r="AU25" s="1">
        <v>4400</v>
      </c>
      <c r="AV25" s="1">
        <v>5500</v>
      </c>
      <c r="AW25" s="1">
        <v>6600</v>
      </c>
      <c r="AX25" s="1">
        <v>7700</v>
      </c>
      <c r="AY25" s="1">
        <v>8800</v>
      </c>
      <c r="AZ25" s="22">
        <v>0</v>
      </c>
      <c r="BA25" s="22">
        <v>1</v>
      </c>
      <c r="BB25" s="22">
        <v>1</v>
      </c>
      <c r="BC25" s="22">
        <v>0</v>
      </c>
      <c r="BD25" s="22">
        <v>0</v>
      </c>
      <c r="BE25" s="22">
        <v>1</v>
      </c>
      <c r="BF25" s="22">
        <v>1</v>
      </c>
      <c r="BG25" s="22">
        <v>0</v>
      </c>
      <c r="BH25" s="22">
        <v>0</v>
      </c>
      <c r="BI25" s="22">
        <v>1</v>
      </c>
      <c r="BJ25" s="22">
        <v>1</v>
      </c>
      <c r="BK25" s="22">
        <v>1</v>
      </c>
      <c r="BL25" s="22">
        <v>1</v>
      </c>
      <c r="BM25" s="22">
        <v>1</v>
      </c>
      <c r="BN25" s="22">
        <v>1</v>
      </c>
      <c r="BO25" s="22">
        <v>1</v>
      </c>
      <c r="BP25" s="22">
        <v>1</v>
      </c>
      <c r="BQ25" s="18">
        <v>20.75</v>
      </c>
      <c r="BR25" s="18">
        <v>100</v>
      </c>
      <c r="BS25" s="18">
        <v>100</v>
      </c>
      <c r="BT25" s="18">
        <v>100</v>
      </c>
      <c r="BU25" s="18">
        <v>100</v>
      </c>
      <c r="BV25" s="18">
        <v>-100.25</v>
      </c>
      <c r="BW25" s="18">
        <v>100</v>
      </c>
      <c r="BX25" s="1">
        <v>100</v>
      </c>
      <c r="BY25" s="1">
        <v>100</v>
      </c>
      <c r="BZ25" s="1">
        <v>100</v>
      </c>
      <c r="CA25" s="1">
        <v>100</v>
      </c>
      <c r="CB25" s="1">
        <v>100</v>
      </c>
      <c r="CC25" s="1">
        <v>100</v>
      </c>
      <c r="CD25" s="1">
        <v>100</v>
      </c>
      <c r="CE25" s="1">
        <v>100</v>
      </c>
      <c r="CF25" s="1">
        <v>100</v>
      </c>
      <c r="CG25" s="18">
        <v>235.45</v>
      </c>
      <c r="CH25" s="18">
        <f t="shared" si="7"/>
        <v>-150.55000000000001</v>
      </c>
      <c r="CI25" s="18">
        <v>666</v>
      </c>
      <c r="CJ25" s="1">
        <v>777</v>
      </c>
      <c r="CK25" s="1">
        <v>888</v>
      </c>
      <c r="CL25" s="1">
        <v>999</v>
      </c>
      <c r="CM25" s="1">
        <v>123</v>
      </c>
      <c r="CN25" s="1">
        <v>234</v>
      </c>
      <c r="CO25" s="1">
        <v>345</v>
      </c>
      <c r="CP25" s="1">
        <v>456</v>
      </c>
      <c r="CQ25" s="1">
        <v>567</v>
      </c>
      <c r="CR25" s="1">
        <v>678</v>
      </c>
      <c r="CS25" s="1">
        <v>789</v>
      </c>
      <c r="CT25" s="1">
        <v>1</v>
      </c>
      <c r="CU25" s="2" t="str">
        <f t="shared" si="6"/>
        <v>Auto Physical Damage</v>
      </c>
      <c r="CV25" s="24" t="str">
        <f t="shared" si="16"/>
        <v>07/02/2021</v>
      </c>
      <c r="CW25" s="1">
        <v>3</v>
      </c>
      <c r="CX25" s="1">
        <v>15</v>
      </c>
      <c r="CY25" s="24" t="str">
        <f t="shared" si="17"/>
        <v>07/02/2021</v>
      </c>
      <c r="CZ25" s="1">
        <v>100</v>
      </c>
      <c r="DA25" s="1">
        <v>2</v>
      </c>
      <c r="DC25" s="2"/>
      <c r="DD25" s="18">
        <v>20.75</v>
      </c>
      <c r="DE25" s="18">
        <v>100</v>
      </c>
      <c r="DF25" s="18">
        <v>100</v>
      </c>
      <c r="DG25" s="18">
        <v>100</v>
      </c>
      <c r="DH25" s="18">
        <v>100</v>
      </c>
      <c r="DI25" s="18">
        <v>-100.25</v>
      </c>
      <c r="DJ25" s="18">
        <v>100</v>
      </c>
      <c r="DK25" s="18">
        <v>100</v>
      </c>
      <c r="DL25" s="18">
        <v>100</v>
      </c>
      <c r="DM25" s="18">
        <v>100</v>
      </c>
      <c r="DN25" s="18">
        <v>100</v>
      </c>
      <c r="DO25" s="18">
        <v>100</v>
      </c>
      <c r="DP25" s="18">
        <v>100</v>
      </c>
      <c r="DQ25" s="18">
        <v>100</v>
      </c>
      <c r="DR25" s="18">
        <v>100</v>
      </c>
      <c r="DS25" s="18">
        <v>100</v>
      </c>
      <c r="DT25" s="18">
        <v>135.44999999999999</v>
      </c>
      <c r="DU25" s="18">
        <f t="shared" si="8"/>
        <v>-150.55000000000001</v>
      </c>
      <c r="DV25" s="1">
        <v>666</v>
      </c>
      <c r="DW25" s="1">
        <v>777</v>
      </c>
      <c r="DX25" s="1">
        <v>888</v>
      </c>
      <c r="DY25" s="1">
        <v>999</v>
      </c>
      <c r="DZ25" s="1">
        <v>123</v>
      </c>
      <c r="EA25" s="1">
        <v>234</v>
      </c>
      <c r="EB25" s="1">
        <v>345</v>
      </c>
      <c r="EC25" s="1">
        <v>456</v>
      </c>
      <c r="ED25" s="1">
        <v>567</v>
      </c>
      <c r="EE25" s="1">
        <v>678</v>
      </c>
      <c r="EF25" s="1">
        <v>789</v>
      </c>
      <c r="EG25" s="1" t="str">
        <f>VLOOKUP(F25,'AL_Policy Number'!A:B,2,FALSE)</f>
        <v>UTO-MN-0000571</v>
      </c>
    </row>
    <row r="26" spans="1:137" s="1" customFormat="1" x14ac:dyDescent="0.25">
      <c r="A26" s="1" t="s">
        <v>585</v>
      </c>
      <c r="B26" s="1" t="s">
        <v>108</v>
      </c>
      <c r="C26" s="1">
        <v>123456789</v>
      </c>
      <c r="D26" s="1">
        <v>143</v>
      </c>
      <c r="E26" s="1">
        <v>24</v>
      </c>
      <c r="F26" s="6" t="str">
        <f t="shared" si="0"/>
        <v>MO</v>
      </c>
      <c r="G26" s="2" t="str">
        <f t="shared" si="1"/>
        <v>Missouri</v>
      </c>
      <c r="H26" s="1" t="s">
        <v>1</v>
      </c>
      <c r="I26" s="1" t="s">
        <v>584</v>
      </c>
      <c r="J26" s="1">
        <v>0</v>
      </c>
      <c r="K26" s="2" t="str">
        <f t="shared" si="2"/>
        <v>Billing</v>
      </c>
      <c r="L26" s="1" t="s">
        <v>582</v>
      </c>
      <c r="M26" s="1" t="s">
        <v>583</v>
      </c>
      <c r="N26" s="1" t="s">
        <v>117</v>
      </c>
      <c r="O26" s="24" t="str">
        <f>Dropdown!$C$11</f>
        <v>07/02/2021</v>
      </c>
      <c r="P26" s="1">
        <v>0</v>
      </c>
      <c r="Q26" s="2" t="str">
        <f t="shared" si="3"/>
        <v>Black Car</v>
      </c>
      <c r="R26" s="1">
        <f>IF(Dropdown!$C$13="Riv",1,(IF(Dropdown!$C$13="App",0,(IF(Dropdown!$C$13="VALE",2,"N/A!!")))))</f>
        <v>0</v>
      </c>
      <c r="S26" s="2" t="str">
        <f t="shared" si="4"/>
        <v>Applied</v>
      </c>
      <c r="U26" s="2"/>
      <c r="V26" s="20" t="str">
        <f>"CAR0000"&amp;Dropdown!$A$1&amp;Dropdown!A24</f>
        <v>CAR00000702202122</v>
      </c>
      <c r="W26" s="20" t="str">
        <f>"CAR0011"&amp;Dropdown!$A$1&amp;Dropdown!A57</f>
        <v>CAR00110702202155</v>
      </c>
      <c r="X26" s="20" t="str">
        <f>"CAR0022"&amp;Dropdown!$A$1&amp;Dropdown!A57</f>
        <v>CAR00220702202155</v>
      </c>
      <c r="Y26" s="1">
        <v>5</v>
      </c>
      <c r="Z26" s="2">
        <f t="shared" si="5"/>
        <v>2020</v>
      </c>
      <c r="AA26" s="1" t="s">
        <v>135</v>
      </c>
      <c r="AB26" s="1" t="s">
        <v>136</v>
      </c>
      <c r="AC26" s="1" t="s">
        <v>586</v>
      </c>
      <c r="AD26" s="1">
        <v>1</v>
      </c>
      <c r="AE26" s="1">
        <v>2</v>
      </c>
      <c r="AF26" s="1">
        <v>3</v>
      </c>
      <c r="AG26" s="1">
        <v>1000</v>
      </c>
      <c r="AH26" s="1">
        <v>10000</v>
      </c>
      <c r="AI26" s="1">
        <v>111</v>
      </c>
      <c r="AJ26" s="1">
        <v>222</v>
      </c>
      <c r="AK26" s="1">
        <v>333</v>
      </c>
      <c r="AL26" s="1">
        <v>444</v>
      </c>
      <c r="AM26" s="1">
        <v>555</v>
      </c>
      <c r="AN26" s="1">
        <v>666</v>
      </c>
      <c r="AO26" s="1">
        <v>777</v>
      </c>
      <c r="AP26" s="1">
        <v>888</v>
      </c>
      <c r="AQ26" s="1">
        <v>999</v>
      </c>
      <c r="AR26" s="1">
        <v>1100</v>
      </c>
      <c r="AS26" s="1">
        <v>2200</v>
      </c>
      <c r="AT26" s="1">
        <v>3300</v>
      </c>
      <c r="AU26" s="1">
        <v>4400</v>
      </c>
      <c r="AV26" s="1">
        <v>5500</v>
      </c>
      <c r="AW26" s="1">
        <v>6600</v>
      </c>
      <c r="AX26" s="1">
        <v>7700</v>
      </c>
      <c r="AY26" s="1">
        <v>8800</v>
      </c>
      <c r="AZ26" s="22">
        <v>0</v>
      </c>
      <c r="BA26" s="22">
        <v>0</v>
      </c>
      <c r="BB26" s="22">
        <v>0</v>
      </c>
      <c r="BC26" s="22">
        <v>0</v>
      </c>
      <c r="BD26" s="22">
        <v>0</v>
      </c>
      <c r="BE26" s="22">
        <v>0</v>
      </c>
      <c r="BF26" s="22">
        <v>0</v>
      </c>
      <c r="BG26" s="22">
        <v>0</v>
      </c>
      <c r="BH26" s="22">
        <v>0</v>
      </c>
      <c r="BI26" s="22">
        <v>1</v>
      </c>
      <c r="BJ26" s="22">
        <v>1</v>
      </c>
      <c r="BK26" s="22">
        <v>1</v>
      </c>
      <c r="BL26" s="22">
        <v>1</v>
      </c>
      <c r="BM26" s="22">
        <v>1</v>
      </c>
      <c r="BN26" s="22">
        <v>1</v>
      </c>
      <c r="BO26" s="22">
        <v>1</v>
      </c>
      <c r="BP26" s="22">
        <v>1</v>
      </c>
      <c r="BQ26" s="18">
        <v>20.75</v>
      </c>
      <c r="BR26" s="18">
        <v>100</v>
      </c>
      <c r="BS26" s="18">
        <v>100</v>
      </c>
      <c r="BT26" s="18">
        <v>100</v>
      </c>
      <c r="BU26" s="18">
        <v>100</v>
      </c>
      <c r="BV26" s="18">
        <v>-100.25</v>
      </c>
      <c r="BW26" s="18">
        <v>100</v>
      </c>
      <c r="BX26" s="1">
        <v>100</v>
      </c>
      <c r="BY26" s="1">
        <v>100</v>
      </c>
      <c r="BZ26" s="1">
        <v>100</v>
      </c>
      <c r="CA26" s="1">
        <v>100</v>
      </c>
      <c r="CB26" s="1">
        <v>100</v>
      </c>
      <c r="CC26" s="1">
        <v>100</v>
      </c>
      <c r="CD26" s="1">
        <v>100</v>
      </c>
      <c r="CE26" s="1">
        <v>100</v>
      </c>
      <c r="CF26" s="1">
        <v>100</v>
      </c>
      <c r="CG26" s="18">
        <v>235.45</v>
      </c>
      <c r="CH26" s="18">
        <f t="shared" si="7"/>
        <v>-150.55000000000001</v>
      </c>
      <c r="CI26" s="18">
        <v>666</v>
      </c>
      <c r="CJ26" s="1">
        <v>777</v>
      </c>
      <c r="CK26" s="1">
        <v>888</v>
      </c>
      <c r="CL26" s="1">
        <v>999</v>
      </c>
      <c r="CM26" s="1">
        <v>123</v>
      </c>
      <c r="CN26" s="1">
        <v>234</v>
      </c>
      <c r="CO26" s="1">
        <v>345</v>
      </c>
      <c r="CP26" s="1">
        <v>456</v>
      </c>
      <c r="CQ26" s="1">
        <v>567</v>
      </c>
      <c r="CR26" s="1">
        <v>678</v>
      </c>
      <c r="CS26" s="1">
        <v>789</v>
      </c>
      <c r="CT26" s="1">
        <v>1</v>
      </c>
      <c r="CU26" s="2" t="str">
        <f t="shared" si="6"/>
        <v>Auto Physical Damage</v>
      </c>
      <c r="CV26" s="24" t="str">
        <f t="shared" si="16"/>
        <v>07/02/2021</v>
      </c>
      <c r="CW26" s="1">
        <v>3</v>
      </c>
      <c r="CX26" s="1">
        <v>15</v>
      </c>
      <c r="CY26" s="24" t="str">
        <f t="shared" si="17"/>
        <v>07/02/2021</v>
      </c>
      <c r="CZ26" s="1">
        <v>100</v>
      </c>
      <c r="DA26" s="1">
        <v>2</v>
      </c>
      <c r="DC26" s="2"/>
      <c r="DD26" s="18">
        <v>20.75</v>
      </c>
      <c r="DE26" s="18">
        <v>100</v>
      </c>
      <c r="DF26" s="18">
        <v>100</v>
      </c>
      <c r="DG26" s="18">
        <v>100</v>
      </c>
      <c r="DH26" s="18">
        <v>100</v>
      </c>
      <c r="DI26" s="18">
        <v>-100.25</v>
      </c>
      <c r="DJ26" s="18">
        <v>100</v>
      </c>
      <c r="DK26" s="18">
        <v>100</v>
      </c>
      <c r="DL26" s="18">
        <v>100</v>
      </c>
      <c r="DM26" s="18">
        <v>100</v>
      </c>
      <c r="DN26" s="18">
        <v>100</v>
      </c>
      <c r="DO26" s="18">
        <v>100</v>
      </c>
      <c r="DP26" s="18">
        <v>100</v>
      </c>
      <c r="DQ26" s="18">
        <v>100</v>
      </c>
      <c r="DR26" s="18">
        <v>100</v>
      </c>
      <c r="DS26" s="18">
        <v>100</v>
      </c>
      <c r="DT26" s="18">
        <v>135.44999999999999</v>
      </c>
      <c r="DU26" s="18">
        <f t="shared" si="8"/>
        <v>-150.55000000000001</v>
      </c>
      <c r="DV26" s="1">
        <v>666</v>
      </c>
      <c r="DW26" s="1">
        <v>777</v>
      </c>
      <c r="DX26" s="1">
        <v>888</v>
      </c>
      <c r="DY26" s="1">
        <v>999</v>
      </c>
      <c r="DZ26" s="1">
        <v>123</v>
      </c>
      <c r="EA26" s="1">
        <v>234</v>
      </c>
      <c r="EB26" s="1">
        <v>345</v>
      </c>
      <c r="EC26" s="1">
        <v>456</v>
      </c>
      <c r="ED26" s="1">
        <v>567</v>
      </c>
      <c r="EE26" s="1">
        <v>678</v>
      </c>
      <c r="EF26" s="1">
        <v>789</v>
      </c>
      <c r="EG26" s="1" t="str">
        <f>VLOOKUP(F26,'AL_Policy Number'!A:B,2,FALSE)</f>
        <v>UTO-MO-0000572</v>
      </c>
    </row>
    <row r="27" spans="1:137" s="1" customFormat="1" x14ac:dyDescent="0.25">
      <c r="A27" s="1" t="s">
        <v>585</v>
      </c>
      <c r="B27" s="1" t="s">
        <v>108</v>
      </c>
      <c r="C27" s="1">
        <v>123456789</v>
      </c>
      <c r="D27" s="1">
        <v>143</v>
      </c>
      <c r="E27" s="1">
        <v>25</v>
      </c>
      <c r="F27" s="6" t="str">
        <f t="shared" si="0"/>
        <v>MS</v>
      </c>
      <c r="G27" s="2" t="str">
        <f t="shared" si="1"/>
        <v>Mississippi</v>
      </c>
      <c r="H27" s="1" t="s">
        <v>1</v>
      </c>
      <c r="I27" s="1" t="s">
        <v>584</v>
      </c>
      <c r="J27" s="1">
        <v>0</v>
      </c>
      <c r="K27" s="2" t="str">
        <f t="shared" si="2"/>
        <v>Billing</v>
      </c>
      <c r="L27" s="1" t="s">
        <v>582</v>
      </c>
      <c r="M27" s="1" t="s">
        <v>583</v>
      </c>
      <c r="N27" s="1" t="s">
        <v>117</v>
      </c>
      <c r="O27" s="24" t="str">
        <f>Dropdown!$C$11</f>
        <v>07/02/2021</v>
      </c>
      <c r="P27" s="1">
        <v>0</v>
      </c>
      <c r="Q27" s="2" t="str">
        <f t="shared" si="3"/>
        <v>Black Car</v>
      </c>
      <c r="R27" s="1">
        <f>IF(Dropdown!$C$13="Riv",1,(IF(Dropdown!$C$13="App",0,(IF(Dropdown!$C$13="VALE",2,"N/A!!")))))</f>
        <v>0</v>
      </c>
      <c r="S27" s="2" t="str">
        <f t="shared" si="4"/>
        <v>Applied</v>
      </c>
      <c r="U27" s="2"/>
      <c r="V27" s="20" t="str">
        <f>"CAR0000"&amp;Dropdown!$A$1&amp;Dropdown!A25</f>
        <v>CAR00000702202123</v>
      </c>
      <c r="W27" s="20" t="str">
        <f>"CAR0011"&amp;Dropdown!$A$1&amp;Dropdown!A58</f>
        <v>CAR00110702202156</v>
      </c>
      <c r="X27" s="20" t="str">
        <f>"CAR0022"&amp;Dropdown!$A$1&amp;Dropdown!A58</f>
        <v>CAR00220702202156</v>
      </c>
      <c r="Y27" s="1">
        <v>5</v>
      </c>
      <c r="Z27" s="2">
        <f t="shared" si="5"/>
        <v>2020</v>
      </c>
      <c r="AA27" s="1" t="s">
        <v>135</v>
      </c>
      <c r="AB27" s="1" t="s">
        <v>136</v>
      </c>
      <c r="AC27" s="1" t="s">
        <v>586</v>
      </c>
      <c r="AD27" s="1">
        <v>1</v>
      </c>
      <c r="AE27" s="1">
        <v>2</v>
      </c>
      <c r="AF27" s="1">
        <v>3</v>
      </c>
      <c r="AG27" s="1">
        <v>1000</v>
      </c>
      <c r="AH27" s="1">
        <v>10000</v>
      </c>
      <c r="AI27" s="1">
        <v>111</v>
      </c>
      <c r="AJ27" s="1">
        <v>222</v>
      </c>
      <c r="AK27" s="1">
        <v>333</v>
      </c>
      <c r="AL27" s="1">
        <v>444</v>
      </c>
      <c r="AM27" s="1">
        <v>555</v>
      </c>
      <c r="AN27" s="1">
        <v>666</v>
      </c>
      <c r="AO27" s="1">
        <v>777</v>
      </c>
      <c r="AP27" s="1">
        <v>888</v>
      </c>
      <c r="AQ27" s="1">
        <v>999</v>
      </c>
      <c r="AR27" s="1">
        <v>1100</v>
      </c>
      <c r="AS27" s="1">
        <v>2200</v>
      </c>
      <c r="AT27" s="1">
        <v>3300</v>
      </c>
      <c r="AU27" s="1">
        <v>4400</v>
      </c>
      <c r="AV27" s="1">
        <v>5500</v>
      </c>
      <c r="AW27" s="1">
        <v>6600</v>
      </c>
      <c r="AX27" s="1">
        <v>7700</v>
      </c>
      <c r="AY27" s="1">
        <v>8800</v>
      </c>
      <c r="AZ27" s="22">
        <v>0</v>
      </c>
      <c r="BA27" s="22">
        <v>0</v>
      </c>
      <c r="BB27" s="22">
        <v>0</v>
      </c>
      <c r="BC27" s="22">
        <v>0</v>
      </c>
      <c r="BD27" s="22">
        <v>0</v>
      </c>
      <c r="BE27" s="22">
        <v>0</v>
      </c>
      <c r="BF27" s="22">
        <v>0</v>
      </c>
      <c r="BG27" s="22">
        <v>0</v>
      </c>
      <c r="BH27" s="22">
        <v>0</v>
      </c>
      <c r="BI27" s="22">
        <v>1</v>
      </c>
      <c r="BJ27" s="22">
        <v>1</v>
      </c>
      <c r="BK27" s="22">
        <v>1</v>
      </c>
      <c r="BL27" s="22">
        <v>1</v>
      </c>
      <c r="BM27" s="22">
        <v>1</v>
      </c>
      <c r="BN27" s="22">
        <v>1</v>
      </c>
      <c r="BO27" s="22">
        <v>1</v>
      </c>
      <c r="BP27" s="22">
        <v>1</v>
      </c>
      <c r="BQ27" s="18">
        <v>20.75</v>
      </c>
      <c r="BR27" s="18">
        <v>100</v>
      </c>
      <c r="BS27" s="18">
        <v>100</v>
      </c>
      <c r="BT27" s="18">
        <v>100</v>
      </c>
      <c r="BU27" s="18">
        <v>100</v>
      </c>
      <c r="BV27" s="18">
        <v>-100.25</v>
      </c>
      <c r="BW27" s="18">
        <v>100</v>
      </c>
      <c r="BX27" s="1">
        <v>100</v>
      </c>
      <c r="BY27" s="1">
        <v>100</v>
      </c>
      <c r="BZ27" s="1">
        <v>100</v>
      </c>
      <c r="CA27" s="1">
        <v>100</v>
      </c>
      <c r="CB27" s="1">
        <v>100</v>
      </c>
      <c r="CC27" s="1">
        <v>100</v>
      </c>
      <c r="CD27" s="1">
        <v>100</v>
      </c>
      <c r="CE27" s="1">
        <v>100</v>
      </c>
      <c r="CF27" s="1">
        <v>100</v>
      </c>
      <c r="CG27" s="18">
        <v>235.45</v>
      </c>
      <c r="CH27" s="18">
        <f t="shared" si="7"/>
        <v>-150.55000000000001</v>
      </c>
      <c r="CI27" s="18">
        <v>666</v>
      </c>
      <c r="CJ27" s="1">
        <v>777</v>
      </c>
      <c r="CK27" s="1">
        <v>888</v>
      </c>
      <c r="CL27" s="1">
        <v>999</v>
      </c>
      <c r="CM27" s="1">
        <v>123</v>
      </c>
      <c r="CN27" s="1">
        <v>234</v>
      </c>
      <c r="CO27" s="1">
        <v>345</v>
      </c>
      <c r="CP27" s="1">
        <v>456</v>
      </c>
      <c r="CQ27" s="1">
        <v>567</v>
      </c>
      <c r="CR27" s="1">
        <v>678</v>
      </c>
      <c r="CS27" s="1">
        <v>789</v>
      </c>
      <c r="CT27" s="1">
        <v>1</v>
      </c>
      <c r="CU27" s="2" t="str">
        <f t="shared" si="6"/>
        <v>Auto Physical Damage</v>
      </c>
      <c r="CV27" s="24" t="str">
        <f t="shared" si="16"/>
        <v>07/02/2021</v>
      </c>
      <c r="CW27" s="1">
        <v>3</v>
      </c>
      <c r="CX27" s="1">
        <v>15</v>
      </c>
      <c r="CY27" s="24" t="str">
        <f t="shared" si="17"/>
        <v>07/02/2021</v>
      </c>
      <c r="CZ27" s="1">
        <v>100</v>
      </c>
      <c r="DA27" s="1">
        <v>2</v>
      </c>
      <c r="DC27" s="2"/>
      <c r="DD27" s="18">
        <v>20.75</v>
      </c>
      <c r="DE27" s="18">
        <v>100</v>
      </c>
      <c r="DF27" s="18">
        <v>100</v>
      </c>
      <c r="DG27" s="18">
        <v>100</v>
      </c>
      <c r="DH27" s="18">
        <v>100</v>
      </c>
      <c r="DI27" s="18">
        <v>-100.25</v>
      </c>
      <c r="DJ27" s="18">
        <v>100</v>
      </c>
      <c r="DK27" s="18">
        <v>100</v>
      </c>
      <c r="DL27" s="18">
        <v>100</v>
      </c>
      <c r="DM27" s="18">
        <v>100</v>
      </c>
      <c r="DN27" s="18">
        <v>100</v>
      </c>
      <c r="DO27" s="18">
        <v>100</v>
      </c>
      <c r="DP27" s="18">
        <v>100</v>
      </c>
      <c r="DQ27" s="18">
        <v>100</v>
      </c>
      <c r="DR27" s="18">
        <v>100</v>
      </c>
      <c r="DS27" s="18">
        <v>100</v>
      </c>
      <c r="DT27" s="18">
        <v>135.44999999999999</v>
      </c>
      <c r="DU27" s="18">
        <f t="shared" si="8"/>
        <v>-150.55000000000001</v>
      </c>
      <c r="DV27" s="1">
        <v>666</v>
      </c>
      <c r="DW27" s="1">
        <v>777</v>
      </c>
      <c r="DX27" s="1">
        <v>888</v>
      </c>
      <c r="DY27" s="1">
        <v>999</v>
      </c>
      <c r="DZ27" s="1">
        <v>123</v>
      </c>
      <c r="EA27" s="1">
        <v>234</v>
      </c>
      <c r="EB27" s="1">
        <v>345</v>
      </c>
      <c r="EC27" s="1">
        <v>456</v>
      </c>
      <c r="ED27" s="1">
        <v>567</v>
      </c>
      <c r="EE27" s="1">
        <v>678</v>
      </c>
      <c r="EF27" s="1">
        <v>789</v>
      </c>
      <c r="EG27" s="1" t="str">
        <f>VLOOKUP(F27,'AL_Policy Number'!A:B,2,FALSE)</f>
        <v>UTO-MS-0000509</v>
      </c>
    </row>
    <row r="28" spans="1:137" s="1" customFormat="1" x14ac:dyDescent="0.25">
      <c r="A28" s="1" t="s">
        <v>585</v>
      </c>
      <c r="B28" s="1" t="s">
        <v>108</v>
      </c>
      <c r="C28" s="1">
        <v>123456789</v>
      </c>
      <c r="D28" s="1">
        <v>143</v>
      </c>
      <c r="E28" s="1">
        <v>26</v>
      </c>
      <c r="F28" s="6" t="str">
        <f t="shared" si="0"/>
        <v>MT</v>
      </c>
      <c r="G28" s="2" t="str">
        <f t="shared" si="1"/>
        <v>Montana</v>
      </c>
      <c r="H28" s="1" t="s">
        <v>1</v>
      </c>
      <c r="I28" s="1" t="s">
        <v>584</v>
      </c>
      <c r="J28" s="1">
        <v>0</v>
      </c>
      <c r="K28" s="2" t="str">
        <f t="shared" si="2"/>
        <v>Billing</v>
      </c>
      <c r="L28" s="1" t="s">
        <v>582</v>
      </c>
      <c r="M28" s="1" t="s">
        <v>583</v>
      </c>
      <c r="N28" s="1" t="s">
        <v>117</v>
      </c>
      <c r="O28" s="24" t="str">
        <f>Dropdown!$C$11</f>
        <v>07/02/2021</v>
      </c>
      <c r="P28" s="1">
        <v>0</v>
      </c>
      <c r="Q28" s="2" t="str">
        <f t="shared" si="3"/>
        <v>Black Car</v>
      </c>
      <c r="R28" s="1">
        <f>IF(Dropdown!$C$13="Riv",1,(IF(Dropdown!$C$13="App",0,(IF(Dropdown!$C$13="VALE",2,"N/A!!")))))</f>
        <v>0</v>
      </c>
      <c r="S28" s="2" t="str">
        <f t="shared" si="4"/>
        <v>Applied</v>
      </c>
      <c r="U28" s="2"/>
      <c r="V28" s="20" t="str">
        <f>"CAR0000"&amp;Dropdown!$A$1&amp;Dropdown!A26</f>
        <v>CAR00000702202124</v>
      </c>
      <c r="W28" s="20" t="str">
        <f>"CAR0011"&amp;Dropdown!$A$1&amp;Dropdown!A59</f>
        <v>CAR00110702202157</v>
      </c>
      <c r="X28" s="20" t="str">
        <f>"CAR0022"&amp;Dropdown!$A$1&amp;Dropdown!A59</f>
        <v>CAR00220702202157</v>
      </c>
      <c r="Y28" s="1">
        <v>5</v>
      </c>
      <c r="Z28" s="2">
        <f t="shared" si="5"/>
        <v>2020</v>
      </c>
      <c r="AA28" s="1" t="s">
        <v>135</v>
      </c>
      <c r="AB28" s="1" t="s">
        <v>136</v>
      </c>
      <c r="AC28" s="1" t="s">
        <v>586</v>
      </c>
      <c r="AD28" s="1">
        <v>1</v>
      </c>
      <c r="AE28" s="1">
        <v>2</v>
      </c>
      <c r="AF28" s="1">
        <v>3</v>
      </c>
      <c r="AG28" s="1">
        <v>1000</v>
      </c>
      <c r="AH28" s="1">
        <v>10000</v>
      </c>
      <c r="AI28" s="1">
        <v>111</v>
      </c>
      <c r="AJ28" s="1">
        <v>222</v>
      </c>
      <c r="AK28" s="1">
        <v>333</v>
      </c>
      <c r="AL28" s="1">
        <v>444</v>
      </c>
      <c r="AM28" s="1">
        <v>555</v>
      </c>
      <c r="AN28" s="1">
        <v>666</v>
      </c>
      <c r="AO28" s="1">
        <v>777</v>
      </c>
      <c r="AP28" s="1">
        <v>888</v>
      </c>
      <c r="AQ28" s="1">
        <v>999</v>
      </c>
      <c r="AR28" s="1">
        <v>1100</v>
      </c>
      <c r="AS28" s="1">
        <v>2200</v>
      </c>
      <c r="AT28" s="1">
        <v>3300</v>
      </c>
      <c r="AU28" s="1">
        <v>4400</v>
      </c>
      <c r="AV28" s="1">
        <v>5500</v>
      </c>
      <c r="AW28" s="1">
        <v>6600</v>
      </c>
      <c r="AX28" s="1">
        <v>7700</v>
      </c>
      <c r="AY28" s="1">
        <v>8800</v>
      </c>
      <c r="AZ28" s="22">
        <v>1</v>
      </c>
      <c r="BA28" s="22">
        <v>1</v>
      </c>
      <c r="BB28" s="22">
        <v>1</v>
      </c>
      <c r="BC28" s="22">
        <v>1</v>
      </c>
      <c r="BD28" s="22">
        <v>1</v>
      </c>
      <c r="BE28" s="22">
        <v>1</v>
      </c>
      <c r="BF28" s="22">
        <v>1</v>
      </c>
      <c r="BG28" s="22">
        <v>1</v>
      </c>
      <c r="BH28" s="22">
        <v>1</v>
      </c>
      <c r="BI28" s="22">
        <v>1</v>
      </c>
      <c r="BJ28" s="22">
        <v>1</v>
      </c>
      <c r="BK28" s="22">
        <v>1</v>
      </c>
      <c r="BL28" s="22">
        <v>1</v>
      </c>
      <c r="BM28" s="22">
        <v>1</v>
      </c>
      <c r="BN28" s="22">
        <v>1</v>
      </c>
      <c r="BO28" s="22">
        <v>1</v>
      </c>
      <c r="BP28" s="22">
        <v>1</v>
      </c>
      <c r="BQ28" s="18">
        <v>20.75</v>
      </c>
      <c r="BR28" s="18">
        <v>100</v>
      </c>
      <c r="BS28" s="18">
        <v>100</v>
      </c>
      <c r="BT28" s="18">
        <v>100</v>
      </c>
      <c r="BU28" s="18">
        <v>100</v>
      </c>
      <c r="BV28" s="18">
        <v>-100.25</v>
      </c>
      <c r="BW28" s="18">
        <v>100</v>
      </c>
      <c r="BX28" s="1">
        <v>100</v>
      </c>
      <c r="BY28" s="1">
        <v>100</v>
      </c>
      <c r="BZ28" s="1">
        <v>100</v>
      </c>
      <c r="CA28" s="1">
        <v>100</v>
      </c>
      <c r="CB28" s="1">
        <v>100</v>
      </c>
      <c r="CC28" s="1">
        <v>100</v>
      </c>
      <c r="CD28" s="1">
        <v>100</v>
      </c>
      <c r="CE28" s="1">
        <v>100</v>
      </c>
      <c r="CF28" s="1">
        <v>100</v>
      </c>
      <c r="CG28" s="18">
        <v>235.45</v>
      </c>
      <c r="CH28" s="18">
        <f t="shared" si="7"/>
        <v>-150.55000000000001</v>
      </c>
      <c r="CI28" s="18">
        <v>666</v>
      </c>
      <c r="CJ28" s="1">
        <v>777</v>
      </c>
      <c r="CK28" s="1">
        <v>888</v>
      </c>
      <c r="CL28" s="1">
        <v>999</v>
      </c>
      <c r="CM28" s="1">
        <v>123</v>
      </c>
      <c r="CN28" s="1">
        <v>234</v>
      </c>
      <c r="CO28" s="1">
        <v>345</v>
      </c>
      <c r="CP28" s="1">
        <v>456</v>
      </c>
      <c r="CQ28" s="1">
        <v>567</v>
      </c>
      <c r="CR28" s="1">
        <v>678</v>
      </c>
      <c r="CS28" s="1">
        <v>789</v>
      </c>
      <c r="CT28" s="1">
        <v>1</v>
      </c>
      <c r="CU28" s="2" t="str">
        <f t="shared" si="6"/>
        <v>Auto Physical Damage</v>
      </c>
      <c r="CV28" s="24" t="str">
        <f t="shared" si="16"/>
        <v>07/02/2021</v>
      </c>
      <c r="CW28" s="1">
        <v>3</v>
      </c>
      <c r="CX28" s="1">
        <v>15</v>
      </c>
      <c r="CY28" s="24" t="str">
        <f t="shared" si="17"/>
        <v>07/02/2021</v>
      </c>
      <c r="CZ28" s="1">
        <v>100</v>
      </c>
      <c r="DA28" s="1">
        <v>2</v>
      </c>
      <c r="DC28" s="2"/>
      <c r="DD28" s="18">
        <v>20.75</v>
      </c>
      <c r="DE28" s="18">
        <v>100</v>
      </c>
      <c r="DF28" s="18">
        <v>100</v>
      </c>
      <c r="DG28" s="18">
        <v>100</v>
      </c>
      <c r="DH28" s="18">
        <v>100</v>
      </c>
      <c r="DI28" s="18">
        <v>-100.25</v>
      </c>
      <c r="DJ28" s="18">
        <v>100</v>
      </c>
      <c r="DK28" s="18">
        <v>100</v>
      </c>
      <c r="DL28" s="18">
        <v>100</v>
      </c>
      <c r="DM28" s="18">
        <v>100</v>
      </c>
      <c r="DN28" s="18">
        <v>100</v>
      </c>
      <c r="DO28" s="18">
        <v>100</v>
      </c>
      <c r="DP28" s="18">
        <v>100</v>
      </c>
      <c r="DQ28" s="18">
        <v>100</v>
      </c>
      <c r="DR28" s="18">
        <v>100</v>
      </c>
      <c r="DS28" s="18">
        <v>100</v>
      </c>
      <c r="DT28" s="18">
        <v>135.44999999999999</v>
      </c>
      <c r="DU28" s="18">
        <f t="shared" si="8"/>
        <v>-150.55000000000001</v>
      </c>
      <c r="DV28" s="1">
        <v>666</v>
      </c>
      <c r="DW28" s="1">
        <v>777</v>
      </c>
      <c r="DX28" s="1">
        <v>888</v>
      </c>
      <c r="DY28" s="1">
        <v>999</v>
      </c>
      <c r="DZ28" s="1">
        <v>123</v>
      </c>
      <c r="EA28" s="1">
        <v>234</v>
      </c>
      <c r="EB28" s="1">
        <v>345</v>
      </c>
      <c r="EC28" s="1">
        <v>456</v>
      </c>
      <c r="ED28" s="1">
        <v>567</v>
      </c>
      <c r="EE28" s="1">
        <v>678</v>
      </c>
      <c r="EF28" s="1">
        <v>789</v>
      </c>
      <c r="EG28" s="1" t="str">
        <f>VLOOKUP(F28,'AL_Policy Number'!A:B,2,FALSE)</f>
        <v>UTO-MT-0000511</v>
      </c>
    </row>
    <row r="29" spans="1:137" s="1" customFormat="1" x14ac:dyDescent="0.25">
      <c r="A29" s="1" t="s">
        <v>585</v>
      </c>
      <c r="B29" s="1" t="s">
        <v>108</v>
      </c>
      <c r="C29" s="1">
        <v>123456789</v>
      </c>
      <c r="D29" s="1">
        <v>143</v>
      </c>
      <c r="E29" s="1">
        <v>27</v>
      </c>
      <c r="F29" s="6" t="str">
        <f t="shared" si="0"/>
        <v>NC</v>
      </c>
      <c r="G29" s="2" t="str">
        <f t="shared" si="1"/>
        <v>North Carolina</v>
      </c>
      <c r="H29" s="1" t="s">
        <v>1</v>
      </c>
      <c r="I29" s="1" t="s">
        <v>584</v>
      </c>
      <c r="J29" s="1">
        <v>0</v>
      </c>
      <c r="K29" s="2" t="str">
        <f t="shared" si="2"/>
        <v>Billing</v>
      </c>
      <c r="L29" s="1" t="s">
        <v>582</v>
      </c>
      <c r="M29" s="1" t="s">
        <v>583</v>
      </c>
      <c r="N29" s="1" t="s">
        <v>117</v>
      </c>
      <c r="O29" s="24" t="str">
        <f>Dropdown!$C$11</f>
        <v>07/02/2021</v>
      </c>
      <c r="P29" s="1">
        <v>0</v>
      </c>
      <c r="Q29" s="2" t="str">
        <f t="shared" si="3"/>
        <v>Black Car</v>
      </c>
      <c r="R29" s="1">
        <f>IF(Dropdown!$C$13="Riv",1,(IF(Dropdown!$C$13="App",0,(IF(Dropdown!$C$13="VALE",2,"N/A!!")))))</f>
        <v>0</v>
      </c>
      <c r="S29" s="2" t="str">
        <f t="shared" si="4"/>
        <v>Applied</v>
      </c>
      <c r="U29" s="2"/>
      <c r="V29" s="20" t="str">
        <f>"CAR0000"&amp;Dropdown!$A$1&amp;Dropdown!A27</f>
        <v>CAR00000702202125</v>
      </c>
      <c r="W29" s="20" t="str">
        <f>"CAR0011"&amp;Dropdown!$A$1&amp;Dropdown!A60</f>
        <v>CAR00110702202158</v>
      </c>
      <c r="X29" s="20" t="str">
        <f>"CAR0022"&amp;Dropdown!$A$1&amp;Dropdown!A60</f>
        <v>CAR00220702202158</v>
      </c>
      <c r="Y29" s="1">
        <v>5</v>
      </c>
      <c r="Z29" s="2">
        <f t="shared" si="5"/>
        <v>2020</v>
      </c>
      <c r="AA29" s="1" t="s">
        <v>135</v>
      </c>
      <c r="AB29" s="1" t="s">
        <v>136</v>
      </c>
      <c r="AC29" s="1" t="s">
        <v>586</v>
      </c>
      <c r="AD29" s="1">
        <v>1</v>
      </c>
      <c r="AE29" s="1">
        <v>2</v>
      </c>
      <c r="AF29" s="1">
        <v>3</v>
      </c>
      <c r="AG29" s="1">
        <v>1000</v>
      </c>
      <c r="AH29" s="1">
        <v>10000</v>
      </c>
      <c r="AI29" s="1">
        <v>111</v>
      </c>
      <c r="AJ29" s="1">
        <v>222</v>
      </c>
      <c r="AK29" s="1">
        <v>333</v>
      </c>
      <c r="AL29" s="1">
        <v>444</v>
      </c>
      <c r="AM29" s="1">
        <v>555</v>
      </c>
      <c r="AN29" s="1">
        <v>666</v>
      </c>
      <c r="AO29" s="1">
        <v>777</v>
      </c>
      <c r="AP29" s="1">
        <v>888</v>
      </c>
      <c r="AQ29" s="1">
        <v>999</v>
      </c>
      <c r="AR29" s="1">
        <v>1100</v>
      </c>
      <c r="AS29" s="1">
        <v>2200</v>
      </c>
      <c r="AT29" s="1">
        <v>3300</v>
      </c>
      <c r="AU29" s="1">
        <v>4400</v>
      </c>
      <c r="AV29" s="1">
        <v>5500</v>
      </c>
      <c r="AW29" s="1">
        <v>6600</v>
      </c>
      <c r="AX29" s="1">
        <v>7700</v>
      </c>
      <c r="AY29" s="1">
        <v>8800</v>
      </c>
      <c r="AZ29" s="22">
        <v>1</v>
      </c>
      <c r="BA29" s="22">
        <v>1</v>
      </c>
      <c r="BB29" s="22">
        <v>1</v>
      </c>
      <c r="BC29" s="22">
        <v>1</v>
      </c>
      <c r="BD29" s="22">
        <v>1</v>
      </c>
      <c r="BE29" s="22">
        <v>1</v>
      </c>
      <c r="BF29" s="22">
        <v>1</v>
      </c>
      <c r="BG29" s="22">
        <v>1</v>
      </c>
      <c r="BH29" s="22">
        <v>1</v>
      </c>
      <c r="BI29" s="22">
        <v>1</v>
      </c>
      <c r="BJ29" s="22">
        <v>1</v>
      </c>
      <c r="BK29" s="22">
        <v>1</v>
      </c>
      <c r="BL29" s="22">
        <v>1</v>
      </c>
      <c r="BM29" s="22">
        <v>1</v>
      </c>
      <c r="BN29" s="22">
        <v>1</v>
      </c>
      <c r="BO29" s="22">
        <v>1</v>
      </c>
      <c r="BP29" s="22">
        <v>1</v>
      </c>
      <c r="BQ29" s="18">
        <v>20.75</v>
      </c>
      <c r="BR29" s="18">
        <v>100</v>
      </c>
      <c r="BS29" s="18">
        <v>100</v>
      </c>
      <c r="BT29" s="18">
        <v>100</v>
      </c>
      <c r="BU29" s="18">
        <v>100</v>
      </c>
      <c r="BV29" s="18">
        <v>-100.25</v>
      </c>
      <c r="BW29" s="18">
        <v>100</v>
      </c>
      <c r="BX29" s="1">
        <v>100</v>
      </c>
      <c r="BY29" s="1">
        <v>100</v>
      </c>
      <c r="BZ29" s="1">
        <v>100</v>
      </c>
      <c r="CA29" s="1">
        <v>100</v>
      </c>
      <c r="CB29" s="1">
        <v>100</v>
      </c>
      <c r="CC29" s="1">
        <v>100</v>
      </c>
      <c r="CD29" s="1">
        <v>100</v>
      </c>
      <c r="CE29" s="1">
        <v>100</v>
      </c>
      <c r="CF29" s="1">
        <v>100</v>
      </c>
      <c r="CG29" s="18">
        <v>235.45</v>
      </c>
      <c r="CH29" s="18">
        <f t="shared" si="7"/>
        <v>-150.55000000000001</v>
      </c>
      <c r="CI29" s="18">
        <v>666</v>
      </c>
      <c r="CJ29" s="1">
        <v>777</v>
      </c>
      <c r="CK29" s="1">
        <v>888</v>
      </c>
      <c r="CL29" s="1">
        <v>999</v>
      </c>
      <c r="CM29" s="1">
        <v>123</v>
      </c>
      <c r="CN29" s="1">
        <v>234</v>
      </c>
      <c r="CO29" s="1">
        <v>345</v>
      </c>
      <c r="CP29" s="1">
        <v>456</v>
      </c>
      <c r="CQ29" s="1">
        <v>567</v>
      </c>
      <c r="CR29" s="1">
        <v>678</v>
      </c>
      <c r="CS29" s="1">
        <v>789</v>
      </c>
      <c r="CT29" s="1">
        <v>1</v>
      </c>
      <c r="CU29" s="2" t="str">
        <f t="shared" si="6"/>
        <v>Auto Physical Damage</v>
      </c>
      <c r="CV29" s="24" t="str">
        <f t="shared" si="16"/>
        <v>07/02/2021</v>
      </c>
      <c r="CW29" s="1">
        <v>3</v>
      </c>
      <c r="CX29" s="1">
        <v>15</v>
      </c>
      <c r="CY29" s="24" t="str">
        <f t="shared" si="17"/>
        <v>07/02/2021</v>
      </c>
      <c r="CZ29" s="1">
        <v>100</v>
      </c>
      <c r="DA29" s="1">
        <v>2</v>
      </c>
      <c r="DC29" s="2"/>
      <c r="DD29" s="18">
        <v>20.75</v>
      </c>
      <c r="DE29" s="18">
        <v>100</v>
      </c>
      <c r="DF29" s="18">
        <v>100</v>
      </c>
      <c r="DG29" s="18">
        <v>100</v>
      </c>
      <c r="DH29" s="18">
        <v>100</v>
      </c>
      <c r="DI29" s="18">
        <v>-100.25</v>
      </c>
      <c r="DJ29" s="18">
        <v>100</v>
      </c>
      <c r="DK29" s="18">
        <v>100</v>
      </c>
      <c r="DL29" s="18">
        <v>100</v>
      </c>
      <c r="DM29" s="18">
        <v>100</v>
      </c>
      <c r="DN29" s="18">
        <v>100</v>
      </c>
      <c r="DO29" s="18">
        <v>100</v>
      </c>
      <c r="DP29" s="18">
        <v>100</v>
      </c>
      <c r="DQ29" s="18">
        <v>100</v>
      </c>
      <c r="DR29" s="18">
        <v>100</v>
      </c>
      <c r="DS29" s="18">
        <v>100</v>
      </c>
      <c r="DT29" s="18">
        <v>135.44999999999999</v>
      </c>
      <c r="DU29" s="18">
        <f t="shared" si="8"/>
        <v>-150.55000000000001</v>
      </c>
      <c r="DV29" s="1">
        <v>666</v>
      </c>
      <c r="DW29" s="1">
        <v>777</v>
      </c>
      <c r="DX29" s="1">
        <v>888</v>
      </c>
      <c r="DY29" s="1">
        <v>999</v>
      </c>
      <c r="DZ29" s="1">
        <v>123</v>
      </c>
      <c r="EA29" s="1">
        <v>234</v>
      </c>
      <c r="EB29" s="1">
        <v>345</v>
      </c>
      <c r="EC29" s="1">
        <v>456</v>
      </c>
      <c r="ED29" s="1">
        <v>567</v>
      </c>
      <c r="EE29" s="1">
        <v>678</v>
      </c>
      <c r="EF29" s="1">
        <v>789</v>
      </c>
      <c r="EG29" s="1" t="str">
        <f>VLOOKUP(F29,'AL_Policy Number'!A:B,2,FALSE)</f>
        <v>UTO-NC-0000499</v>
      </c>
    </row>
    <row r="30" spans="1:137" s="1" customFormat="1" x14ac:dyDescent="0.25">
      <c r="A30" s="1" t="s">
        <v>585</v>
      </c>
      <c r="B30" s="1" t="s">
        <v>108</v>
      </c>
      <c r="C30" s="1">
        <v>123456789</v>
      </c>
      <c r="D30" s="1">
        <v>143</v>
      </c>
      <c r="E30" s="1">
        <v>28</v>
      </c>
      <c r="F30" s="6" t="str">
        <f t="shared" si="0"/>
        <v>ND</v>
      </c>
      <c r="G30" s="2" t="str">
        <f t="shared" si="1"/>
        <v>North Dakota</v>
      </c>
      <c r="H30" s="1" t="s">
        <v>1</v>
      </c>
      <c r="I30" s="1" t="s">
        <v>584</v>
      </c>
      <c r="J30" s="1">
        <v>0</v>
      </c>
      <c r="K30" s="2" t="str">
        <f t="shared" si="2"/>
        <v>Billing</v>
      </c>
      <c r="L30" s="1" t="s">
        <v>582</v>
      </c>
      <c r="M30" s="1" t="s">
        <v>583</v>
      </c>
      <c r="N30" s="1" t="s">
        <v>117</v>
      </c>
      <c r="O30" s="24" t="str">
        <f>Dropdown!$C$11</f>
        <v>07/02/2021</v>
      </c>
      <c r="P30" s="1">
        <v>0</v>
      </c>
      <c r="Q30" s="2" t="str">
        <f t="shared" si="3"/>
        <v>Black Car</v>
      </c>
      <c r="R30" s="1">
        <f>IF(Dropdown!$C$13="Riv",1,(IF(Dropdown!$C$13="App",0,(IF(Dropdown!$C$13="VALE",2,"N/A!!")))))</f>
        <v>0</v>
      </c>
      <c r="S30" s="2" t="str">
        <f t="shared" si="4"/>
        <v>Applied</v>
      </c>
      <c r="U30" s="2"/>
      <c r="V30" s="20" t="str">
        <f>"CAR0000"&amp;Dropdown!$A$1&amp;Dropdown!A28</f>
        <v>CAR00000702202126</v>
      </c>
      <c r="W30" s="20" t="str">
        <f>"CAR0011"&amp;Dropdown!$A$1&amp;Dropdown!A61</f>
        <v>CAR00110702202159</v>
      </c>
      <c r="X30" s="20" t="str">
        <f>"CAR0022"&amp;Dropdown!$A$1&amp;Dropdown!A61</f>
        <v>CAR00220702202159</v>
      </c>
      <c r="Y30" s="1">
        <v>5</v>
      </c>
      <c r="Z30" s="2">
        <f t="shared" si="5"/>
        <v>2020</v>
      </c>
      <c r="AA30" s="1" t="s">
        <v>135</v>
      </c>
      <c r="AB30" s="1" t="s">
        <v>136</v>
      </c>
      <c r="AC30" s="1" t="s">
        <v>586</v>
      </c>
      <c r="AD30" s="1">
        <v>1</v>
      </c>
      <c r="AE30" s="1">
        <v>2</v>
      </c>
      <c r="AF30" s="1">
        <v>3</v>
      </c>
      <c r="AG30" s="1">
        <v>1000</v>
      </c>
      <c r="AH30" s="1">
        <v>10000</v>
      </c>
      <c r="AI30" s="1">
        <v>111</v>
      </c>
      <c r="AJ30" s="1">
        <v>222</v>
      </c>
      <c r="AK30" s="1">
        <v>333</v>
      </c>
      <c r="AL30" s="1">
        <v>444</v>
      </c>
      <c r="AM30" s="1">
        <v>555</v>
      </c>
      <c r="AN30" s="1">
        <v>666</v>
      </c>
      <c r="AO30" s="1">
        <v>777</v>
      </c>
      <c r="AP30" s="1">
        <v>888</v>
      </c>
      <c r="AQ30" s="1">
        <v>999</v>
      </c>
      <c r="AR30" s="1">
        <v>1100</v>
      </c>
      <c r="AS30" s="1">
        <v>2200</v>
      </c>
      <c r="AT30" s="1">
        <v>3300</v>
      </c>
      <c r="AU30" s="1">
        <v>4400</v>
      </c>
      <c r="AV30" s="1">
        <v>5500</v>
      </c>
      <c r="AW30" s="1">
        <v>6600</v>
      </c>
      <c r="AX30" s="1">
        <v>7700</v>
      </c>
      <c r="AY30" s="1">
        <v>8800</v>
      </c>
      <c r="AZ30" s="22">
        <v>1</v>
      </c>
      <c r="BA30" s="22">
        <v>1</v>
      </c>
      <c r="BB30" s="22">
        <v>1</v>
      </c>
      <c r="BC30" s="22">
        <v>1</v>
      </c>
      <c r="BD30" s="22">
        <v>1</v>
      </c>
      <c r="BE30" s="22">
        <v>1</v>
      </c>
      <c r="BF30" s="22">
        <v>1</v>
      </c>
      <c r="BG30" s="22">
        <v>1</v>
      </c>
      <c r="BH30" s="22">
        <v>1</v>
      </c>
      <c r="BI30" s="22">
        <v>1</v>
      </c>
      <c r="BJ30" s="22">
        <v>1</v>
      </c>
      <c r="BK30" s="22">
        <v>1</v>
      </c>
      <c r="BL30" s="22">
        <v>1</v>
      </c>
      <c r="BM30" s="22">
        <v>1</v>
      </c>
      <c r="BN30" s="22">
        <v>1</v>
      </c>
      <c r="BO30" s="22">
        <v>1</v>
      </c>
      <c r="BP30" s="22">
        <v>1</v>
      </c>
      <c r="BQ30" s="18">
        <v>20.75</v>
      </c>
      <c r="BR30" s="18">
        <v>100</v>
      </c>
      <c r="BS30" s="18">
        <v>100</v>
      </c>
      <c r="BT30" s="18">
        <v>100</v>
      </c>
      <c r="BU30" s="18">
        <v>100</v>
      </c>
      <c r="BV30" s="18">
        <v>-100.25</v>
      </c>
      <c r="BW30" s="18">
        <v>100</v>
      </c>
      <c r="BX30" s="1">
        <v>100</v>
      </c>
      <c r="BY30" s="1">
        <v>100</v>
      </c>
      <c r="BZ30" s="1">
        <v>100</v>
      </c>
      <c r="CA30" s="1">
        <v>100</v>
      </c>
      <c r="CB30" s="1">
        <v>100</v>
      </c>
      <c r="CC30" s="1">
        <v>100</v>
      </c>
      <c r="CD30" s="1">
        <v>100</v>
      </c>
      <c r="CE30" s="1">
        <v>100</v>
      </c>
      <c r="CF30" s="1">
        <v>100</v>
      </c>
      <c r="CG30" s="18">
        <v>235.45</v>
      </c>
      <c r="CH30" s="18">
        <f t="shared" si="7"/>
        <v>-150.55000000000001</v>
      </c>
      <c r="CI30" s="18">
        <v>666</v>
      </c>
      <c r="CJ30" s="1">
        <v>777</v>
      </c>
      <c r="CK30" s="1">
        <v>888</v>
      </c>
      <c r="CL30" s="1">
        <v>999</v>
      </c>
      <c r="CM30" s="1">
        <v>123</v>
      </c>
      <c r="CN30" s="1">
        <v>234</v>
      </c>
      <c r="CO30" s="1">
        <v>345</v>
      </c>
      <c r="CP30" s="1">
        <v>456</v>
      </c>
      <c r="CQ30" s="1">
        <v>567</v>
      </c>
      <c r="CR30" s="1">
        <v>678</v>
      </c>
      <c r="CS30" s="1">
        <v>789</v>
      </c>
      <c r="CT30" s="1">
        <v>1</v>
      </c>
      <c r="CU30" s="2" t="str">
        <f t="shared" si="6"/>
        <v>Auto Physical Damage</v>
      </c>
      <c r="CV30" s="24" t="str">
        <f t="shared" si="16"/>
        <v>07/02/2021</v>
      </c>
      <c r="CW30" s="1">
        <v>3</v>
      </c>
      <c r="CX30" s="1">
        <v>15</v>
      </c>
      <c r="CY30" s="24" t="str">
        <f t="shared" si="17"/>
        <v>07/02/2021</v>
      </c>
      <c r="CZ30" s="1">
        <v>100</v>
      </c>
      <c r="DA30" s="1">
        <v>2</v>
      </c>
      <c r="DC30" s="2"/>
      <c r="DD30" s="18">
        <v>20.75</v>
      </c>
      <c r="DE30" s="18">
        <v>100</v>
      </c>
      <c r="DF30" s="18">
        <v>100</v>
      </c>
      <c r="DG30" s="18">
        <v>100</v>
      </c>
      <c r="DH30" s="18">
        <v>100</v>
      </c>
      <c r="DI30" s="18">
        <v>-100.25</v>
      </c>
      <c r="DJ30" s="18">
        <v>100</v>
      </c>
      <c r="DK30" s="18">
        <v>100</v>
      </c>
      <c r="DL30" s="18">
        <v>100</v>
      </c>
      <c r="DM30" s="18">
        <v>100</v>
      </c>
      <c r="DN30" s="18">
        <v>100</v>
      </c>
      <c r="DO30" s="18">
        <v>100</v>
      </c>
      <c r="DP30" s="18">
        <v>100</v>
      </c>
      <c r="DQ30" s="18">
        <v>100</v>
      </c>
      <c r="DR30" s="18">
        <v>100</v>
      </c>
      <c r="DS30" s="18">
        <v>100</v>
      </c>
      <c r="DT30" s="18">
        <v>135.44999999999999</v>
      </c>
      <c r="DU30" s="18">
        <f t="shared" si="8"/>
        <v>-150.55000000000001</v>
      </c>
      <c r="DV30" s="1">
        <v>666</v>
      </c>
      <c r="DW30" s="1">
        <v>777</v>
      </c>
      <c r="DX30" s="1">
        <v>888</v>
      </c>
      <c r="DY30" s="1">
        <v>999</v>
      </c>
      <c r="DZ30" s="1">
        <v>123</v>
      </c>
      <c r="EA30" s="1">
        <v>234</v>
      </c>
      <c r="EB30" s="1">
        <v>345</v>
      </c>
      <c r="EC30" s="1">
        <v>456</v>
      </c>
      <c r="ED30" s="1">
        <v>567</v>
      </c>
      <c r="EE30" s="1">
        <v>678</v>
      </c>
      <c r="EF30" s="1">
        <v>789</v>
      </c>
      <c r="EG30" s="1" t="str">
        <f>VLOOKUP(F30,'AL_Policy Number'!A:B,2,FALSE)</f>
        <v>UTO-ND-0000575</v>
      </c>
    </row>
    <row r="31" spans="1:137" s="1" customFormat="1" x14ac:dyDescent="0.25">
      <c r="A31" s="1" t="s">
        <v>585</v>
      </c>
      <c r="B31" s="1" t="s">
        <v>108</v>
      </c>
      <c r="C31" s="1">
        <v>123456789</v>
      </c>
      <c r="D31" s="1">
        <v>143</v>
      </c>
      <c r="E31" s="1">
        <v>29</v>
      </c>
      <c r="F31" s="6" t="str">
        <f t="shared" si="0"/>
        <v>NE</v>
      </c>
      <c r="G31" s="2" t="str">
        <f t="shared" si="1"/>
        <v>Nebraska</v>
      </c>
      <c r="H31" s="1" t="s">
        <v>1</v>
      </c>
      <c r="I31" s="1" t="s">
        <v>584</v>
      </c>
      <c r="J31" s="1">
        <v>0</v>
      </c>
      <c r="K31" s="2" t="str">
        <f t="shared" si="2"/>
        <v>Billing</v>
      </c>
      <c r="L31" s="1" t="s">
        <v>582</v>
      </c>
      <c r="M31" s="1" t="s">
        <v>583</v>
      </c>
      <c r="N31" s="1" t="s">
        <v>117</v>
      </c>
      <c r="O31" s="24" t="str">
        <f>Dropdown!$C$11</f>
        <v>07/02/2021</v>
      </c>
      <c r="P31" s="1">
        <v>0</v>
      </c>
      <c r="Q31" s="2" t="str">
        <f t="shared" si="3"/>
        <v>Black Car</v>
      </c>
      <c r="R31" s="1">
        <f>IF(Dropdown!$C$13="Riv",1,(IF(Dropdown!$C$13="App",0,(IF(Dropdown!$C$13="VALE",2,"N/A!!")))))</f>
        <v>0</v>
      </c>
      <c r="S31" s="2" t="str">
        <f t="shared" si="4"/>
        <v>Applied</v>
      </c>
      <c r="U31" s="2"/>
      <c r="V31" s="20" t="str">
        <f>"CAR0000"&amp;Dropdown!$A$1&amp;Dropdown!A29</f>
        <v>CAR00000702202127</v>
      </c>
      <c r="W31" s="20" t="str">
        <f>"CAR0011"&amp;Dropdown!$A$1&amp;Dropdown!A62</f>
        <v>CAR00110702202160</v>
      </c>
      <c r="X31" s="20" t="str">
        <f>"CAR0022"&amp;Dropdown!$A$1&amp;Dropdown!A62</f>
        <v>CAR00220702202160</v>
      </c>
      <c r="Y31" s="1">
        <v>5</v>
      </c>
      <c r="Z31" s="2">
        <f t="shared" si="5"/>
        <v>2020</v>
      </c>
      <c r="AA31" s="1" t="s">
        <v>135</v>
      </c>
      <c r="AB31" s="1" t="s">
        <v>136</v>
      </c>
      <c r="AC31" s="1" t="s">
        <v>586</v>
      </c>
      <c r="AD31" s="1">
        <v>1</v>
      </c>
      <c r="AE31" s="1">
        <v>2</v>
      </c>
      <c r="AF31" s="1">
        <v>3</v>
      </c>
      <c r="AG31" s="1">
        <v>1000</v>
      </c>
      <c r="AH31" s="1">
        <v>10000</v>
      </c>
      <c r="AI31" s="1">
        <v>111</v>
      </c>
      <c r="AJ31" s="1">
        <v>222</v>
      </c>
      <c r="AK31" s="1">
        <v>333</v>
      </c>
      <c r="AL31" s="1">
        <v>444</v>
      </c>
      <c r="AM31" s="1">
        <v>555</v>
      </c>
      <c r="AN31" s="1">
        <v>666</v>
      </c>
      <c r="AO31" s="1">
        <v>777</v>
      </c>
      <c r="AP31" s="1">
        <v>888</v>
      </c>
      <c r="AQ31" s="1">
        <v>999</v>
      </c>
      <c r="AR31" s="1">
        <v>1100</v>
      </c>
      <c r="AS31" s="1">
        <v>2200</v>
      </c>
      <c r="AT31" s="1">
        <v>3300</v>
      </c>
      <c r="AU31" s="1">
        <v>4400</v>
      </c>
      <c r="AV31" s="1">
        <v>5500</v>
      </c>
      <c r="AW31" s="1">
        <v>6600</v>
      </c>
      <c r="AX31" s="1">
        <v>7700</v>
      </c>
      <c r="AY31" s="1">
        <v>8800</v>
      </c>
      <c r="AZ31" s="22">
        <v>0</v>
      </c>
      <c r="BA31" s="22">
        <v>1</v>
      </c>
      <c r="BB31" s="22">
        <v>1</v>
      </c>
      <c r="BC31" s="22">
        <v>0</v>
      </c>
      <c r="BD31" s="22">
        <v>0</v>
      </c>
      <c r="BE31" s="22">
        <v>1</v>
      </c>
      <c r="BF31" s="22">
        <v>1</v>
      </c>
      <c r="BG31" s="22">
        <v>0</v>
      </c>
      <c r="BH31" s="22">
        <v>0</v>
      </c>
      <c r="BI31" s="22">
        <v>1</v>
      </c>
      <c r="BJ31" s="22">
        <v>1</v>
      </c>
      <c r="BK31" s="22">
        <v>1</v>
      </c>
      <c r="BL31" s="22">
        <v>1</v>
      </c>
      <c r="BM31" s="22">
        <v>1</v>
      </c>
      <c r="BN31" s="22">
        <v>1</v>
      </c>
      <c r="BO31" s="22">
        <v>1</v>
      </c>
      <c r="BP31" s="22">
        <v>1</v>
      </c>
      <c r="BQ31" s="18">
        <v>20.75</v>
      </c>
      <c r="BR31" s="18">
        <v>100</v>
      </c>
      <c r="BS31" s="18">
        <v>100</v>
      </c>
      <c r="BT31" s="18">
        <v>100</v>
      </c>
      <c r="BU31" s="18">
        <v>100</v>
      </c>
      <c r="BV31" s="18">
        <v>-100.25</v>
      </c>
      <c r="BW31" s="18">
        <v>100</v>
      </c>
      <c r="BX31" s="1">
        <v>100</v>
      </c>
      <c r="BY31" s="1">
        <v>100</v>
      </c>
      <c r="BZ31" s="1">
        <v>100</v>
      </c>
      <c r="CA31" s="1">
        <v>100</v>
      </c>
      <c r="CB31" s="1">
        <v>100</v>
      </c>
      <c r="CC31" s="1">
        <v>100</v>
      </c>
      <c r="CD31" s="1">
        <v>100</v>
      </c>
      <c r="CE31" s="1">
        <v>100</v>
      </c>
      <c r="CF31" s="1">
        <v>100</v>
      </c>
      <c r="CG31" s="18">
        <v>235.45</v>
      </c>
      <c r="CH31" s="18">
        <f t="shared" si="7"/>
        <v>-150.55000000000001</v>
      </c>
      <c r="CI31" s="18">
        <v>666</v>
      </c>
      <c r="CJ31" s="1">
        <v>777</v>
      </c>
      <c r="CK31" s="1">
        <v>888</v>
      </c>
      <c r="CL31" s="1">
        <v>999</v>
      </c>
      <c r="CM31" s="1">
        <v>123</v>
      </c>
      <c r="CN31" s="1">
        <v>234</v>
      </c>
      <c r="CO31" s="1">
        <v>345</v>
      </c>
      <c r="CP31" s="1">
        <v>456</v>
      </c>
      <c r="CQ31" s="1">
        <v>567</v>
      </c>
      <c r="CR31" s="1">
        <v>678</v>
      </c>
      <c r="CS31" s="1">
        <v>789</v>
      </c>
      <c r="CT31" s="1">
        <v>1</v>
      </c>
      <c r="CU31" s="2" t="str">
        <f t="shared" si="6"/>
        <v>Auto Physical Damage</v>
      </c>
      <c r="CV31" s="24" t="str">
        <f t="shared" si="16"/>
        <v>07/02/2021</v>
      </c>
      <c r="CW31" s="1">
        <v>3</v>
      </c>
      <c r="CX31" s="1">
        <v>15</v>
      </c>
      <c r="CY31" s="24" t="str">
        <f t="shared" si="17"/>
        <v>07/02/2021</v>
      </c>
      <c r="CZ31" s="1">
        <v>100</v>
      </c>
      <c r="DA31" s="1">
        <v>2</v>
      </c>
      <c r="DC31" s="2"/>
      <c r="DD31" s="18">
        <v>20.75</v>
      </c>
      <c r="DE31" s="18">
        <v>100</v>
      </c>
      <c r="DF31" s="18">
        <v>100</v>
      </c>
      <c r="DG31" s="18">
        <v>100</v>
      </c>
      <c r="DH31" s="18">
        <v>100</v>
      </c>
      <c r="DI31" s="18">
        <v>-100.25</v>
      </c>
      <c r="DJ31" s="18">
        <v>100</v>
      </c>
      <c r="DK31" s="18">
        <v>100</v>
      </c>
      <c r="DL31" s="18">
        <v>100</v>
      </c>
      <c r="DM31" s="18">
        <v>100</v>
      </c>
      <c r="DN31" s="18">
        <v>100</v>
      </c>
      <c r="DO31" s="18">
        <v>100</v>
      </c>
      <c r="DP31" s="18">
        <v>100</v>
      </c>
      <c r="DQ31" s="18">
        <v>100</v>
      </c>
      <c r="DR31" s="18">
        <v>100</v>
      </c>
      <c r="DS31" s="18">
        <v>100</v>
      </c>
      <c r="DT31" s="18">
        <v>135.44999999999999</v>
      </c>
      <c r="DU31" s="18">
        <f t="shared" si="8"/>
        <v>-150.55000000000001</v>
      </c>
      <c r="DV31" s="1">
        <v>666</v>
      </c>
      <c r="DW31" s="1">
        <v>777</v>
      </c>
      <c r="DX31" s="1">
        <v>888</v>
      </c>
      <c r="DY31" s="1">
        <v>999</v>
      </c>
      <c r="DZ31" s="1">
        <v>123</v>
      </c>
      <c r="EA31" s="1">
        <v>234</v>
      </c>
      <c r="EB31" s="1">
        <v>345</v>
      </c>
      <c r="EC31" s="1">
        <v>456</v>
      </c>
      <c r="ED31" s="1">
        <v>567</v>
      </c>
      <c r="EE31" s="1">
        <v>678</v>
      </c>
      <c r="EF31" s="1">
        <v>789</v>
      </c>
      <c r="EG31" s="1" t="str">
        <f>VLOOKUP(F31,'AL_Policy Number'!A:B,2,FALSE)</f>
        <v>UTO-NE-0000573</v>
      </c>
    </row>
    <row r="32" spans="1:137" s="1" customFormat="1" x14ac:dyDescent="0.25">
      <c r="A32" s="1" t="s">
        <v>585</v>
      </c>
      <c r="B32" s="1" t="s">
        <v>108</v>
      </c>
      <c r="C32" s="1">
        <v>123456789</v>
      </c>
      <c r="D32" s="1">
        <v>143</v>
      </c>
      <c r="E32" s="1">
        <v>30</v>
      </c>
      <c r="F32" s="6" t="str">
        <f t="shared" si="0"/>
        <v>NH</v>
      </c>
      <c r="G32" s="2" t="str">
        <f t="shared" si="1"/>
        <v>New Hampshire</v>
      </c>
      <c r="H32" s="1" t="s">
        <v>1</v>
      </c>
      <c r="I32" s="1" t="s">
        <v>584</v>
      </c>
      <c r="J32" s="1">
        <v>0</v>
      </c>
      <c r="K32" s="2" t="str">
        <f t="shared" si="2"/>
        <v>Billing</v>
      </c>
      <c r="L32" s="1" t="s">
        <v>582</v>
      </c>
      <c r="M32" s="1" t="s">
        <v>583</v>
      </c>
      <c r="N32" s="1" t="s">
        <v>117</v>
      </c>
      <c r="O32" s="24" t="str">
        <f>Dropdown!$C$11</f>
        <v>07/02/2021</v>
      </c>
      <c r="P32" s="1">
        <v>0</v>
      </c>
      <c r="Q32" s="2" t="str">
        <f t="shared" si="3"/>
        <v>Black Car</v>
      </c>
      <c r="R32" s="1">
        <f>IF(Dropdown!$C$13="Riv",1,(IF(Dropdown!$C$13="App",0,(IF(Dropdown!$C$13="VALE",2,"N/A!!")))))</f>
        <v>0</v>
      </c>
      <c r="S32" s="2" t="str">
        <f t="shared" si="4"/>
        <v>Applied</v>
      </c>
      <c r="U32" s="2"/>
      <c r="V32" s="20" t="str">
        <f>"CAR0000"&amp;Dropdown!$A$1&amp;Dropdown!A30</f>
        <v>CAR00000702202128</v>
      </c>
      <c r="W32" s="20" t="str">
        <f>"CAR0011"&amp;Dropdown!$A$1&amp;Dropdown!A63</f>
        <v>CAR00110702202161</v>
      </c>
      <c r="X32" s="20" t="str">
        <f>"CAR0022"&amp;Dropdown!$A$1&amp;Dropdown!A63</f>
        <v>CAR00220702202161</v>
      </c>
      <c r="Y32" s="1">
        <v>5</v>
      </c>
      <c r="Z32" s="2">
        <f t="shared" si="5"/>
        <v>2020</v>
      </c>
      <c r="AA32" s="1" t="s">
        <v>135</v>
      </c>
      <c r="AB32" s="1" t="s">
        <v>136</v>
      </c>
      <c r="AC32" s="1" t="s">
        <v>586</v>
      </c>
      <c r="AD32" s="1">
        <v>1</v>
      </c>
      <c r="AE32" s="1">
        <v>2</v>
      </c>
      <c r="AF32" s="1">
        <v>3</v>
      </c>
      <c r="AG32" s="1">
        <v>1000</v>
      </c>
      <c r="AH32" s="1">
        <v>10000</v>
      </c>
      <c r="AI32" s="1">
        <v>111</v>
      </c>
      <c r="AJ32" s="1">
        <v>222</v>
      </c>
      <c r="AK32" s="1">
        <v>333</v>
      </c>
      <c r="AL32" s="1">
        <v>444</v>
      </c>
      <c r="AM32" s="1">
        <v>555</v>
      </c>
      <c r="AN32" s="1">
        <v>666</v>
      </c>
      <c r="AO32" s="1">
        <v>777</v>
      </c>
      <c r="AP32" s="1">
        <v>888</v>
      </c>
      <c r="AQ32" s="1">
        <v>999</v>
      </c>
      <c r="AR32" s="1">
        <v>1100</v>
      </c>
      <c r="AS32" s="1">
        <v>2200</v>
      </c>
      <c r="AT32" s="1">
        <v>3300</v>
      </c>
      <c r="AU32" s="1">
        <v>4400</v>
      </c>
      <c r="AV32" s="1">
        <v>5500</v>
      </c>
      <c r="AW32" s="1">
        <v>6600</v>
      </c>
      <c r="AX32" s="1">
        <v>7700</v>
      </c>
      <c r="AY32" s="1">
        <v>8800</v>
      </c>
      <c r="AZ32" s="22">
        <v>0</v>
      </c>
      <c r="BA32" s="22">
        <v>1</v>
      </c>
      <c r="BB32" s="22">
        <v>1</v>
      </c>
      <c r="BC32" s="22">
        <v>0</v>
      </c>
      <c r="BD32" s="22">
        <v>0</v>
      </c>
      <c r="BE32" s="22">
        <v>1</v>
      </c>
      <c r="BF32" s="22">
        <v>1</v>
      </c>
      <c r="BG32" s="22">
        <v>0</v>
      </c>
      <c r="BH32" s="22">
        <v>0</v>
      </c>
      <c r="BI32" s="22">
        <v>1</v>
      </c>
      <c r="BJ32" s="22">
        <v>1</v>
      </c>
      <c r="BK32" s="22">
        <v>1</v>
      </c>
      <c r="BL32" s="22">
        <v>1</v>
      </c>
      <c r="BM32" s="22">
        <v>1</v>
      </c>
      <c r="BN32" s="22">
        <v>1</v>
      </c>
      <c r="BO32" s="22">
        <v>1</v>
      </c>
      <c r="BP32" s="22">
        <v>1</v>
      </c>
      <c r="BQ32" s="18">
        <v>20.75</v>
      </c>
      <c r="BR32" s="18">
        <v>100</v>
      </c>
      <c r="BS32" s="18">
        <v>100</v>
      </c>
      <c r="BT32" s="18">
        <v>100</v>
      </c>
      <c r="BU32" s="18">
        <v>100</v>
      </c>
      <c r="BV32" s="18">
        <v>-100.25</v>
      </c>
      <c r="BW32" s="18">
        <v>100</v>
      </c>
      <c r="BX32" s="1">
        <v>100</v>
      </c>
      <c r="BY32" s="1">
        <v>100</v>
      </c>
      <c r="BZ32" s="1">
        <v>100</v>
      </c>
      <c r="CA32" s="1">
        <v>100</v>
      </c>
      <c r="CB32" s="1">
        <v>100</v>
      </c>
      <c r="CC32" s="1">
        <v>100</v>
      </c>
      <c r="CD32" s="1">
        <v>100</v>
      </c>
      <c r="CE32" s="1">
        <v>100</v>
      </c>
      <c r="CF32" s="1">
        <v>100</v>
      </c>
      <c r="CG32" s="18">
        <v>235.45</v>
      </c>
      <c r="CH32" s="18">
        <f t="shared" si="7"/>
        <v>-150.55000000000001</v>
      </c>
      <c r="CI32" s="18">
        <v>666</v>
      </c>
      <c r="CJ32" s="1">
        <v>777</v>
      </c>
      <c r="CK32" s="1">
        <v>888</v>
      </c>
      <c r="CL32" s="1">
        <v>999</v>
      </c>
      <c r="CM32" s="1">
        <v>123</v>
      </c>
      <c r="CN32" s="1">
        <v>234</v>
      </c>
      <c r="CO32" s="1">
        <v>345</v>
      </c>
      <c r="CP32" s="1">
        <v>456</v>
      </c>
      <c r="CQ32" s="1">
        <v>567</v>
      </c>
      <c r="CR32" s="1">
        <v>678</v>
      </c>
      <c r="CS32" s="1">
        <v>789</v>
      </c>
      <c r="CT32" s="1">
        <v>1</v>
      </c>
      <c r="CU32" s="2" t="str">
        <f t="shared" si="6"/>
        <v>Auto Physical Damage</v>
      </c>
      <c r="CV32" s="24" t="str">
        <f t="shared" si="16"/>
        <v>07/02/2021</v>
      </c>
      <c r="CW32" s="1">
        <v>3</v>
      </c>
      <c r="CX32" s="1">
        <v>15</v>
      </c>
      <c r="CY32" s="24" t="str">
        <f t="shared" si="17"/>
        <v>07/02/2021</v>
      </c>
      <c r="CZ32" s="1">
        <v>100</v>
      </c>
      <c r="DA32" s="1">
        <v>2</v>
      </c>
      <c r="DC32" s="2"/>
      <c r="DD32" s="18">
        <v>20.75</v>
      </c>
      <c r="DE32" s="18">
        <v>100</v>
      </c>
      <c r="DF32" s="18">
        <v>100</v>
      </c>
      <c r="DG32" s="18">
        <v>100</v>
      </c>
      <c r="DH32" s="18">
        <v>100</v>
      </c>
      <c r="DI32" s="18">
        <v>-100.25</v>
      </c>
      <c r="DJ32" s="18">
        <v>100</v>
      </c>
      <c r="DK32" s="18">
        <v>100</v>
      </c>
      <c r="DL32" s="18">
        <v>100</v>
      </c>
      <c r="DM32" s="18">
        <v>100</v>
      </c>
      <c r="DN32" s="18">
        <v>100</v>
      </c>
      <c r="DO32" s="18">
        <v>100</v>
      </c>
      <c r="DP32" s="18">
        <v>100</v>
      </c>
      <c r="DQ32" s="18">
        <v>100</v>
      </c>
      <c r="DR32" s="18">
        <v>100</v>
      </c>
      <c r="DS32" s="18">
        <v>100</v>
      </c>
      <c r="DT32" s="18">
        <v>135.44999999999999</v>
      </c>
      <c r="DU32" s="18">
        <f t="shared" si="8"/>
        <v>-150.55000000000001</v>
      </c>
      <c r="DV32" s="1">
        <v>666</v>
      </c>
      <c r="DW32" s="1">
        <v>777</v>
      </c>
      <c r="DX32" s="1">
        <v>888</v>
      </c>
      <c r="DY32" s="1">
        <v>999</v>
      </c>
      <c r="DZ32" s="1">
        <v>123</v>
      </c>
      <c r="EA32" s="1">
        <v>234</v>
      </c>
      <c r="EB32" s="1">
        <v>345</v>
      </c>
      <c r="EC32" s="1">
        <v>456</v>
      </c>
      <c r="ED32" s="1">
        <v>567</v>
      </c>
      <c r="EE32" s="1">
        <v>678</v>
      </c>
      <c r="EF32" s="1">
        <v>789</v>
      </c>
      <c r="EG32" s="1" t="str">
        <f>VLOOKUP(F32,'AL_Policy Number'!A:B,2,FALSE)</f>
        <v>UTO-NH-0000514</v>
      </c>
    </row>
    <row r="33" spans="1:137" s="1" customFormat="1" x14ac:dyDescent="0.25">
      <c r="A33" s="1" t="s">
        <v>585</v>
      </c>
      <c r="B33" s="1" t="s">
        <v>108</v>
      </c>
      <c r="C33" s="1">
        <v>123456789</v>
      </c>
      <c r="D33" s="1">
        <v>143</v>
      </c>
      <c r="E33" s="1">
        <v>31</v>
      </c>
      <c r="F33" s="6" t="str">
        <f t="shared" si="0"/>
        <v>NJ</v>
      </c>
      <c r="G33" s="2" t="str">
        <f t="shared" si="1"/>
        <v>New Jersey</v>
      </c>
      <c r="H33" s="1" t="s">
        <v>1</v>
      </c>
      <c r="I33" s="1" t="s">
        <v>584</v>
      </c>
      <c r="J33" s="1">
        <v>0</v>
      </c>
      <c r="K33" s="2" t="str">
        <f t="shared" si="2"/>
        <v>Billing</v>
      </c>
      <c r="L33" s="1" t="s">
        <v>582</v>
      </c>
      <c r="M33" s="1" t="s">
        <v>583</v>
      </c>
      <c r="N33" s="1" t="s">
        <v>117</v>
      </c>
      <c r="O33" s="24" t="str">
        <f>Dropdown!$C$11</f>
        <v>07/02/2021</v>
      </c>
      <c r="P33" s="1">
        <v>0</v>
      </c>
      <c r="Q33" s="2" t="str">
        <f t="shared" si="3"/>
        <v>Black Car</v>
      </c>
      <c r="R33" s="1">
        <f>IF(Dropdown!$C$13="Riv",1,(IF(Dropdown!$C$13="App",0,(IF(Dropdown!$C$13="VALE",2,"N/A!!")))))</f>
        <v>0</v>
      </c>
      <c r="S33" s="2" t="str">
        <f t="shared" si="4"/>
        <v>Applied</v>
      </c>
      <c r="U33" s="2"/>
      <c r="V33" s="20" t="str">
        <f>"CAR0000"&amp;Dropdown!$A$1&amp;Dropdown!A31</f>
        <v>CAR00000702202129</v>
      </c>
      <c r="W33" s="20" t="str">
        <f>"CAR0011"&amp;Dropdown!$A$1&amp;Dropdown!A64</f>
        <v>CAR00110702202162</v>
      </c>
      <c r="X33" s="20" t="str">
        <f>"CAR0022"&amp;Dropdown!$A$1&amp;Dropdown!A64</f>
        <v>CAR00220702202162</v>
      </c>
      <c r="Y33" s="1">
        <v>5</v>
      </c>
      <c r="Z33" s="2">
        <f t="shared" si="5"/>
        <v>2020</v>
      </c>
      <c r="AA33" s="1" t="s">
        <v>135</v>
      </c>
      <c r="AB33" s="1" t="s">
        <v>136</v>
      </c>
      <c r="AC33" s="1" t="s">
        <v>586</v>
      </c>
      <c r="AD33" s="1">
        <v>1</v>
      </c>
      <c r="AE33" s="1">
        <v>2</v>
      </c>
      <c r="AF33" s="1">
        <v>3</v>
      </c>
      <c r="AG33" s="1">
        <v>1000</v>
      </c>
      <c r="AH33" s="1">
        <v>10000</v>
      </c>
      <c r="AI33" s="1">
        <v>111</v>
      </c>
      <c r="AJ33" s="1">
        <v>222</v>
      </c>
      <c r="AK33" s="1">
        <v>333</v>
      </c>
      <c r="AL33" s="1">
        <v>444</v>
      </c>
      <c r="AM33" s="1">
        <v>555</v>
      </c>
      <c r="AN33" s="1">
        <v>666</v>
      </c>
      <c r="AO33" s="1">
        <v>777</v>
      </c>
      <c r="AP33" s="1">
        <v>888</v>
      </c>
      <c r="AQ33" s="1">
        <v>999</v>
      </c>
      <c r="AR33" s="1">
        <v>1100</v>
      </c>
      <c r="AS33" s="1">
        <v>2200</v>
      </c>
      <c r="AT33" s="1">
        <v>3300</v>
      </c>
      <c r="AU33" s="1">
        <v>4400</v>
      </c>
      <c r="AV33" s="1">
        <v>5500</v>
      </c>
      <c r="AW33" s="1">
        <v>6600</v>
      </c>
      <c r="AX33" s="1">
        <v>7700</v>
      </c>
      <c r="AY33" s="1">
        <v>8800</v>
      </c>
      <c r="AZ33" s="22">
        <v>1</v>
      </c>
      <c r="BA33" s="22">
        <v>1</v>
      </c>
      <c r="BB33" s="22">
        <v>1</v>
      </c>
      <c r="BC33" s="22">
        <v>1</v>
      </c>
      <c r="BD33" s="22">
        <v>1</v>
      </c>
      <c r="BE33" s="22">
        <v>1</v>
      </c>
      <c r="BF33" s="22">
        <v>1</v>
      </c>
      <c r="BG33" s="22">
        <v>1</v>
      </c>
      <c r="BH33" s="22">
        <v>1</v>
      </c>
      <c r="BI33" s="22">
        <v>1</v>
      </c>
      <c r="BJ33" s="22">
        <v>1</v>
      </c>
      <c r="BK33" s="22">
        <v>1</v>
      </c>
      <c r="BL33" s="22">
        <v>1</v>
      </c>
      <c r="BM33" s="22">
        <v>1</v>
      </c>
      <c r="BN33" s="22">
        <v>1</v>
      </c>
      <c r="BO33" s="22">
        <v>1</v>
      </c>
      <c r="BP33" s="22">
        <v>1</v>
      </c>
      <c r="BQ33" s="18">
        <v>20.75</v>
      </c>
      <c r="BR33" s="18">
        <v>100</v>
      </c>
      <c r="BS33" s="18">
        <v>100</v>
      </c>
      <c r="BT33" s="18">
        <v>100</v>
      </c>
      <c r="BU33" s="18">
        <v>100</v>
      </c>
      <c r="BV33" s="18">
        <v>-100.25</v>
      </c>
      <c r="BW33" s="18">
        <v>100</v>
      </c>
      <c r="BX33" s="1">
        <v>100</v>
      </c>
      <c r="BY33" s="1">
        <v>100</v>
      </c>
      <c r="BZ33" s="1">
        <v>100</v>
      </c>
      <c r="CA33" s="1">
        <v>100</v>
      </c>
      <c r="CB33" s="1">
        <v>100</v>
      </c>
      <c r="CC33" s="1">
        <v>100</v>
      </c>
      <c r="CD33" s="1">
        <v>100</v>
      </c>
      <c r="CE33" s="1">
        <v>100</v>
      </c>
      <c r="CF33" s="1">
        <v>100</v>
      </c>
      <c r="CG33" s="18">
        <v>235.45</v>
      </c>
      <c r="CH33" s="18">
        <f t="shared" si="7"/>
        <v>-150.55000000000001</v>
      </c>
      <c r="CI33" s="18">
        <v>666</v>
      </c>
      <c r="CJ33" s="1">
        <v>777</v>
      </c>
      <c r="CK33" s="1">
        <v>888</v>
      </c>
      <c r="CL33" s="1">
        <v>999</v>
      </c>
      <c r="CM33" s="1">
        <v>123</v>
      </c>
      <c r="CN33" s="1">
        <v>234</v>
      </c>
      <c r="CO33" s="1">
        <v>345</v>
      </c>
      <c r="CP33" s="1">
        <v>456</v>
      </c>
      <c r="CQ33" s="1">
        <v>567</v>
      </c>
      <c r="CR33" s="1">
        <v>678</v>
      </c>
      <c r="CS33" s="1">
        <v>789</v>
      </c>
      <c r="CT33" s="1">
        <v>1</v>
      </c>
      <c r="CU33" s="2" t="str">
        <f t="shared" si="6"/>
        <v>Auto Physical Damage</v>
      </c>
      <c r="CV33" s="24" t="str">
        <f t="shared" si="16"/>
        <v>07/02/2021</v>
      </c>
      <c r="CW33" s="1">
        <v>3</v>
      </c>
      <c r="CX33" s="1">
        <v>15</v>
      </c>
      <c r="CY33" s="24" t="str">
        <f t="shared" si="17"/>
        <v>07/02/2021</v>
      </c>
      <c r="CZ33" s="1">
        <v>100</v>
      </c>
      <c r="DA33" s="1">
        <v>2</v>
      </c>
      <c r="DC33" s="2"/>
      <c r="DD33" s="18">
        <v>20.75</v>
      </c>
      <c r="DE33" s="18">
        <v>100</v>
      </c>
      <c r="DF33" s="18">
        <v>100</v>
      </c>
      <c r="DG33" s="18">
        <v>100</v>
      </c>
      <c r="DH33" s="18">
        <v>100</v>
      </c>
      <c r="DI33" s="18">
        <v>-100.25</v>
      </c>
      <c r="DJ33" s="18">
        <v>100</v>
      </c>
      <c r="DK33" s="18">
        <v>100</v>
      </c>
      <c r="DL33" s="18">
        <v>100</v>
      </c>
      <c r="DM33" s="18">
        <v>100</v>
      </c>
      <c r="DN33" s="18">
        <v>100</v>
      </c>
      <c r="DO33" s="18">
        <v>100</v>
      </c>
      <c r="DP33" s="18">
        <v>100</v>
      </c>
      <c r="DQ33" s="18">
        <v>100</v>
      </c>
      <c r="DR33" s="18">
        <v>100</v>
      </c>
      <c r="DS33" s="18">
        <v>100</v>
      </c>
      <c r="DT33" s="18">
        <v>135.44999999999999</v>
      </c>
      <c r="DU33" s="18">
        <f t="shared" si="8"/>
        <v>-150.55000000000001</v>
      </c>
      <c r="DV33" s="1">
        <v>666</v>
      </c>
      <c r="DW33" s="1">
        <v>777</v>
      </c>
      <c r="DX33" s="1">
        <v>888</v>
      </c>
      <c r="DY33" s="1">
        <v>999</v>
      </c>
      <c r="DZ33" s="1">
        <v>123</v>
      </c>
      <c r="EA33" s="1">
        <v>234</v>
      </c>
      <c r="EB33" s="1">
        <v>345</v>
      </c>
      <c r="EC33" s="1">
        <v>456</v>
      </c>
      <c r="ED33" s="1">
        <v>567</v>
      </c>
      <c r="EE33" s="1">
        <v>678</v>
      </c>
      <c r="EF33" s="1">
        <v>789</v>
      </c>
      <c r="EG33" s="1" t="str">
        <f>VLOOKUP(F33,'AL_Policy Number'!A:B,2,FALSE)</f>
        <v>UTO-NJ-0000551</v>
      </c>
    </row>
    <row r="34" spans="1:137" s="1" customFormat="1" x14ac:dyDescent="0.25">
      <c r="A34" s="1" t="s">
        <v>585</v>
      </c>
      <c r="B34" s="1" t="s">
        <v>108</v>
      </c>
      <c r="C34" s="1">
        <v>123456789</v>
      </c>
      <c r="D34" s="1">
        <v>143</v>
      </c>
      <c r="E34" s="1">
        <v>32</v>
      </c>
      <c r="F34" s="6" t="str">
        <f t="shared" si="0"/>
        <v>NM</v>
      </c>
      <c r="G34" s="2" t="str">
        <f t="shared" si="1"/>
        <v>New Mexico</v>
      </c>
      <c r="H34" s="1" t="s">
        <v>1</v>
      </c>
      <c r="I34" s="1" t="s">
        <v>584</v>
      </c>
      <c r="J34" s="1">
        <v>0</v>
      </c>
      <c r="K34" s="2" t="str">
        <f t="shared" si="2"/>
        <v>Billing</v>
      </c>
      <c r="L34" s="1" t="s">
        <v>582</v>
      </c>
      <c r="M34" s="1" t="s">
        <v>583</v>
      </c>
      <c r="N34" s="1" t="s">
        <v>117</v>
      </c>
      <c r="O34" s="24" t="str">
        <f>Dropdown!$C$11</f>
        <v>07/02/2021</v>
      </c>
      <c r="P34" s="1">
        <v>0</v>
      </c>
      <c r="Q34" s="2" t="str">
        <f t="shared" si="3"/>
        <v>Black Car</v>
      </c>
      <c r="R34" s="1">
        <f>IF(Dropdown!$C$13="Riv",1,(IF(Dropdown!$C$13="App",0,(IF(Dropdown!$C$13="VALE",2,"N/A!!")))))</f>
        <v>0</v>
      </c>
      <c r="S34" s="2" t="str">
        <f t="shared" si="4"/>
        <v>Applied</v>
      </c>
      <c r="U34" s="2"/>
      <c r="V34" s="20" t="str">
        <f>"CAR0000"&amp;Dropdown!$A$1&amp;Dropdown!A32</f>
        <v>CAR00000702202130</v>
      </c>
      <c r="W34" s="20" t="str">
        <f>"CAR0011"&amp;Dropdown!$A$1&amp;Dropdown!A65</f>
        <v>CAR00110702202163</v>
      </c>
      <c r="X34" s="20" t="str">
        <f>"CAR0022"&amp;Dropdown!$A$1&amp;Dropdown!A65</f>
        <v>CAR00220702202163</v>
      </c>
      <c r="Y34" s="1">
        <v>5</v>
      </c>
      <c r="Z34" s="2">
        <f t="shared" si="5"/>
        <v>2020</v>
      </c>
      <c r="AA34" s="1" t="s">
        <v>135</v>
      </c>
      <c r="AB34" s="1" t="s">
        <v>136</v>
      </c>
      <c r="AC34" s="1" t="s">
        <v>586</v>
      </c>
      <c r="AD34" s="1">
        <v>1</v>
      </c>
      <c r="AE34" s="1">
        <v>2</v>
      </c>
      <c r="AF34" s="1">
        <v>3</v>
      </c>
      <c r="AG34" s="1">
        <v>1000</v>
      </c>
      <c r="AH34" s="1">
        <v>10000</v>
      </c>
      <c r="AI34" s="1">
        <v>111</v>
      </c>
      <c r="AJ34" s="1">
        <v>222</v>
      </c>
      <c r="AK34" s="1">
        <v>333</v>
      </c>
      <c r="AL34" s="1">
        <v>444</v>
      </c>
      <c r="AM34" s="1">
        <v>555</v>
      </c>
      <c r="AN34" s="1">
        <v>666</v>
      </c>
      <c r="AO34" s="1">
        <v>777</v>
      </c>
      <c r="AP34" s="1">
        <v>888</v>
      </c>
      <c r="AQ34" s="1">
        <v>999</v>
      </c>
      <c r="AR34" s="1">
        <v>1100</v>
      </c>
      <c r="AS34" s="1">
        <v>2200</v>
      </c>
      <c r="AT34" s="1">
        <v>3300</v>
      </c>
      <c r="AU34" s="1">
        <v>4400</v>
      </c>
      <c r="AV34" s="1">
        <v>5500</v>
      </c>
      <c r="AW34" s="1">
        <v>6600</v>
      </c>
      <c r="AX34" s="1">
        <v>7700</v>
      </c>
      <c r="AY34" s="1">
        <v>8800</v>
      </c>
      <c r="AZ34" s="22">
        <v>0</v>
      </c>
      <c r="BA34" s="22">
        <v>0</v>
      </c>
      <c r="BB34" s="22">
        <v>0</v>
      </c>
      <c r="BC34" s="22">
        <v>0</v>
      </c>
      <c r="BD34" s="22">
        <v>0</v>
      </c>
      <c r="BE34" s="22">
        <v>0</v>
      </c>
      <c r="BF34" s="22">
        <v>0</v>
      </c>
      <c r="BG34" s="22">
        <v>0</v>
      </c>
      <c r="BH34" s="22">
        <v>0</v>
      </c>
      <c r="BI34" s="22">
        <v>1</v>
      </c>
      <c r="BJ34" s="22">
        <v>1</v>
      </c>
      <c r="BK34" s="22">
        <v>1</v>
      </c>
      <c r="BL34" s="22">
        <v>1</v>
      </c>
      <c r="BM34" s="22">
        <v>1</v>
      </c>
      <c r="BN34" s="22">
        <v>1</v>
      </c>
      <c r="BO34" s="22">
        <v>1</v>
      </c>
      <c r="BP34" s="22">
        <v>1</v>
      </c>
      <c r="BQ34" s="18">
        <v>20.75</v>
      </c>
      <c r="BR34" s="18">
        <v>100</v>
      </c>
      <c r="BS34" s="18">
        <v>100</v>
      </c>
      <c r="BT34" s="18">
        <v>100</v>
      </c>
      <c r="BU34" s="18">
        <v>100</v>
      </c>
      <c r="BV34" s="18">
        <v>-100.25</v>
      </c>
      <c r="BW34" s="18">
        <v>100</v>
      </c>
      <c r="BX34" s="1">
        <v>100</v>
      </c>
      <c r="BY34" s="1">
        <v>100</v>
      </c>
      <c r="BZ34" s="1">
        <v>100</v>
      </c>
      <c r="CA34" s="1">
        <v>100</v>
      </c>
      <c r="CB34" s="1">
        <v>100</v>
      </c>
      <c r="CC34" s="1">
        <v>100</v>
      </c>
      <c r="CD34" s="1">
        <v>100</v>
      </c>
      <c r="CE34" s="1">
        <v>100</v>
      </c>
      <c r="CF34" s="1">
        <v>100</v>
      </c>
      <c r="CG34" s="18">
        <v>235.45</v>
      </c>
      <c r="CH34" s="18">
        <f t="shared" si="7"/>
        <v>-150.55000000000001</v>
      </c>
      <c r="CI34" s="18">
        <v>666</v>
      </c>
      <c r="CJ34" s="1">
        <v>777</v>
      </c>
      <c r="CK34" s="1">
        <v>888</v>
      </c>
      <c r="CL34" s="1">
        <v>999</v>
      </c>
      <c r="CM34" s="1">
        <v>123</v>
      </c>
      <c r="CN34" s="1">
        <v>234</v>
      </c>
      <c r="CO34" s="1">
        <v>345</v>
      </c>
      <c r="CP34" s="1">
        <v>456</v>
      </c>
      <c r="CQ34" s="1">
        <v>567</v>
      </c>
      <c r="CR34" s="1">
        <v>678</v>
      </c>
      <c r="CS34" s="1">
        <v>789</v>
      </c>
      <c r="CT34" s="1">
        <v>1</v>
      </c>
      <c r="CU34" s="2" t="str">
        <f t="shared" si="6"/>
        <v>Auto Physical Damage</v>
      </c>
      <c r="CV34" s="24" t="str">
        <f t="shared" si="16"/>
        <v>07/02/2021</v>
      </c>
      <c r="CW34" s="1">
        <v>3</v>
      </c>
      <c r="CX34" s="1">
        <v>15</v>
      </c>
      <c r="CY34" s="24" t="str">
        <f t="shared" si="17"/>
        <v>07/02/2021</v>
      </c>
      <c r="CZ34" s="1">
        <v>100</v>
      </c>
      <c r="DA34" s="1">
        <v>2</v>
      </c>
      <c r="DC34" s="2"/>
      <c r="DD34" s="18">
        <v>20.75</v>
      </c>
      <c r="DE34" s="18">
        <v>100</v>
      </c>
      <c r="DF34" s="18">
        <v>100</v>
      </c>
      <c r="DG34" s="18">
        <v>100</v>
      </c>
      <c r="DH34" s="18">
        <v>100</v>
      </c>
      <c r="DI34" s="18">
        <v>-100.25</v>
      </c>
      <c r="DJ34" s="18">
        <v>100</v>
      </c>
      <c r="DK34" s="18">
        <v>100</v>
      </c>
      <c r="DL34" s="18">
        <v>100</v>
      </c>
      <c r="DM34" s="18">
        <v>100</v>
      </c>
      <c r="DN34" s="18">
        <v>100</v>
      </c>
      <c r="DO34" s="18">
        <v>100</v>
      </c>
      <c r="DP34" s="18">
        <v>100</v>
      </c>
      <c r="DQ34" s="18">
        <v>100</v>
      </c>
      <c r="DR34" s="18">
        <v>100</v>
      </c>
      <c r="DS34" s="18">
        <v>100</v>
      </c>
      <c r="DT34" s="18">
        <v>135.44999999999999</v>
      </c>
      <c r="DU34" s="18">
        <f t="shared" si="8"/>
        <v>-150.55000000000001</v>
      </c>
      <c r="DV34" s="1">
        <v>666</v>
      </c>
      <c r="DW34" s="1">
        <v>777</v>
      </c>
      <c r="DX34" s="1">
        <v>888</v>
      </c>
      <c r="DY34" s="1">
        <v>999</v>
      </c>
      <c r="DZ34" s="1">
        <v>123</v>
      </c>
      <c r="EA34" s="1">
        <v>234</v>
      </c>
      <c r="EB34" s="1">
        <v>345</v>
      </c>
      <c r="EC34" s="1">
        <v>456</v>
      </c>
      <c r="ED34" s="1">
        <v>567</v>
      </c>
      <c r="EE34" s="1">
        <v>678</v>
      </c>
      <c r="EF34" s="1">
        <v>789</v>
      </c>
      <c r="EG34" s="1" t="str">
        <f>VLOOKUP(F34,'AL_Policy Number'!A:B,2,FALSE)</f>
        <v>UTO-NM-0000552</v>
      </c>
    </row>
    <row r="35" spans="1:137" s="1" customFormat="1" x14ac:dyDescent="0.25">
      <c r="A35" s="1" t="s">
        <v>585</v>
      </c>
      <c r="B35" s="1" t="s">
        <v>108</v>
      </c>
      <c r="C35" s="1">
        <v>123456789</v>
      </c>
      <c r="D35" s="1">
        <v>143</v>
      </c>
      <c r="E35" s="1">
        <v>33</v>
      </c>
      <c r="F35" s="6" t="str">
        <f t="shared" si="9"/>
        <v>NV</v>
      </c>
      <c r="G35" s="2" t="str">
        <f t="shared" si="10"/>
        <v>Nevada</v>
      </c>
      <c r="H35" s="1" t="s">
        <v>1</v>
      </c>
      <c r="I35" s="1" t="s">
        <v>584</v>
      </c>
      <c r="J35" s="1">
        <v>0</v>
      </c>
      <c r="K35" s="2" t="str">
        <f t="shared" si="11"/>
        <v>Billing</v>
      </c>
      <c r="L35" s="1" t="s">
        <v>582</v>
      </c>
      <c r="M35" s="1" t="s">
        <v>583</v>
      </c>
      <c r="N35" s="1" t="s">
        <v>117</v>
      </c>
      <c r="O35" s="24" t="str">
        <f>Dropdown!$C$11</f>
        <v>07/02/2021</v>
      </c>
      <c r="P35" s="1">
        <v>0</v>
      </c>
      <c r="Q35" s="2" t="str">
        <f t="shared" si="12"/>
        <v>Black Car</v>
      </c>
      <c r="R35" s="1">
        <f>IF(Dropdown!$C$13="Riv",1,(IF(Dropdown!$C$13="App",0,(IF(Dropdown!$C$13="VALE",2,"N/A!!")))))</f>
        <v>0</v>
      </c>
      <c r="S35" s="2" t="str">
        <f t="shared" si="13"/>
        <v>Applied</v>
      </c>
      <c r="U35" s="2"/>
      <c r="V35" s="20" t="str">
        <f>"CAR0000"&amp;Dropdown!$A$1&amp;Dropdown!A35</f>
        <v>CAR00000702202133</v>
      </c>
      <c r="W35" s="20" t="str">
        <f>"CAR0011"&amp;Dropdown!$A$1&amp;Dropdown!A66</f>
        <v>CAR00110702202164</v>
      </c>
      <c r="X35" s="20" t="str">
        <f>"CAR0022"&amp;Dropdown!$A$1&amp;Dropdown!A66</f>
        <v>CAR00220702202164</v>
      </c>
      <c r="Y35" s="1">
        <v>5</v>
      </c>
      <c r="Z35" s="2">
        <f t="shared" si="14"/>
        <v>2020</v>
      </c>
      <c r="AA35" s="1" t="s">
        <v>135</v>
      </c>
      <c r="AB35" s="1" t="s">
        <v>136</v>
      </c>
      <c r="AC35" s="1" t="s">
        <v>586</v>
      </c>
      <c r="AD35" s="1">
        <v>1</v>
      </c>
      <c r="AE35" s="1">
        <v>2</v>
      </c>
      <c r="AF35" s="1">
        <v>3</v>
      </c>
      <c r="AG35" s="1">
        <v>1000</v>
      </c>
      <c r="AH35" s="1">
        <v>10000</v>
      </c>
      <c r="AI35" s="1">
        <v>111</v>
      </c>
      <c r="AJ35" s="1">
        <v>222</v>
      </c>
      <c r="AK35" s="1">
        <v>333</v>
      </c>
      <c r="AL35" s="1">
        <v>444</v>
      </c>
      <c r="AM35" s="1">
        <v>555</v>
      </c>
      <c r="AN35" s="1">
        <v>666</v>
      </c>
      <c r="AO35" s="1">
        <v>777</v>
      </c>
      <c r="AP35" s="1">
        <v>888</v>
      </c>
      <c r="AQ35" s="1">
        <v>999</v>
      </c>
      <c r="AR35" s="1">
        <v>1100</v>
      </c>
      <c r="AS35" s="1">
        <v>2200</v>
      </c>
      <c r="AT35" s="1">
        <v>3300</v>
      </c>
      <c r="AU35" s="1">
        <v>4400</v>
      </c>
      <c r="AV35" s="1">
        <v>5500</v>
      </c>
      <c r="AW35" s="1">
        <v>6600</v>
      </c>
      <c r="AX35" s="1">
        <v>7700</v>
      </c>
      <c r="AY35" s="1">
        <v>8800</v>
      </c>
      <c r="AZ35" s="22">
        <v>1</v>
      </c>
      <c r="BA35" s="22">
        <v>1</v>
      </c>
      <c r="BB35" s="22">
        <v>1</v>
      </c>
      <c r="BC35" s="22">
        <v>1</v>
      </c>
      <c r="BD35" s="22">
        <v>1</v>
      </c>
      <c r="BE35" s="22">
        <v>1</v>
      </c>
      <c r="BF35" s="22">
        <v>1</v>
      </c>
      <c r="BG35" s="22">
        <v>1</v>
      </c>
      <c r="BH35" s="22">
        <v>1</v>
      </c>
      <c r="BI35" s="22">
        <v>1</v>
      </c>
      <c r="BJ35" s="22">
        <v>1</v>
      </c>
      <c r="BK35" s="22">
        <v>1</v>
      </c>
      <c r="BL35" s="22">
        <v>1</v>
      </c>
      <c r="BM35" s="22">
        <v>1</v>
      </c>
      <c r="BN35" s="22">
        <v>1</v>
      </c>
      <c r="BO35" s="22">
        <v>1</v>
      </c>
      <c r="BP35" s="22">
        <v>1</v>
      </c>
      <c r="BQ35" s="18">
        <v>20.75</v>
      </c>
      <c r="BR35" s="18">
        <v>100</v>
      </c>
      <c r="BS35" s="18">
        <v>100</v>
      </c>
      <c r="BT35" s="18">
        <v>100</v>
      </c>
      <c r="BU35" s="18">
        <v>100</v>
      </c>
      <c r="BV35" s="18">
        <v>-100.25</v>
      </c>
      <c r="BW35" s="18">
        <v>100</v>
      </c>
      <c r="BX35" s="1">
        <v>100</v>
      </c>
      <c r="BY35" s="1">
        <v>100</v>
      </c>
      <c r="BZ35" s="1">
        <v>100</v>
      </c>
      <c r="CA35" s="1">
        <v>100</v>
      </c>
      <c r="CB35" s="1">
        <v>100</v>
      </c>
      <c r="CC35" s="1">
        <v>100</v>
      </c>
      <c r="CD35" s="1">
        <v>100</v>
      </c>
      <c r="CE35" s="1">
        <v>100</v>
      </c>
      <c r="CF35" s="1">
        <v>100</v>
      </c>
      <c r="CG35" s="18">
        <v>235.45</v>
      </c>
      <c r="CH35" s="18">
        <f t="shared" si="7"/>
        <v>-150.55000000000001</v>
      </c>
      <c r="CI35" s="18">
        <v>666</v>
      </c>
      <c r="CJ35" s="1">
        <v>777</v>
      </c>
      <c r="CK35" s="1">
        <v>888</v>
      </c>
      <c r="CL35" s="1">
        <v>999</v>
      </c>
      <c r="CM35" s="1">
        <v>123</v>
      </c>
      <c r="CN35" s="1">
        <v>234</v>
      </c>
      <c r="CO35" s="1">
        <v>345</v>
      </c>
      <c r="CP35" s="1">
        <v>456</v>
      </c>
      <c r="CQ35" s="1">
        <v>567</v>
      </c>
      <c r="CR35" s="1">
        <v>678</v>
      </c>
      <c r="CS35" s="1">
        <v>789</v>
      </c>
      <c r="CT35" s="1">
        <v>1</v>
      </c>
      <c r="CU35" s="2" t="str">
        <f t="shared" si="15"/>
        <v>Auto Physical Damage</v>
      </c>
      <c r="CV35" s="24" t="str">
        <f t="shared" si="16"/>
        <v>07/02/2021</v>
      </c>
      <c r="CW35" s="1">
        <v>3</v>
      </c>
      <c r="CX35" s="1">
        <v>15</v>
      </c>
      <c r="CY35" s="24" t="str">
        <f t="shared" si="17"/>
        <v>07/02/2021</v>
      </c>
      <c r="CZ35" s="1">
        <v>100</v>
      </c>
      <c r="DA35" s="1">
        <v>2</v>
      </c>
      <c r="DC35" s="2"/>
      <c r="DD35" s="18">
        <v>20.75</v>
      </c>
      <c r="DE35" s="18">
        <v>100</v>
      </c>
      <c r="DF35" s="18">
        <v>100</v>
      </c>
      <c r="DG35" s="18">
        <v>100</v>
      </c>
      <c r="DH35" s="18">
        <v>100</v>
      </c>
      <c r="DI35" s="18">
        <v>-100.25</v>
      </c>
      <c r="DJ35" s="18">
        <v>100</v>
      </c>
      <c r="DK35" s="18">
        <v>100</v>
      </c>
      <c r="DL35" s="18">
        <v>100</v>
      </c>
      <c r="DM35" s="18">
        <v>100</v>
      </c>
      <c r="DN35" s="18">
        <v>100</v>
      </c>
      <c r="DO35" s="18">
        <v>100</v>
      </c>
      <c r="DP35" s="18">
        <v>100</v>
      </c>
      <c r="DQ35" s="18">
        <v>100</v>
      </c>
      <c r="DR35" s="18">
        <v>100</v>
      </c>
      <c r="DS35" s="18">
        <v>100</v>
      </c>
      <c r="DT35" s="18">
        <v>135.44999999999999</v>
      </c>
      <c r="DU35" s="18">
        <f t="shared" si="8"/>
        <v>-150.55000000000001</v>
      </c>
      <c r="DV35" s="1">
        <v>666</v>
      </c>
      <c r="DW35" s="1">
        <v>777</v>
      </c>
      <c r="DX35" s="1">
        <v>888</v>
      </c>
      <c r="DY35" s="1">
        <v>999</v>
      </c>
      <c r="DZ35" s="1">
        <v>123</v>
      </c>
      <c r="EA35" s="1">
        <v>234</v>
      </c>
      <c r="EB35" s="1">
        <v>345</v>
      </c>
      <c r="EC35" s="1">
        <v>456</v>
      </c>
      <c r="ED35" s="1">
        <v>567</v>
      </c>
      <c r="EE35" s="1">
        <v>678</v>
      </c>
      <c r="EF35" s="1">
        <v>789</v>
      </c>
      <c r="EG35" s="1" t="str">
        <f>VLOOKUP(F35,'AL_Policy Number'!A:B,2,FALSE)</f>
        <v>UTO-NV-0000574</v>
      </c>
    </row>
    <row r="36" spans="1:137" s="1" customFormat="1" x14ac:dyDescent="0.25">
      <c r="A36" s="1" t="s">
        <v>585</v>
      </c>
      <c r="B36" s="1" t="s">
        <v>108</v>
      </c>
      <c r="C36" s="1">
        <v>123456789</v>
      </c>
      <c r="D36" s="1">
        <v>143</v>
      </c>
      <c r="E36" s="1">
        <v>34</v>
      </c>
      <c r="F36" s="6" t="str">
        <f t="shared" si="9"/>
        <v>NY</v>
      </c>
      <c r="G36" s="2" t="str">
        <f t="shared" si="10"/>
        <v>New York</v>
      </c>
      <c r="H36" s="1" t="s">
        <v>1</v>
      </c>
      <c r="I36" s="1" t="s">
        <v>584</v>
      </c>
      <c r="J36" s="1">
        <v>0</v>
      </c>
      <c r="K36" s="2" t="str">
        <f t="shared" si="11"/>
        <v>Billing</v>
      </c>
      <c r="L36" s="1" t="s">
        <v>582</v>
      </c>
      <c r="M36" s="1" t="s">
        <v>583</v>
      </c>
      <c r="N36" s="1" t="s">
        <v>117</v>
      </c>
      <c r="O36" s="24" t="str">
        <f>Dropdown!$C$11</f>
        <v>07/02/2021</v>
      </c>
      <c r="P36" s="1">
        <v>0</v>
      </c>
      <c r="Q36" s="2" t="str">
        <f t="shared" si="12"/>
        <v>Black Car</v>
      </c>
      <c r="R36" s="1">
        <f>IF(Dropdown!$C$13="Riv",1,(IF(Dropdown!$C$13="App",0,(IF(Dropdown!$C$13="VALE",2,"N/A!!")))))</f>
        <v>0</v>
      </c>
      <c r="S36" s="2" t="str">
        <f t="shared" si="13"/>
        <v>Applied</v>
      </c>
      <c r="U36" s="2"/>
      <c r="V36" s="20" t="str">
        <f>"CAR0000"&amp;Dropdown!$A$1&amp;Dropdown!A36</f>
        <v>CAR00000702202134</v>
      </c>
      <c r="W36" s="20" t="str">
        <f>"CAR0011"&amp;Dropdown!$A$1&amp;Dropdown!A67</f>
        <v>CAR00110702202165</v>
      </c>
      <c r="X36" s="20" t="str">
        <f>"CAR0022"&amp;Dropdown!$A$1&amp;Dropdown!A67</f>
        <v>CAR00220702202165</v>
      </c>
      <c r="Y36" s="1">
        <v>5</v>
      </c>
      <c r="Z36" s="2">
        <f t="shared" si="14"/>
        <v>2020</v>
      </c>
      <c r="AA36" s="1" t="s">
        <v>135</v>
      </c>
      <c r="AB36" s="1" t="s">
        <v>136</v>
      </c>
      <c r="AC36" s="1" t="s">
        <v>586</v>
      </c>
      <c r="AD36" s="1">
        <v>1</v>
      </c>
      <c r="AE36" s="1">
        <v>2</v>
      </c>
      <c r="AF36" s="1">
        <v>3</v>
      </c>
      <c r="AG36" s="1">
        <v>1000</v>
      </c>
      <c r="AH36" s="1">
        <v>10000</v>
      </c>
      <c r="AI36" s="1">
        <v>111</v>
      </c>
      <c r="AJ36" s="1">
        <v>222</v>
      </c>
      <c r="AK36" s="1">
        <v>333</v>
      </c>
      <c r="AL36" s="1">
        <v>444</v>
      </c>
      <c r="AM36" s="1">
        <v>555</v>
      </c>
      <c r="AN36" s="1">
        <v>666</v>
      </c>
      <c r="AO36" s="1">
        <v>777</v>
      </c>
      <c r="AP36" s="1">
        <v>888</v>
      </c>
      <c r="AQ36" s="1">
        <v>999</v>
      </c>
      <c r="AR36" s="1">
        <v>1100</v>
      </c>
      <c r="AS36" s="1">
        <v>2200</v>
      </c>
      <c r="AT36" s="1">
        <v>3300</v>
      </c>
      <c r="AU36" s="1">
        <v>4400</v>
      </c>
      <c r="AV36" s="1">
        <v>5500</v>
      </c>
      <c r="AW36" s="1">
        <v>6600</v>
      </c>
      <c r="AX36" s="1">
        <v>7700</v>
      </c>
      <c r="AY36" s="1">
        <v>8800</v>
      </c>
      <c r="AZ36" s="22">
        <v>0</v>
      </c>
      <c r="BA36" s="22">
        <v>1</v>
      </c>
      <c r="BB36" s="22">
        <v>1</v>
      </c>
      <c r="BC36" s="22">
        <v>0</v>
      </c>
      <c r="BD36" s="22">
        <v>0</v>
      </c>
      <c r="BE36" s="22">
        <v>1</v>
      </c>
      <c r="BF36" s="22">
        <v>1</v>
      </c>
      <c r="BG36" s="22">
        <v>0</v>
      </c>
      <c r="BH36" s="22">
        <v>0</v>
      </c>
      <c r="BI36" s="22">
        <v>1</v>
      </c>
      <c r="BJ36" s="22">
        <v>1</v>
      </c>
      <c r="BK36" s="22">
        <v>1</v>
      </c>
      <c r="BL36" s="22">
        <v>1</v>
      </c>
      <c r="BM36" s="22">
        <v>1</v>
      </c>
      <c r="BN36" s="22">
        <v>1</v>
      </c>
      <c r="BO36" s="22">
        <v>1</v>
      </c>
      <c r="BP36" s="22">
        <v>1</v>
      </c>
      <c r="BQ36" s="18">
        <v>20.75</v>
      </c>
      <c r="BR36" s="18">
        <v>100</v>
      </c>
      <c r="BS36" s="18">
        <v>100</v>
      </c>
      <c r="BT36" s="18">
        <v>100</v>
      </c>
      <c r="BU36" s="18">
        <v>100</v>
      </c>
      <c r="BV36" s="18">
        <v>-100.25</v>
      </c>
      <c r="BW36" s="18">
        <v>100</v>
      </c>
      <c r="BX36" s="1">
        <v>100</v>
      </c>
      <c r="BY36" s="1">
        <v>100</v>
      </c>
      <c r="BZ36" s="1">
        <v>100</v>
      </c>
      <c r="CA36" s="1">
        <v>100</v>
      </c>
      <c r="CB36" s="1">
        <v>100</v>
      </c>
      <c r="CC36" s="1">
        <v>100</v>
      </c>
      <c r="CD36" s="1">
        <v>100</v>
      </c>
      <c r="CE36" s="1">
        <v>100</v>
      </c>
      <c r="CF36" s="1">
        <v>100</v>
      </c>
      <c r="CG36" s="18">
        <v>235.45</v>
      </c>
      <c r="CH36" s="18">
        <f t="shared" si="7"/>
        <v>-150.55000000000001</v>
      </c>
      <c r="CI36" s="18">
        <v>666</v>
      </c>
      <c r="CJ36" s="1">
        <v>777</v>
      </c>
      <c r="CK36" s="1">
        <v>888</v>
      </c>
      <c r="CL36" s="1">
        <v>999</v>
      </c>
      <c r="CM36" s="1">
        <v>123</v>
      </c>
      <c r="CN36" s="1">
        <v>234</v>
      </c>
      <c r="CO36" s="1">
        <v>345</v>
      </c>
      <c r="CP36" s="1">
        <v>456</v>
      </c>
      <c r="CQ36" s="1">
        <v>567</v>
      </c>
      <c r="CR36" s="1">
        <v>678</v>
      </c>
      <c r="CS36" s="1">
        <v>789</v>
      </c>
      <c r="CT36" s="1">
        <v>1</v>
      </c>
      <c r="CU36" s="2" t="str">
        <f t="shared" si="15"/>
        <v>Auto Physical Damage</v>
      </c>
      <c r="CV36" s="24" t="str">
        <f t="shared" si="16"/>
        <v>07/02/2021</v>
      </c>
      <c r="CW36" s="1">
        <v>3</v>
      </c>
      <c r="CX36" s="1">
        <v>15</v>
      </c>
      <c r="CY36" s="24" t="str">
        <f t="shared" si="17"/>
        <v>07/02/2021</v>
      </c>
      <c r="CZ36" s="1">
        <v>100</v>
      </c>
      <c r="DA36" s="1">
        <v>2</v>
      </c>
      <c r="DC36" s="2"/>
      <c r="DD36" s="18">
        <v>20.75</v>
      </c>
      <c r="DE36" s="18">
        <v>100</v>
      </c>
      <c r="DF36" s="18">
        <v>100</v>
      </c>
      <c r="DG36" s="18">
        <v>100</v>
      </c>
      <c r="DH36" s="18">
        <v>100</v>
      </c>
      <c r="DI36" s="18">
        <v>-100.25</v>
      </c>
      <c r="DJ36" s="18">
        <v>100</v>
      </c>
      <c r="DK36" s="18">
        <v>100</v>
      </c>
      <c r="DL36" s="18">
        <v>100</v>
      </c>
      <c r="DM36" s="18">
        <v>100</v>
      </c>
      <c r="DN36" s="18">
        <v>100</v>
      </c>
      <c r="DO36" s="18">
        <v>100</v>
      </c>
      <c r="DP36" s="18">
        <v>100</v>
      </c>
      <c r="DQ36" s="18">
        <v>100</v>
      </c>
      <c r="DR36" s="18">
        <v>100</v>
      </c>
      <c r="DS36" s="18">
        <v>100</v>
      </c>
      <c r="DT36" s="18">
        <v>135.44999999999999</v>
      </c>
      <c r="DU36" s="18">
        <f t="shared" si="8"/>
        <v>-150.55000000000001</v>
      </c>
      <c r="DV36" s="1">
        <v>666</v>
      </c>
      <c r="DW36" s="1">
        <v>777</v>
      </c>
      <c r="DX36" s="1">
        <v>888</v>
      </c>
      <c r="DY36" s="1">
        <v>999</v>
      </c>
      <c r="DZ36" s="1">
        <v>123</v>
      </c>
      <c r="EA36" s="1">
        <v>234</v>
      </c>
      <c r="EB36" s="1">
        <v>345</v>
      </c>
      <c r="EC36" s="1">
        <v>456</v>
      </c>
      <c r="ED36" s="1">
        <v>567</v>
      </c>
      <c r="EE36" s="1">
        <v>678</v>
      </c>
      <c r="EF36" s="1">
        <v>789</v>
      </c>
      <c r="EG36" s="1" t="str">
        <f>VLOOKUP(F36,'AL_Policy Number'!A:B,2,FALSE)</f>
        <v>UTO-NY-0000515</v>
      </c>
    </row>
    <row r="37" spans="1:137" s="1" customFormat="1" x14ac:dyDescent="0.25">
      <c r="A37" s="1" t="s">
        <v>585</v>
      </c>
      <c r="B37" s="1" t="s">
        <v>108</v>
      </c>
      <c r="C37" s="1">
        <v>123456789</v>
      </c>
      <c r="D37" s="1">
        <v>143</v>
      </c>
      <c r="E37" s="1">
        <v>35</v>
      </c>
      <c r="F37" s="6" t="str">
        <f t="shared" si="9"/>
        <v>OH</v>
      </c>
      <c r="G37" s="2" t="str">
        <f t="shared" si="10"/>
        <v>Ohio</v>
      </c>
      <c r="H37" s="1" t="s">
        <v>1</v>
      </c>
      <c r="I37" s="1" t="s">
        <v>584</v>
      </c>
      <c r="J37" s="1">
        <v>0</v>
      </c>
      <c r="K37" s="2" t="str">
        <f t="shared" si="11"/>
        <v>Billing</v>
      </c>
      <c r="L37" s="1" t="s">
        <v>582</v>
      </c>
      <c r="M37" s="1" t="s">
        <v>583</v>
      </c>
      <c r="N37" s="1" t="s">
        <v>117</v>
      </c>
      <c r="O37" s="24" t="str">
        <f>Dropdown!$C$11</f>
        <v>07/02/2021</v>
      </c>
      <c r="P37" s="1">
        <v>0</v>
      </c>
      <c r="Q37" s="2" t="str">
        <f t="shared" si="12"/>
        <v>Black Car</v>
      </c>
      <c r="R37" s="1">
        <f>IF(Dropdown!$C$13="Riv",1,(IF(Dropdown!$C$13="App",0,(IF(Dropdown!$C$13="VALE",2,"N/A!!")))))</f>
        <v>0</v>
      </c>
      <c r="S37" s="2" t="str">
        <f t="shared" si="13"/>
        <v>Applied</v>
      </c>
      <c r="U37" s="2"/>
      <c r="V37" s="20" t="str">
        <f>"CAR0000"&amp;Dropdown!$A$1&amp;Dropdown!A37</f>
        <v>CAR00000702202135</v>
      </c>
      <c r="W37" s="20" t="str">
        <f>"CAR0011"&amp;Dropdown!$A$1&amp;Dropdown!A68</f>
        <v>CAR00110702202166</v>
      </c>
      <c r="X37" s="20" t="str">
        <f>"CAR0022"&amp;Dropdown!$A$1&amp;Dropdown!A68</f>
        <v>CAR00220702202166</v>
      </c>
      <c r="Y37" s="1">
        <v>5</v>
      </c>
      <c r="Z37" s="2">
        <f t="shared" si="14"/>
        <v>2020</v>
      </c>
      <c r="AA37" s="1" t="s">
        <v>135</v>
      </c>
      <c r="AB37" s="1" t="s">
        <v>136</v>
      </c>
      <c r="AC37" s="1" t="s">
        <v>586</v>
      </c>
      <c r="AD37" s="1">
        <v>1</v>
      </c>
      <c r="AE37" s="1">
        <v>2</v>
      </c>
      <c r="AF37" s="1">
        <v>3</v>
      </c>
      <c r="AG37" s="1">
        <v>1000</v>
      </c>
      <c r="AH37" s="1">
        <v>10000</v>
      </c>
      <c r="AI37" s="1">
        <v>111</v>
      </c>
      <c r="AJ37" s="1">
        <v>222</v>
      </c>
      <c r="AK37" s="1">
        <v>333</v>
      </c>
      <c r="AL37" s="1">
        <v>444</v>
      </c>
      <c r="AM37" s="1">
        <v>555</v>
      </c>
      <c r="AN37" s="1">
        <v>666</v>
      </c>
      <c r="AO37" s="1">
        <v>777</v>
      </c>
      <c r="AP37" s="1">
        <v>888</v>
      </c>
      <c r="AQ37" s="1">
        <v>999</v>
      </c>
      <c r="AR37" s="1">
        <v>1100</v>
      </c>
      <c r="AS37" s="1">
        <v>2200</v>
      </c>
      <c r="AT37" s="1">
        <v>3300</v>
      </c>
      <c r="AU37" s="1">
        <v>4400</v>
      </c>
      <c r="AV37" s="1">
        <v>5500</v>
      </c>
      <c r="AW37" s="1">
        <v>6600</v>
      </c>
      <c r="AX37" s="1">
        <v>7700</v>
      </c>
      <c r="AY37" s="1">
        <v>8800</v>
      </c>
      <c r="AZ37" s="22">
        <v>1</v>
      </c>
      <c r="BA37" s="22">
        <v>1</v>
      </c>
      <c r="BB37" s="22">
        <v>1</v>
      </c>
      <c r="BC37" s="22">
        <v>1</v>
      </c>
      <c r="BD37" s="22">
        <v>1</v>
      </c>
      <c r="BE37" s="22">
        <v>1</v>
      </c>
      <c r="BF37" s="22">
        <v>1</v>
      </c>
      <c r="BG37" s="22">
        <v>1</v>
      </c>
      <c r="BH37" s="22">
        <v>1</v>
      </c>
      <c r="BI37" s="22">
        <v>1</v>
      </c>
      <c r="BJ37" s="22">
        <v>1</v>
      </c>
      <c r="BK37" s="22">
        <v>1</v>
      </c>
      <c r="BL37" s="22">
        <v>1</v>
      </c>
      <c r="BM37" s="22">
        <v>1</v>
      </c>
      <c r="BN37" s="22">
        <v>1</v>
      </c>
      <c r="BO37" s="22">
        <v>1</v>
      </c>
      <c r="BP37" s="22">
        <v>1</v>
      </c>
      <c r="BQ37" s="18">
        <v>20.75</v>
      </c>
      <c r="BR37" s="18">
        <v>100</v>
      </c>
      <c r="BS37" s="18">
        <v>100</v>
      </c>
      <c r="BT37" s="18">
        <v>100</v>
      </c>
      <c r="BU37" s="18">
        <v>100</v>
      </c>
      <c r="BV37" s="18">
        <v>-100.25</v>
      </c>
      <c r="BW37" s="18">
        <v>100</v>
      </c>
      <c r="BX37" s="1">
        <v>100</v>
      </c>
      <c r="BY37" s="1">
        <v>100</v>
      </c>
      <c r="BZ37" s="1">
        <v>100</v>
      </c>
      <c r="CA37" s="1">
        <v>100</v>
      </c>
      <c r="CB37" s="1">
        <v>100</v>
      </c>
      <c r="CC37" s="1">
        <v>100</v>
      </c>
      <c r="CD37" s="1">
        <v>100</v>
      </c>
      <c r="CE37" s="1">
        <v>100</v>
      </c>
      <c r="CF37" s="1">
        <v>100</v>
      </c>
      <c r="CG37" s="18">
        <v>235.45</v>
      </c>
      <c r="CH37" s="18">
        <f t="shared" si="7"/>
        <v>-150.55000000000001</v>
      </c>
      <c r="CI37" s="18">
        <v>666</v>
      </c>
      <c r="CJ37" s="1">
        <v>777</v>
      </c>
      <c r="CK37" s="1">
        <v>888</v>
      </c>
      <c r="CL37" s="1">
        <v>999</v>
      </c>
      <c r="CM37" s="1">
        <v>123</v>
      </c>
      <c r="CN37" s="1">
        <v>234</v>
      </c>
      <c r="CO37" s="1">
        <v>345</v>
      </c>
      <c r="CP37" s="1">
        <v>456</v>
      </c>
      <c r="CQ37" s="1">
        <v>567</v>
      </c>
      <c r="CR37" s="1">
        <v>678</v>
      </c>
      <c r="CS37" s="1">
        <v>789</v>
      </c>
      <c r="CT37" s="1">
        <v>1</v>
      </c>
      <c r="CU37" s="2" t="str">
        <f t="shared" si="15"/>
        <v>Auto Physical Damage</v>
      </c>
      <c r="CV37" s="24" t="str">
        <f t="shared" si="16"/>
        <v>07/02/2021</v>
      </c>
      <c r="CW37" s="1">
        <v>3</v>
      </c>
      <c r="CX37" s="1">
        <v>15</v>
      </c>
      <c r="CY37" s="24" t="str">
        <f t="shared" si="17"/>
        <v>07/02/2021</v>
      </c>
      <c r="CZ37" s="1">
        <v>100</v>
      </c>
      <c r="DA37" s="1">
        <v>2</v>
      </c>
      <c r="DC37" s="2"/>
      <c r="DD37" s="18">
        <v>20.75</v>
      </c>
      <c r="DE37" s="18">
        <v>100</v>
      </c>
      <c r="DF37" s="18">
        <v>100</v>
      </c>
      <c r="DG37" s="18">
        <v>100</v>
      </c>
      <c r="DH37" s="18">
        <v>100</v>
      </c>
      <c r="DI37" s="18">
        <v>-100.25</v>
      </c>
      <c r="DJ37" s="18">
        <v>100</v>
      </c>
      <c r="DK37" s="18">
        <v>100</v>
      </c>
      <c r="DL37" s="18">
        <v>100</v>
      </c>
      <c r="DM37" s="18">
        <v>100</v>
      </c>
      <c r="DN37" s="18">
        <v>100</v>
      </c>
      <c r="DO37" s="18">
        <v>100</v>
      </c>
      <c r="DP37" s="18">
        <v>100</v>
      </c>
      <c r="DQ37" s="18">
        <v>100</v>
      </c>
      <c r="DR37" s="18">
        <v>100</v>
      </c>
      <c r="DS37" s="18">
        <v>100</v>
      </c>
      <c r="DT37" s="18">
        <v>135.44999999999999</v>
      </c>
      <c r="DU37" s="18">
        <f t="shared" si="8"/>
        <v>-150.55000000000001</v>
      </c>
      <c r="DV37" s="1">
        <v>666</v>
      </c>
      <c r="DW37" s="1">
        <v>777</v>
      </c>
      <c r="DX37" s="1">
        <v>888</v>
      </c>
      <c r="DY37" s="1">
        <v>999</v>
      </c>
      <c r="DZ37" s="1">
        <v>123</v>
      </c>
      <c r="EA37" s="1">
        <v>234</v>
      </c>
      <c r="EB37" s="1">
        <v>345</v>
      </c>
      <c r="EC37" s="1">
        <v>456</v>
      </c>
      <c r="ED37" s="1">
        <v>567</v>
      </c>
      <c r="EE37" s="1">
        <v>678</v>
      </c>
      <c r="EF37" s="1">
        <v>789</v>
      </c>
      <c r="EG37" s="1" t="str">
        <f>VLOOKUP(F37,'AL_Policy Number'!A:B,2,FALSE)</f>
        <v>UTO-OH-0000576</v>
      </c>
    </row>
    <row r="38" spans="1:137" s="1" customFormat="1" x14ac:dyDescent="0.25">
      <c r="A38" s="1" t="s">
        <v>585</v>
      </c>
      <c r="B38" s="1" t="s">
        <v>108</v>
      </c>
      <c r="C38" s="1">
        <v>123456789</v>
      </c>
      <c r="D38" s="1">
        <v>143</v>
      </c>
      <c r="E38" s="1">
        <v>36</v>
      </c>
      <c r="F38" s="6" t="str">
        <f t="shared" si="9"/>
        <v>OK</v>
      </c>
      <c r="G38" s="2" t="str">
        <f t="shared" si="10"/>
        <v>Oklahoma</v>
      </c>
      <c r="H38" s="1" t="s">
        <v>1</v>
      </c>
      <c r="I38" s="1" t="s">
        <v>584</v>
      </c>
      <c r="J38" s="1">
        <v>0</v>
      </c>
      <c r="K38" s="2" t="str">
        <f t="shared" si="11"/>
        <v>Billing</v>
      </c>
      <c r="L38" s="1" t="s">
        <v>582</v>
      </c>
      <c r="M38" s="1" t="s">
        <v>583</v>
      </c>
      <c r="N38" s="1" t="s">
        <v>117</v>
      </c>
      <c r="O38" s="24" t="str">
        <f>Dropdown!$C$11</f>
        <v>07/02/2021</v>
      </c>
      <c r="P38" s="1">
        <v>0</v>
      </c>
      <c r="Q38" s="2" t="str">
        <f t="shared" si="12"/>
        <v>Black Car</v>
      </c>
      <c r="R38" s="1">
        <f>IF(Dropdown!$C$13="Riv",1,(IF(Dropdown!$C$13="App",0,(IF(Dropdown!$C$13="VALE",2,"N/A!!")))))</f>
        <v>0</v>
      </c>
      <c r="S38" s="2" t="str">
        <f t="shared" si="13"/>
        <v>Applied</v>
      </c>
      <c r="U38" s="2"/>
      <c r="V38" s="20" t="str">
        <f>"CAR0000"&amp;Dropdown!$A$1&amp;Dropdown!A38</f>
        <v>CAR00000702202136</v>
      </c>
      <c r="W38" s="20" t="str">
        <f>"CAR0011"&amp;Dropdown!$A$1&amp;Dropdown!A69</f>
        <v>CAR00110702202167</v>
      </c>
      <c r="X38" s="20" t="str">
        <f>"CAR0022"&amp;Dropdown!$A$1&amp;Dropdown!A69</f>
        <v>CAR00220702202167</v>
      </c>
      <c r="Y38" s="1">
        <v>5</v>
      </c>
      <c r="Z38" s="2">
        <f t="shared" si="14"/>
        <v>2020</v>
      </c>
      <c r="AA38" s="1" t="s">
        <v>135</v>
      </c>
      <c r="AB38" s="1" t="s">
        <v>136</v>
      </c>
      <c r="AC38" s="1" t="s">
        <v>586</v>
      </c>
      <c r="AD38" s="1">
        <v>1</v>
      </c>
      <c r="AE38" s="1">
        <v>2</v>
      </c>
      <c r="AF38" s="1">
        <v>3</v>
      </c>
      <c r="AG38" s="1">
        <v>1000</v>
      </c>
      <c r="AH38" s="1">
        <v>10000</v>
      </c>
      <c r="AI38" s="1">
        <v>111</v>
      </c>
      <c r="AJ38" s="1">
        <v>222</v>
      </c>
      <c r="AK38" s="1">
        <v>333</v>
      </c>
      <c r="AL38" s="1">
        <v>444</v>
      </c>
      <c r="AM38" s="1">
        <v>555</v>
      </c>
      <c r="AN38" s="1">
        <v>666</v>
      </c>
      <c r="AO38" s="1">
        <v>777</v>
      </c>
      <c r="AP38" s="1">
        <v>888</v>
      </c>
      <c r="AQ38" s="1">
        <v>999</v>
      </c>
      <c r="AR38" s="1">
        <v>1100</v>
      </c>
      <c r="AS38" s="1">
        <v>2200</v>
      </c>
      <c r="AT38" s="1">
        <v>3300</v>
      </c>
      <c r="AU38" s="1">
        <v>4400</v>
      </c>
      <c r="AV38" s="1">
        <v>5500</v>
      </c>
      <c r="AW38" s="1">
        <v>6600</v>
      </c>
      <c r="AX38" s="1">
        <v>7700</v>
      </c>
      <c r="AY38" s="1">
        <v>8800</v>
      </c>
      <c r="AZ38" s="22">
        <v>0</v>
      </c>
      <c r="BA38" s="22">
        <v>1</v>
      </c>
      <c r="BB38" s="22">
        <v>1</v>
      </c>
      <c r="BC38" s="22">
        <v>0</v>
      </c>
      <c r="BD38" s="22">
        <v>0</v>
      </c>
      <c r="BE38" s="22">
        <v>1</v>
      </c>
      <c r="BF38" s="22">
        <v>1</v>
      </c>
      <c r="BG38" s="22">
        <v>0</v>
      </c>
      <c r="BH38" s="22">
        <v>0</v>
      </c>
      <c r="BI38" s="22">
        <v>1</v>
      </c>
      <c r="BJ38" s="22">
        <v>1</v>
      </c>
      <c r="BK38" s="22">
        <v>1</v>
      </c>
      <c r="BL38" s="22">
        <v>1</v>
      </c>
      <c r="BM38" s="22">
        <v>1</v>
      </c>
      <c r="BN38" s="22">
        <v>1</v>
      </c>
      <c r="BO38" s="22">
        <v>1</v>
      </c>
      <c r="BP38" s="22">
        <v>1</v>
      </c>
      <c r="BQ38" s="18">
        <v>20.75</v>
      </c>
      <c r="BR38" s="18">
        <v>100</v>
      </c>
      <c r="BS38" s="18">
        <v>100</v>
      </c>
      <c r="BT38" s="18">
        <v>100</v>
      </c>
      <c r="BU38" s="18">
        <v>100</v>
      </c>
      <c r="BV38" s="18">
        <v>-100.25</v>
      </c>
      <c r="BW38" s="18">
        <v>100</v>
      </c>
      <c r="BX38" s="1">
        <v>100</v>
      </c>
      <c r="BY38" s="1">
        <v>100</v>
      </c>
      <c r="BZ38" s="1">
        <v>100</v>
      </c>
      <c r="CA38" s="1">
        <v>100</v>
      </c>
      <c r="CB38" s="1">
        <v>100</v>
      </c>
      <c r="CC38" s="1">
        <v>100</v>
      </c>
      <c r="CD38" s="1">
        <v>100</v>
      </c>
      <c r="CE38" s="1">
        <v>100</v>
      </c>
      <c r="CF38" s="1">
        <v>100</v>
      </c>
      <c r="CG38" s="18">
        <v>235.45</v>
      </c>
      <c r="CH38" s="18">
        <f t="shared" si="7"/>
        <v>-150.55000000000001</v>
      </c>
      <c r="CI38" s="18">
        <v>666</v>
      </c>
      <c r="CJ38" s="1">
        <v>777</v>
      </c>
      <c r="CK38" s="1">
        <v>888</v>
      </c>
      <c r="CL38" s="1">
        <v>999</v>
      </c>
      <c r="CM38" s="1">
        <v>123</v>
      </c>
      <c r="CN38" s="1">
        <v>234</v>
      </c>
      <c r="CO38" s="1">
        <v>345</v>
      </c>
      <c r="CP38" s="1">
        <v>456</v>
      </c>
      <c r="CQ38" s="1">
        <v>567</v>
      </c>
      <c r="CR38" s="1">
        <v>678</v>
      </c>
      <c r="CS38" s="1">
        <v>789</v>
      </c>
      <c r="CT38" s="1">
        <v>1</v>
      </c>
      <c r="CU38" s="2" t="str">
        <f t="shared" si="15"/>
        <v>Auto Physical Damage</v>
      </c>
      <c r="CV38" s="24" t="str">
        <f t="shared" si="16"/>
        <v>07/02/2021</v>
      </c>
      <c r="CW38" s="1">
        <v>3</v>
      </c>
      <c r="CX38" s="1">
        <v>15</v>
      </c>
      <c r="CY38" s="24" t="str">
        <f t="shared" si="17"/>
        <v>07/02/2021</v>
      </c>
      <c r="CZ38" s="1">
        <v>100</v>
      </c>
      <c r="DA38" s="1">
        <v>2</v>
      </c>
      <c r="DC38" s="2"/>
      <c r="DD38" s="18">
        <v>20.75</v>
      </c>
      <c r="DE38" s="18">
        <v>100</v>
      </c>
      <c r="DF38" s="18">
        <v>100</v>
      </c>
      <c r="DG38" s="18">
        <v>100</v>
      </c>
      <c r="DH38" s="18">
        <v>100</v>
      </c>
      <c r="DI38" s="18">
        <v>-100.25</v>
      </c>
      <c r="DJ38" s="18">
        <v>100</v>
      </c>
      <c r="DK38" s="18">
        <v>100</v>
      </c>
      <c r="DL38" s="18">
        <v>100</v>
      </c>
      <c r="DM38" s="18">
        <v>100</v>
      </c>
      <c r="DN38" s="18">
        <v>100</v>
      </c>
      <c r="DO38" s="18">
        <v>100</v>
      </c>
      <c r="DP38" s="18">
        <v>100</v>
      </c>
      <c r="DQ38" s="18">
        <v>100</v>
      </c>
      <c r="DR38" s="18">
        <v>100</v>
      </c>
      <c r="DS38" s="18">
        <v>100</v>
      </c>
      <c r="DT38" s="18">
        <v>135.44999999999999</v>
      </c>
      <c r="DU38" s="18">
        <f t="shared" si="8"/>
        <v>-150.55000000000001</v>
      </c>
      <c r="DV38" s="1">
        <v>666</v>
      </c>
      <c r="DW38" s="1">
        <v>777</v>
      </c>
      <c r="DX38" s="1">
        <v>888</v>
      </c>
      <c r="DY38" s="1">
        <v>999</v>
      </c>
      <c r="DZ38" s="1">
        <v>123</v>
      </c>
      <c r="EA38" s="1">
        <v>234</v>
      </c>
      <c r="EB38" s="1">
        <v>345</v>
      </c>
      <c r="EC38" s="1">
        <v>456</v>
      </c>
      <c r="ED38" s="1">
        <v>567</v>
      </c>
      <c r="EE38" s="1">
        <v>678</v>
      </c>
      <c r="EF38" s="1">
        <v>789</v>
      </c>
      <c r="EG38" s="1" t="str">
        <f>VLOOKUP(F38,'AL_Policy Number'!A:B,2,FALSE)</f>
        <v>UTO-OK-0000502</v>
      </c>
    </row>
    <row r="39" spans="1:137" s="1" customFormat="1" x14ac:dyDescent="0.25">
      <c r="A39" s="1" t="s">
        <v>585</v>
      </c>
      <c r="B39" s="1" t="s">
        <v>108</v>
      </c>
      <c r="C39" s="1">
        <v>123456789</v>
      </c>
      <c r="D39" s="1">
        <v>143</v>
      </c>
      <c r="E39" s="1">
        <v>37</v>
      </c>
      <c r="F39" s="6" t="str">
        <f t="shared" si="9"/>
        <v>OR</v>
      </c>
      <c r="G39" s="2" t="str">
        <f t="shared" si="10"/>
        <v>Oregon</v>
      </c>
      <c r="H39" s="1" t="s">
        <v>1</v>
      </c>
      <c r="I39" s="1" t="s">
        <v>584</v>
      </c>
      <c r="J39" s="1">
        <v>0</v>
      </c>
      <c r="K39" s="2" t="str">
        <f t="shared" si="11"/>
        <v>Billing</v>
      </c>
      <c r="L39" s="1" t="s">
        <v>582</v>
      </c>
      <c r="M39" s="1" t="s">
        <v>583</v>
      </c>
      <c r="N39" s="1" t="s">
        <v>117</v>
      </c>
      <c r="O39" s="24" t="str">
        <f>Dropdown!$C$11</f>
        <v>07/02/2021</v>
      </c>
      <c r="P39" s="1">
        <v>0</v>
      </c>
      <c r="Q39" s="2" t="str">
        <f t="shared" si="12"/>
        <v>Black Car</v>
      </c>
      <c r="R39" s="1">
        <f>IF(Dropdown!$C$13="Riv",1,(IF(Dropdown!$C$13="App",0,(IF(Dropdown!$C$13="VALE",2,"N/A!!")))))</f>
        <v>0</v>
      </c>
      <c r="S39" s="2" t="str">
        <f t="shared" si="13"/>
        <v>Applied</v>
      </c>
      <c r="U39" s="2"/>
      <c r="V39" s="20" t="str">
        <f>"CAR0000"&amp;Dropdown!$A$1&amp;Dropdown!A39</f>
        <v>CAR00000702202137</v>
      </c>
      <c r="W39" s="20" t="str">
        <f>"CAR0011"&amp;Dropdown!$A$1&amp;Dropdown!A70</f>
        <v>CAR00110702202168</v>
      </c>
      <c r="X39" s="20" t="str">
        <f>"CAR0022"&amp;Dropdown!$A$1&amp;Dropdown!A70</f>
        <v>CAR00220702202168</v>
      </c>
      <c r="Y39" s="1">
        <v>5</v>
      </c>
      <c r="Z39" s="2">
        <f t="shared" si="14"/>
        <v>2020</v>
      </c>
      <c r="AA39" s="1" t="s">
        <v>135</v>
      </c>
      <c r="AB39" s="1" t="s">
        <v>136</v>
      </c>
      <c r="AC39" s="1" t="s">
        <v>586</v>
      </c>
      <c r="AD39" s="1">
        <v>1</v>
      </c>
      <c r="AE39" s="1">
        <v>2</v>
      </c>
      <c r="AF39" s="1">
        <v>3</v>
      </c>
      <c r="AG39" s="1">
        <v>1000</v>
      </c>
      <c r="AH39" s="1">
        <v>10000</v>
      </c>
      <c r="AI39" s="1">
        <v>111</v>
      </c>
      <c r="AJ39" s="1">
        <v>222</v>
      </c>
      <c r="AK39" s="1">
        <v>333</v>
      </c>
      <c r="AL39" s="1">
        <v>444</v>
      </c>
      <c r="AM39" s="1">
        <v>555</v>
      </c>
      <c r="AN39" s="1">
        <v>666</v>
      </c>
      <c r="AO39" s="1">
        <v>777</v>
      </c>
      <c r="AP39" s="1">
        <v>888</v>
      </c>
      <c r="AQ39" s="1">
        <v>999</v>
      </c>
      <c r="AR39" s="1">
        <v>1100</v>
      </c>
      <c r="AS39" s="1">
        <v>2200</v>
      </c>
      <c r="AT39" s="1">
        <v>3300</v>
      </c>
      <c r="AU39" s="1">
        <v>4400</v>
      </c>
      <c r="AV39" s="1">
        <v>5500</v>
      </c>
      <c r="AW39" s="1">
        <v>6600</v>
      </c>
      <c r="AX39" s="1">
        <v>7700</v>
      </c>
      <c r="AY39" s="1">
        <v>8800</v>
      </c>
      <c r="AZ39" s="22">
        <v>1</v>
      </c>
      <c r="BA39" s="22">
        <v>1</v>
      </c>
      <c r="BB39" s="22">
        <v>1</v>
      </c>
      <c r="BC39" s="22">
        <v>1</v>
      </c>
      <c r="BD39" s="22">
        <v>1</v>
      </c>
      <c r="BE39" s="22">
        <v>1</v>
      </c>
      <c r="BF39" s="22">
        <v>1</v>
      </c>
      <c r="BG39" s="22">
        <v>1</v>
      </c>
      <c r="BH39" s="22">
        <v>1</v>
      </c>
      <c r="BI39" s="22">
        <v>1</v>
      </c>
      <c r="BJ39" s="22">
        <v>1</v>
      </c>
      <c r="BK39" s="22">
        <v>1</v>
      </c>
      <c r="BL39" s="22">
        <v>1</v>
      </c>
      <c r="BM39" s="22">
        <v>1</v>
      </c>
      <c r="BN39" s="22">
        <v>1</v>
      </c>
      <c r="BO39" s="22">
        <v>1</v>
      </c>
      <c r="BP39" s="22">
        <v>1</v>
      </c>
      <c r="BQ39" s="18">
        <v>20.75</v>
      </c>
      <c r="BR39" s="18">
        <v>100</v>
      </c>
      <c r="BS39" s="18">
        <v>100</v>
      </c>
      <c r="BT39" s="18">
        <v>100</v>
      </c>
      <c r="BU39" s="18">
        <v>100</v>
      </c>
      <c r="BV39" s="18">
        <v>-100.25</v>
      </c>
      <c r="BW39" s="18">
        <v>100</v>
      </c>
      <c r="BX39" s="1">
        <v>100</v>
      </c>
      <c r="BY39" s="1">
        <v>100</v>
      </c>
      <c r="BZ39" s="1">
        <v>100</v>
      </c>
      <c r="CA39" s="1">
        <v>100</v>
      </c>
      <c r="CB39" s="1">
        <v>100</v>
      </c>
      <c r="CC39" s="1">
        <v>100</v>
      </c>
      <c r="CD39" s="1">
        <v>100</v>
      </c>
      <c r="CE39" s="1">
        <v>100</v>
      </c>
      <c r="CF39" s="1">
        <v>100</v>
      </c>
      <c r="CG39" s="18">
        <v>235.45</v>
      </c>
      <c r="CH39" s="18">
        <f t="shared" si="7"/>
        <v>-150.55000000000001</v>
      </c>
      <c r="CI39" s="18">
        <v>666</v>
      </c>
      <c r="CJ39" s="1">
        <v>777</v>
      </c>
      <c r="CK39" s="1">
        <v>888</v>
      </c>
      <c r="CL39" s="1">
        <v>999</v>
      </c>
      <c r="CM39" s="1">
        <v>123</v>
      </c>
      <c r="CN39" s="1">
        <v>234</v>
      </c>
      <c r="CO39" s="1">
        <v>345</v>
      </c>
      <c r="CP39" s="1">
        <v>456</v>
      </c>
      <c r="CQ39" s="1">
        <v>567</v>
      </c>
      <c r="CR39" s="1">
        <v>678</v>
      </c>
      <c r="CS39" s="1">
        <v>789</v>
      </c>
      <c r="CT39" s="1">
        <v>1</v>
      </c>
      <c r="CU39" s="2" t="str">
        <f t="shared" si="15"/>
        <v>Auto Physical Damage</v>
      </c>
      <c r="CV39" s="24" t="str">
        <f t="shared" si="16"/>
        <v>07/02/2021</v>
      </c>
      <c r="CW39" s="1">
        <v>3</v>
      </c>
      <c r="CX39" s="1">
        <v>15</v>
      </c>
      <c r="CY39" s="24" t="str">
        <f t="shared" si="17"/>
        <v>07/02/2021</v>
      </c>
      <c r="CZ39" s="1">
        <v>100</v>
      </c>
      <c r="DA39" s="1">
        <v>2</v>
      </c>
      <c r="DC39" s="2"/>
      <c r="DD39" s="18">
        <v>20.75</v>
      </c>
      <c r="DE39" s="18">
        <v>100</v>
      </c>
      <c r="DF39" s="18">
        <v>100</v>
      </c>
      <c r="DG39" s="18">
        <v>100</v>
      </c>
      <c r="DH39" s="18">
        <v>100</v>
      </c>
      <c r="DI39" s="18">
        <v>-100.25</v>
      </c>
      <c r="DJ39" s="18">
        <v>100</v>
      </c>
      <c r="DK39" s="18">
        <v>100</v>
      </c>
      <c r="DL39" s="18">
        <v>100</v>
      </c>
      <c r="DM39" s="18">
        <v>100</v>
      </c>
      <c r="DN39" s="18">
        <v>100</v>
      </c>
      <c r="DO39" s="18">
        <v>100</v>
      </c>
      <c r="DP39" s="18">
        <v>100</v>
      </c>
      <c r="DQ39" s="18">
        <v>100</v>
      </c>
      <c r="DR39" s="18">
        <v>100</v>
      </c>
      <c r="DS39" s="18">
        <v>100</v>
      </c>
      <c r="DT39" s="18">
        <v>135.44999999999999</v>
      </c>
      <c r="DU39" s="18">
        <f t="shared" si="8"/>
        <v>-150.55000000000001</v>
      </c>
      <c r="DV39" s="1">
        <v>666</v>
      </c>
      <c r="DW39" s="1">
        <v>777</v>
      </c>
      <c r="DX39" s="1">
        <v>888</v>
      </c>
      <c r="DY39" s="1">
        <v>999</v>
      </c>
      <c r="DZ39" s="1">
        <v>123</v>
      </c>
      <c r="EA39" s="1">
        <v>234</v>
      </c>
      <c r="EB39" s="1">
        <v>345</v>
      </c>
      <c r="EC39" s="1">
        <v>456</v>
      </c>
      <c r="ED39" s="1">
        <v>567</v>
      </c>
      <c r="EE39" s="1">
        <v>678</v>
      </c>
      <c r="EF39" s="1">
        <v>789</v>
      </c>
      <c r="EG39" s="1" t="str">
        <f>VLOOKUP(F39,'AL_Policy Number'!A:B,2,FALSE)</f>
        <v>UTO-OR-0000553</v>
      </c>
    </row>
    <row r="40" spans="1:137" s="1" customFormat="1" x14ac:dyDescent="0.25">
      <c r="A40" s="1" t="s">
        <v>585</v>
      </c>
      <c r="B40" s="1" t="s">
        <v>108</v>
      </c>
      <c r="C40" s="1">
        <v>123456789</v>
      </c>
      <c r="D40" s="1">
        <v>143</v>
      </c>
      <c r="E40" s="1">
        <v>38</v>
      </c>
      <c r="F40" s="6" t="str">
        <f t="shared" si="9"/>
        <v>PA</v>
      </c>
      <c r="G40" s="2" t="str">
        <f t="shared" si="10"/>
        <v>Pennsylvania</v>
      </c>
      <c r="H40" s="1" t="s">
        <v>1</v>
      </c>
      <c r="I40" s="1" t="s">
        <v>584</v>
      </c>
      <c r="J40" s="1">
        <v>0</v>
      </c>
      <c r="K40" s="2" t="str">
        <f t="shared" si="11"/>
        <v>Billing</v>
      </c>
      <c r="L40" s="1" t="s">
        <v>582</v>
      </c>
      <c r="M40" s="1" t="s">
        <v>583</v>
      </c>
      <c r="N40" s="1" t="s">
        <v>117</v>
      </c>
      <c r="O40" s="24" t="str">
        <f>Dropdown!$C$11</f>
        <v>07/02/2021</v>
      </c>
      <c r="P40" s="1">
        <v>0</v>
      </c>
      <c r="Q40" s="2" t="str">
        <f t="shared" si="12"/>
        <v>Black Car</v>
      </c>
      <c r="R40" s="1">
        <f>IF(Dropdown!$C$13="Riv",1,(IF(Dropdown!$C$13="App",0,(IF(Dropdown!$C$13="VALE",2,"N/A!!")))))</f>
        <v>0</v>
      </c>
      <c r="S40" s="2" t="str">
        <f t="shared" si="13"/>
        <v>Applied</v>
      </c>
      <c r="U40" s="2"/>
      <c r="V40" s="20" t="str">
        <f>"CAR0000"&amp;Dropdown!$A$1&amp;Dropdown!A41</f>
        <v>CAR00000702202139</v>
      </c>
      <c r="W40" s="20" t="str">
        <f>"CAR0011"&amp;Dropdown!$A$1&amp;Dropdown!A71</f>
        <v>CAR00110702202169</v>
      </c>
      <c r="X40" s="20" t="str">
        <f>"CAR0022"&amp;Dropdown!$A$1&amp;Dropdown!A71</f>
        <v>CAR00220702202169</v>
      </c>
      <c r="Y40" s="1">
        <v>5</v>
      </c>
      <c r="Z40" s="2">
        <f t="shared" si="14"/>
        <v>2020</v>
      </c>
      <c r="AA40" s="1" t="s">
        <v>135</v>
      </c>
      <c r="AB40" s="1" t="s">
        <v>136</v>
      </c>
      <c r="AC40" s="1" t="s">
        <v>586</v>
      </c>
      <c r="AD40" s="1">
        <v>1</v>
      </c>
      <c r="AE40" s="1">
        <v>2</v>
      </c>
      <c r="AF40" s="1">
        <v>3</v>
      </c>
      <c r="AG40" s="1">
        <v>1000</v>
      </c>
      <c r="AH40" s="1">
        <v>10000</v>
      </c>
      <c r="AI40" s="1">
        <v>111</v>
      </c>
      <c r="AJ40" s="1">
        <v>222</v>
      </c>
      <c r="AK40" s="1">
        <v>333</v>
      </c>
      <c r="AL40" s="1">
        <v>444</v>
      </c>
      <c r="AM40" s="1">
        <v>555</v>
      </c>
      <c r="AN40" s="1">
        <v>666</v>
      </c>
      <c r="AO40" s="1">
        <v>777</v>
      </c>
      <c r="AP40" s="1">
        <v>888</v>
      </c>
      <c r="AQ40" s="1">
        <v>999</v>
      </c>
      <c r="AR40" s="1">
        <v>1100</v>
      </c>
      <c r="AS40" s="1">
        <v>2200</v>
      </c>
      <c r="AT40" s="1">
        <v>3300</v>
      </c>
      <c r="AU40" s="1">
        <v>4400</v>
      </c>
      <c r="AV40" s="1">
        <v>5500</v>
      </c>
      <c r="AW40" s="1">
        <v>6600</v>
      </c>
      <c r="AX40" s="1">
        <v>7700</v>
      </c>
      <c r="AY40" s="1">
        <v>8800</v>
      </c>
      <c r="AZ40" s="22">
        <v>0</v>
      </c>
      <c r="BA40" s="22">
        <v>0</v>
      </c>
      <c r="BB40" s="22">
        <v>0</v>
      </c>
      <c r="BC40" s="22">
        <v>0</v>
      </c>
      <c r="BD40" s="22">
        <v>0</v>
      </c>
      <c r="BE40" s="22">
        <v>0</v>
      </c>
      <c r="BF40" s="22">
        <v>0</v>
      </c>
      <c r="BG40" s="22">
        <v>0</v>
      </c>
      <c r="BH40" s="22">
        <v>0</v>
      </c>
      <c r="BI40" s="22">
        <v>1</v>
      </c>
      <c r="BJ40" s="22">
        <v>1</v>
      </c>
      <c r="BK40" s="22">
        <v>1</v>
      </c>
      <c r="BL40" s="22">
        <v>1</v>
      </c>
      <c r="BM40" s="22">
        <v>1</v>
      </c>
      <c r="BN40" s="22">
        <v>1</v>
      </c>
      <c r="BO40" s="22">
        <v>1</v>
      </c>
      <c r="BP40" s="22">
        <v>1</v>
      </c>
      <c r="BQ40" s="18">
        <v>20.75</v>
      </c>
      <c r="BR40" s="18">
        <v>100</v>
      </c>
      <c r="BS40" s="18">
        <v>100</v>
      </c>
      <c r="BT40" s="18">
        <v>100</v>
      </c>
      <c r="BU40" s="18">
        <v>100</v>
      </c>
      <c r="BV40" s="18">
        <v>-100.25</v>
      </c>
      <c r="BW40" s="18">
        <v>100</v>
      </c>
      <c r="BX40" s="1">
        <v>100</v>
      </c>
      <c r="BY40" s="1">
        <v>100</v>
      </c>
      <c r="BZ40" s="1">
        <v>100</v>
      </c>
      <c r="CA40" s="1">
        <v>100</v>
      </c>
      <c r="CB40" s="1">
        <v>100</v>
      </c>
      <c r="CC40" s="1">
        <v>100</v>
      </c>
      <c r="CD40" s="1">
        <v>100</v>
      </c>
      <c r="CE40" s="1">
        <v>100</v>
      </c>
      <c r="CF40" s="1">
        <v>100</v>
      </c>
      <c r="CG40" s="18">
        <v>235.45</v>
      </c>
      <c r="CH40" s="18">
        <f t="shared" si="7"/>
        <v>-150.55000000000001</v>
      </c>
      <c r="CI40" s="18">
        <v>666</v>
      </c>
      <c r="CJ40" s="1">
        <v>777</v>
      </c>
      <c r="CK40" s="1">
        <v>888</v>
      </c>
      <c r="CL40" s="1">
        <v>999</v>
      </c>
      <c r="CM40" s="1">
        <v>123</v>
      </c>
      <c r="CN40" s="1">
        <v>234</v>
      </c>
      <c r="CO40" s="1">
        <v>345</v>
      </c>
      <c r="CP40" s="1">
        <v>456</v>
      </c>
      <c r="CQ40" s="1">
        <v>567</v>
      </c>
      <c r="CR40" s="1">
        <v>678</v>
      </c>
      <c r="CS40" s="1">
        <v>789</v>
      </c>
      <c r="CT40" s="1">
        <v>1</v>
      </c>
      <c r="CU40" s="2" t="str">
        <f t="shared" si="15"/>
        <v>Auto Physical Damage</v>
      </c>
      <c r="CV40" s="24" t="str">
        <f t="shared" si="16"/>
        <v>07/02/2021</v>
      </c>
      <c r="CW40" s="1">
        <v>3</v>
      </c>
      <c r="CX40" s="1">
        <v>15</v>
      </c>
      <c r="CY40" s="24" t="str">
        <f t="shared" si="17"/>
        <v>07/02/2021</v>
      </c>
      <c r="CZ40" s="1">
        <v>100</v>
      </c>
      <c r="DA40" s="1">
        <v>2</v>
      </c>
      <c r="DC40" s="2"/>
      <c r="DD40" s="18">
        <v>20.75</v>
      </c>
      <c r="DE40" s="18">
        <v>100</v>
      </c>
      <c r="DF40" s="18">
        <v>100</v>
      </c>
      <c r="DG40" s="18">
        <v>100</v>
      </c>
      <c r="DH40" s="18">
        <v>100</v>
      </c>
      <c r="DI40" s="18">
        <v>-100.25</v>
      </c>
      <c r="DJ40" s="18">
        <v>100</v>
      </c>
      <c r="DK40" s="18">
        <v>100</v>
      </c>
      <c r="DL40" s="18">
        <v>100</v>
      </c>
      <c r="DM40" s="18">
        <v>100</v>
      </c>
      <c r="DN40" s="18">
        <v>100</v>
      </c>
      <c r="DO40" s="18">
        <v>100</v>
      </c>
      <c r="DP40" s="18">
        <v>100</v>
      </c>
      <c r="DQ40" s="18">
        <v>100</v>
      </c>
      <c r="DR40" s="18">
        <v>100</v>
      </c>
      <c r="DS40" s="18">
        <v>100</v>
      </c>
      <c r="DT40" s="18">
        <v>135.44999999999999</v>
      </c>
      <c r="DU40" s="18">
        <f t="shared" si="8"/>
        <v>-150.55000000000001</v>
      </c>
      <c r="DV40" s="1">
        <v>666</v>
      </c>
      <c r="DW40" s="1">
        <v>777</v>
      </c>
      <c r="DX40" s="1">
        <v>888</v>
      </c>
      <c r="DY40" s="1">
        <v>999</v>
      </c>
      <c r="DZ40" s="1">
        <v>123</v>
      </c>
      <c r="EA40" s="1">
        <v>234</v>
      </c>
      <c r="EB40" s="1">
        <v>345</v>
      </c>
      <c r="EC40" s="1">
        <v>456</v>
      </c>
      <c r="ED40" s="1">
        <v>567</v>
      </c>
      <c r="EE40" s="1">
        <v>678</v>
      </c>
      <c r="EF40" s="1">
        <v>789</v>
      </c>
      <c r="EG40" s="1" t="str">
        <f>VLOOKUP(F40,'AL_Policy Number'!A:B,2,FALSE)</f>
        <v>UTO-PA-0000504</v>
      </c>
    </row>
    <row r="41" spans="1:137" s="1" customFormat="1" x14ac:dyDescent="0.25">
      <c r="A41" s="1" t="s">
        <v>585</v>
      </c>
      <c r="B41" s="1" t="s">
        <v>108</v>
      </c>
      <c r="C41" s="1">
        <v>123456789</v>
      </c>
      <c r="D41" s="1">
        <v>143</v>
      </c>
      <c r="E41" s="1">
        <v>39</v>
      </c>
      <c r="F41" s="6" t="str">
        <f t="shared" si="9"/>
        <v>RI</v>
      </c>
      <c r="G41" s="2" t="str">
        <f t="shared" si="10"/>
        <v>Rhode Island</v>
      </c>
      <c r="H41" s="1" t="s">
        <v>1</v>
      </c>
      <c r="I41" s="1" t="s">
        <v>584</v>
      </c>
      <c r="J41" s="1">
        <v>0</v>
      </c>
      <c r="K41" s="2" t="str">
        <f t="shared" si="11"/>
        <v>Billing</v>
      </c>
      <c r="L41" s="1" t="s">
        <v>582</v>
      </c>
      <c r="M41" s="1" t="s">
        <v>583</v>
      </c>
      <c r="N41" s="1" t="s">
        <v>117</v>
      </c>
      <c r="O41" s="24" t="str">
        <f>Dropdown!$C$11</f>
        <v>07/02/2021</v>
      </c>
      <c r="P41" s="1">
        <v>0</v>
      </c>
      <c r="Q41" s="2" t="str">
        <f t="shared" si="12"/>
        <v>Black Car</v>
      </c>
      <c r="R41" s="1">
        <f>IF(Dropdown!$C$13="Riv",1,(IF(Dropdown!$C$13="App",0,(IF(Dropdown!$C$13="VALE",2,"N/A!!")))))</f>
        <v>0</v>
      </c>
      <c r="S41" s="2" t="str">
        <f t="shared" si="13"/>
        <v>Applied</v>
      </c>
      <c r="U41" s="2"/>
      <c r="V41" s="20" t="str">
        <f>"CAR0000"&amp;Dropdown!$A$1&amp;Dropdown!A42</f>
        <v>CAR00000702202140</v>
      </c>
      <c r="W41" s="20" t="str">
        <f>"CAR0011"&amp;Dropdown!$A$1&amp;Dropdown!A72</f>
        <v>CAR00110702202170</v>
      </c>
      <c r="X41" s="20" t="str">
        <f>"CAR0022"&amp;Dropdown!$A$1&amp;Dropdown!A72</f>
        <v>CAR00220702202170</v>
      </c>
      <c r="Y41" s="1">
        <v>5</v>
      </c>
      <c r="Z41" s="2">
        <f t="shared" si="14"/>
        <v>2020</v>
      </c>
      <c r="AA41" s="1" t="s">
        <v>135</v>
      </c>
      <c r="AB41" s="1" t="s">
        <v>136</v>
      </c>
      <c r="AC41" s="1" t="s">
        <v>586</v>
      </c>
      <c r="AD41" s="1">
        <v>1</v>
      </c>
      <c r="AE41" s="1">
        <v>2</v>
      </c>
      <c r="AF41" s="1">
        <v>3</v>
      </c>
      <c r="AG41" s="1">
        <v>1000</v>
      </c>
      <c r="AH41" s="1">
        <v>10000</v>
      </c>
      <c r="AI41" s="1">
        <v>111</v>
      </c>
      <c r="AJ41" s="1">
        <v>222</v>
      </c>
      <c r="AK41" s="1">
        <v>333</v>
      </c>
      <c r="AL41" s="1">
        <v>444</v>
      </c>
      <c r="AM41" s="1">
        <v>555</v>
      </c>
      <c r="AN41" s="1">
        <v>666</v>
      </c>
      <c r="AO41" s="1">
        <v>777</v>
      </c>
      <c r="AP41" s="1">
        <v>888</v>
      </c>
      <c r="AQ41" s="1">
        <v>999</v>
      </c>
      <c r="AR41" s="1">
        <v>1100</v>
      </c>
      <c r="AS41" s="1">
        <v>2200</v>
      </c>
      <c r="AT41" s="1">
        <v>3300</v>
      </c>
      <c r="AU41" s="1">
        <v>4400</v>
      </c>
      <c r="AV41" s="1">
        <v>5500</v>
      </c>
      <c r="AW41" s="1">
        <v>6600</v>
      </c>
      <c r="AX41" s="1">
        <v>7700</v>
      </c>
      <c r="AY41" s="1">
        <v>8800</v>
      </c>
      <c r="AZ41" s="22">
        <v>0</v>
      </c>
      <c r="BA41" s="22">
        <v>1</v>
      </c>
      <c r="BB41" s="22">
        <v>1</v>
      </c>
      <c r="BC41" s="22">
        <v>0</v>
      </c>
      <c r="BD41" s="22">
        <v>0</v>
      </c>
      <c r="BE41" s="22">
        <v>1</v>
      </c>
      <c r="BF41" s="22">
        <v>1</v>
      </c>
      <c r="BG41" s="22">
        <v>0</v>
      </c>
      <c r="BH41" s="22">
        <v>0</v>
      </c>
      <c r="BI41" s="22">
        <v>1</v>
      </c>
      <c r="BJ41" s="22">
        <v>1</v>
      </c>
      <c r="BK41" s="22">
        <v>1</v>
      </c>
      <c r="BL41" s="22">
        <v>1</v>
      </c>
      <c r="BM41" s="22">
        <v>1</v>
      </c>
      <c r="BN41" s="22">
        <v>1</v>
      </c>
      <c r="BO41" s="22">
        <v>1</v>
      </c>
      <c r="BP41" s="22">
        <v>1</v>
      </c>
      <c r="BQ41" s="18">
        <v>20.75</v>
      </c>
      <c r="BR41" s="18">
        <v>100</v>
      </c>
      <c r="BS41" s="18">
        <v>100</v>
      </c>
      <c r="BT41" s="18">
        <v>100</v>
      </c>
      <c r="BU41" s="18">
        <v>100</v>
      </c>
      <c r="BV41" s="18">
        <v>-100.25</v>
      </c>
      <c r="BW41" s="18">
        <v>100</v>
      </c>
      <c r="BX41" s="1">
        <v>100</v>
      </c>
      <c r="BY41" s="1">
        <v>100</v>
      </c>
      <c r="BZ41" s="1">
        <v>100</v>
      </c>
      <c r="CA41" s="1">
        <v>100</v>
      </c>
      <c r="CB41" s="1">
        <v>100</v>
      </c>
      <c r="CC41" s="1">
        <v>100</v>
      </c>
      <c r="CD41" s="1">
        <v>100</v>
      </c>
      <c r="CE41" s="1">
        <v>100</v>
      </c>
      <c r="CF41" s="1">
        <v>100</v>
      </c>
      <c r="CG41" s="18">
        <v>235.45</v>
      </c>
      <c r="CH41" s="18">
        <f t="shared" si="7"/>
        <v>-150.55000000000001</v>
      </c>
      <c r="CI41" s="18">
        <v>666</v>
      </c>
      <c r="CJ41" s="1">
        <v>777</v>
      </c>
      <c r="CK41" s="1">
        <v>888</v>
      </c>
      <c r="CL41" s="1">
        <v>999</v>
      </c>
      <c r="CM41" s="1">
        <v>123</v>
      </c>
      <c r="CN41" s="1">
        <v>234</v>
      </c>
      <c r="CO41" s="1">
        <v>345</v>
      </c>
      <c r="CP41" s="1">
        <v>456</v>
      </c>
      <c r="CQ41" s="1">
        <v>567</v>
      </c>
      <c r="CR41" s="1">
        <v>678</v>
      </c>
      <c r="CS41" s="1">
        <v>789</v>
      </c>
      <c r="CT41" s="1">
        <v>1</v>
      </c>
      <c r="CU41" s="2" t="str">
        <f t="shared" si="15"/>
        <v>Auto Physical Damage</v>
      </c>
      <c r="CV41" s="24" t="str">
        <f t="shared" si="16"/>
        <v>07/02/2021</v>
      </c>
      <c r="CW41" s="1">
        <v>3</v>
      </c>
      <c r="CX41" s="1">
        <v>15</v>
      </c>
      <c r="CY41" s="24" t="str">
        <f t="shared" si="17"/>
        <v>07/02/2021</v>
      </c>
      <c r="CZ41" s="1">
        <v>100</v>
      </c>
      <c r="DA41" s="1">
        <v>2</v>
      </c>
      <c r="DC41" s="2"/>
      <c r="DD41" s="18">
        <v>20.75</v>
      </c>
      <c r="DE41" s="18">
        <v>100</v>
      </c>
      <c r="DF41" s="18">
        <v>100</v>
      </c>
      <c r="DG41" s="18">
        <v>100</v>
      </c>
      <c r="DH41" s="18">
        <v>100</v>
      </c>
      <c r="DI41" s="18">
        <v>-100.25</v>
      </c>
      <c r="DJ41" s="18">
        <v>100</v>
      </c>
      <c r="DK41" s="18">
        <v>100</v>
      </c>
      <c r="DL41" s="18">
        <v>100</v>
      </c>
      <c r="DM41" s="18">
        <v>100</v>
      </c>
      <c r="DN41" s="18">
        <v>100</v>
      </c>
      <c r="DO41" s="18">
        <v>100</v>
      </c>
      <c r="DP41" s="18">
        <v>100</v>
      </c>
      <c r="DQ41" s="18">
        <v>100</v>
      </c>
      <c r="DR41" s="18">
        <v>100</v>
      </c>
      <c r="DS41" s="18">
        <v>100</v>
      </c>
      <c r="DT41" s="18">
        <v>135.44999999999999</v>
      </c>
      <c r="DU41" s="18">
        <f t="shared" si="8"/>
        <v>-150.55000000000001</v>
      </c>
      <c r="DV41" s="1">
        <v>666</v>
      </c>
      <c r="DW41" s="1">
        <v>777</v>
      </c>
      <c r="DX41" s="1">
        <v>888</v>
      </c>
      <c r="DY41" s="1">
        <v>999</v>
      </c>
      <c r="DZ41" s="1">
        <v>123</v>
      </c>
      <c r="EA41" s="1">
        <v>234</v>
      </c>
      <c r="EB41" s="1">
        <v>345</v>
      </c>
      <c r="EC41" s="1">
        <v>456</v>
      </c>
      <c r="ED41" s="1">
        <v>567</v>
      </c>
      <c r="EE41" s="1">
        <v>678</v>
      </c>
      <c r="EF41" s="1">
        <v>789</v>
      </c>
      <c r="EG41" s="1" t="str">
        <f>VLOOKUP(F41,'AL_Policy Number'!A:B,2,FALSE)</f>
        <v>UTO-RI-0000577</v>
      </c>
    </row>
    <row r="42" spans="1:137" s="1" customFormat="1" x14ac:dyDescent="0.25">
      <c r="A42" s="1" t="s">
        <v>585</v>
      </c>
      <c r="B42" s="1" t="s">
        <v>108</v>
      </c>
      <c r="C42" s="1">
        <v>123456789</v>
      </c>
      <c r="D42" s="1">
        <v>143</v>
      </c>
      <c r="E42" s="1">
        <v>40</v>
      </c>
      <c r="F42" s="6" t="str">
        <f t="shared" si="9"/>
        <v>SC</v>
      </c>
      <c r="G42" s="2" t="str">
        <f t="shared" si="10"/>
        <v>South Carolina</v>
      </c>
      <c r="H42" s="1" t="s">
        <v>1</v>
      </c>
      <c r="I42" s="1" t="s">
        <v>584</v>
      </c>
      <c r="J42" s="1">
        <v>0</v>
      </c>
      <c r="K42" s="2" t="str">
        <f t="shared" si="11"/>
        <v>Billing</v>
      </c>
      <c r="L42" s="1" t="s">
        <v>582</v>
      </c>
      <c r="M42" s="1" t="s">
        <v>583</v>
      </c>
      <c r="N42" s="1" t="s">
        <v>117</v>
      </c>
      <c r="O42" s="24" t="str">
        <f>Dropdown!$C$11</f>
        <v>07/02/2021</v>
      </c>
      <c r="P42" s="1">
        <v>0</v>
      </c>
      <c r="Q42" s="2" t="str">
        <f t="shared" si="12"/>
        <v>Black Car</v>
      </c>
      <c r="R42" s="1">
        <f>IF(Dropdown!$C$13="Riv",1,(IF(Dropdown!$C$13="App",0,(IF(Dropdown!$C$13="VALE",2,"N/A!!")))))</f>
        <v>0</v>
      </c>
      <c r="S42" s="2" t="str">
        <f t="shared" si="13"/>
        <v>Applied</v>
      </c>
      <c r="T42" s="1">
        <v>1</v>
      </c>
      <c r="U42" s="2" t="s">
        <v>294</v>
      </c>
      <c r="V42" s="20" t="str">
        <f>"CAR0000"&amp;Dropdown!$A$1&amp;Dropdown!A43</f>
        <v>CAR00000702202141</v>
      </c>
      <c r="W42" s="20" t="str">
        <f>"CAR0011"&amp;Dropdown!$A$1&amp;Dropdown!A73</f>
        <v>CAR00110702202171</v>
      </c>
      <c r="X42" s="20" t="str">
        <f>"CAR0022"&amp;Dropdown!$A$1&amp;Dropdown!A73</f>
        <v>CAR00220702202171</v>
      </c>
      <c r="Y42" s="1">
        <v>5</v>
      </c>
      <c r="Z42" s="2">
        <f t="shared" si="14"/>
        <v>2020</v>
      </c>
      <c r="AA42" s="1" t="s">
        <v>135</v>
      </c>
      <c r="AB42" s="1" t="s">
        <v>136</v>
      </c>
      <c r="AC42" s="1" t="s">
        <v>586</v>
      </c>
      <c r="AD42" s="1">
        <v>1</v>
      </c>
      <c r="AE42" s="1">
        <v>2</v>
      </c>
      <c r="AF42" s="1">
        <v>3</v>
      </c>
      <c r="AG42" s="1">
        <v>1000</v>
      </c>
      <c r="AH42" s="1">
        <v>10000</v>
      </c>
      <c r="AI42" s="1">
        <v>111</v>
      </c>
      <c r="AJ42" s="1">
        <v>222</v>
      </c>
      <c r="AK42" s="1">
        <v>333</v>
      </c>
      <c r="AL42" s="1">
        <v>444</v>
      </c>
      <c r="AM42" s="1">
        <v>555</v>
      </c>
      <c r="AN42" s="1">
        <v>666</v>
      </c>
      <c r="AO42" s="1">
        <v>777</v>
      </c>
      <c r="AP42" s="1">
        <v>888</v>
      </c>
      <c r="AQ42" s="1">
        <v>999</v>
      </c>
      <c r="AR42" s="1">
        <v>1100</v>
      </c>
      <c r="AS42" s="1">
        <v>2200</v>
      </c>
      <c r="AT42" s="1">
        <v>3300</v>
      </c>
      <c r="AU42" s="1">
        <v>4400</v>
      </c>
      <c r="AV42" s="1">
        <v>5500</v>
      </c>
      <c r="AW42" s="1">
        <v>6600</v>
      </c>
      <c r="AX42" s="1">
        <v>7700</v>
      </c>
      <c r="AY42" s="1">
        <v>8800</v>
      </c>
      <c r="AZ42" s="22">
        <v>1</v>
      </c>
      <c r="BA42" s="22">
        <v>1</v>
      </c>
      <c r="BB42" s="22">
        <v>1</v>
      </c>
      <c r="BC42" s="22">
        <v>1</v>
      </c>
      <c r="BD42" s="22">
        <v>1</v>
      </c>
      <c r="BE42" s="22">
        <v>1</v>
      </c>
      <c r="BF42" s="22">
        <v>1</v>
      </c>
      <c r="BG42" s="22">
        <v>1</v>
      </c>
      <c r="BH42" s="22">
        <v>1</v>
      </c>
      <c r="BI42" s="22">
        <v>1</v>
      </c>
      <c r="BJ42" s="22">
        <v>1</v>
      </c>
      <c r="BK42" s="22">
        <v>1</v>
      </c>
      <c r="BL42" s="22">
        <v>1</v>
      </c>
      <c r="BM42" s="22">
        <v>1</v>
      </c>
      <c r="BN42" s="22">
        <v>1</v>
      </c>
      <c r="BO42" s="22">
        <v>1</v>
      </c>
      <c r="BP42" s="22">
        <v>1</v>
      </c>
      <c r="BQ42" s="18">
        <v>20.75</v>
      </c>
      <c r="BR42" s="18">
        <v>100</v>
      </c>
      <c r="BS42" s="18">
        <v>100</v>
      </c>
      <c r="BT42" s="18">
        <v>100</v>
      </c>
      <c r="BU42" s="18">
        <v>100</v>
      </c>
      <c r="BV42" s="18">
        <v>-100.25</v>
      </c>
      <c r="BW42" s="18">
        <v>100</v>
      </c>
      <c r="BX42" s="1">
        <v>100</v>
      </c>
      <c r="BY42" s="1">
        <v>100</v>
      </c>
      <c r="BZ42" s="1">
        <v>100</v>
      </c>
      <c r="CA42" s="1">
        <v>100</v>
      </c>
      <c r="CB42" s="1">
        <v>100</v>
      </c>
      <c r="CC42" s="1">
        <v>100</v>
      </c>
      <c r="CD42" s="1">
        <v>100</v>
      </c>
      <c r="CE42" s="1">
        <v>100</v>
      </c>
      <c r="CF42" s="1">
        <v>100</v>
      </c>
      <c r="CG42" s="18">
        <v>235.45</v>
      </c>
      <c r="CH42" s="18">
        <f t="shared" si="7"/>
        <v>-150.55000000000001</v>
      </c>
      <c r="CI42" s="18">
        <v>666</v>
      </c>
      <c r="CJ42" s="1">
        <v>777</v>
      </c>
      <c r="CK42" s="1">
        <v>888</v>
      </c>
      <c r="CL42" s="1">
        <v>999</v>
      </c>
      <c r="CM42" s="1">
        <v>123</v>
      </c>
      <c r="CN42" s="1">
        <v>234</v>
      </c>
      <c r="CO42" s="1">
        <v>345</v>
      </c>
      <c r="CP42" s="1">
        <v>456</v>
      </c>
      <c r="CQ42" s="1">
        <v>567</v>
      </c>
      <c r="CR42" s="1">
        <v>678</v>
      </c>
      <c r="CS42" s="1">
        <v>789</v>
      </c>
      <c r="CT42" s="1">
        <v>1</v>
      </c>
      <c r="CU42" s="2" t="str">
        <f t="shared" si="15"/>
        <v>Auto Physical Damage</v>
      </c>
      <c r="CV42" s="24" t="str">
        <f t="shared" si="16"/>
        <v>07/02/2021</v>
      </c>
      <c r="CW42" s="1">
        <v>3</v>
      </c>
      <c r="CX42" s="1">
        <v>15</v>
      </c>
      <c r="CY42" s="24" t="str">
        <f t="shared" si="17"/>
        <v>07/02/2021</v>
      </c>
      <c r="CZ42" s="1">
        <v>100</v>
      </c>
      <c r="DA42" s="1">
        <v>2</v>
      </c>
      <c r="DB42" s="1">
        <v>1</v>
      </c>
      <c r="DC42" s="2" t="s">
        <v>294</v>
      </c>
      <c r="DD42" s="18">
        <v>20.75</v>
      </c>
      <c r="DE42" s="18">
        <v>100</v>
      </c>
      <c r="DF42" s="18">
        <v>100</v>
      </c>
      <c r="DG42" s="18">
        <v>100</v>
      </c>
      <c r="DH42" s="18">
        <v>100</v>
      </c>
      <c r="DI42" s="18">
        <v>-100.25</v>
      </c>
      <c r="DJ42" s="18">
        <v>100</v>
      </c>
      <c r="DK42" s="18">
        <v>100</v>
      </c>
      <c r="DL42" s="18">
        <v>100</v>
      </c>
      <c r="DM42" s="18">
        <v>100</v>
      </c>
      <c r="DN42" s="18">
        <v>100</v>
      </c>
      <c r="DO42" s="18">
        <v>100</v>
      </c>
      <c r="DP42" s="18">
        <v>100</v>
      </c>
      <c r="DQ42" s="18">
        <v>100</v>
      </c>
      <c r="DR42" s="18">
        <v>100</v>
      </c>
      <c r="DS42" s="18">
        <v>100</v>
      </c>
      <c r="DT42" s="18">
        <v>135.44999999999999</v>
      </c>
      <c r="DU42" s="18">
        <f t="shared" si="8"/>
        <v>-150.55000000000001</v>
      </c>
      <c r="DV42" s="1">
        <v>666</v>
      </c>
      <c r="DW42" s="1">
        <v>777</v>
      </c>
      <c r="DX42" s="1">
        <v>888</v>
      </c>
      <c r="DY42" s="1">
        <v>999</v>
      </c>
      <c r="DZ42" s="1">
        <v>123</v>
      </c>
      <c r="EA42" s="1">
        <v>234</v>
      </c>
      <c r="EB42" s="1">
        <v>345</v>
      </c>
      <c r="EC42" s="1">
        <v>456</v>
      </c>
      <c r="ED42" s="1">
        <v>567</v>
      </c>
      <c r="EE42" s="1">
        <v>678</v>
      </c>
      <c r="EF42" s="1">
        <v>789</v>
      </c>
      <c r="EG42" s="1" t="str">
        <f>VLOOKUP(F42,'AL_Policy Number'!A:B,2,FALSE)</f>
        <v>UTO-SC-0000578</v>
      </c>
    </row>
    <row r="43" spans="1:137" s="1" customFormat="1" x14ac:dyDescent="0.25">
      <c r="A43" s="1" t="s">
        <v>585</v>
      </c>
      <c r="B43" s="1" t="s">
        <v>108</v>
      </c>
      <c r="C43" s="1">
        <v>123456789</v>
      </c>
      <c r="D43" s="1">
        <v>143</v>
      </c>
      <c r="E43" s="1">
        <v>41</v>
      </c>
      <c r="F43" s="6" t="str">
        <f t="shared" si="9"/>
        <v>SD</v>
      </c>
      <c r="G43" s="2" t="str">
        <f t="shared" si="10"/>
        <v>South Dakota</v>
      </c>
      <c r="H43" s="1" t="s">
        <v>1</v>
      </c>
      <c r="I43" s="1" t="s">
        <v>584</v>
      </c>
      <c r="J43" s="1">
        <v>0</v>
      </c>
      <c r="K43" s="2" t="str">
        <f t="shared" si="11"/>
        <v>Billing</v>
      </c>
      <c r="L43" s="1" t="s">
        <v>582</v>
      </c>
      <c r="M43" s="1" t="s">
        <v>583</v>
      </c>
      <c r="N43" s="1" t="s">
        <v>117</v>
      </c>
      <c r="O43" s="24" t="str">
        <f>Dropdown!$C$11</f>
        <v>07/02/2021</v>
      </c>
      <c r="P43" s="1">
        <v>0</v>
      </c>
      <c r="Q43" s="2" t="str">
        <f t="shared" si="12"/>
        <v>Black Car</v>
      </c>
      <c r="R43" s="1">
        <f>IF(Dropdown!$C$13="Riv",1,(IF(Dropdown!$C$13="App",0,(IF(Dropdown!$C$13="VALE",2,"N/A!!")))))</f>
        <v>0</v>
      </c>
      <c r="S43" s="2" t="str">
        <f t="shared" si="13"/>
        <v>Applied</v>
      </c>
      <c r="U43" s="2"/>
      <c r="V43" s="20" t="str">
        <f>"CAR0000"&amp;Dropdown!$A$1&amp;Dropdown!A44</f>
        <v>CAR00000702202142</v>
      </c>
      <c r="W43" s="20" t="str">
        <f>"CAR0011"&amp;Dropdown!$A$1&amp;Dropdown!A74</f>
        <v>CAR00110702202172</v>
      </c>
      <c r="X43" s="20" t="str">
        <f>"CAR0022"&amp;Dropdown!$A$1&amp;Dropdown!A74</f>
        <v>CAR00220702202172</v>
      </c>
      <c r="Y43" s="1">
        <v>5</v>
      </c>
      <c r="Z43" s="2">
        <f t="shared" si="14"/>
        <v>2020</v>
      </c>
      <c r="AA43" s="1" t="s">
        <v>135</v>
      </c>
      <c r="AB43" s="1" t="s">
        <v>136</v>
      </c>
      <c r="AC43" s="1" t="s">
        <v>586</v>
      </c>
      <c r="AD43" s="1">
        <v>1</v>
      </c>
      <c r="AE43" s="1">
        <v>2</v>
      </c>
      <c r="AF43" s="1">
        <v>3</v>
      </c>
      <c r="AG43" s="1">
        <v>1000</v>
      </c>
      <c r="AH43" s="1">
        <v>10000</v>
      </c>
      <c r="AI43" s="1">
        <v>111</v>
      </c>
      <c r="AJ43" s="1">
        <v>222</v>
      </c>
      <c r="AK43" s="1">
        <v>333</v>
      </c>
      <c r="AL43" s="1">
        <v>444</v>
      </c>
      <c r="AM43" s="1">
        <v>555</v>
      </c>
      <c r="AN43" s="1">
        <v>666</v>
      </c>
      <c r="AO43" s="1">
        <v>777</v>
      </c>
      <c r="AP43" s="1">
        <v>888</v>
      </c>
      <c r="AQ43" s="1">
        <v>999</v>
      </c>
      <c r="AR43" s="1">
        <v>1100</v>
      </c>
      <c r="AS43" s="1">
        <v>2200</v>
      </c>
      <c r="AT43" s="1">
        <v>3300</v>
      </c>
      <c r="AU43" s="1">
        <v>4400</v>
      </c>
      <c r="AV43" s="1">
        <v>5500</v>
      </c>
      <c r="AW43" s="1">
        <v>6600</v>
      </c>
      <c r="AX43" s="1">
        <v>7700</v>
      </c>
      <c r="AY43" s="1">
        <v>8800</v>
      </c>
      <c r="AZ43" s="22">
        <v>1</v>
      </c>
      <c r="BA43" s="22">
        <v>1</v>
      </c>
      <c r="BB43" s="22">
        <v>1</v>
      </c>
      <c r="BC43" s="22">
        <v>1</v>
      </c>
      <c r="BD43" s="22">
        <v>1</v>
      </c>
      <c r="BE43" s="22">
        <v>1</v>
      </c>
      <c r="BF43" s="22">
        <v>1</v>
      </c>
      <c r="BG43" s="22">
        <v>1</v>
      </c>
      <c r="BH43" s="22">
        <v>1</v>
      </c>
      <c r="BI43" s="22">
        <v>1</v>
      </c>
      <c r="BJ43" s="22">
        <v>1</v>
      </c>
      <c r="BK43" s="22">
        <v>1</v>
      </c>
      <c r="BL43" s="22">
        <v>1</v>
      </c>
      <c r="BM43" s="22">
        <v>1</v>
      </c>
      <c r="BN43" s="22">
        <v>1</v>
      </c>
      <c r="BO43" s="22">
        <v>1</v>
      </c>
      <c r="BP43" s="22">
        <v>1</v>
      </c>
      <c r="BQ43" s="18">
        <v>20.75</v>
      </c>
      <c r="BR43" s="18">
        <v>100</v>
      </c>
      <c r="BS43" s="18">
        <v>100</v>
      </c>
      <c r="BT43" s="18">
        <v>100</v>
      </c>
      <c r="BU43" s="18">
        <v>100</v>
      </c>
      <c r="BV43" s="18">
        <v>-100.25</v>
      </c>
      <c r="BW43" s="18">
        <v>100</v>
      </c>
      <c r="BX43" s="1">
        <v>100</v>
      </c>
      <c r="BY43" s="1">
        <v>100</v>
      </c>
      <c r="BZ43" s="1">
        <v>100</v>
      </c>
      <c r="CA43" s="1">
        <v>100</v>
      </c>
      <c r="CB43" s="1">
        <v>100</v>
      </c>
      <c r="CC43" s="1">
        <v>100</v>
      </c>
      <c r="CD43" s="1">
        <v>100</v>
      </c>
      <c r="CE43" s="1">
        <v>100</v>
      </c>
      <c r="CF43" s="1">
        <v>100</v>
      </c>
      <c r="CG43" s="18">
        <v>235.45</v>
      </c>
      <c r="CH43" s="18">
        <f t="shared" si="7"/>
        <v>-150.55000000000001</v>
      </c>
      <c r="CI43" s="18">
        <v>666</v>
      </c>
      <c r="CJ43" s="1">
        <v>777</v>
      </c>
      <c r="CK43" s="1">
        <v>888</v>
      </c>
      <c r="CL43" s="1">
        <v>999</v>
      </c>
      <c r="CM43" s="1">
        <v>123</v>
      </c>
      <c r="CN43" s="1">
        <v>234</v>
      </c>
      <c r="CO43" s="1">
        <v>345</v>
      </c>
      <c r="CP43" s="1">
        <v>456</v>
      </c>
      <c r="CQ43" s="1">
        <v>567</v>
      </c>
      <c r="CR43" s="1">
        <v>678</v>
      </c>
      <c r="CS43" s="1">
        <v>789</v>
      </c>
      <c r="CT43" s="1">
        <v>1</v>
      </c>
      <c r="CU43" s="2" t="str">
        <f t="shared" si="15"/>
        <v>Auto Physical Damage</v>
      </c>
      <c r="CV43" s="24" t="str">
        <f t="shared" si="16"/>
        <v>07/02/2021</v>
      </c>
      <c r="CW43" s="1">
        <v>3</v>
      </c>
      <c r="CX43" s="1">
        <v>15</v>
      </c>
      <c r="CY43" s="24" t="str">
        <f t="shared" si="17"/>
        <v>07/02/2021</v>
      </c>
      <c r="CZ43" s="1">
        <v>100</v>
      </c>
      <c r="DA43" s="1">
        <v>2</v>
      </c>
      <c r="DC43" s="2"/>
      <c r="DD43" s="18">
        <v>20.75</v>
      </c>
      <c r="DE43" s="18">
        <v>100</v>
      </c>
      <c r="DF43" s="18">
        <v>100</v>
      </c>
      <c r="DG43" s="18">
        <v>100</v>
      </c>
      <c r="DH43" s="18">
        <v>100</v>
      </c>
      <c r="DI43" s="18">
        <v>-100.25</v>
      </c>
      <c r="DJ43" s="18">
        <v>100</v>
      </c>
      <c r="DK43" s="18">
        <v>100</v>
      </c>
      <c r="DL43" s="18">
        <v>100</v>
      </c>
      <c r="DM43" s="18">
        <v>100</v>
      </c>
      <c r="DN43" s="18">
        <v>100</v>
      </c>
      <c r="DO43" s="18">
        <v>100</v>
      </c>
      <c r="DP43" s="18">
        <v>100</v>
      </c>
      <c r="DQ43" s="18">
        <v>100</v>
      </c>
      <c r="DR43" s="18">
        <v>100</v>
      </c>
      <c r="DS43" s="18">
        <v>100</v>
      </c>
      <c r="DT43" s="18">
        <v>135.44999999999999</v>
      </c>
      <c r="DU43" s="18">
        <f t="shared" si="8"/>
        <v>-150.55000000000001</v>
      </c>
      <c r="DV43" s="1">
        <v>666</v>
      </c>
      <c r="DW43" s="1">
        <v>777</v>
      </c>
      <c r="DX43" s="1">
        <v>888</v>
      </c>
      <c r="DY43" s="1">
        <v>999</v>
      </c>
      <c r="DZ43" s="1">
        <v>123</v>
      </c>
      <c r="EA43" s="1">
        <v>234</v>
      </c>
      <c r="EB43" s="1">
        <v>345</v>
      </c>
      <c r="EC43" s="1">
        <v>456</v>
      </c>
      <c r="ED43" s="1">
        <v>567</v>
      </c>
      <c r="EE43" s="1">
        <v>678</v>
      </c>
      <c r="EF43" s="1">
        <v>789</v>
      </c>
      <c r="EG43" s="1" t="str">
        <f>VLOOKUP(F43,'AL_Policy Number'!A:B,2,FALSE)</f>
        <v>UTO-SD-0000588</v>
      </c>
    </row>
    <row r="44" spans="1:137" s="1" customFormat="1" x14ac:dyDescent="0.25">
      <c r="A44" s="1" t="s">
        <v>585</v>
      </c>
      <c r="B44" s="1" t="s">
        <v>108</v>
      </c>
      <c r="C44" s="1">
        <v>123456789</v>
      </c>
      <c r="D44" s="1">
        <v>143</v>
      </c>
      <c r="E44" s="1">
        <v>42</v>
      </c>
      <c r="F44" s="6" t="str">
        <f t="shared" si="9"/>
        <v>TN</v>
      </c>
      <c r="G44" s="2" t="str">
        <f t="shared" si="10"/>
        <v>Tennessee</v>
      </c>
      <c r="H44" s="1" t="s">
        <v>1</v>
      </c>
      <c r="I44" s="1" t="s">
        <v>584</v>
      </c>
      <c r="J44" s="1">
        <v>0</v>
      </c>
      <c r="K44" s="2" t="str">
        <f t="shared" si="11"/>
        <v>Billing</v>
      </c>
      <c r="L44" s="1" t="s">
        <v>582</v>
      </c>
      <c r="M44" s="1" t="s">
        <v>583</v>
      </c>
      <c r="N44" s="1" t="s">
        <v>117</v>
      </c>
      <c r="O44" s="24" t="str">
        <f>Dropdown!$C$11</f>
        <v>07/02/2021</v>
      </c>
      <c r="P44" s="1">
        <v>0</v>
      </c>
      <c r="Q44" s="2" t="str">
        <f t="shared" si="12"/>
        <v>Black Car</v>
      </c>
      <c r="R44" s="1">
        <f>IF(Dropdown!$C$13="Riv",1,(IF(Dropdown!$C$13="App",0,(IF(Dropdown!$C$13="VALE",2,"N/A!!")))))</f>
        <v>0</v>
      </c>
      <c r="S44" s="2" t="str">
        <f t="shared" si="13"/>
        <v>Applied</v>
      </c>
      <c r="U44" s="2"/>
      <c r="V44" s="20" t="str">
        <f>"CAR0000"&amp;Dropdown!$A$1&amp;Dropdown!A45</f>
        <v>CAR00000702202143</v>
      </c>
      <c r="W44" s="20" t="str">
        <f>"CAR0011"&amp;Dropdown!$A$1&amp;Dropdown!A75</f>
        <v>CAR00110702202173</v>
      </c>
      <c r="X44" s="20" t="str">
        <f>"CAR0022"&amp;Dropdown!$A$1&amp;Dropdown!A75</f>
        <v>CAR00220702202173</v>
      </c>
      <c r="Y44" s="1">
        <v>5</v>
      </c>
      <c r="Z44" s="2">
        <f t="shared" si="14"/>
        <v>2020</v>
      </c>
      <c r="AA44" s="1" t="s">
        <v>135</v>
      </c>
      <c r="AB44" s="1" t="s">
        <v>136</v>
      </c>
      <c r="AC44" s="1" t="s">
        <v>586</v>
      </c>
      <c r="AD44" s="1">
        <v>1</v>
      </c>
      <c r="AE44" s="1">
        <v>2</v>
      </c>
      <c r="AF44" s="1">
        <v>3</v>
      </c>
      <c r="AG44" s="1">
        <v>1000</v>
      </c>
      <c r="AH44" s="1">
        <v>10000</v>
      </c>
      <c r="AI44" s="1">
        <v>111</v>
      </c>
      <c r="AJ44" s="1">
        <v>222</v>
      </c>
      <c r="AK44" s="1">
        <v>333</v>
      </c>
      <c r="AL44" s="1">
        <v>444</v>
      </c>
      <c r="AM44" s="1">
        <v>555</v>
      </c>
      <c r="AN44" s="1">
        <v>666</v>
      </c>
      <c r="AO44" s="1">
        <v>777</v>
      </c>
      <c r="AP44" s="1">
        <v>888</v>
      </c>
      <c r="AQ44" s="1">
        <v>999</v>
      </c>
      <c r="AR44" s="1">
        <v>1100</v>
      </c>
      <c r="AS44" s="1">
        <v>2200</v>
      </c>
      <c r="AT44" s="1">
        <v>3300</v>
      </c>
      <c r="AU44" s="1">
        <v>4400</v>
      </c>
      <c r="AV44" s="1">
        <v>5500</v>
      </c>
      <c r="AW44" s="1">
        <v>6600</v>
      </c>
      <c r="AX44" s="1">
        <v>7700</v>
      </c>
      <c r="AY44" s="1">
        <v>8800</v>
      </c>
      <c r="AZ44" s="22">
        <v>1</v>
      </c>
      <c r="BA44" s="22">
        <v>1</v>
      </c>
      <c r="BB44" s="22">
        <v>1</v>
      </c>
      <c r="BC44" s="22">
        <v>1</v>
      </c>
      <c r="BD44" s="22">
        <v>1</v>
      </c>
      <c r="BE44" s="22">
        <v>1</v>
      </c>
      <c r="BF44" s="22">
        <v>1</v>
      </c>
      <c r="BG44" s="22">
        <v>1</v>
      </c>
      <c r="BH44" s="22">
        <v>1</v>
      </c>
      <c r="BI44" s="22">
        <v>1</v>
      </c>
      <c r="BJ44" s="22">
        <v>1</v>
      </c>
      <c r="BK44" s="22">
        <v>1</v>
      </c>
      <c r="BL44" s="22">
        <v>1</v>
      </c>
      <c r="BM44" s="22">
        <v>1</v>
      </c>
      <c r="BN44" s="22">
        <v>1</v>
      </c>
      <c r="BO44" s="22">
        <v>1</v>
      </c>
      <c r="BP44" s="22">
        <v>1</v>
      </c>
      <c r="BQ44" s="18">
        <v>20.75</v>
      </c>
      <c r="BR44" s="18">
        <v>100</v>
      </c>
      <c r="BS44" s="18">
        <v>100</v>
      </c>
      <c r="BT44" s="18">
        <v>100</v>
      </c>
      <c r="BU44" s="18">
        <v>100</v>
      </c>
      <c r="BV44" s="18">
        <v>-100.25</v>
      </c>
      <c r="BW44" s="18">
        <v>100</v>
      </c>
      <c r="BX44" s="1">
        <v>100</v>
      </c>
      <c r="BY44" s="1">
        <v>100</v>
      </c>
      <c r="BZ44" s="1">
        <v>100</v>
      </c>
      <c r="CA44" s="1">
        <v>100</v>
      </c>
      <c r="CB44" s="1">
        <v>100</v>
      </c>
      <c r="CC44" s="1">
        <v>100</v>
      </c>
      <c r="CD44" s="1">
        <v>100</v>
      </c>
      <c r="CE44" s="1">
        <v>100</v>
      </c>
      <c r="CF44" s="1">
        <v>100</v>
      </c>
      <c r="CG44" s="18">
        <v>235.45</v>
      </c>
      <c r="CH44" s="18">
        <f t="shared" si="7"/>
        <v>-150.55000000000001</v>
      </c>
      <c r="CI44" s="18">
        <v>666</v>
      </c>
      <c r="CJ44" s="1">
        <v>777</v>
      </c>
      <c r="CK44" s="1">
        <v>888</v>
      </c>
      <c r="CL44" s="1">
        <v>999</v>
      </c>
      <c r="CM44" s="1">
        <v>123</v>
      </c>
      <c r="CN44" s="1">
        <v>234</v>
      </c>
      <c r="CO44" s="1">
        <v>345</v>
      </c>
      <c r="CP44" s="1">
        <v>456</v>
      </c>
      <c r="CQ44" s="1">
        <v>567</v>
      </c>
      <c r="CR44" s="1">
        <v>678</v>
      </c>
      <c r="CS44" s="1">
        <v>789</v>
      </c>
      <c r="CT44" s="1">
        <v>1</v>
      </c>
      <c r="CU44" s="2" t="str">
        <f t="shared" si="15"/>
        <v>Auto Physical Damage</v>
      </c>
      <c r="CV44" s="24" t="str">
        <f t="shared" si="16"/>
        <v>07/02/2021</v>
      </c>
      <c r="CW44" s="1">
        <v>3</v>
      </c>
      <c r="CX44" s="1">
        <v>15</v>
      </c>
      <c r="CY44" s="24" t="str">
        <f t="shared" si="17"/>
        <v>07/02/2021</v>
      </c>
      <c r="CZ44" s="1">
        <v>100</v>
      </c>
      <c r="DA44" s="1">
        <v>2</v>
      </c>
      <c r="DC44" s="2"/>
      <c r="DD44" s="18">
        <v>20.75</v>
      </c>
      <c r="DE44" s="18">
        <v>100</v>
      </c>
      <c r="DF44" s="18">
        <v>100</v>
      </c>
      <c r="DG44" s="18">
        <v>100</v>
      </c>
      <c r="DH44" s="18">
        <v>100</v>
      </c>
      <c r="DI44" s="18">
        <v>-100.25</v>
      </c>
      <c r="DJ44" s="18">
        <v>100</v>
      </c>
      <c r="DK44" s="18">
        <v>100</v>
      </c>
      <c r="DL44" s="18">
        <v>100</v>
      </c>
      <c r="DM44" s="18">
        <v>100</v>
      </c>
      <c r="DN44" s="18">
        <v>100</v>
      </c>
      <c r="DO44" s="18">
        <v>100</v>
      </c>
      <c r="DP44" s="18">
        <v>100</v>
      </c>
      <c r="DQ44" s="18">
        <v>100</v>
      </c>
      <c r="DR44" s="18">
        <v>100</v>
      </c>
      <c r="DS44" s="18">
        <v>100</v>
      </c>
      <c r="DT44" s="18">
        <v>135.44999999999999</v>
      </c>
      <c r="DU44" s="18">
        <f t="shared" si="8"/>
        <v>-150.55000000000001</v>
      </c>
      <c r="DV44" s="1">
        <v>666</v>
      </c>
      <c r="DW44" s="1">
        <v>777</v>
      </c>
      <c r="DX44" s="1">
        <v>888</v>
      </c>
      <c r="DY44" s="1">
        <v>999</v>
      </c>
      <c r="DZ44" s="1">
        <v>123</v>
      </c>
      <c r="EA44" s="1">
        <v>234</v>
      </c>
      <c r="EB44" s="1">
        <v>345</v>
      </c>
      <c r="EC44" s="1">
        <v>456</v>
      </c>
      <c r="ED44" s="1">
        <v>567</v>
      </c>
      <c r="EE44" s="1">
        <v>678</v>
      </c>
      <c r="EF44" s="1">
        <v>789</v>
      </c>
      <c r="EG44" s="1" t="str">
        <f>VLOOKUP(F44,'AL_Policy Number'!A:B,2,FALSE)</f>
        <v>UTO-TN-0000579</v>
      </c>
    </row>
    <row r="45" spans="1:137" s="1" customFormat="1" x14ac:dyDescent="0.25">
      <c r="A45" s="1" t="s">
        <v>585</v>
      </c>
      <c r="B45" s="1" t="s">
        <v>108</v>
      </c>
      <c r="C45" s="1">
        <v>123456789</v>
      </c>
      <c r="D45" s="1">
        <v>143</v>
      </c>
      <c r="E45" s="1">
        <v>43</v>
      </c>
      <c r="F45" s="6" t="str">
        <f t="shared" si="9"/>
        <v>TX</v>
      </c>
      <c r="G45" s="2" t="str">
        <f t="shared" si="10"/>
        <v>Texas</v>
      </c>
      <c r="H45" s="1" t="s">
        <v>1</v>
      </c>
      <c r="I45" s="1" t="s">
        <v>584</v>
      </c>
      <c r="J45" s="1">
        <v>0</v>
      </c>
      <c r="K45" s="2" t="str">
        <f t="shared" si="11"/>
        <v>Billing</v>
      </c>
      <c r="L45" s="1" t="s">
        <v>582</v>
      </c>
      <c r="M45" s="1" t="s">
        <v>583</v>
      </c>
      <c r="N45" s="1" t="s">
        <v>117</v>
      </c>
      <c r="O45" s="24" t="str">
        <f>Dropdown!$C$11</f>
        <v>07/02/2021</v>
      </c>
      <c r="P45" s="1">
        <v>0</v>
      </c>
      <c r="Q45" s="2" t="str">
        <f t="shared" si="12"/>
        <v>Black Car</v>
      </c>
      <c r="R45" s="1">
        <f>IF(Dropdown!$C$13="Riv",1,(IF(Dropdown!$C$13="App",0,(IF(Dropdown!$C$13="VALE",2,"N/A!!")))))</f>
        <v>0</v>
      </c>
      <c r="S45" s="2" t="str">
        <f t="shared" si="13"/>
        <v>Applied</v>
      </c>
      <c r="U45" s="2"/>
      <c r="V45" s="20" t="str">
        <f>"CAR0000"&amp;Dropdown!$A$1&amp;Dropdown!A46</f>
        <v>CAR00000702202144</v>
      </c>
      <c r="W45" s="20" t="str">
        <f>"CAR0011"&amp;Dropdown!$A$1&amp;Dropdown!A76</f>
        <v>CAR00110702202174</v>
      </c>
      <c r="X45" s="20" t="str">
        <f>"CAR0022"&amp;Dropdown!$A$1&amp;Dropdown!A76</f>
        <v>CAR00220702202174</v>
      </c>
      <c r="Y45" s="1">
        <v>5</v>
      </c>
      <c r="Z45" s="2">
        <f t="shared" si="14"/>
        <v>2020</v>
      </c>
      <c r="AA45" s="1" t="s">
        <v>135</v>
      </c>
      <c r="AB45" s="1" t="s">
        <v>136</v>
      </c>
      <c r="AC45" s="1" t="s">
        <v>586</v>
      </c>
      <c r="AD45" s="1">
        <v>1</v>
      </c>
      <c r="AE45" s="1">
        <v>2</v>
      </c>
      <c r="AF45" s="1">
        <v>3</v>
      </c>
      <c r="AG45" s="1">
        <v>1000</v>
      </c>
      <c r="AH45" s="1">
        <v>10000</v>
      </c>
      <c r="AI45" s="1">
        <v>111</v>
      </c>
      <c r="AJ45" s="1">
        <v>222</v>
      </c>
      <c r="AK45" s="1">
        <v>333</v>
      </c>
      <c r="AL45" s="1">
        <v>444</v>
      </c>
      <c r="AM45" s="1">
        <v>555</v>
      </c>
      <c r="AN45" s="1">
        <v>666</v>
      </c>
      <c r="AO45" s="1">
        <v>777</v>
      </c>
      <c r="AP45" s="1">
        <v>888</v>
      </c>
      <c r="AQ45" s="1">
        <v>999</v>
      </c>
      <c r="AR45" s="1">
        <v>1100</v>
      </c>
      <c r="AS45" s="1">
        <v>2200</v>
      </c>
      <c r="AT45" s="1">
        <v>3300</v>
      </c>
      <c r="AU45" s="1">
        <v>4400</v>
      </c>
      <c r="AV45" s="1">
        <v>5500</v>
      </c>
      <c r="AW45" s="1">
        <v>6600</v>
      </c>
      <c r="AX45" s="1">
        <v>7700</v>
      </c>
      <c r="AY45" s="1">
        <v>8800</v>
      </c>
      <c r="AZ45" s="22">
        <v>1</v>
      </c>
      <c r="BA45" s="22">
        <v>1</v>
      </c>
      <c r="BB45" s="22">
        <v>1</v>
      </c>
      <c r="BC45" s="22">
        <v>1</v>
      </c>
      <c r="BD45" s="22">
        <v>1</v>
      </c>
      <c r="BE45" s="22">
        <v>1</v>
      </c>
      <c r="BF45" s="22">
        <v>1</v>
      </c>
      <c r="BG45" s="22">
        <v>1</v>
      </c>
      <c r="BH45" s="22">
        <v>1</v>
      </c>
      <c r="BI45" s="22">
        <v>1</v>
      </c>
      <c r="BJ45" s="22">
        <v>1</v>
      </c>
      <c r="BK45" s="22">
        <v>1</v>
      </c>
      <c r="BL45" s="22">
        <v>1</v>
      </c>
      <c r="BM45" s="22">
        <v>1</v>
      </c>
      <c r="BN45" s="22">
        <v>1</v>
      </c>
      <c r="BO45" s="22">
        <v>1</v>
      </c>
      <c r="BP45" s="22">
        <v>1</v>
      </c>
      <c r="BQ45" s="18">
        <v>20.75</v>
      </c>
      <c r="BR45" s="18">
        <v>100</v>
      </c>
      <c r="BS45" s="18">
        <v>100</v>
      </c>
      <c r="BT45" s="18">
        <v>100</v>
      </c>
      <c r="BU45" s="18">
        <v>100</v>
      </c>
      <c r="BV45" s="18">
        <v>-100.25</v>
      </c>
      <c r="BW45" s="18">
        <v>100</v>
      </c>
      <c r="BX45" s="1">
        <v>100</v>
      </c>
      <c r="BY45" s="1">
        <v>100</v>
      </c>
      <c r="BZ45" s="1">
        <v>100</v>
      </c>
      <c r="CA45" s="1">
        <v>100</v>
      </c>
      <c r="CB45" s="1">
        <v>100</v>
      </c>
      <c r="CC45" s="1">
        <v>100</v>
      </c>
      <c r="CD45" s="1">
        <v>100</v>
      </c>
      <c r="CE45" s="1">
        <v>100</v>
      </c>
      <c r="CF45" s="1">
        <v>100</v>
      </c>
      <c r="CG45" s="18">
        <v>235.45</v>
      </c>
      <c r="CH45" s="18">
        <f t="shared" si="7"/>
        <v>-150.55000000000001</v>
      </c>
      <c r="CI45" s="18">
        <v>666</v>
      </c>
      <c r="CJ45" s="1">
        <v>777</v>
      </c>
      <c r="CK45" s="1">
        <v>888</v>
      </c>
      <c r="CL45" s="1">
        <v>999</v>
      </c>
      <c r="CM45" s="1">
        <v>123</v>
      </c>
      <c r="CN45" s="1">
        <v>234</v>
      </c>
      <c r="CO45" s="1">
        <v>345</v>
      </c>
      <c r="CP45" s="1">
        <v>456</v>
      </c>
      <c r="CQ45" s="1">
        <v>567</v>
      </c>
      <c r="CR45" s="1">
        <v>678</v>
      </c>
      <c r="CS45" s="1">
        <v>789</v>
      </c>
      <c r="CT45" s="1">
        <v>1</v>
      </c>
      <c r="CU45" s="2" t="str">
        <f t="shared" si="15"/>
        <v>Auto Physical Damage</v>
      </c>
      <c r="CV45" s="24" t="str">
        <f t="shared" si="16"/>
        <v>07/02/2021</v>
      </c>
      <c r="CW45" s="1">
        <v>3</v>
      </c>
      <c r="CX45" s="1">
        <v>15</v>
      </c>
      <c r="CY45" s="24" t="str">
        <f t="shared" si="17"/>
        <v>07/02/2021</v>
      </c>
      <c r="CZ45" s="1">
        <v>100</v>
      </c>
      <c r="DA45" s="1">
        <v>2</v>
      </c>
      <c r="DC45" s="2"/>
      <c r="DD45" s="18">
        <v>20.75</v>
      </c>
      <c r="DE45" s="18">
        <v>100</v>
      </c>
      <c r="DF45" s="18">
        <v>100</v>
      </c>
      <c r="DG45" s="18">
        <v>100</v>
      </c>
      <c r="DH45" s="18">
        <v>100</v>
      </c>
      <c r="DI45" s="18">
        <v>-100.25</v>
      </c>
      <c r="DJ45" s="18">
        <v>100</v>
      </c>
      <c r="DK45" s="18">
        <v>100</v>
      </c>
      <c r="DL45" s="18">
        <v>100</v>
      </c>
      <c r="DM45" s="18">
        <v>100</v>
      </c>
      <c r="DN45" s="18">
        <v>100</v>
      </c>
      <c r="DO45" s="18">
        <v>100</v>
      </c>
      <c r="DP45" s="18">
        <v>100</v>
      </c>
      <c r="DQ45" s="18">
        <v>100</v>
      </c>
      <c r="DR45" s="18">
        <v>100</v>
      </c>
      <c r="DS45" s="18">
        <v>100</v>
      </c>
      <c r="DT45" s="18">
        <v>135.44999999999999</v>
      </c>
      <c r="DU45" s="18">
        <f t="shared" si="8"/>
        <v>-150.55000000000001</v>
      </c>
      <c r="DV45" s="1">
        <v>666</v>
      </c>
      <c r="DW45" s="1">
        <v>777</v>
      </c>
      <c r="DX45" s="1">
        <v>888</v>
      </c>
      <c r="DY45" s="1">
        <v>999</v>
      </c>
      <c r="DZ45" s="1">
        <v>123</v>
      </c>
      <c r="EA45" s="1">
        <v>234</v>
      </c>
      <c r="EB45" s="1">
        <v>345</v>
      </c>
      <c r="EC45" s="1">
        <v>456</v>
      </c>
      <c r="ED45" s="1">
        <v>567</v>
      </c>
      <c r="EE45" s="1">
        <v>678</v>
      </c>
      <c r="EF45" s="1">
        <v>789</v>
      </c>
      <c r="EG45" s="1" t="str">
        <f>VLOOKUP(F45,'AL_Policy Number'!A:B,2,FALSE)</f>
        <v>UTO-TX-0000580</v>
      </c>
    </row>
    <row r="46" spans="1:137" s="1" customFormat="1" x14ac:dyDescent="0.25">
      <c r="A46" s="1" t="s">
        <v>585</v>
      </c>
      <c r="B46" s="1" t="s">
        <v>108</v>
      </c>
      <c r="C46" s="1">
        <v>123456789</v>
      </c>
      <c r="D46" s="1">
        <v>143</v>
      </c>
      <c r="E46" s="1">
        <v>44</v>
      </c>
      <c r="F46" s="6" t="str">
        <f t="shared" si="9"/>
        <v>UT</v>
      </c>
      <c r="G46" s="2" t="str">
        <f t="shared" si="10"/>
        <v>Utah</v>
      </c>
      <c r="H46" s="1" t="s">
        <v>1</v>
      </c>
      <c r="I46" s="1" t="s">
        <v>584</v>
      </c>
      <c r="J46" s="1">
        <v>0</v>
      </c>
      <c r="K46" s="2" t="str">
        <f t="shared" si="11"/>
        <v>Billing</v>
      </c>
      <c r="L46" s="1" t="s">
        <v>582</v>
      </c>
      <c r="M46" s="1" t="s">
        <v>583</v>
      </c>
      <c r="N46" s="1" t="s">
        <v>117</v>
      </c>
      <c r="O46" s="24" t="str">
        <f>Dropdown!$C$11</f>
        <v>07/02/2021</v>
      </c>
      <c r="P46" s="1">
        <v>0</v>
      </c>
      <c r="Q46" s="2" t="str">
        <f t="shared" si="12"/>
        <v>Black Car</v>
      </c>
      <c r="R46" s="1">
        <f>IF(Dropdown!$C$13="Riv",1,(IF(Dropdown!$C$13="App",0,(IF(Dropdown!$C$13="VALE",2,"N/A!!")))))</f>
        <v>0</v>
      </c>
      <c r="S46" s="2" t="str">
        <f t="shared" si="13"/>
        <v>Applied</v>
      </c>
      <c r="U46" s="2"/>
      <c r="V46" s="20" t="str">
        <f>"CAR0000"&amp;Dropdown!$A$1&amp;Dropdown!A47</f>
        <v>CAR00000702202145</v>
      </c>
      <c r="W46" s="20" t="str">
        <f>"CAR0011"&amp;Dropdown!$A$1&amp;Dropdown!A77</f>
        <v>CAR00110702202175</v>
      </c>
      <c r="X46" s="20" t="str">
        <f>"CAR0022"&amp;Dropdown!$A$1&amp;Dropdown!A77</f>
        <v>CAR00220702202175</v>
      </c>
      <c r="Y46" s="1">
        <v>5</v>
      </c>
      <c r="Z46" s="2">
        <f t="shared" si="14"/>
        <v>2020</v>
      </c>
      <c r="AA46" s="1" t="s">
        <v>135</v>
      </c>
      <c r="AB46" s="1" t="s">
        <v>136</v>
      </c>
      <c r="AC46" s="1" t="s">
        <v>586</v>
      </c>
      <c r="AD46" s="1">
        <v>1</v>
      </c>
      <c r="AE46" s="1">
        <v>2</v>
      </c>
      <c r="AF46" s="1">
        <v>3</v>
      </c>
      <c r="AG46" s="1">
        <v>1000</v>
      </c>
      <c r="AH46" s="1">
        <v>10000</v>
      </c>
      <c r="AI46" s="1">
        <v>111</v>
      </c>
      <c r="AJ46" s="1">
        <v>222</v>
      </c>
      <c r="AK46" s="1">
        <v>333</v>
      </c>
      <c r="AL46" s="1">
        <v>444</v>
      </c>
      <c r="AM46" s="1">
        <v>555</v>
      </c>
      <c r="AN46" s="1">
        <v>666</v>
      </c>
      <c r="AO46" s="1">
        <v>777</v>
      </c>
      <c r="AP46" s="1">
        <v>888</v>
      </c>
      <c r="AQ46" s="1">
        <v>999</v>
      </c>
      <c r="AR46" s="1">
        <v>1100</v>
      </c>
      <c r="AS46" s="1">
        <v>2200</v>
      </c>
      <c r="AT46" s="1">
        <v>3300</v>
      </c>
      <c r="AU46" s="1">
        <v>4400</v>
      </c>
      <c r="AV46" s="1">
        <v>5500</v>
      </c>
      <c r="AW46" s="1">
        <v>6600</v>
      </c>
      <c r="AX46" s="1">
        <v>7700</v>
      </c>
      <c r="AY46" s="1">
        <v>8800</v>
      </c>
      <c r="AZ46" s="22">
        <v>0</v>
      </c>
      <c r="BA46" s="22">
        <v>0</v>
      </c>
      <c r="BB46" s="22">
        <v>0</v>
      </c>
      <c r="BC46" s="22">
        <v>0</v>
      </c>
      <c r="BD46" s="22">
        <v>0</v>
      </c>
      <c r="BE46" s="22">
        <v>0</v>
      </c>
      <c r="BF46" s="22">
        <v>0</v>
      </c>
      <c r="BG46" s="22">
        <v>0</v>
      </c>
      <c r="BH46" s="22">
        <v>0</v>
      </c>
      <c r="BI46" s="22">
        <v>1</v>
      </c>
      <c r="BJ46" s="22">
        <v>1</v>
      </c>
      <c r="BK46" s="22">
        <v>1</v>
      </c>
      <c r="BL46" s="22">
        <v>1</v>
      </c>
      <c r="BM46" s="22">
        <v>1</v>
      </c>
      <c r="BN46" s="22">
        <v>1</v>
      </c>
      <c r="BO46" s="22">
        <v>1</v>
      </c>
      <c r="BP46" s="22">
        <v>1</v>
      </c>
      <c r="BQ46" s="18">
        <v>20.75</v>
      </c>
      <c r="BR46" s="18">
        <v>100</v>
      </c>
      <c r="BS46" s="18">
        <v>100</v>
      </c>
      <c r="BT46" s="18">
        <v>100</v>
      </c>
      <c r="BU46" s="18">
        <v>100</v>
      </c>
      <c r="BV46" s="18">
        <v>-100.25</v>
      </c>
      <c r="BW46" s="18">
        <v>100</v>
      </c>
      <c r="BX46" s="1">
        <v>100</v>
      </c>
      <c r="BY46" s="1">
        <v>100</v>
      </c>
      <c r="BZ46" s="1">
        <v>100</v>
      </c>
      <c r="CA46" s="1">
        <v>100</v>
      </c>
      <c r="CB46" s="1">
        <v>100</v>
      </c>
      <c r="CC46" s="1">
        <v>100</v>
      </c>
      <c r="CD46" s="1">
        <v>100</v>
      </c>
      <c r="CE46" s="1">
        <v>100</v>
      </c>
      <c r="CF46" s="1">
        <v>100</v>
      </c>
      <c r="CG46" s="18">
        <v>235.45</v>
      </c>
      <c r="CH46" s="18">
        <f t="shared" si="7"/>
        <v>-150.55000000000001</v>
      </c>
      <c r="CI46" s="18">
        <v>666</v>
      </c>
      <c r="CJ46" s="1">
        <v>777</v>
      </c>
      <c r="CK46" s="1">
        <v>888</v>
      </c>
      <c r="CL46" s="1">
        <v>999</v>
      </c>
      <c r="CM46" s="1">
        <v>123</v>
      </c>
      <c r="CN46" s="1">
        <v>234</v>
      </c>
      <c r="CO46" s="1">
        <v>345</v>
      </c>
      <c r="CP46" s="1">
        <v>456</v>
      </c>
      <c r="CQ46" s="1">
        <v>567</v>
      </c>
      <c r="CR46" s="1">
        <v>678</v>
      </c>
      <c r="CS46" s="1">
        <v>789</v>
      </c>
      <c r="CT46" s="1">
        <v>1</v>
      </c>
      <c r="CU46" s="2" t="str">
        <f t="shared" si="15"/>
        <v>Auto Physical Damage</v>
      </c>
      <c r="CV46" s="24" t="str">
        <f t="shared" si="16"/>
        <v>07/02/2021</v>
      </c>
      <c r="CW46" s="1">
        <v>3</v>
      </c>
      <c r="CX46" s="1">
        <v>15</v>
      </c>
      <c r="CY46" s="24" t="str">
        <f t="shared" si="17"/>
        <v>07/02/2021</v>
      </c>
      <c r="CZ46" s="1">
        <v>100</v>
      </c>
      <c r="DA46" s="1">
        <v>2</v>
      </c>
      <c r="DC46" s="2"/>
      <c r="DD46" s="18">
        <v>20.75</v>
      </c>
      <c r="DE46" s="18">
        <v>100</v>
      </c>
      <c r="DF46" s="18">
        <v>100</v>
      </c>
      <c r="DG46" s="18">
        <v>100</v>
      </c>
      <c r="DH46" s="18">
        <v>100</v>
      </c>
      <c r="DI46" s="18">
        <v>-100.25</v>
      </c>
      <c r="DJ46" s="18">
        <v>100</v>
      </c>
      <c r="DK46" s="18">
        <v>100</v>
      </c>
      <c r="DL46" s="18">
        <v>100</v>
      </c>
      <c r="DM46" s="18">
        <v>100</v>
      </c>
      <c r="DN46" s="18">
        <v>100</v>
      </c>
      <c r="DO46" s="18">
        <v>100</v>
      </c>
      <c r="DP46" s="18">
        <v>100</v>
      </c>
      <c r="DQ46" s="18">
        <v>100</v>
      </c>
      <c r="DR46" s="18">
        <v>100</v>
      </c>
      <c r="DS46" s="18">
        <v>100</v>
      </c>
      <c r="DT46" s="18">
        <v>135.44999999999999</v>
      </c>
      <c r="DU46" s="18">
        <f t="shared" si="8"/>
        <v>-150.55000000000001</v>
      </c>
      <c r="DV46" s="1">
        <v>666</v>
      </c>
      <c r="DW46" s="1">
        <v>777</v>
      </c>
      <c r="DX46" s="1">
        <v>888</v>
      </c>
      <c r="DY46" s="1">
        <v>999</v>
      </c>
      <c r="DZ46" s="1">
        <v>123</v>
      </c>
      <c r="EA46" s="1">
        <v>234</v>
      </c>
      <c r="EB46" s="1">
        <v>345</v>
      </c>
      <c r="EC46" s="1">
        <v>456</v>
      </c>
      <c r="ED46" s="1">
        <v>567</v>
      </c>
      <c r="EE46" s="1">
        <v>678</v>
      </c>
      <c r="EF46" s="1">
        <v>789</v>
      </c>
      <c r="EG46" s="1" t="str">
        <f>VLOOKUP(F46,'AL_Policy Number'!A:B,2,FALSE)</f>
        <v>UTO-UT-0000581</v>
      </c>
    </row>
    <row r="47" spans="1:137" s="1" customFormat="1" x14ac:dyDescent="0.25">
      <c r="A47" s="1" t="s">
        <v>585</v>
      </c>
      <c r="B47" s="1" t="s">
        <v>108</v>
      </c>
      <c r="C47" s="1">
        <v>123456789</v>
      </c>
      <c r="D47" s="1">
        <v>143</v>
      </c>
      <c r="E47" s="1">
        <v>45</v>
      </c>
      <c r="F47" s="6" t="str">
        <f t="shared" si="9"/>
        <v>VA</v>
      </c>
      <c r="G47" s="2" t="str">
        <f t="shared" si="10"/>
        <v>Virginia</v>
      </c>
      <c r="H47" s="1" t="s">
        <v>1</v>
      </c>
      <c r="I47" s="1" t="s">
        <v>584</v>
      </c>
      <c r="J47" s="1">
        <v>0</v>
      </c>
      <c r="K47" s="2" t="str">
        <f t="shared" si="11"/>
        <v>Billing</v>
      </c>
      <c r="L47" s="1" t="s">
        <v>582</v>
      </c>
      <c r="M47" s="1" t="s">
        <v>583</v>
      </c>
      <c r="N47" s="1" t="s">
        <v>117</v>
      </c>
      <c r="O47" s="24" t="str">
        <f>Dropdown!$C$11</f>
        <v>07/02/2021</v>
      </c>
      <c r="P47" s="1">
        <v>0</v>
      </c>
      <c r="Q47" s="2" t="str">
        <f t="shared" si="12"/>
        <v>Black Car</v>
      </c>
      <c r="R47" s="1">
        <f>IF(Dropdown!$C$13="Riv",1,(IF(Dropdown!$C$13="App",0,(IF(Dropdown!$C$13="VALE",2,"N/A!!")))))</f>
        <v>0</v>
      </c>
      <c r="S47" s="2" t="str">
        <f t="shared" si="13"/>
        <v>Applied</v>
      </c>
      <c r="U47" s="2"/>
      <c r="V47" s="20" t="str">
        <f>"CAR0000"&amp;Dropdown!$A$1&amp;Dropdown!A48</f>
        <v>CAR00000702202146</v>
      </c>
      <c r="W47" s="20" t="str">
        <f>"CAR0011"&amp;Dropdown!$A$1&amp;Dropdown!A78</f>
        <v>CAR00110702202176</v>
      </c>
      <c r="X47" s="20" t="str">
        <f>"CAR0022"&amp;Dropdown!$A$1&amp;Dropdown!A78</f>
        <v>CAR00220702202176</v>
      </c>
      <c r="Y47" s="1">
        <v>5</v>
      </c>
      <c r="Z47" s="2">
        <f t="shared" si="14"/>
        <v>2020</v>
      </c>
      <c r="AA47" s="1" t="s">
        <v>135</v>
      </c>
      <c r="AB47" s="1" t="s">
        <v>136</v>
      </c>
      <c r="AC47" s="1" t="s">
        <v>586</v>
      </c>
      <c r="AD47" s="1">
        <v>1</v>
      </c>
      <c r="AE47" s="1">
        <v>2</v>
      </c>
      <c r="AF47" s="1">
        <v>3</v>
      </c>
      <c r="AG47" s="1">
        <v>1000</v>
      </c>
      <c r="AH47" s="1">
        <v>10000</v>
      </c>
      <c r="AI47" s="1">
        <v>111</v>
      </c>
      <c r="AJ47" s="1">
        <v>222</v>
      </c>
      <c r="AK47" s="1">
        <v>333</v>
      </c>
      <c r="AL47" s="1">
        <v>444</v>
      </c>
      <c r="AM47" s="1">
        <v>555</v>
      </c>
      <c r="AN47" s="1">
        <v>666</v>
      </c>
      <c r="AO47" s="1">
        <v>777</v>
      </c>
      <c r="AP47" s="1">
        <v>888</v>
      </c>
      <c r="AQ47" s="1">
        <v>999</v>
      </c>
      <c r="AR47" s="1">
        <v>1100</v>
      </c>
      <c r="AS47" s="1">
        <v>2200</v>
      </c>
      <c r="AT47" s="1">
        <v>3300</v>
      </c>
      <c r="AU47" s="1">
        <v>4400</v>
      </c>
      <c r="AV47" s="1">
        <v>5500</v>
      </c>
      <c r="AW47" s="1">
        <v>6600</v>
      </c>
      <c r="AX47" s="1">
        <v>7700</v>
      </c>
      <c r="AY47" s="1">
        <v>8800</v>
      </c>
      <c r="AZ47" s="22">
        <v>1</v>
      </c>
      <c r="BA47" s="22">
        <v>1</v>
      </c>
      <c r="BB47" s="22">
        <v>1</v>
      </c>
      <c r="BC47" s="22">
        <v>1</v>
      </c>
      <c r="BD47" s="22">
        <v>1</v>
      </c>
      <c r="BE47" s="22">
        <v>1</v>
      </c>
      <c r="BF47" s="22">
        <v>1</v>
      </c>
      <c r="BG47" s="22">
        <v>1</v>
      </c>
      <c r="BH47" s="22">
        <v>1</v>
      </c>
      <c r="BI47" s="22">
        <v>1</v>
      </c>
      <c r="BJ47" s="22">
        <v>1</v>
      </c>
      <c r="BK47" s="22">
        <v>1</v>
      </c>
      <c r="BL47" s="22">
        <v>1</v>
      </c>
      <c r="BM47" s="22">
        <v>1</v>
      </c>
      <c r="BN47" s="22">
        <v>1</v>
      </c>
      <c r="BO47" s="22">
        <v>1</v>
      </c>
      <c r="BP47" s="22">
        <v>1</v>
      </c>
      <c r="BQ47" s="18">
        <v>20.75</v>
      </c>
      <c r="BR47" s="18">
        <v>100</v>
      </c>
      <c r="BS47" s="18">
        <v>100</v>
      </c>
      <c r="BT47" s="18">
        <v>100</v>
      </c>
      <c r="BU47" s="18">
        <v>100</v>
      </c>
      <c r="BV47" s="18">
        <v>-100.25</v>
      </c>
      <c r="BW47" s="18">
        <v>100</v>
      </c>
      <c r="BX47" s="1">
        <v>100</v>
      </c>
      <c r="BY47" s="1">
        <v>100</v>
      </c>
      <c r="BZ47" s="1">
        <v>100</v>
      </c>
      <c r="CA47" s="1">
        <v>100</v>
      </c>
      <c r="CB47" s="1">
        <v>100</v>
      </c>
      <c r="CC47" s="1">
        <v>100</v>
      </c>
      <c r="CD47" s="1">
        <v>100</v>
      </c>
      <c r="CE47" s="1">
        <v>100</v>
      </c>
      <c r="CF47" s="1">
        <v>100</v>
      </c>
      <c r="CG47" s="18">
        <v>235.45</v>
      </c>
      <c r="CH47" s="18">
        <f t="shared" si="7"/>
        <v>-150.55000000000001</v>
      </c>
      <c r="CI47" s="18">
        <v>666</v>
      </c>
      <c r="CJ47" s="1">
        <v>777</v>
      </c>
      <c r="CK47" s="1">
        <v>888</v>
      </c>
      <c r="CL47" s="1">
        <v>999</v>
      </c>
      <c r="CM47" s="1">
        <v>123</v>
      </c>
      <c r="CN47" s="1">
        <v>234</v>
      </c>
      <c r="CO47" s="1">
        <v>345</v>
      </c>
      <c r="CP47" s="1">
        <v>456</v>
      </c>
      <c r="CQ47" s="1">
        <v>567</v>
      </c>
      <c r="CR47" s="1">
        <v>678</v>
      </c>
      <c r="CS47" s="1">
        <v>789</v>
      </c>
      <c r="CT47" s="1">
        <v>1</v>
      </c>
      <c r="CU47" s="2" t="str">
        <f t="shared" si="15"/>
        <v>Auto Physical Damage</v>
      </c>
      <c r="CV47" s="24" t="str">
        <f t="shared" si="16"/>
        <v>07/02/2021</v>
      </c>
      <c r="CW47" s="1">
        <v>3</v>
      </c>
      <c r="CX47" s="1">
        <v>15</v>
      </c>
      <c r="CY47" s="24" t="str">
        <f t="shared" si="17"/>
        <v>07/02/2021</v>
      </c>
      <c r="CZ47" s="1">
        <v>100</v>
      </c>
      <c r="DA47" s="1">
        <v>2</v>
      </c>
      <c r="DC47" s="2"/>
      <c r="DD47" s="18">
        <v>20.75</v>
      </c>
      <c r="DE47" s="18">
        <v>100</v>
      </c>
      <c r="DF47" s="18">
        <v>100</v>
      </c>
      <c r="DG47" s="18">
        <v>100</v>
      </c>
      <c r="DH47" s="18">
        <v>100</v>
      </c>
      <c r="DI47" s="18">
        <v>-100.25</v>
      </c>
      <c r="DJ47" s="18">
        <v>100</v>
      </c>
      <c r="DK47" s="18">
        <v>100</v>
      </c>
      <c r="DL47" s="18">
        <v>100</v>
      </c>
      <c r="DM47" s="18">
        <v>100</v>
      </c>
      <c r="DN47" s="18">
        <v>100</v>
      </c>
      <c r="DO47" s="18">
        <v>100</v>
      </c>
      <c r="DP47" s="18">
        <v>100</v>
      </c>
      <c r="DQ47" s="18">
        <v>100</v>
      </c>
      <c r="DR47" s="18">
        <v>100</v>
      </c>
      <c r="DS47" s="18">
        <v>100</v>
      </c>
      <c r="DT47" s="18">
        <v>135.44999999999999</v>
      </c>
      <c r="DU47" s="18">
        <f t="shared" si="8"/>
        <v>-150.55000000000001</v>
      </c>
      <c r="DV47" s="1">
        <v>666</v>
      </c>
      <c r="DW47" s="1">
        <v>777</v>
      </c>
      <c r="DX47" s="1">
        <v>888</v>
      </c>
      <c r="DY47" s="1">
        <v>999</v>
      </c>
      <c r="DZ47" s="1">
        <v>123</v>
      </c>
      <c r="EA47" s="1">
        <v>234</v>
      </c>
      <c r="EB47" s="1">
        <v>345</v>
      </c>
      <c r="EC47" s="1">
        <v>456</v>
      </c>
      <c r="ED47" s="1">
        <v>567</v>
      </c>
      <c r="EE47" s="1">
        <v>678</v>
      </c>
      <c r="EF47" s="1">
        <v>789</v>
      </c>
      <c r="EG47" s="1" t="str">
        <f>VLOOKUP(F47,'AL_Policy Number'!A:B,2,FALSE)</f>
        <v>UTO-VA-0000584</v>
      </c>
    </row>
    <row r="48" spans="1:137" s="1" customFormat="1" x14ac:dyDescent="0.25">
      <c r="A48" s="1" t="s">
        <v>585</v>
      </c>
      <c r="B48" s="1" t="s">
        <v>108</v>
      </c>
      <c r="C48" s="1">
        <v>123456789</v>
      </c>
      <c r="D48" s="1">
        <v>143</v>
      </c>
      <c r="E48" s="1">
        <v>46</v>
      </c>
      <c r="F48" s="6" t="str">
        <f t="shared" si="9"/>
        <v>VT</v>
      </c>
      <c r="G48" s="2" t="str">
        <f t="shared" si="10"/>
        <v>Vermont</v>
      </c>
      <c r="H48" s="1" t="s">
        <v>1</v>
      </c>
      <c r="I48" s="1" t="s">
        <v>584</v>
      </c>
      <c r="J48" s="1">
        <v>0</v>
      </c>
      <c r="K48" s="2" t="str">
        <f t="shared" si="11"/>
        <v>Billing</v>
      </c>
      <c r="L48" s="1" t="s">
        <v>582</v>
      </c>
      <c r="M48" s="1" t="s">
        <v>583</v>
      </c>
      <c r="N48" s="1" t="s">
        <v>117</v>
      </c>
      <c r="O48" s="24" t="str">
        <f>Dropdown!$C$11</f>
        <v>07/02/2021</v>
      </c>
      <c r="P48" s="1">
        <v>0</v>
      </c>
      <c r="Q48" s="2" t="str">
        <f t="shared" si="12"/>
        <v>Black Car</v>
      </c>
      <c r="R48" s="1">
        <f>IF(Dropdown!$C$13="Riv",1,(IF(Dropdown!$C$13="App",0,(IF(Dropdown!$C$13="VALE",2,"N/A!!")))))</f>
        <v>0</v>
      </c>
      <c r="S48" s="2" t="str">
        <f t="shared" si="13"/>
        <v>Applied</v>
      </c>
      <c r="U48" s="2"/>
      <c r="V48" s="20" t="str">
        <f>"CAR0000"&amp;Dropdown!$A$1&amp;Dropdown!A49</f>
        <v>CAR00000702202147</v>
      </c>
      <c r="W48" s="20" t="str">
        <f>"CAR0011"&amp;Dropdown!$A$1&amp;Dropdown!A79</f>
        <v>CAR00110702202177</v>
      </c>
      <c r="X48" s="20" t="str">
        <f>"CAR0022"&amp;Dropdown!$A$1&amp;Dropdown!A79</f>
        <v>CAR00220702202177</v>
      </c>
      <c r="Y48" s="1">
        <v>5</v>
      </c>
      <c r="Z48" s="2">
        <f t="shared" si="14"/>
        <v>2020</v>
      </c>
      <c r="AA48" s="1" t="s">
        <v>135</v>
      </c>
      <c r="AB48" s="1" t="s">
        <v>136</v>
      </c>
      <c r="AC48" s="1" t="s">
        <v>586</v>
      </c>
      <c r="AD48" s="1">
        <v>1</v>
      </c>
      <c r="AE48" s="1">
        <v>2</v>
      </c>
      <c r="AF48" s="1">
        <v>3</v>
      </c>
      <c r="AG48" s="1">
        <v>1000</v>
      </c>
      <c r="AH48" s="1">
        <v>10000</v>
      </c>
      <c r="AI48" s="1">
        <v>111</v>
      </c>
      <c r="AJ48" s="1">
        <v>222</v>
      </c>
      <c r="AK48" s="1">
        <v>333</v>
      </c>
      <c r="AL48" s="1">
        <v>444</v>
      </c>
      <c r="AM48" s="1">
        <v>555</v>
      </c>
      <c r="AN48" s="1">
        <v>666</v>
      </c>
      <c r="AO48" s="1">
        <v>777</v>
      </c>
      <c r="AP48" s="1">
        <v>888</v>
      </c>
      <c r="AQ48" s="1">
        <v>999</v>
      </c>
      <c r="AR48" s="1">
        <v>1100</v>
      </c>
      <c r="AS48" s="1">
        <v>2200</v>
      </c>
      <c r="AT48" s="1">
        <v>3300</v>
      </c>
      <c r="AU48" s="1">
        <v>4400</v>
      </c>
      <c r="AV48" s="1">
        <v>5500</v>
      </c>
      <c r="AW48" s="1">
        <v>6600</v>
      </c>
      <c r="AX48" s="1">
        <v>7700</v>
      </c>
      <c r="AY48" s="1">
        <v>8800</v>
      </c>
      <c r="AZ48" s="22">
        <v>1</v>
      </c>
      <c r="BA48" s="22">
        <v>1</v>
      </c>
      <c r="BB48" s="22">
        <v>1</v>
      </c>
      <c r="BC48" s="22">
        <v>1</v>
      </c>
      <c r="BD48" s="22">
        <v>1</v>
      </c>
      <c r="BE48" s="22">
        <v>1</v>
      </c>
      <c r="BF48" s="22">
        <v>1</v>
      </c>
      <c r="BG48" s="22">
        <v>1</v>
      </c>
      <c r="BH48" s="22">
        <v>1</v>
      </c>
      <c r="BI48" s="22">
        <v>1</v>
      </c>
      <c r="BJ48" s="22">
        <v>1</v>
      </c>
      <c r="BK48" s="22">
        <v>1</v>
      </c>
      <c r="BL48" s="22">
        <v>1</v>
      </c>
      <c r="BM48" s="22">
        <v>1</v>
      </c>
      <c r="BN48" s="22">
        <v>1</v>
      </c>
      <c r="BO48" s="22">
        <v>1</v>
      </c>
      <c r="BP48" s="22">
        <v>1</v>
      </c>
      <c r="BQ48" s="18">
        <v>20.75</v>
      </c>
      <c r="BR48" s="18">
        <v>100</v>
      </c>
      <c r="BS48" s="18">
        <v>100</v>
      </c>
      <c r="BT48" s="18">
        <v>100</v>
      </c>
      <c r="BU48" s="18">
        <v>100</v>
      </c>
      <c r="BV48" s="18">
        <v>-100.25</v>
      </c>
      <c r="BW48" s="18">
        <v>100</v>
      </c>
      <c r="BX48" s="1">
        <v>100</v>
      </c>
      <c r="BY48" s="1">
        <v>100</v>
      </c>
      <c r="BZ48" s="1">
        <v>100</v>
      </c>
      <c r="CA48" s="1">
        <v>100</v>
      </c>
      <c r="CB48" s="1">
        <v>100</v>
      </c>
      <c r="CC48" s="1">
        <v>100</v>
      </c>
      <c r="CD48" s="1">
        <v>100</v>
      </c>
      <c r="CE48" s="1">
        <v>100</v>
      </c>
      <c r="CF48" s="1">
        <v>100</v>
      </c>
      <c r="CG48" s="18">
        <v>235.45</v>
      </c>
      <c r="CH48" s="18">
        <f t="shared" si="7"/>
        <v>-150.55000000000001</v>
      </c>
      <c r="CI48" s="18">
        <v>666</v>
      </c>
      <c r="CJ48" s="1">
        <v>777</v>
      </c>
      <c r="CK48" s="1">
        <v>888</v>
      </c>
      <c r="CL48" s="1">
        <v>999</v>
      </c>
      <c r="CM48" s="1">
        <v>123</v>
      </c>
      <c r="CN48" s="1">
        <v>234</v>
      </c>
      <c r="CO48" s="1">
        <v>345</v>
      </c>
      <c r="CP48" s="1">
        <v>456</v>
      </c>
      <c r="CQ48" s="1">
        <v>567</v>
      </c>
      <c r="CR48" s="1">
        <v>678</v>
      </c>
      <c r="CS48" s="1">
        <v>789</v>
      </c>
      <c r="CT48" s="1">
        <v>1</v>
      </c>
      <c r="CU48" s="2" t="str">
        <f t="shared" si="15"/>
        <v>Auto Physical Damage</v>
      </c>
      <c r="CV48" s="24" t="str">
        <f t="shared" si="16"/>
        <v>07/02/2021</v>
      </c>
      <c r="CW48" s="1">
        <v>3</v>
      </c>
      <c r="CX48" s="1">
        <v>15</v>
      </c>
      <c r="CY48" s="24" t="str">
        <f t="shared" si="17"/>
        <v>07/02/2021</v>
      </c>
      <c r="CZ48" s="1">
        <v>100</v>
      </c>
      <c r="DA48" s="1">
        <v>2</v>
      </c>
      <c r="DC48" s="2"/>
      <c r="DD48" s="18">
        <v>20.75</v>
      </c>
      <c r="DE48" s="18">
        <v>100</v>
      </c>
      <c r="DF48" s="18">
        <v>100</v>
      </c>
      <c r="DG48" s="18">
        <v>100</v>
      </c>
      <c r="DH48" s="18">
        <v>100</v>
      </c>
      <c r="DI48" s="18">
        <v>-100.25</v>
      </c>
      <c r="DJ48" s="18">
        <v>100</v>
      </c>
      <c r="DK48" s="18">
        <v>100</v>
      </c>
      <c r="DL48" s="18">
        <v>100</v>
      </c>
      <c r="DM48" s="18">
        <v>100</v>
      </c>
      <c r="DN48" s="18">
        <v>100</v>
      </c>
      <c r="DO48" s="18">
        <v>100</v>
      </c>
      <c r="DP48" s="18">
        <v>100</v>
      </c>
      <c r="DQ48" s="18">
        <v>100</v>
      </c>
      <c r="DR48" s="18">
        <v>100</v>
      </c>
      <c r="DS48" s="18">
        <v>100</v>
      </c>
      <c r="DT48" s="18">
        <v>135.44999999999999</v>
      </c>
      <c r="DU48" s="18">
        <f t="shared" si="8"/>
        <v>-150.55000000000001</v>
      </c>
      <c r="DV48" s="1">
        <v>666</v>
      </c>
      <c r="DW48" s="1">
        <v>777</v>
      </c>
      <c r="DX48" s="1">
        <v>888</v>
      </c>
      <c r="DY48" s="1">
        <v>999</v>
      </c>
      <c r="DZ48" s="1">
        <v>123</v>
      </c>
      <c r="EA48" s="1">
        <v>234</v>
      </c>
      <c r="EB48" s="1">
        <v>345</v>
      </c>
      <c r="EC48" s="1">
        <v>456</v>
      </c>
      <c r="ED48" s="1">
        <v>567</v>
      </c>
      <c r="EE48" s="1">
        <v>678</v>
      </c>
      <c r="EF48" s="1">
        <v>789</v>
      </c>
      <c r="EG48" s="1" t="str">
        <f>VLOOKUP(F48,'AL_Policy Number'!A:B,2,FALSE)</f>
        <v>UTO-VT-0000582</v>
      </c>
    </row>
    <row r="49" spans="1:137" s="1" customFormat="1" x14ac:dyDescent="0.25">
      <c r="A49" s="1" t="s">
        <v>585</v>
      </c>
      <c r="B49" s="1" t="s">
        <v>108</v>
      </c>
      <c r="C49" s="1">
        <v>123456789</v>
      </c>
      <c r="D49" s="1">
        <v>143</v>
      </c>
      <c r="E49" s="1">
        <v>47</v>
      </c>
      <c r="F49" s="6" t="str">
        <f t="shared" si="9"/>
        <v>WA</v>
      </c>
      <c r="G49" s="2" t="str">
        <f t="shared" si="10"/>
        <v>Washington</v>
      </c>
      <c r="H49" s="1" t="s">
        <v>1</v>
      </c>
      <c r="I49" s="1" t="s">
        <v>584</v>
      </c>
      <c r="J49" s="1">
        <v>0</v>
      </c>
      <c r="K49" s="2" t="str">
        <f t="shared" si="11"/>
        <v>Billing</v>
      </c>
      <c r="L49" s="1" t="s">
        <v>582</v>
      </c>
      <c r="M49" s="1" t="s">
        <v>583</v>
      </c>
      <c r="N49" s="1" t="s">
        <v>117</v>
      </c>
      <c r="O49" s="24" t="str">
        <f>Dropdown!$C$11</f>
        <v>07/02/2021</v>
      </c>
      <c r="P49" s="1">
        <v>0</v>
      </c>
      <c r="Q49" s="2" t="str">
        <f t="shared" si="12"/>
        <v>Black Car</v>
      </c>
      <c r="R49" s="1">
        <f>IF(Dropdown!$C$13="Riv",1,(IF(Dropdown!$C$13="App",0,(IF(Dropdown!$C$13="VALE",2,"N/A!!")))))</f>
        <v>0</v>
      </c>
      <c r="S49" s="2" t="str">
        <f t="shared" si="13"/>
        <v>Applied</v>
      </c>
      <c r="U49" s="2"/>
      <c r="V49" s="20" t="str">
        <f>"CAR0000"&amp;Dropdown!$A$1&amp;Dropdown!A50</f>
        <v>CAR00000702202148</v>
      </c>
      <c r="W49" s="20" t="str">
        <f>"CAR0011"&amp;Dropdown!$A$1&amp;Dropdown!A80</f>
        <v>CAR00110702202178</v>
      </c>
      <c r="X49" s="20" t="str">
        <f>"CAR0022"&amp;Dropdown!$A$1&amp;Dropdown!A80</f>
        <v>CAR00220702202178</v>
      </c>
      <c r="Y49" s="1">
        <v>5</v>
      </c>
      <c r="Z49" s="2">
        <f t="shared" si="14"/>
        <v>2020</v>
      </c>
      <c r="AA49" s="1" t="s">
        <v>135</v>
      </c>
      <c r="AB49" s="1" t="s">
        <v>136</v>
      </c>
      <c r="AC49" s="1" t="s">
        <v>586</v>
      </c>
      <c r="AD49" s="1">
        <v>1</v>
      </c>
      <c r="AE49" s="1">
        <v>2</v>
      </c>
      <c r="AF49" s="1">
        <v>3</v>
      </c>
      <c r="AG49" s="1">
        <v>1000</v>
      </c>
      <c r="AH49" s="1">
        <v>10000</v>
      </c>
      <c r="AI49" s="1">
        <v>111</v>
      </c>
      <c r="AJ49" s="1">
        <v>222</v>
      </c>
      <c r="AK49" s="1">
        <v>333</v>
      </c>
      <c r="AL49" s="1">
        <v>444</v>
      </c>
      <c r="AM49" s="1">
        <v>555</v>
      </c>
      <c r="AN49" s="1">
        <v>666</v>
      </c>
      <c r="AO49" s="1">
        <v>777</v>
      </c>
      <c r="AP49" s="1">
        <v>888</v>
      </c>
      <c r="AQ49" s="1">
        <v>999</v>
      </c>
      <c r="AR49" s="1">
        <v>1100</v>
      </c>
      <c r="AS49" s="1">
        <v>2200</v>
      </c>
      <c r="AT49" s="1">
        <v>3300</v>
      </c>
      <c r="AU49" s="1">
        <v>4400</v>
      </c>
      <c r="AV49" s="1">
        <v>5500</v>
      </c>
      <c r="AW49" s="1">
        <v>6600</v>
      </c>
      <c r="AX49" s="1">
        <v>7700</v>
      </c>
      <c r="AY49" s="1">
        <v>8800</v>
      </c>
      <c r="AZ49" s="22">
        <v>1</v>
      </c>
      <c r="BA49" s="22">
        <v>1</v>
      </c>
      <c r="BB49" s="22">
        <v>1</v>
      </c>
      <c r="BC49" s="22">
        <v>1</v>
      </c>
      <c r="BD49" s="22">
        <v>1</v>
      </c>
      <c r="BE49" s="22">
        <v>1</v>
      </c>
      <c r="BF49" s="22">
        <v>1</v>
      </c>
      <c r="BG49" s="22">
        <v>1</v>
      </c>
      <c r="BH49" s="22">
        <v>1</v>
      </c>
      <c r="BI49" s="22">
        <v>1</v>
      </c>
      <c r="BJ49" s="22">
        <v>1</v>
      </c>
      <c r="BK49" s="22">
        <v>1</v>
      </c>
      <c r="BL49" s="22">
        <v>1</v>
      </c>
      <c r="BM49" s="22">
        <v>1</v>
      </c>
      <c r="BN49" s="22">
        <v>1</v>
      </c>
      <c r="BO49" s="22">
        <v>1</v>
      </c>
      <c r="BP49" s="22">
        <v>1</v>
      </c>
      <c r="BQ49" s="18">
        <v>20.75</v>
      </c>
      <c r="BR49" s="18">
        <v>100</v>
      </c>
      <c r="BS49" s="18">
        <v>100</v>
      </c>
      <c r="BT49" s="18">
        <v>100</v>
      </c>
      <c r="BU49" s="18">
        <v>100</v>
      </c>
      <c r="BV49" s="18">
        <v>-100.25</v>
      </c>
      <c r="BW49" s="18">
        <v>100</v>
      </c>
      <c r="BX49" s="1">
        <v>100</v>
      </c>
      <c r="BY49" s="1">
        <v>100</v>
      </c>
      <c r="BZ49" s="1">
        <v>100</v>
      </c>
      <c r="CA49" s="1">
        <v>100</v>
      </c>
      <c r="CB49" s="1">
        <v>100</v>
      </c>
      <c r="CC49" s="1">
        <v>100</v>
      </c>
      <c r="CD49" s="1">
        <v>100</v>
      </c>
      <c r="CE49" s="1">
        <v>100</v>
      </c>
      <c r="CF49" s="1">
        <v>100</v>
      </c>
      <c r="CG49" s="18">
        <v>235.45</v>
      </c>
      <c r="CH49" s="18">
        <f t="shared" si="7"/>
        <v>-150.55000000000001</v>
      </c>
      <c r="CI49" s="18">
        <v>666</v>
      </c>
      <c r="CJ49" s="1">
        <v>777</v>
      </c>
      <c r="CK49" s="1">
        <v>888</v>
      </c>
      <c r="CL49" s="1">
        <v>999</v>
      </c>
      <c r="CM49" s="1">
        <v>123</v>
      </c>
      <c r="CN49" s="1">
        <v>234</v>
      </c>
      <c r="CO49" s="1">
        <v>345</v>
      </c>
      <c r="CP49" s="1">
        <v>456</v>
      </c>
      <c r="CQ49" s="1">
        <v>567</v>
      </c>
      <c r="CR49" s="1">
        <v>678</v>
      </c>
      <c r="CS49" s="1">
        <v>789</v>
      </c>
      <c r="CT49" s="1">
        <v>1</v>
      </c>
      <c r="CU49" s="2" t="str">
        <f t="shared" si="15"/>
        <v>Auto Physical Damage</v>
      </c>
      <c r="CV49" s="24" t="str">
        <f t="shared" si="16"/>
        <v>07/02/2021</v>
      </c>
      <c r="CW49" s="1">
        <v>3</v>
      </c>
      <c r="CX49" s="1">
        <v>15</v>
      </c>
      <c r="CY49" s="24" t="str">
        <f t="shared" si="17"/>
        <v>07/02/2021</v>
      </c>
      <c r="CZ49" s="1">
        <v>100</v>
      </c>
      <c r="DA49" s="1">
        <v>2</v>
      </c>
      <c r="DC49" s="2"/>
      <c r="DD49" s="18">
        <v>20.75</v>
      </c>
      <c r="DE49" s="18">
        <v>100</v>
      </c>
      <c r="DF49" s="18">
        <v>100</v>
      </c>
      <c r="DG49" s="18">
        <v>100</v>
      </c>
      <c r="DH49" s="18">
        <v>100</v>
      </c>
      <c r="DI49" s="18">
        <v>-100.25</v>
      </c>
      <c r="DJ49" s="18">
        <v>100</v>
      </c>
      <c r="DK49" s="18">
        <v>100</v>
      </c>
      <c r="DL49" s="18">
        <v>100</v>
      </c>
      <c r="DM49" s="18">
        <v>100</v>
      </c>
      <c r="DN49" s="18">
        <v>100</v>
      </c>
      <c r="DO49" s="18">
        <v>100</v>
      </c>
      <c r="DP49" s="18">
        <v>100</v>
      </c>
      <c r="DQ49" s="18">
        <v>100</v>
      </c>
      <c r="DR49" s="18">
        <v>100</v>
      </c>
      <c r="DS49" s="18">
        <v>100</v>
      </c>
      <c r="DT49" s="18">
        <v>135.44999999999999</v>
      </c>
      <c r="DU49" s="18">
        <f t="shared" si="8"/>
        <v>-150.55000000000001</v>
      </c>
      <c r="DV49" s="1">
        <v>666</v>
      </c>
      <c r="DW49" s="1">
        <v>777</v>
      </c>
      <c r="DX49" s="1">
        <v>888</v>
      </c>
      <c r="DY49" s="1">
        <v>999</v>
      </c>
      <c r="DZ49" s="1">
        <v>123</v>
      </c>
      <c r="EA49" s="1">
        <v>234</v>
      </c>
      <c r="EB49" s="1">
        <v>345</v>
      </c>
      <c r="EC49" s="1">
        <v>456</v>
      </c>
      <c r="ED49" s="1">
        <v>567</v>
      </c>
      <c r="EE49" s="1">
        <v>678</v>
      </c>
      <c r="EF49" s="1">
        <v>789</v>
      </c>
      <c r="EG49" s="1" t="str">
        <f>VLOOKUP(F49,'AL_Policy Number'!A:B,2,FALSE)</f>
        <v>UTO-WA-0000585</v>
      </c>
    </row>
    <row r="50" spans="1:137" s="1" customFormat="1" x14ac:dyDescent="0.25">
      <c r="A50" s="1" t="s">
        <v>585</v>
      </c>
      <c r="B50" s="1" t="s">
        <v>108</v>
      </c>
      <c r="C50" s="1">
        <v>123456789</v>
      </c>
      <c r="D50" s="1">
        <v>143</v>
      </c>
      <c r="E50" s="1">
        <v>48</v>
      </c>
      <c r="F50" s="6" t="str">
        <f t="shared" si="9"/>
        <v>WI</v>
      </c>
      <c r="G50" s="2" t="str">
        <f t="shared" si="10"/>
        <v>Wisconsin</v>
      </c>
      <c r="H50" s="1" t="s">
        <v>1</v>
      </c>
      <c r="I50" s="1" t="s">
        <v>584</v>
      </c>
      <c r="J50" s="1">
        <v>0</v>
      </c>
      <c r="K50" s="2" t="str">
        <f t="shared" si="11"/>
        <v>Billing</v>
      </c>
      <c r="L50" s="1" t="s">
        <v>582</v>
      </c>
      <c r="M50" s="1" t="s">
        <v>583</v>
      </c>
      <c r="N50" s="1" t="s">
        <v>117</v>
      </c>
      <c r="O50" s="24" t="str">
        <f>Dropdown!$C$11</f>
        <v>07/02/2021</v>
      </c>
      <c r="P50" s="1">
        <v>0</v>
      </c>
      <c r="Q50" s="2" t="str">
        <f t="shared" si="12"/>
        <v>Black Car</v>
      </c>
      <c r="R50" s="1">
        <f>IF(Dropdown!$C$13="Riv",1,(IF(Dropdown!$C$13="App",0,(IF(Dropdown!$C$13="VALE",2,"N/A!!")))))</f>
        <v>0</v>
      </c>
      <c r="S50" s="2" t="str">
        <f t="shared" si="13"/>
        <v>Applied</v>
      </c>
      <c r="U50" s="2"/>
      <c r="V50" s="20" t="str">
        <f>"CAR0000"&amp;Dropdown!$A$1&amp;Dropdown!A51</f>
        <v>CAR00000702202149</v>
      </c>
      <c r="W50" s="20" t="str">
        <f>"CAR0011"&amp;Dropdown!$A$1&amp;Dropdown!A81</f>
        <v>CAR00110702202179</v>
      </c>
      <c r="X50" s="20" t="str">
        <f>"CAR0022"&amp;Dropdown!$A$1&amp;Dropdown!A81</f>
        <v>CAR00220702202179</v>
      </c>
      <c r="Y50" s="1">
        <v>5</v>
      </c>
      <c r="Z50" s="2">
        <f t="shared" si="14"/>
        <v>2020</v>
      </c>
      <c r="AA50" s="1" t="s">
        <v>135</v>
      </c>
      <c r="AB50" s="1" t="s">
        <v>136</v>
      </c>
      <c r="AC50" s="1" t="s">
        <v>586</v>
      </c>
      <c r="AD50" s="1">
        <v>1</v>
      </c>
      <c r="AE50" s="1">
        <v>2</v>
      </c>
      <c r="AF50" s="1">
        <v>3</v>
      </c>
      <c r="AG50" s="1">
        <v>1000</v>
      </c>
      <c r="AH50" s="1">
        <v>10000</v>
      </c>
      <c r="AI50" s="1">
        <v>111</v>
      </c>
      <c r="AJ50" s="1">
        <v>222</v>
      </c>
      <c r="AK50" s="1">
        <v>333</v>
      </c>
      <c r="AL50" s="1">
        <v>444</v>
      </c>
      <c r="AM50" s="1">
        <v>555</v>
      </c>
      <c r="AN50" s="1">
        <v>666</v>
      </c>
      <c r="AO50" s="1">
        <v>777</v>
      </c>
      <c r="AP50" s="1">
        <v>888</v>
      </c>
      <c r="AQ50" s="1">
        <v>999</v>
      </c>
      <c r="AR50" s="1">
        <v>1100</v>
      </c>
      <c r="AS50" s="1">
        <v>2200</v>
      </c>
      <c r="AT50" s="1">
        <v>3300</v>
      </c>
      <c r="AU50" s="1">
        <v>4400</v>
      </c>
      <c r="AV50" s="1">
        <v>5500</v>
      </c>
      <c r="AW50" s="1">
        <v>6600</v>
      </c>
      <c r="AX50" s="1">
        <v>7700</v>
      </c>
      <c r="AY50" s="1">
        <v>8800</v>
      </c>
      <c r="AZ50" s="22">
        <v>1</v>
      </c>
      <c r="BA50" s="22">
        <v>1</v>
      </c>
      <c r="BB50" s="22">
        <v>1</v>
      </c>
      <c r="BC50" s="22">
        <v>1</v>
      </c>
      <c r="BD50" s="22">
        <v>1</v>
      </c>
      <c r="BE50" s="22">
        <v>1</v>
      </c>
      <c r="BF50" s="22">
        <v>1</v>
      </c>
      <c r="BG50" s="22">
        <v>1</v>
      </c>
      <c r="BH50" s="22">
        <v>1</v>
      </c>
      <c r="BI50" s="22">
        <v>1</v>
      </c>
      <c r="BJ50" s="22">
        <v>1</v>
      </c>
      <c r="BK50" s="22">
        <v>1</v>
      </c>
      <c r="BL50" s="22">
        <v>1</v>
      </c>
      <c r="BM50" s="22">
        <v>1</v>
      </c>
      <c r="BN50" s="22">
        <v>1</v>
      </c>
      <c r="BO50" s="22">
        <v>1</v>
      </c>
      <c r="BP50" s="22">
        <v>1</v>
      </c>
      <c r="BQ50" s="18">
        <v>20.75</v>
      </c>
      <c r="BR50" s="18">
        <v>100</v>
      </c>
      <c r="BS50" s="18">
        <v>100</v>
      </c>
      <c r="BT50" s="18">
        <v>100</v>
      </c>
      <c r="BU50" s="18">
        <v>100</v>
      </c>
      <c r="BV50" s="18">
        <v>-100.25</v>
      </c>
      <c r="BW50" s="18">
        <v>100</v>
      </c>
      <c r="BX50" s="1">
        <v>100</v>
      </c>
      <c r="BY50" s="1">
        <v>100</v>
      </c>
      <c r="BZ50" s="1">
        <v>100</v>
      </c>
      <c r="CA50" s="1">
        <v>100</v>
      </c>
      <c r="CB50" s="1">
        <v>100</v>
      </c>
      <c r="CC50" s="1">
        <v>100</v>
      </c>
      <c r="CD50" s="1">
        <v>100</v>
      </c>
      <c r="CE50" s="1">
        <v>100</v>
      </c>
      <c r="CF50" s="1">
        <v>100</v>
      </c>
      <c r="CG50" s="18">
        <v>235.45</v>
      </c>
      <c r="CH50" s="18">
        <f t="shared" si="7"/>
        <v>-150.55000000000001</v>
      </c>
      <c r="CI50" s="18">
        <v>666</v>
      </c>
      <c r="CJ50" s="1">
        <v>777</v>
      </c>
      <c r="CK50" s="1">
        <v>888</v>
      </c>
      <c r="CL50" s="1">
        <v>999</v>
      </c>
      <c r="CM50" s="1">
        <v>123</v>
      </c>
      <c r="CN50" s="1">
        <v>234</v>
      </c>
      <c r="CO50" s="1">
        <v>345</v>
      </c>
      <c r="CP50" s="1">
        <v>456</v>
      </c>
      <c r="CQ50" s="1">
        <v>567</v>
      </c>
      <c r="CR50" s="1">
        <v>678</v>
      </c>
      <c r="CS50" s="1">
        <v>789</v>
      </c>
      <c r="CT50" s="1">
        <v>1</v>
      </c>
      <c r="CU50" s="2" t="str">
        <f t="shared" si="15"/>
        <v>Auto Physical Damage</v>
      </c>
      <c r="CV50" s="24" t="str">
        <f t="shared" si="16"/>
        <v>07/02/2021</v>
      </c>
      <c r="CW50" s="1">
        <v>3</v>
      </c>
      <c r="CX50" s="1">
        <v>15</v>
      </c>
      <c r="CY50" s="24" t="str">
        <f t="shared" si="17"/>
        <v>07/02/2021</v>
      </c>
      <c r="CZ50" s="1">
        <v>100</v>
      </c>
      <c r="DA50" s="1">
        <v>2</v>
      </c>
      <c r="DC50" s="2"/>
      <c r="DD50" s="18">
        <v>20.75</v>
      </c>
      <c r="DE50" s="18">
        <v>100</v>
      </c>
      <c r="DF50" s="18">
        <v>100</v>
      </c>
      <c r="DG50" s="18">
        <v>100</v>
      </c>
      <c r="DH50" s="18">
        <v>100</v>
      </c>
      <c r="DI50" s="18">
        <v>-100.25</v>
      </c>
      <c r="DJ50" s="18">
        <v>100</v>
      </c>
      <c r="DK50" s="18">
        <v>100</v>
      </c>
      <c r="DL50" s="18">
        <v>100</v>
      </c>
      <c r="DM50" s="18">
        <v>100</v>
      </c>
      <c r="DN50" s="18">
        <v>100</v>
      </c>
      <c r="DO50" s="18">
        <v>100</v>
      </c>
      <c r="DP50" s="18">
        <v>100</v>
      </c>
      <c r="DQ50" s="18">
        <v>100</v>
      </c>
      <c r="DR50" s="18">
        <v>100</v>
      </c>
      <c r="DS50" s="18">
        <v>100</v>
      </c>
      <c r="DT50" s="18">
        <v>135.44999999999999</v>
      </c>
      <c r="DU50" s="18">
        <f t="shared" si="8"/>
        <v>-150.55000000000001</v>
      </c>
      <c r="DV50" s="1">
        <v>666</v>
      </c>
      <c r="DW50" s="1">
        <v>777</v>
      </c>
      <c r="DX50" s="1">
        <v>888</v>
      </c>
      <c r="DY50" s="1">
        <v>999</v>
      </c>
      <c r="DZ50" s="1">
        <v>123</v>
      </c>
      <c r="EA50" s="1">
        <v>234</v>
      </c>
      <c r="EB50" s="1">
        <v>345</v>
      </c>
      <c r="EC50" s="1">
        <v>456</v>
      </c>
      <c r="ED50" s="1">
        <v>567</v>
      </c>
      <c r="EE50" s="1">
        <v>678</v>
      </c>
      <c r="EF50" s="1">
        <v>789</v>
      </c>
      <c r="EG50" s="1" t="str">
        <f>VLOOKUP(F50,'AL_Policy Number'!A:B,2,FALSE)</f>
        <v>UTO-WI-0000512</v>
      </c>
    </row>
    <row r="51" spans="1:137" s="1" customFormat="1" x14ac:dyDescent="0.25">
      <c r="A51" s="1" t="s">
        <v>585</v>
      </c>
      <c r="B51" s="1" t="s">
        <v>108</v>
      </c>
      <c r="C51" s="1">
        <v>123456789</v>
      </c>
      <c r="D51" s="1">
        <v>143</v>
      </c>
      <c r="E51" s="1">
        <v>49</v>
      </c>
      <c r="F51" s="6" t="str">
        <f t="shared" si="9"/>
        <v>WV</v>
      </c>
      <c r="G51" s="2" t="str">
        <f t="shared" si="10"/>
        <v>West Virginia</v>
      </c>
      <c r="H51" s="1" t="s">
        <v>1</v>
      </c>
      <c r="I51" s="1" t="s">
        <v>584</v>
      </c>
      <c r="J51" s="1">
        <v>0</v>
      </c>
      <c r="K51" s="2" t="str">
        <f t="shared" si="11"/>
        <v>Billing</v>
      </c>
      <c r="L51" s="1" t="s">
        <v>582</v>
      </c>
      <c r="M51" s="1" t="s">
        <v>583</v>
      </c>
      <c r="N51" s="1" t="s">
        <v>117</v>
      </c>
      <c r="O51" s="24" t="str">
        <f>Dropdown!$C$11</f>
        <v>07/02/2021</v>
      </c>
      <c r="P51" s="1">
        <v>0</v>
      </c>
      <c r="Q51" s="2" t="str">
        <f t="shared" si="12"/>
        <v>Black Car</v>
      </c>
      <c r="R51" s="1">
        <f>IF(Dropdown!$C$13="Riv",1,(IF(Dropdown!$C$13="App",0,(IF(Dropdown!$C$13="VALE",2,"N/A!!")))))</f>
        <v>0</v>
      </c>
      <c r="S51" s="2" t="str">
        <f t="shared" si="13"/>
        <v>Applied</v>
      </c>
      <c r="U51" s="2"/>
      <c r="V51" s="20" t="str">
        <f>"CAR0000"&amp;Dropdown!$A$1&amp;Dropdown!A52</f>
        <v>CAR00000702202150</v>
      </c>
      <c r="W51" s="20" t="str">
        <f>"CAR0011"&amp;Dropdown!$A$1&amp;Dropdown!A82</f>
        <v>CAR00110702202180</v>
      </c>
      <c r="X51" s="20" t="str">
        <f>"CAR0022"&amp;Dropdown!$A$1&amp;Dropdown!A82</f>
        <v>CAR00220702202180</v>
      </c>
      <c r="Y51" s="1">
        <v>5</v>
      </c>
      <c r="Z51" s="2">
        <f t="shared" si="14"/>
        <v>2020</v>
      </c>
      <c r="AA51" s="1" t="s">
        <v>135</v>
      </c>
      <c r="AB51" s="1" t="s">
        <v>136</v>
      </c>
      <c r="AC51" s="1" t="s">
        <v>586</v>
      </c>
      <c r="AD51" s="1">
        <v>1</v>
      </c>
      <c r="AE51" s="1">
        <v>2</v>
      </c>
      <c r="AF51" s="1">
        <v>3</v>
      </c>
      <c r="AG51" s="1">
        <v>1000</v>
      </c>
      <c r="AH51" s="1">
        <v>10000</v>
      </c>
      <c r="AI51" s="1">
        <v>111</v>
      </c>
      <c r="AJ51" s="1">
        <v>222</v>
      </c>
      <c r="AK51" s="1">
        <v>333</v>
      </c>
      <c r="AL51" s="1">
        <v>444</v>
      </c>
      <c r="AM51" s="1">
        <v>555</v>
      </c>
      <c r="AN51" s="1">
        <v>666</v>
      </c>
      <c r="AO51" s="1">
        <v>777</v>
      </c>
      <c r="AP51" s="1">
        <v>888</v>
      </c>
      <c r="AQ51" s="1">
        <v>999</v>
      </c>
      <c r="AR51" s="1">
        <v>1100</v>
      </c>
      <c r="AS51" s="1">
        <v>2200</v>
      </c>
      <c r="AT51" s="1">
        <v>3300</v>
      </c>
      <c r="AU51" s="1">
        <v>4400</v>
      </c>
      <c r="AV51" s="1">
        <v>5500</v>
      </c>
      <c r="AW51" s="1">
        <v>6600</v>
      </c>
      <c r="AX51" s="1">
        <v>7700</v>
      </c>
      <c r="AY51" s="1">
        <v>8800</v>
      </c>
      <c r="AZ51" s="22">
        <v>1</v>
      </c>
      <c r="BA51" s="22">
        <v>1</v>
      </c>
      <c r="BB51" s="22">
        <v>1</v>
      </c>
      <c r="BC51" s="22">
        <v>1</v>
      </c>
      <c r="BD51" s="22">
        <v>1</v>
      </c>
      <c r="BE51" s="22">
        <v>1</v>
      </c>
      <c r="BF51" s="22">
        <v>1</v>
      </c>
      <c r="BG51" s="22">
        <v>1</v>
      </c>
      <c r="BH51" s="22">
        <v>1</v>
      </c>
      <c r="BI51" s="22">
        <v>1</v>
      </c>
      <c r="BJ51" s="22">
        <v>1</v>
      </c>
      <c r="BK51" s="22">
        <v>1</v>
      </c>
      <c r="BL51" s="22">
        <v>1</v>
      </c>
      <c r="BM51" s="22">
        <v>1</v>
      </c>
      <c r="BN51" s="22">
        <v>1</v>
      </c>
      <c r="BO51" s="22">
        <v>1</v>
      </c>
      <c r="BP51" s="22">
        <v>1</v>
      </c>
      <c r="BQ51" s="18">
        <v>20.75</v>
      </c>
      <c r="BR51" s="18">
        <v>100</v>
      </c>
      <c r="BS51" s="18">
        <v>100</v>
      </c>
      <c r="BT51" s="18">
        <v>100</v>
      </c>
      <c r="BU51" s="18">
        <v>100</v>
      </c>
      <c r="BV51" s="18">
        <v>-100.25</v>
      </c>
      <c r="BW51" s="18">
        <v>100</v>
      </c>
      <c r="BX51" s="1">
        <v>100</v>
      </c>
      <c r="BY51" s="1">
        <v>100</v>
      </c>
      <c r="BZ51" s="1">
        <v>100</v>
      </c>
      <c r="CA51" s="1">
        <v>100</v>
      </c>
      <c r="CB51" s="1">
        <v>100</v>
      </c>
      <c r="CC51" s="1">
        <v>100</v>
      </c>
      <c r="CD51" s="1">
        <v>100</v>
      </c>
      <c r="CE51" s="1">
        <v>100</v>
      </c>
      <c r="CF51" s="1">
        <v>100</v>
      </c>
      <c r="CG51" s="18">
        <v>235.45</v>
      </c>
      <c r="CH51" s="18">
        <f t="shared" si="7"/>
        <v>-150.55000000000001</v>
      </c>
      <c r="CI51" s="18">
        <v>666</v>
      </c>
      <c r="CJ51" s="1">
        <v>777</v>
      </c>
      <c r="CK51" s="1">
        <v>888</v>
      </c>
      <c r="CL51" s="1">
        <v>999</v>
      </c>
      <c r="CM51" s="1">
        <v>123</v>
      </c>
      <c r="CN51" s="1">
        <v>234</v>
      </c>
      <c r="CO51" s="1">
        <v>345</v>
      </c>
      <c r="CP51" s="1">
        <v>456</v>
      </c>
      <c r="CQ51" s="1">
        <v>567</v>
      </c>
      <c r="CR51" s="1">
        <v>678</v>
      </c>
      <c r="CS51" s="1">
        <v>789</v>
      </c>
      <c r="CT51" s="1">
        <v>1</v>
      </c>
      <c r="CU51" s="2" t="str">
        <f t="shared" si="15"/>
        <v>Auto Physical Damage</v>
      </c>
      <c r="CV51" s="24" t="str">
        <f t="shared" si="16"/>
        <v>07/02/2021</v>
      </c>
      <c r="CW51" s="1">
        <v>3</v>
      </c>
      <c r="CX51" s="1">
        <v>15</v>
      </c>
      <c r="CY51" s="24" t="str">
        <f t="shared" si="17"/>
        <v>07/02/2021</v>
      </c>
      <c r="CZ51" s="1">
        <v>100</v>
      </c>
      <c r="DA51" s="1">
        <v>2</v>
      </c>
      <c r="DC51" s="2"/>
      <c r="DD51" s="18">
        <v>20.75</v>
      </c>
      <c r="DE51" s="18">
        <v>100</v>
      </c>
      <c r="DF51" s="18">
        <v>100</v>
      </c>
      <c r="DG51" s="18">
        <v>100</v>
      </c>
      <c r="DH51" s="18">
        <v>100</v>
      </c>
      <c r="DI51" s="18">
        <v>-100.25</v>
      </c>
      <c r="DJ51" s="18">
        <v>100</v>
      </c>
      <c r="DK51" s="18">
        <v>100</v>
      </c>
      <c r="DL51" s="18">
        <v>100</v>
      </c>
      <c r="DM51" s="18">
        <v>100</v>
      </c>
      <c r="DN51" s="18">
        <v>100</v>
      </c>
      <c r="DO51" s="18">
        <v>100</v>
      </c>
      <c r="DP51" s="18">
        <v>100</v>
      </c>
      <c r="DQ51" s="18">
        <v>100</v>
      </c>
      <c r="DR51" s="18">
        <v>100</v>
      </c>
      <c r="DS51" s="18">
        <v>100</v>
      </c>
      <c r="DT51" s="18">
        <v>135.44999999999999</v>
      </c>
      <c r="DU51" s="18">
        <f t="shared" si="8"/>
        <v>-150.55000000000001</v>
      </c>
      <c r="DV51" s="1">
        <v>666</v>
      </c>
      <c r="DW51" s="1">
        <v>777</v>
      </c>
      <c r="DX51" s="1">
        <v>888</v>
      </c>
      <c r="DY51" s="1">
        <v>999</v>
      </c>
      <c r="DZ51" s="1">
        <v>123</v>
      </c>
      <c r="EA51" s="1">
        <v>234</v>
      </c>
      <c r="EB51" s="1">
        <v>345</v>
      </c>
      <c r="EC51" s="1">
        <v>456</v>
      </c>
      <c r="ED51" s="1">
        <v>567</v>
      </c>
      <c r="EE51" s="1">
        <v>678</v>
      </c>
      <c r="EF51" s="1">
        <v>789</v>
      </c>
      <c r="EG51" s="1" t="str">
        <f>VLOOKUP(F51,'AL_Policy Number'!A:B,2,FALSE)</f>
        <v>UTO-WV-0000586</v>
      </c>
    </row>
    <row r="52" spans="1:137" s="1" customFormat="1" x14ac:dyDescent="0.25">
      <c r="A52" s="1" t="s">
        <v>585</v>
      </c>
      <c r="B52" s="1" t="s">
        <v>108</v>
      </c>
      <c r="C52" s="1">
        <v>123456789</v>
      </c>
      <c r="D52" s="1">
        <v>143</v>
      </c>
      <c r="E52" s="1">
        <v>50</v>
      </c>
      <c r="F52" s="6" t="str">
        <f t="shared" si="9"/>
        <v>WY</v>
      </c>
      <c r="G52" s="2" t="str">
        <f t="shared" si="10"/>
        <v>Wyoming</v>
      </c>
      <c r="H52" s="1" t="s">
        <v>1</v>
      </c>
      <c r="I52" s="1" t="s">
        <v>584</v>
      </c>
      <c r="J52" s="1">
        <v>0</v>
      </c>
      <c r="K52" s="2" t="str">
        <f t="shared" si="11"/>
        <v>Billing</v>
      </c>
      <c r="L52" s="1" t="s">
        <v>582</v>
      </c>
      <c r="M52" s="1" t="s">
        <v>583</v>
      </c>
      <c r="N52" s="1" t="s">
        <v>117</v>
      </c>
      <c r="O52" s="24" t="str">
        <f>Dropdown!$C$11</f>
        <v>07/02/2021</v>
      </c>
      <c r="P52" s="1">
        <v>0</v>
      </c>
      <c r="Q52" s="2" t="str">
        <f t="shared" si="12"/>
        <v>Black Car</v>
      </c>
      <c r="R52" s="1">
        <f>IF(Dropdown!$C$13="Riv",1,(IF(Dropdown!$C$13="App",0,(IF(Dropdown!$C$13="VALE",2,"N/A!!")))))</f>
        <v>0</v>
      </c>
      <c r="S52" s="2" t="str">
        <f t="shared" si="13"/>
        <v>Applied</v>
      </c>
      <c r="U52" s="2"/>
      <c r="V52" s="20" t="str">
        <f>"CAR0000"&amp;Dropdown!$A$1&amp;Dropdown!A53</f>
        <v>CAR00000702202151</v>
      </c>
      <c r="W52" s="20" t="str">
        <f>"CAR0011"&amp;Dropdown!$A$1&amp;Dropdown!A83</f>
        <v>CAR00110702202181</v>
      </c>
      <c r="X52" s="20" t="str">
        <f>"CAR0022"&amp;Dropdown!$A$1&amp;Dropdown!A83</f>
        <v>CAR00220702202181</v>
      </c>
      <c r="Y52" s="1">
        <v>5</v>
      </c>
      <c r="Z52" s="2">
        <f t="shared" si="14"/>
        <v>2020</v>
      </c>
      <c r="AA52" s="1" t="s">
        <v>135</v>
      </c>
      <c r="AB52" s="1" t="s">
        <v>136</v>
      </c>
      <c r="AC52" s="1" t="s">
        <v>586</v>
      </c>
      <c r="AD52" s="1">
        <v>1</v>
      </c>
      <c r="AE52" s="1">
        <v>2</v>
      </c>
      <c r="AF52" s="1">
        <v>3</v>
      </c>
      <c r="AG52" s="1">
        <v>1000</v>
      </c>
      <c r="AH52" s="1">
        <v>10000</v>
      </c>
      <c r="AI52" s="1">
        <v>111</v>
      </c>
      <c r="AJ52" s="1">
        <v>222</v>
      </c>
      <c r="AK52" s="1">
        <v>333</v>
      </c>
      <c r="AL52" s="1">
        <v>444</v>
      </c>
      <c r="AM52" s="1">
        <v>555</v>
      </c>
      <c r="AN52" s="1">
        <v>666</v>
      </c>
      <c r="AO52" s="1">
        <v>777</v>
      </c>
      <c r="AP52" s="1">
        <v>888</v>
      </c>
      <c r="AQ52" s="1">
        <v>999</v>
      </c>
      <c r="AR52" s="1">
        <v>1100</v>
      </c>
      <c r="AS52" s="1">
        <v>2200</v>
      </c>
      <c r="AT52" s="1">
        <v>3300</v>
      </c>
      <c r="AU52" s="1">
        <v>4400</v>
      </c>
      <c r="AV52" s="1">
        <v>5500</v>
      </c>
      <c r="AW52" s="1">
        <v>6600</v>
      </c>
      <c r="AX52" s="1">
        <v>7700</v>
      </c>
      <c r="AY52" s="1">
        <v>8800</v>
      </c>
      <c r="AZ52" s="22">
        <v>1</v>
      </c>
      <c r="BA52" s="22">
        <v>1</v>
      </c>
      <c r="BB52" s="22">
        <v>1</v>
      </c>
      <c r="BC52" s="22">
        <v>1</v>
      </c>
      <c r="BD52" s="22">
        <v>1</v>
      </c>
      <c r="BE52" s="22">
        <v>1</v>
      </c>
      <c r="BF52" s="22">
        <v>1</v>
      </c>
      <c r="BG52" s="22">
        <v>1</v>
      </c>
      <c r="BH52" s="22">
        <v>1</v>
      </c>
      <c r="BI52" s="22">
        <v>1</v>
      </c>
      <c r="BJ52" s="22">
        <v>1</v>
      </c>
      <c r="BK52" s="22">
        <v>1</v>
      </c>
      <c r="BL52" s="22">
        <v>1</v>
      </c>
      <c r="BM52" s="22">
        <v>1</v>
      </c>
      <c r="BN52" s="22">
        <v>1</v>
      </c>
      <c r="BO52" s="22">
        <v>1</v>
      </c>
      <c r="BP52" s="22">
        <v>1</v>
      </c>
      <c r="BQ52" s="18">
        <v>20.75</v>
      </c>
      <c r="BR52" s="18">
        <v>100</v>
      </c>
      <c r="BS52" s="18">
        <v>100</v>
      </c>
      <c r="BT52" s="18">
        <v>100</v>
      </c>
      <c r="BU52" s="18">
        <v>100</v>
      </c>
      <c r="BV52" s="18">
        <v>-100.25</v>
      </c>
      <c r="BW52" s="18">
        <v>100</v>
      </c>
      <c r="BX52" s="1">
        <v>100</v>
      </c>
      <c r="BY52" s="1">
        <v>100</v>
      </c>
      <c r="BZ52" s="1">
        <v>100</v>
      </c>
      <c r="CA52" s="1">
        <v>100</v>
      </c>
      <c r="CB52" s="1">
        <v>100</v>
      </c>
      <c r="CC52" s="1">
        <v>100</v>
      </c>
      <c r="CD52" s="1">
        <v>100</v>
      </c>
      <c r="CE52" s="1">
        <v>100</v>
      </c>
      <c r="CF52" s="1">
        <v>100</v>
      </c>
      <c r="CG52" s="18">
        <v>235.45</v>
      </c>
      <c r="CH52" s="18">
        <f t="shared" si="7"/>
        <v>-150.55000000000001</v>
      </c>
      <c r="CI52" s="18">
        <v>666</v>
      </c>
      <c r="CJ52" s="1">
        <v>777</v>
      </c>
      <c r="CK52" s="1">
        <v>888</v>
      </c>
      <c r="CL52" s="1">
        <v>999</v>
      </c>
      <c r="CM52" s="1">
        <v>123</v>
      </c>
      <c r="CN52" s="1">
        <v>234</v>
      </c>
      <c r="CO52" s="1">
        <v>345</v>
      </c>
      <c r="CP52" s="1">
        <v>456</v>
      </c>
      <c r="CQ52" s="1">
        <v>567</v>
      </c>
      <c r="CR52" s="1">
        <v>678</v>
      </c>
      <c r="CS52" s="1">
        <v>789</v>
      </c>
      <c r="CT52" s="1">
        <v>1</v>
      </c>
      <c r="CU52" s="2" t="str">
        <f t="shared" si="15"/>
        <v>Auto Physical Damage</v>
      </c>
      <c r="CV52" s="24" t="str">
        <f t="shared" si="16"/>
        <v>07/02/2021</v>
      </c>
      <c r="CW52" s="1">
        <v>3</v>
      </c>
      <c r="CX52" s="1">
        <v>15</v>
      </c>
      <c r="CY52" s="24" t="str">
        <f t="shared" si="17"/>
        <v>07/02/2021</v>
      </c>
      <c r="CZ52" s="1">
        <v>100</v>
      </c>
      <c r="DA52" s="1">
        <v>2</v>
      </c>
      <c r="DC52" s="2"/>
      <c r="DD52" s="18">
        <v>20.75</v>
      </c>
      <c r="DE52" s="18">
        <v>100</v>
      </c>
      <c r="DF52" s="18">
        <v>100</v>
      </c>
      <c r="DG52" s="18">
        <v>100</v>
      </c>
      <c r="DH52" s="18">
        <v>100</v>
      </c>
      <c r="DI52" s="18">
        <v>-100.25</v>
      </c>
      <c r="DJ52" s="18">
        <v>100</v>
      </c>
      <c r="DK52" s="18">
        <v>100</v>
      </c>
      <c r="DL52" s="18">
        <v>100</v>
      </c>
      <c r="DM52" s="18">
        <v>100</v>
      </c>
      <c r="DN52" s="18">
        <v>100</v>
      </c>
      <c r="DO52" s="18">
        <v>100</v>
      </c>
      <c r="DP52" s="18">
        <v>100</v>
      </c>
      <c r="DQ52" s="18">
        <v>100</v>
      </c>
      <c r="DR52" s="18">
        <v>100</v>
      </c>
      <c r="DS52" s="18">
        <v>100</v>
      </c>
      <c r="DT52" s="18">
        <v>135.44999999999999</v>
      </c>
      <c r="DU52" s="18">
        <f t="shared" si="8"/>
        <v>-150.55000000000001</v>
      </c>
      <c r="DV52" s="1">
        <v>666</v>
      </c>
      <c r="DW52" s="1">
        <v>777</v>
      </c>
      <c r="DX52" s="1">
        <v>888</v>
      </c>
      <c r="DY52" s="1">
        <v>999</v>
      </c>
      <c r="DZ52" s="1">
        <v>123</v>
      </c>
      <c r="EA52" s="1">
        <v>234</v>
      </c>
      <c r="EB52" s="1">
        <v>345</v>
      </c>
      <c r="EC52" s="1">
        <v>456</v>
      </c>
      <c r="ED52" s="1">
        <v>567</v>
      </c>
      <c r="EE52" s="1">
        <v>678</v>
      </c>
      <c r="EF52" s="1">
        <v>789</v>
      </c>
      <c r="EG52" s="1" t="str">
        <f>VLOOKUP(F52,'AL_Policy Number'!A:B,2,FALSE)</f>
        <v>UTO-WY-0000587</v>
      </c>
    </row>
  </sheetData>
  <autoFilter ref="A1:EH52" xr:uid="{BC0A38D5-A496-4F93-A7BD-6D7D4275ADE5}"/>
  <phoneticPr fontId="2" type="noConversion"/>
  <conditionalFormatting sqref="F53:G1048576">
    <cfRule type="duplicateValues" dxfId="17" priority="30"/>
    <cfRule type="duplicateValues" dxfId="16" priority="31"/>
  </conditionalFormatting>
  <conditionalFormatting sqref="F53:F1048576 F1">
    <cfRule type="duplicateValues" dxfId="15" priority="22"/>
  </conditionalFormatting>
  <conditionalFormatting sqref="F1:G1">
    <cfRule type="duplicateValues" dxfId="14" priority="38"/>
    <cfRule type="duplicateValues" dxfId="13" priority="39"/>
  </conditionalFormatting>
  <conditionalFormatting sqref="F2:G2">
    <cfRule type="duplicateValues" dxfId="12" priority="11"/>
    <cfRule type="duplicateValues" dxfId="11" priority="12"/>
  </conditionalFormatting>
  <conditionalFormatting sqref="F2">
    <cfRule type="duplicateValues" dxfId="10" priority="9"/>
  </conditionalFormatting>
  <conditionalFormatting sqref="F3:G27">
    <cfRule type="duplicateValues" dxfId="9" priority="7"/>
    <cfRule type="duplicateValues" dxfId="8" priority="8"/>
  </conditionalFormatting>
  <conditionalFormatting sqref="F3:F27">
    <cfRule type="duplicateValues" dxfId="7" priority="5"/>
  </conditionalFormatting>
  <conditionalFormatting sqref="F28:G52">
    <cfRule type="duplicateValues" dxfId="6" priority="3"/>
    <cfRule type="duplicateValues" dxfId="5" priority="4"/>
  </conditionalFormatting>
  <conditionalFormatting sqref="F28:F52">
    <cfRule type="duplicateValues" dxfId="4" priority="1"/>
  </conditionalFormatting>
  <hyperlinks>
    <hyperlink ref="I5" r:id="rId1" display="benilou.pineda@rivtechglobal.com" xr:uid="{51075475-7576-411F-B045-0C9D7E52EB49}"/>
    <hyperlink ref="I8" r:id="rId2" display="benilou.pineda@rivtechglobal.com" xr:uid="{068840B3-2895-4AF0-A7EB-BD4C5BBFEB9E}"/>
    <hyperlink ref="I10" r:id="rId3" display="benilou.pineda@rivtechglobal.com" xr:uid="{A9DD45BE-14C9-4A3A-AEF5-92C1FB3495D6}"/>
    <hyperlink ref="I11" r:id="rId4" display="benilou.pineda@rivtechglobal.com" xr:uid="{71FE124F-02BB-4BA7-BA46-D9806EF32820}"/>
    <hyperlink ref="I12" r:id="rId5" display="benilou.pineda@rivtechglobal.com" xr:uid="{B1C025C9-75F1-4518-9EA5-2FA20E584310}"/>
    <hyperlink ref="I13" r:id="rId6" display="benilou.pineda@rivtechglobal.com" xr:uid="{4B8FED74-96C5-4118-BA5D-81F2927E1786}"/>
    <hyperlink ref="I15" r:id="rId7" display="benilou.pineda@rivtechglobal.com" xr:uid="{6A6FFB7A-ADE3-4A58-A826-484DCAAEF7F1}"/>
    <hyperlink ref="I16" r:id="rId8" display="benilou.pineda@rivtechglobal.com" xr:uid="{C6C6FE1B-2B67-4D35-B8B4-29710BFEAA64}"/>
    <hyperlink ref="I17" r:id="rId9" display="benilou.pineda@rivtechglobal.com" xr:uid="{6AAFEADD-F510-45E6-8FF2-7018C8DAA20E}"/>
    <hyperlink ref="I19" r:id="rId10" display="benilou.pineda@rivtechglobal.com" xr:uid="{CB87D673-1C5E-42DB-86F5-653A8F9EF8FA}"/>
    <hyperlink ref="I20" r:id="rId11" display="benilou.pineda@rivtechglobal.com" xr:uid="{8E5AEC80-160E-4208-881F-BF9485665CDE}"/>
    <hyperlink ref="I21" r:id="rId12" display="benilou.pineda@rivtechglobal.com" xr:uid="{143E7A26-64DB-4081-914E-B47C0D2AF055}"/>
    <hyperlink ref="I22" r:id="rId13" display="benilou.pineda@rivtechglobal.com" xr:uid="{8934F21B-E4C8-475D-AC33-5C31364D969E}"/>
    <hyperlink ref="I23" r:id="rId14" display="benilou.pineda@rivtechglobal.com" xr:uid="{758806DE-B376-4B93-9161-1E591AC71F44}"/>
    <hyperlink ref="I24" r:id="rId15" display="benilou.pineda@rivtechglobal.com" xr:uid="{81DE0B8D-30E3-48A3-94C4-E45F9D8073F5}"/>
    <hyperlink ref="I25" r:id="rId16" display="benilou.pineda@rivtechglobal.com" xr:uid="{0940CC4D-8C94-4092-9BF4-DE98860CA873}"/>
    <hyperlink ref="I27" r:id="rId17" display="benilou.pineda@rivtechglobal.com" xr:uid="{06C0233F-7D69-4553-96FF-A0E13AFFE0CA}"/>
    <hyperlink ref="I28" r:id="rId18" display="benilou.pineda@rivtechglobal.com" xr:uid="{9E0F4868-00E5-45DA-BF77-E39ABF3519DE}"/>
    <hyperlink ref="I29" r:id="rId19" display="benilou.pineda@rivtechglobal.com" xr:uid="{4514DF9E-85B2-4F6A-81CD-7D80E484FB7F}"/>
    <hyperlink ref="I30" r:id="rId20" display="benilou.pineda@rivtechglobal.com" xr:uid="{F2112A70-C72B-4649-8391-E9359D60C1E7}"/>
    <hyperlink ref="I31" r:id="rId21" display="benilou.pineda@rivtechglobal.com" xr:uid="{BA723BE1-A740-479E-81FE-8609F5CF1DA1}"/>
    <hyperlink ref="I32" r:id="rId22" display="benilou.pineda@rivtechglobal.com" xr:uid="{A374E60F-282E-4A0A-9D00-6C2FEE9EB042}"/>
    <hyperlink ref="I33" r:id="rId23" display="benilou.pineda@rivtechglobal.com" xr:uid="{DC4CB1B7-8356-46AB-AAD1-D5D3A3C80699}"/>
    <hyperlink ref="I34" r:id="rId24" display="benilou.pineda@rivtechglobal.com" xr:uid="{CBB168DA-6146-4ABD-855C-B9067898BF3A}"/>
    <hyperlink ref="I2" r:id="rId25" display="benilou.pineda@rivtechglobal.com" xr:uid="{3C41A83E-42E1-44D5-97A9-DBE1BDA965B3}"/>
    <hyperlink ref="I3" r:id="rId26" display="benilou.pineda@rivtechglobal.com" xr:uid="{65A12FBE-9C73-440F-8114-0A1AC822E765}"/>
    <hyperlink ref="I36" r:id="rId27" display="benilou.pineda@rivtechglobal.com" xr:uid="{3BEA4AAF-8DEB-49A6-BAB8-75FB910FC733}"/>
    <hyperlink ref="I37" r:id="rId28" display="benilou.pineda@rivtechglobal.com" xr:uid="{8A458091-32B0-41C7-94A6-775292BD04A3}"/>
    <hyperlink ref="I38" r:id="rId29" display="benilou.pineda@rivtechglobal.com" xr:uid="{1E3542C5-9D78-4B88-9866-FF1600F4B2D0}"/>
    <hyperlink ref="I39" r:id="rId30" display="benilou.pineda@rivtechglobal.com" xr:uid="{357E3C6B-ACD7-4689-92A7-23C0FC3DF23E}"/>
    <hyperlink ref="I4" r:id="rId31" display="benilou.pineda@rivtechglobal.com" xr:uid="{8BD7039F-4622-42B3-93AB-BBEB57F7C171}"/>
    <hyperlink ref="I40" r:id="rId32" display="benilou.pineda@rivtechglobal.com" xr:uid="{6813DA46-2DA5-47A7-9856-8CFC556F60A7}"/>
    <hyperlink ref="I41" r:id="rId33" display="benilou.pineda@rivtechglobal.com" xr:uid="{B4EC68A8-9F70-4554-90E9-93FDCCDF3204}"/>
    <hyperlink ref="I42" r:id="rId34" display="benilou.pineda@rivtechglobal.com" xr:uid="{1E2B4CF5-B1C9-453C-8AEB-4E749C0647E7}"/>
    <hyperlink ref="I43" r:id="rId35" display="benilou.pineda@rivtechglobal.com" xr:uid="{04488B9A-252F-4C30-B26D-B7D76330EBD6}"/>
    <hyperlink ref="I45" r:id="rId36" display="benilou.pineda@rivtechglobal.com" xr:uid="{8FA9AC12-4E44-45DA-B532-8A61450FD735}"/>
    <hyperlink ref="I46" r:id="rId37" display="benilou.pineda@rivtechglobal.com" xr:uid="{FC915916-5F25-49A1-94A1-F8056D00E02D}"/>
    <hyperlink ref="I47" r:id="rId38" display="benilou.pineda@rivtechglobal.com" xr:uid="{11E58030-86C1-4324-BDAD-DE6FC7DE34A3}"/>
    <hyperlink ref="I6" r:id="rId39" display="benilou.pineda@rivtechglobal.com" xr:uid="{8817CE01-B7A6-4FB7-96FD-882211EBCD96}"/>
    <hyperlink ref="I7" r:id="rId40" display="benilou.pineda@rivtechglobal.com" xr:uid="{B5E21165-FCFF-48B7-BF00-D4D4EC8E9B45}"/>
    <hyperlink ref="I9" r:id="rId41" display="benilou.pineda@rivtechglobal.com" xr:uid="{BC003A88-4F62-47D1-8117-E9C536B470C1}"/>
    <hyperlink ref="I14" r:id="rId42" display="benilou.pineda@rivtechglobal.com" xr:uid="{DA47792B-4959-47CD-81FD-CA2BDC2881FE}"/>
    <hyperlink ref="I18" r:id="rId43" display="benilou.pineda@rivtechglobal.com" xr:uid="{463F0661-0D31-4F12-8FA0-301F13873EB6}"/>
    <hyperlink ref="I26" r:id="rId44" display="benilou.pineda@rivtechglobal.com" xr:uid="{A72277D1-E981-498E-BC5C-F388DE832903}"/>
    <hyperlink ref="I35" r:id="rId45" display="benilou.pineda@rivtechglobal.com" xr:uid="{D70F0D1C-9D7F-4CCA-87ED-A12D43829A0A}"/>
    <hyperlink ref="I44" r:id="rId46" display="benilou.pineda@rivtechglobal.com" xr:uid="{4A95B8A2-6734-4FD0-A06D-E842AE0E26BA}"/>
    <hyperlink ref="I52" r:id="rId47" display="benilou.pineda@rivtechglobal.com" xr:uid="{B2151B2A-E264-4064-80C4-21F32EA8D60B}"/>
    <hyperlink ref="I48" r:id="rId48" display="benilou.pineda@rivtechglobal.com" xr:uid="{FD21C816-635F-4193-B6A2-E01EE2F521CE}"/>
    <hyperlink ref="I51" r:id="rId49" display="benilou.pineda@rivtechglobal.com" xr:uid="{841B8B8A-2A85-41D7-8263-1851C18E814C}"/>
    <hyperlink ref="I50" r:id="rId50" display="benilou.pineda@rivtechglobal.com" xr:uid="{AC17A5B7-E16C-4758-AD6D-05EA0B3A0FAE}"/>
    <hyperlink ref="I49" r:id="rId51" display="benilou.pineda@rivtechglobal.com" xr:uid="{96E3C5F6-CF2D-414F-A442-D51F15088C55}"/>
  </hyperlinks>
  <pageMargins left="0.7" right="0.7" top="0.75" bottom="0.75" header="0.3" footer="0.3"/>
  <pageSetup orientation="portrait" horizontalDpi="300" verticalDpi="300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BEA5C-56BD-409B-85F3-7104E1C06770}">
  <sheetPr codeName="Sheet3"/>
  <dimension ref="A1:B5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2" max="2" width="26.7109375" style="8" bestFit="1" customWidth="1" collapsed="1"/>
  </cols>
  <sheetData>
    <row r="1" spans="1:2" x14ac:dyDescent="0.25">
      <c r="B1" s="9" t="s">
        <v>137</v>
      </c>
    </row>
    <row r="2" spans="1:2" x14ac:dyDescent="0.25">
      <c r="A2" t="str">
        <f>MID(B2,5,2)</f>
        <v>NC</v>
      </c>
      <c r="B2" t="s">
        <v>526</v>
      </c>
    </row>
    <row r="3" spans="1:2" x14ac:dyDescent="0.25">
      <c r="A3" t="str">
        <f t="shared" ref="A3:A52" si="0">MID(B3,5,2)</f>
        <v>ME</v>
      </c>
      <c r="B3" t="s">
        <v>527</v>
      </c>
    </row>
    <row r="4" spans="1:2" x14ac:dyDescent="0.25">
      <c r="A4" t="str">
        <f t="shared" si="0"/>
        <v>AK</v>
      </c>
      <c r="B4" t="s">
        <v>528</v>
      </c>
    </row>
    <row r="5" spans="1:2" x14ac:dyDescent="0.25">
      <c r="A5" t="str">
        <f t="shared" si="0"/>
        <v>OK</v>
      </c>
      <c r="B5" t="s">
        <v>529</v>
      </c>
    </row>
    <row r="6" spans="1:2" x14ac:dyDescent="0.25">
      <c r="A6" t="str">
        <f t="shared" si="0"/>
        <v>MD</v>
      </c>
      <c r="B6" t="s">
        <v>530</v>
      </c>
    </row>
    <row r="7" spans="1:2" x14ac:dyDescent="0.25">
      <c r="A7" t="str">
        <f t="shared" si="0"/>
        <v>PA</v>
      </c>
      <c r="B7" t="s">
        <v>531</v>
      </c>
    </row>
    <row r="8" spans="1:2" x14ac:dyDescent="0.25">
      <c r="A8" t="str">
        <f t="shared" si="0"/>
        <v>AR</v>
      </c>
      <c r="B8" t="s">
        <v>532</v>
      </c>
    </row>
    <row r="9" spans="1:2" x14ac:dyDescent="0.25">
      <c r="A9" t="str">
        <f t="shared" si="0"/>
        <v>CA</v>
      </c>
      <c r="B9" t="s">
        <v>533</v>
      </c>
    </row>
    <row r="10" spans="1:2" x14ac:dyDescent="0.25">
      <c r="A10" t="str">
        <f t="shared" si="0"/>
        <v>MI</v>
      </c>
      <c r="B10" t="s">
        <v>534</v>
      </c>
    </row>
    <row r="11" spans="1:2" x14ac:dyDescent="0.25">
      <c r="A11" t="str">
        <f t="shared" si="0"/>
        <v>CT</v>
      </c>
      <c r="B11" t="s">
        <v>535</v>
      </c>
    </row>
    <row r="12" spans="1:2" x14ac:dyDescent="0.25">
      <c r="A12" t="str">
        <f t="shared" si="0"/>
        <v>MS</v>
      </c>
      <c r="B12" t="s">
        <v>536</v>
      </c>
    </row>
    <row r="13" spans="1:2" x14ac:dyDescent="0.25">
      <c r="A13" t="str">
        <f t="shared" si="0"/>
        <v>DC</v>
      </c>
      <c r="B13" t="s">
        <v>537</v>
      </c>
    </row>
    <row r="14" spans="1:2" x14ac:dyDescent="0.25">
      <c r="A14" t="str">
        <f t="shared" si="0"/>
        <v>MT</v>
      </c>
      <c r="B14" t="s">
        <v>538</v>
      </c>
    </row>
    <row r="15" spans="1:2" x14ac:dyDescent="0.25">
      <c r="A15" t="str">
        <f t="shared" si="0"/>
        <v>WI</v>
      </c>
      <c r="B15" t="s">
        <v>539</v>
      </c>
    </row>
    <row r="16" spans="1:2" x14ac:dyDescent="0.25">
      <c r="A16" t="str">
        <f t="shared" si="0"/>
        <v>NH</v>
      </c>
      <c r="B16" t="s">
        <v>540</v>
      </c>
    </row>
    <row r="17" spans="1:2" x14ac:dyDescent="0.25">
      <c r="A17" t="str">
        <f t="shared" si="0"/>
        <v>NY</v>
      </c>
      <c r="B17" t="s">
        <v>541</v>
      </c>
    </row>
    <row r="18" spans="1:2" x14ac:dyDescent="0.25">
      <c r="A18" t="str">
        <f t="shared" si="0"/>
        <v>NJ</v>
      </c>
      <c r="B18" t="s">
        <v>542</v>
      </c>
    </row>
    <row r="19" spans="1:2" x14ac:dyDescent="0.25">
      <c r="A19" t="str">
        <f t="shared" si="0"/>
        <v>NM</v>
      </c>
      <c r="B19" t="s">
        <v>543</v>
      </c>
    </row>
    <row r="20" spans="1:2" x14ac:dyDescent="0.25">
      <c r="A20" t="str">
        <f t="shared" si="0"/>
        <v>OR</v>
      </c>
      <c r="B20" t="s">
        <v>544</v>
      </c>
    </row>
    <row r="21" spans="1:2" x14ac:dyDescent="0.25">
      <c r="A21" t="str">
        <f t="shared" si="0"/>
        <v>AZ</v>
      </c>
      <c r="B21" t="s">
        <v>545</v>
      </c>
    </row>
    <row r="22" spans="1:2" x14ac:dyDescent="0.25">
      <c r="A22" t="str">
        <f t="shared" si="0"/>
        <v>AL</v>
      </c>
      <c r="B22" t="s">
        <v>546</v>
      </c>
    </row>
    <row r="23" spans="1:2" x14ac:dyDescent="0.25">
      <c r="A23" t="str">
        <f t="shared" si="0"/>
        <v>CO</v>
      </c>
      <c r="B23" t="s">
        <v>547</v>
      </c>
    </row>
    <row r="24" spans="1:2" x14ac:dyDescent="0.25">
      <c r="A24" t="str">
        <f t="shared" si="0"/>
        <v>DE</v>
      </c>
      <c r="B24" t="s">
        <v>548</v>
      </c>
    </row>
    <row r="25" spans="1:2" x14ac:dyDescent="0.25">
      <c r="A25" t="str">
        <f t="shared" si="0"/>
        <v>FL</v>
      </c>
      <c r="B25" t="s">
        <v>549</v>
      </c>
    </row>
    <row r="26" spans="1:2" x14ac:dyDescent="0.25">
      <c r="A26" t="str">
        <f t="shared" si="0"/>
        <v>GA</v>
      </c>
      <c r="B26" t="s">
        <v>550</v>
      </c>
    </row>
    <row r="27" spans="1:2" x14ac:dyDescent="0.25">
      <c r="A27" t="str">
        <f t="shared" si="0"/>
        <v>HI</v>
      </c>
      <c r="B27" t="s">
        <v>551</v>
      </c>
    </row>
    <row r="28" spans="1:2" x14ac:dyDescent="0.25">
      <c r="A28" t="str">
        <f t="shared" si="0"/>
        <v>ID</v>
      </c>
      <c r="B28" t="s">
        <v>552</v>
      </c>
    </row>
    <row r="29" spans="1:2" x14ac:dyDescent="0.25">
      <c r="A29" t="str">
        <f t="shared" si="0"/>
        <v>IL</v>
      </c>
      <c r="B29" t="s">
        <v>553</v>
      </c>
    </row>
    <row r="30" spans="1:2" x14ac:dyDescent="0.25">
      <c r="A30" t="str">
        <f t="shared" si="0"/>
        <v>IN</v>
      </c>
      <c r="B30" t="s">
        <v>554</v>
      </c>
    </row>
    <row r="31" spans="1:2" x14ac:dyDescent="0.25">
      <c r="A31" t="str">
        <f t="shared" si="0"/>
        <v>IA</v>
      </c>
      <c r="B31" t="s">
        <v>555</v>
      </c>
    </row>
    <row r="32" spans="1:2" x14ac:dyDescent="0.25">
      <c r="A32" t="str">
        <f t="shared" si="0"/>
        <v>KS</v>
      </c>
      <c r="B32" t="s">
        <v>556</v>
      </c>
    </row>
    <row r="33" spans="1:2" x14ac:dyDescent="0.25">
      <c r="A33" t="str">
        <f t="shared" si="0"/>
        <v>KY</v>
      </c>
      <c r="B33" t="s">
        <v>557</v>
      </c>
    </row>
    <row r="34" spans="1:2" x14ac:dyDescent="0.25">
      <c r="A34" t="str">
        <f t="shared" si="0"/>
        <v>LA</v>
      </c>
      <c r="B34" t="s">
        <v>558</v>
      </c>
    </row>
    <row r="35" spans="1:2" x14ac:dyDescent="0.25">
      <c r="A35" t="str">
        <f t="shared" si="0"/>
        <v>MA</v>
      </c>
      <c r="B35" t="s">
        <v>559</v>
      </c>
    </row>
    <row r="36" spans="1:2" x14ac:dyDescent="0.25">
      <c r="A36" t="str">
        <f t="shared" si="0"/>
        <v>MN</v>
      </c>
      <c r="B36" t="s">
        <v>560</v>
      </c>
    </row>
    <row r="37" spans="1:2" x14ac:dyDescent="0.25">
      <c r="A37" t="str">
        <f t="shared" si="0"/>
        <v>MO</v>
      </c>
      <c r="B37" t="s">
        <v>561</v>
      </c>
    </row>
    <row r="38" spans="1:2" x14ac:dyDescent="0.25">
      <c r="A38" t="str">
        <f t="shared" si="0"/>
        <v>NE</v>
      </c>
      <c r="B38" t="s">
        <v>562</v>
      </c>
    </row>
    <row r="39" spans="1:2" x14ac:dyDescent="0.25">
      <c r="A39" t="str">
        <f t="shared" si="0"/>
        <v>NV</v>
      </c>
      <c r="B39" t="s">
        <v>563</v>
      </c>
    </row>
    <row r="40" spans="1:2" x14ac:dyDescent="0.25">
      <c r="A40" t="str">
        <f t="shared" si="0"/>
        <v>ND</v>
      </c>
      <c r="B40" t="s">
        <v>564</v>
      </c>
    </row>
    <row r="41" spans="1:2" x14ac:dyDescent="0.25">
      <c r="A41" t="str">
        <f t="shared" si="0"/>
        <v>OH</v>
      </c>
      <c r="B41" t="s">
        <v>565</v>
      </c>
    </row>
    <row r="42" spans="1:2" x14ac:dyDescent="0.25">
      <c r="A42" t="str">
        <f t="shared" si="0"/>
        <v>RI</v>
      </c>
      <c r="B42" t="s">
        <v>566</v>
      </c>
    </row>
    <row r="43" spans="1:2" x14ac:dyDescent="0.25">
      <c r="A43" t="str">
        <f t="shared" si="0"/>
        <v>SC</v>
      </c>
      <c r="B43" t="s">
        <v>567</v>
      </c>
    </row>
    <row r="44" spans="1:2" x14ac:dyDescent="0.25">
      <c r="A44" t="str">
        <f t="shared" si="0"/>
        <v>TN</v>
      </c>
      <c r="B44" t="s">
        <v>568</v>
      </c>
    </row>
    <row r="45" spans="1:2" x14ac:dyDescent="0.25">
      <c r="A45" t="str">
        <f t="shared" si="0"/>
        <v>TX</v>
      </c>
      <c r="B45" t="s">
        <v>569</v>
      </c>
    </row>
    <row r="46" spans="1:2" x14ac:dyDescent="0.25">
      <c r="A46" t="str">
        <f t="shared" si="0"/>
        <v>UT</v>
      </c>
      <c r="B46" t="s">
        <v>570</v>
      </c>
    </row>
    <row r="47" spans="1:2" x14ac:dyDescent="0.25">
      <c r="A47" t="str">
        <f t="shared" si="0"/>
        <v>VT</v>
      </c>
      <c r="B47" t="s">
        <v>571</v>
      </c>
    </row>
    <row r="48" spans="1:2" x14ac:dyDescent="0.25">
      <c r="A48" t="str">
        <f t="shared" si="0"/>
        <v>VA</v>
      </c>
      <c r="B48" t="s">
        <v>572</v>
      </c>
    </row>
    <row r="49" spans="1:2" x14ac:dyDescent="0.25">
      <c r="A49" t="str">
        <f t="shared" si="0"/>
        <v>WA</v>
      </c>
      <c r="B49" t="s">
        <v>573</v>
      </c>
    </row>
    <row r="50" spans="1:2" x14ac:dyDescent="0.25">
      <c r="A50" t="str">
        <f t="shared" si="0"/>
        <v>WV</v>
      </c>
      <c r="B50" t="s">
        <v>574</v>
      </c>
    </row>
    <row r="51" spans="1:2" x14ac:dyDescent="0.25">
      <c r="A51" t="str">
        <f t="shared" si="0"/>
        <v>WY</v>
      </c>
      <c r="B51" t="s">
        <v>575</v>
      </c>
    </row>
    <row r="52" spans="1:2" x14ac:dyDescent="0.25">
      <c r="A52" t="str">
        <f t="shared" si="0"/>
        <v>SD</v>
      </c>
      <c r="B52" t="s">
        <v>576</v>
      </c>
    </row>
  </sheetData>
  <conditionalFormatting sqref="B53:B1048576 B1">
    <cfRule type="duplicateValues" dxfId="3" priority="6"/>
  </conditionalFormatting>
  <conditionalFormatting sqref="A1:A1048576">
    <cfRule type="duplicateValues" dxfId="2" priority="2"/>
  </conditionalFormatting>
  <conditionalFormatting sqref="B2:B52">
    <cfRule type="duplicateValues" dxfId="1" priority="1"/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EF98E-B9FC-462A-96D9-DA123632D0C9}">
  <sheetPr codeName="Sheet4"/>
  <dimension ref="A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32.28515625" style="8" bestFit="1" customWidth="1" collapsed="1"/>
  </cols>
  <sheetData>
    <row r="1" spans="1:1" x14ac:dyDescent="0.25">
      <c r="A1" s="9" t="s">
        <v>138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D5A33-4835-4DF1-8387-9C1F80BF7203}">
  <sheetPr codeName="Sheet5"/>
  <dimension ref="A1:T202"/>
  <sheetViews>
    <sheetView workbookViewId="0">
      <pane ySplit="2" topLeftCell="A3" activePane="bottomLeft" state="frozen"/>
      <selection activeCell="B1" sqref="B1"/>
      <selection pane="bottomLeft"/>
    </sheetView>
  </sheetViews>
  <sheetFormatPr defaultColWidth="19.28515625" defaultRowHeight="15" x14ac:dyDescent="0.25"/>
  <cols>
    <col min="1" max="1" width="19.28515625" style="10" customWidth="1" collapsed="1"/>
    <col min="2" max="2" width="14.28515625" style="11" customWidth="1" collapsed="1"/>
    <col min="3" max="3" width="15.140625" style="10" customWidth="1" collapsed="1"/>
    <col min="4" max="4" width="6.85546875" style="11" customWidth="1" collapsed="1"/>
    <col min="5" max="5" width="6.5703125" style="10" customWidth="1" collapsed="1"/>
    <col min="6" max="6" width="16.42578125" style="10" customWidth="1" collapsed="1"/>
    <col min="7" max="7" width="11.42578125" style="11" customWidth="1" collapsed="1"/>
    <col min="8" max="8" width="15.28515625" style="10" customWidth="1" collapsed="1"/>
    <col min="9" max="9" width="13.5703125" style="11" customWidth="1" collapsed="1"/>
    <col min="10" max="10" width="12.85546875" style="10" customWidth="1" collapsed="1"/>
    <col min="11" max="11" width="6.5703125" style="11" customWidth="1" collapsed="1"/>
    <col min="12" max="12" width="6.42578125" style="10" customWidth="1" collapsed="1"/>
    <col min="13" max="13" width="14.85546875" style="11" customWidth="1" collapsed="1"/>
    <col min="14" max="15" width="14.42578125" style="10" customWidth="1" collapsed="1"/>
    <col min="16" max="16" width="22.140625" style="10" bestFit="1" customWidth="1" collapsed="1"/>
    <col min="17" max="17" width="22.140625" style="10" customWidth="1" collapsed="1"/>
    <col min="18" max="18" width="35" style="10" bestFit="1" customWidth="1" collapsed="1"/>
    <col min="19" max="19" width="11.42578125" style="11" customWidth="1" collapsed="1"/>
    <col min="20" max="20" width="11.42578125" style="10" customWidth="1" collapsed="1"/>
    <col min="21" max="16384" width="19.28515625" style="10" collapsed="1"/>
  </cols>
  <sheetData>
    <row r="1" spans="1:20" s="12" customFormat="1" ht="19.5" thickBot="1" x14ac:dyDescent="0.3">
      <c r="A1" s="16" t="s">
        <v>587</v>
      </c>
      <c r="B1" s="26" t="s">
        <v>162</v>
      </c>
      <c r="C1" s="26"/>
      <c r="D1" s="26" t="s">
        <v>6</v>
      </c>
      <c r="E1" s="26"/>
      <c r="F1" s="26"/>
      <c r="G1" s="26" t="s">
        <v>122</v>
      </c>
      <c r="H1" s="26"/>
      <c r="I1" s="26" t="s">
        <v>149</v>
      </c>
      <c r="J1" s="26"/>
      <c r="K1" s="26" t="s">
        <v>129</v>
      </c>
      <c r="L1" s="26"/>
      <c r="M1" s="26" t="s">
        <v>150</v>
      </c>
      <c r="N1" s="26"/>
      <c r="O1" s="29" t="s">
        <v>313</v>
      </c>
      <c r="P1" s="30"/>
      <c r="Q1" s="29" t="s">
        <v>328</v>
      </c>
      <c r="R1" s="30"/>
      <c r="S1" s="26" t="s">
        <v>139</v>
      </c>
      <c r="T1" s="26"/>
    </row>
    <row r="2" spans="1:20" s="14" customFormat="1" ht="30.95" customHeight="1" thickBot="1" x14ac:dyDescent="0.3">
      <c r="A2" s="17" t="s">
        <v>376</v>
      </c>
      <c r="B2" s="13" t="s">
        <v>170</v>
      </c>
      <c r="C2" s="13" t="s">
        <v>171</v>
      </c>
      <c r="D2" s="13" t="s">
        <v>172</v>
      </c>
      <c r="E2" s="13" t="s">
        <v>173</v>
      </c>
      <c r="F2" s="13" t="s">
        <v>174</v>
      </c>
      <c r="G2" s="13" t="s">
        <v>175</v>
      </c>
      <c r="H2" s="13" t="s">
        <v>176</v>
      </c>
      <c r="I2" s="13" t="s">
        <v>177</v>
      </c>
      <c r="J2" s="13" t="s">
        <v>178</v>
      </c>
      <c r="K2" s="13" t="s">
        <v>179</v>
      </c>
      <c r="L2" s="13" t="s">
        <v>180</v>
      </c>
      <c r="M2" s="13" t="s">
        <v>181</v>
      </c>
      <c r="N2" s="13" t="s">
        <v>182</v>
      </c>
      <c r="O2" s="13" t="s">
        <v>314</v>
      </c>
      <c r="P2" s="13" t="s">
        <v>315</v>
      </c>
      <c r="Q2" s="13" t="s">
        <v>329</v>
      </c>
      <c r="R2" s="13" t="s">
        <v>330</v>
      </c>
      <c r="S2" s="13" t="s">
        <v>183</v>
      </c>
      <c r="T2" s="13" t="s">
        <v>184</v>
      </c>
    </row>
    <row r="3" spans="1:20" x14ac:dyDescent="0.25">
      <c r="A3" s="17" t="s">
        <v>377</v>
      </c>
      <c r="B3" s="11">
        <v>0</v>
      </c>
      <c r="C3" s="10" t="s">
        <v>112</v>
      </c>
      <c r="D3">
        <v>0</v>
      </c>
      <c r="E3" s="10" t="s">
        <v>10</v>
      </c>
      <c r="F3" s="10" t="s">
        <v>11</v>
      </c>
      <c r="G3" s="11">
        <v>0</v>
      </c>
      <c r="H3" s="10" t="s">
        <v>123</v>
      </c>
      <c r="I3" s="10" t="s">
        <v>34</v>
      </c>
      <c r="K3" s="11">
        <v>0</v>
      </c>
      <c r="L3" s="10">
        <v>2025</v>
      </c>
      <c r="M3" s="11">
        <v>0</v>
      </c>
      <c r="N3" s="10" t="s">
        <v>120</v>
      </c>
      <c r="O3" s="10">
        <v>0</v>
      </c>
      <c r="P3" s="23" t="s">
        <v>316</v>
      </c>
      <c r="Q3" s="10">
        <v>0</v>
      </c>
      <c r="R3" s="23" t="s">
        <v>331</v>
      </c>
      <c r="S3" s="11">
        <v>0</v>
      </c>
      <c r="T3" s="10" t="s">
        <v>140</v>
      </c>
    </row>
    <row r="4" spans="1:20" x14ac:dyDescent="0.25">
      <c r="A4" s="17" t="s">
        <v>378</v>
      </c>
      <c r="B4" s="11">
        <v>1</v>
      </c>
      <c r="C4" s="10" t="s">
        <v>163</v>
      </c>
      <c r="D4">
        <v>1</v>
      </c>
      <c r="E4" s="10" t="s">
        <v>8</v>
      </c>
      <c r="F4" s="10" t="s">
        <v>9</v>
      </c>
      <c r="G4" s="11">
        <v>1</v>
      </c>
      <c r="H4" s="10" t="s">
        <v>124</v>
      </c>
      <c r="I4" s="10" t="s">
        <v>28</v>
      </c>
      <c r="K4" s="11">
        <v>1</v>
      </c>
      <c r="L4" s="10">
        <v>2024</v>
      </c>
      <c r="M4" s="11">
        <v>1</v>
      </c>
      <c r="N4" s="10" t="s">
        <v>151</v>
      </c>
      <c r="O4" s="10">
        <v>1</v>
      </c>
      <c r="P4" s="23" t="s">
        <v>317</v>
      </c>
      <c r="Q4" s="10">
        <v>1</v>
      </c>
      <c r="R4" s="23" t="s">
        <v>310</v>
      </c>
      <c r="S4" s="11">
        <v>1</v>
      </c>
      <c r="T4" s="10" t="s">
        <v>141</v>
      </c>
    </row>
    <row r="5" spans="1:20" x14ac:dyDescent="0.25">
      <c r="A5" s="17" t="s">
        <v>379</v>
      </c>
      <c r="B5" s="11">
        <v>2</v>
      </c>
      <c r="C5" s="10" t="s">
        <v>164</v>
      </c>
      <c r="D5">
        <v>2</v>
      </c>
      <c r="E5" s="10" t="s">
        <v>14</v>
      </c>
      <c r="F5" s="10" t="s">
        <v>15</v>
      </c>
      <c r="G5" s="11">
        <v>2</v>
      </c>
      <c r="H5" s="10" t="s">
        <v>125</v>
      </c>
      <c r="I5" s="10" t="s">
        <v>88</v>
      </c>
      <c r="K5" s="11">
        <v>2</v>
      </c>
      <c r="L5" s="10">
        <v>2023</v>
      </c>
      <c r="M5" s="11">
        <v>2</v>
      </c>
      <c r="N5" s="10" t="s">
        <v>152</v>
      </c>
      <c r="O5" s="10">
        <v>2</v>
      </c>
      <c r="P5" s="10" t="s">
        <v>318</v>
      </c>
      <c r="Q5" s="10">
        <v>2</v>
      </c>
      <c r="R5" s="10" t="s">
        <v>318</v>
      </c>
    </row>
    <row r="6" spans="1:20" x14ac:dyDescent="0.25">
      <c r="A6" s="17" t="s">
        <v>380</v>
      </c>
      <c r="B6" s="11">
        <v>3</v>
      </c>
      <c r="C6" s="10" t="s">
        <v>165</v>
      </c>
      <c r="D6">
        <v>3</v>
      </c>
      <c r="E6" s="10" t="s">
        <v>12</v>
      </c>
      <c r="F6" s="10" t="s">
        <v>13</v>
      </c>
      <c r="I6" s="10"/>
      <c r="K6" s="11">
        <v>3</v>
      </c>
      <c r="L6" s="10">
        <v>2022</v>
      </c>
      <c r="M6" s="11">
        <v>3</v>
      </c>
      <c r="N6" s="10" t="s">
        <v>153</v>
      </c>
      <c r="O6" s="10">
        <v>3</v>
      </c>
      <c r="P6" s="10" t="s">
        <v>319</v>
      </c>
      <c r="Q6" s="10">
        <v>3</v>
      </c>
      <c r="R6" s="23" t="s">
        <v>332</v>
      </c>
    </row>
    <row r="7" spans="1:20" x14ac:dyDescent="0.25">
      <c r="A7" s="17" t="s">
        <v>381</v>
      </c>
      <c r="B7" s="11">
        <v>4</v>
      </c>
      <c r="C7" s="10" t="s">
        <v>166</v>
      </c>
      <c r="D7">
        <v>4</v>
      </c>
      <c r="E7" s="10" t="s">
        <v>16</v>
      </c>
      <c r="F7" s="10" t="s">
        <v>17</v>
      </c>
      <c r="I7" s="10"/>
      <c r="K7" s="11">
        <v>4</v>
      </c>
      <c r="L7" s="10">
        <v>2021</v>
      </c>
      <c r="M7" s="11">
        <v>4</v>
      </c>
      <c r="N7" s="10" t="s">
        <v>154</v>
      </c>
      <c r="O7" s="10">
        <v>4</v>
      </c>
      <c r="P7" s="23" t="s">
        <v>320</v>
      </c>
      <c r="Q7" s="10">
        <v>4</v>
      </c>
      <c r="R7" s="10" t="s">
        <v>319</v>
      </c>
    </row>
    <row r="8" spans="1:20" ht="15.75" thickBot="1" x14ac:dyDescent="0.3">
      <c r="A8" s="17" t="s">
        <v>382</v>
      </c>
      <c r="B8" s="11">
        <v>5</v>
      </c>
      <c r="C8" s="10" t="s">
        <v>167</v>
      </c>
      <c r="D8">
        <v>5</v>
      </c>
      <c r="E8" s="10" t="s">
        <v>18</v>
      </c>
      <c r="F8" s="10" t="s">
        <v>19</v>
      </c>
      <c r="I8" s="10"/>
      <c r="K8" s="11">
        <v>5</v>
      </c>
      <c r="L8" s="10">
        <v>2020</v>
      </c>
      <c r="M8" s="11">
        <v>5</v>
      </c>
      <c r="N8" s="10" t="s">
        <v>155</v>
      </c>
      <c r="O8" s="10">
        <v>5</v>
      </c>
      <c r="P8" s="23" t="s">
        <v>321</v>
      </c>
      <c r="Q8" s="10">
        <v>5</v>
      </c>
      <c r="R8" s="23" t="s">
        <v>333</v>
      </c>
    </row>
    <row r="9" spans="1:20" ht="15.75" thickBot="1" x14ac:dyDescent="0.3">
      <c r="A9" s="17" t="s">
        <v>383</v>
      </c>
      <c r="B9" s="11">
        <v>6</v>
      </c>
      <c r="C9" s="10" t="s">
        <v>168</v>
      </c>
      <c r="D9">
        <v>6</v>
      </c>
      <c r="E9" s="10" t="s">
        <v>20</v>
      </c>
      <c r="F9" s="10" t="s">
        <v>21</v>
      </c>
      <c r="I9" s="27" t="s">
        <v>34</v>
      </c>
      <c r="J9" s="28"/>
      <c r="K9" s="11">
        <v>6</v>
      </c>
      <c r="L9" s="10">
        <v>2019</v>
      </c>
      <c r="M9" s="11">
        <v>6</v>
      </c>
      <c r="N9" s="10" t="s">
        <v>156</v>
      </c>
      <c r="O9" s="10">
        <v>6</v>
      </c>
      <c r="P9" s="23" t="s">
        <v>322</v>
      </c>
      <c r="Q9" s="10">
        <v>6</v>
      </c>
      <c r="R9" s="23" t="s">
        <v>334</v>
      </c>
    </row>
    <row r="10" spans="1:20" ht="15.75" thickBot="1" x14ac:dyDescent="0.3">
      <c r="A10" s="17" t="s">
        <v>384</v>
      </c>
      <c r="B10" s="11">
        <v>7</v>
      </c>
      <c r="C10" s="10" t="s">
        <v>169</v>
      </c>
      <c r="D10">
        <v>7</v>
      </c>
      <c r="E10" s="10" t="s">
        <v>24</v>
      </c>
      <c r="F10" s="10" t="s">
        <v>25</v>
      </c>
      <c r="I10" s="11">
        <v>0</v>
      </c>
      <c r="J10" s="10" t="s">
        <v>288</v>
      </c>
      <c r="K10" s="11">
        <v>7</v>
      </c>
      <c r="L10" s="10">
        <v>2018</v>
      </c>
      <c r="M10" s="11">
        <v>7</v>
      </c>
      <c r="N10" s="10" t="s">
        <v>157</v>
      </c>
      <c r="O10" s="10">
        <v>7</v>
      </c>
      <c r="P10" s="23" t="s">
        <v>323</v>
      </c>
      <c r="Q10" s="10">
        <v>7</v>
      </c>
      <c r="R10" s="10" t="s">
        <v>335</v>
      </c>
    </row>
    <row r="11" spans="1:20" ht="16.5" thickBot="1" x14ac:dyDescent="0.3">
      <c r="A11" s="17" t="s">
        <v>385</v>
      </c>
      <c r="B11" s="11" t="s">
        <v>503</v>
      </c>
      <c r="C11" s="16" t="s">
        <v>588</v>
      </c>
      <c r="D11">
        <v>8</v>
      </c>
      <c r="E11" s="10" t="s">
        <v>22</v>
      </c>
      <c r="F11" s="10" t="s">
        <v>23</v>
      </c>
      <c r="I11" s="11">
        <v>1</v>
      </c>
      <c r="J11" s="10" t="s">
        <v>289</v>
      </c>
      <c r="K11" s="11">
        <v>8</v>
      </c>
      <c r="L11" s="10">
        <v>2017</v>
      </c>
      <c r="M11" s="11">
        <v>8</v>
      </c>
      <c r="N11" s="10" t="s">
        <v>158</v>
      </c>
      <c r="O11" s="10">
        <v>8</v>
      </c>
      <c r="P11" s="10" t="s">
        <v>324</v>
      </c>
      <c r="Q11" s="10">
        <v>8</v>
      </c>
      <c r="R11" s="10" t="s">
        <v>336</v>
      </c>
    </row>
    <row r="12" spans="1:20" ht="16.5" thickBot="1" x14ac:dyDescent="0.3">
      <c r="A12" s="17" t="s">
        <v>386</v>
      </c>
      <c r="B12" s="11" t="s">
        <v>504</v>
      </c>
      <c r="C12" s="25" t="s">
        <v>580</v>
      </c>
      <c r="D12">
        <v>9</v>
      </c>
      <c r="E12" s="10" t="s">
        <v>26</v>
      </c>
      <c r="F12" s="10" t="s">
        <v>27</v>
      </c>
      <c r="I12" s="11">
        <v>2</v>
      </c>
      <c r="J12" s="10" t="s">
        <v>290</v>
      </c>
      <c r="K12" s="11">
        <v>9</v>
      </c>
      <c r="L12" s="10">
        <v>2016</v>
      </c>
      <c r="M12" s="11">
        <v>9</v>
      </c>
      <c r="N12" s="10" t="s">
        <v>159</v>
      </c>
      <c r="O12" s="10">
        <v>9</v>
      </c>
      <c r="P12" s="23" t="s">
        <v>325</v>
      </c>
      <c r="Q12" s="10">
        <v>9</v>
      </c>
      <c r="R12" s="23" t="s">
        <v>337</v>
      </c>
    </row>
    <row r="13" spans="1:20" ht="16.5" thickBot="1" x14ac:dyDescent="0.3">
      <c r="A13" s="17" t="s">
        <v>387</v>
      </c>
      <c r="B13" s="11" t="s">
        <v>122</v>
      </c>
      <c r="C13" s="16" t="s">
        <v>509</v>
      </c>
      <c r="D13">
        <v>10</v>
      </c>
      <c r="E13" s="10" t="s">
        <v>28</v>
      </c>
      <c r="F13" s="10" t="s">
        <v>29</v>
      </c>
      <c r="K13" s="11">
        <v>10</v>
      </c>
      <c r="L13" s="10">
        <v>2015</v>
      </c>
      <c r="M13" s="11">
        <v>10</v>
      </c>
      <c r="N13" s="10" t="s">
        <v>160</v>
      </c>
      <c r="O13" s="10">
        <v>10</v>
      </c>
      <c r="P13" s="23" t="s">
        <v>326</v>
      </c>
      <c r="Q13" s="10">
        <v>10</v>
      </c>
      <c r="R13" s="10" t="s">
        <v>338</v>
      </c>
    </row>
    <row r="14" spans="1:20" ht="16.5" thickBot="1" x14ac:dyDescent="0.3">
      <c r="A14" s="17" t="s">
        <v>388</v>
      </c>
      <c r="B14" s="11" t="s">
        <v>507</v>
      </c>
      <c r="C14" s="25" t="s">
        <v>577</v>
      </c>
      <c r="D14">
        <v>11</v>
      </c>
      <c r="E14" s="10" t="s">
        <v>30</v>
      </c>
      <c r="F14" s="10" t="s">
        <v>31</v>
      </c>
      <c r="K14" s="11">
        <v>11</v>
      </c>
      <c r="L14" s="10">
        <v>2014</v>
      </c>
      <c r="O14" s="10">
        <v>11</v>
      </c>
      <c r="P14" s="23" t="s">
        <v>327</v>
      </c>
      <c r="Q14" s="10">
        <v>11</v>
      </c>
      <c r="R14" s="23" t="s">
        <v>339</v>
      </c>
    </row>
    <row r="15" spans="1:20" x14ac:dyDescent="0.25">
      <c r="A15" s="17" t="s">
        <v>389</v>
      </c>
      <c r="D15">
        <v>12</v>
      </c>
      <c r="E15" s="10" t="s">
        <v>38</v>
      </c>
      <c r="F15" s="10" t="s">
        <v>39</v>
      </c>
      <c r="K15" s="11">
        <v>12</v>
      </c>
      <c r="L15" s="10">
        <v>2013</v>
      </c>
    </row>
    <row r="16" spans="1:20" x14ac:dyDescent="0.25">
      <c r="A16" s="17" t="s">
        <v>390</v>
      </c>
      <c r="D16">
        <v>13</v>
      </c>
      <c r="E16" s="10" t="s">
        <v>32</v>
      </c>
      <c r="F16" s="10" t="s">
        <v>33</v>
      </c>
      <c r="K16" s="11">
        <v>13</v>
      </c>
      <c r="L16" s="10">
        <v>2012</v>
      </c>
    </row>
    <row r="17" spans="1:12" ht="15.75" thickBot="1" x14ac:dyDescent="0.3">
      <c r="A17" s="17" t="s">
        <v>391</v>
      </c>
      <c r="D17">
        <v>14</v>
      </c>
      <c r="E17" s="10" t="s">
        <v>34</v>
      </c>
      <c r="F17" s="10" t="s">
        <v>35</v>
      </c>
      <c r="K17" s="11">
        <v>14</v>
      </c>
      <c r="L17" s="10">
        <v>2011</v>
      </c>
    </row>
    <row r="18" spans="1:12" ht="15.75" thickBot="1" x14ac:dyDescent="0.3">
      <c r="A18" s="17" t="s">
        <v>392</v>
      </c>
      <c r="D18">
        <v>15</v>
      </c>
      <c r="E18" s="10" t="s">
        <v>36</v>
      </c>
      <c r="F18" s="10" t="s">
        <v>37</v>
      </c>
      <c r="I18" s="27" t="s">
        <v>28</v>
      </c>
      <c r="J18" s="28"/>
      <c r="K18" s="11">
        <v>15</v>
      </c>
      <c r="L18" s="10">
        <v>2010</v>
      </c>
    </row>
    <row r="19" spans="1:12" x14ac:dyDescent="0.25">
      <c r="A19" s="17" t="s">
        <v>393</v>
      </c>
      <c r="D19">
        <v>16</v>
      </c>
      <c r="E19" s="10" t="s">
        <v>40</v>
      </c>
      <c r="F19" s="10" t="s">
        <v>41</v>
      </c>
      <c r="I19" s="11">
        <v>0</v>
      </c>
      <c r="J19" s="10" t="s">
        <v>291</v>
      </c>
      <c r="K19" s="11">
        <v>16</v>
      </c>
      <c r="L19" s="10">
        <v>2009</v>
      </c>
    </row>
    <row r="20" spans="1:12" x14ac:dyDescent="0.25">
      <c r="A20" s="17" t="s">
        <v>394</v>
      </c>
      <c r="D20">
        <v>17</v>
      </c>
      <c r="E20" s="10" t="s">
        <v>42</v>
      </c>
      <c r="F20" s="10" t="s">
        <v>43</v>
      </c>
      <c r="I20" s="11">
        <v>1</v>
      </c>
      <c r="J20" s="10" t="s">
        <v>292</v>
      </c>
      <c r="K20" s="11">
        <v>17</v>
      </c>
      <c r="L20" s="10">
        <v>2008</v>
      </c>
    </row>
    <row r="21" spans="1:12" x14ac:dyDescent="0.25">
      <c r="A21" s="17" t="s">
        <v>395</v>
      </c>
      <c r="D21">
        <v>18</v>
      </c>
      <c r="E21" s="10" t="s">
        <v>44</v>
      </c>
      <c r="F21" s="10" t="s">
        <v>45</v>
      </c>
      <c r="K21" s="11">
        <v>18</v>
      </c>
      <c r="L21" s="10">
        <v>2007</v>
      </c>
    </row>
    <row r="22" spans="1:12" x14ac:dyDescent="0.25">
      <c r="A22" s="17" t="s">
        <v>396</v>
      </c>
      <c r="D22">
        <v>19</v>
      </c>
      <c r="E22" s="10" t="s">
        <v>50</v>
      </c>
      <c r="F22" s="10" t="s">
        <v>51</v>
      </c>
      <c r="K22" s="11">
        <v>19</v>
      </c>
      <c r="L22" s="10">
        <v>2006</v>
      </c>
    </row>
    <row r="23" spans="1:12" x14ac:dyDescent="0.25">
      <c r="A23" s="17" t="s">
        <v>397</v>
      </c>
      <c r="D23">
        <v>20</v>
      </c>
      <c r="E23" s="10" t="s">
        <v>48</v>
      </c>
      <c r="F23" s="10" t="s">
        <v>49</v>
      </c>
      <c r="K23" s="11">
        <v>20</v>
      </c>
      <c r="L23" s="10">
        <v>2005</v>
      </c>
    </row>
    <row r="24" spans="1:12" x14ac:dyDescent="0.25">
      <c r="A24" s="17" t="s">
        <v>398</v>
      </c>
      <c r="D24">
        <v>21</v>
      </c>
      <c r="E24" s="10" t="s">
        <v>46</v>
      </c>
      <c r="F24" s="10" t="s">
        <v>47</v>
      </c>
      <c r="K24" s="11">
        <v>21</v>
      </c>
      <c r="L24" s="10">
        <v>2004</v>
      </c>
    </row>
    <row r="25" spans="1:12" ht="15.75" thickBot="1" x14ac:dyDescent="0.3">
      <c r="A25" s="17" t="s">
        <v>399</v>
      </c>
      <c r="D25">
        <v>22</v>
      </c>
      <c r="E25" s="10" t="s">
        <v>52</v>
      </c>
      <c r="F25" s="10" t="s">
        <v>53</v>
      </c>
      <c r="K25" s="11">
        <v>22</v>
      </c>
      <c r="L25" s="10">
        <v>2003</v>
      </c>
    </row>
    <row r="26" spans="1:12" ht="15.75" thickBot="1" x14ac:dyDescent="0.3">
      <c r="A26" s="17" t="s">
        <v>400</v>
      </c>
      <c r="D26">
        <v>23</v>
      </c>
      <c r="E26" s="10" t="s">
        <v>54</v>
      </c>
      <c r="F26" s="10" t="s">
        <v>55</v>
      </c>
      <c r="I26" s="27" t="s">
        <v>88</v>
      </c>
      <c r="J26" s="28"/>
      <c r="K26" s="11">
        <v>23</v>
      </c>
      <c r="L26" s="10">
        <v>2002</v>
      </c>
    </row>
    <row r="27" spans="1:12" x14ac:dyDescent="0.25">
      <c r="A27" s="17" t="s">
        <v>401</v>
      </c>
      <c r="D27">
        <v>24</v>
      </c>
      <c r="E27" s="10" t="s">
        <v>58</v>
      </c>
      <c r="F27" s="10" t="s">
        <v>59</v>
      </c>
      <c r="I27" s="11">
        <v>0</v>
      </c>
      <c r="J27" s="10" t="s">
        <v>293</v>
      </c>
      <c r="K27" s="11">
        <v>24</v>
      </c>
      <c r="L27" s="10">
        <v>2001</v>
      </c>
    </row>
    <row r="28" spans="1:12" x14ac:dyDescent="0.25">
      <c r="A28" s="17" t="s">
        <v>402</v>
      </c>
      <c r="D28">
        <v>25</v>
      </c>
      <c r="E28" s="10" t="s">
        <v>56</v>
      </c>
      <c r="F28" s="10" t="s">
        <v>57</v>
      </c>
      <c r="I28" s="11">
        <v>1</v>
      </c>
      <c r="J28" s="10" t="s">
        <v>294</v>
      </c>
      <c r="K28" s="11">
        <v>25</v>
      </c>
      <c r="L28" s="10">
        <v>2000</v>
      </c>
    </row>
    <row r="29" spans="1:12" x14ac:dyDescent="0.25">
      <c r="A29" s="17" t="s">
        <v>403</v>
      </c>
      <c r="D29">
        <v>26</v>
      </c>
      <c r="E29" s="10" t="s">
        <v>60</v>
      </c>
      <c r="F29" s="10" t="s">
        <v>61</v>
      </c>
      <c r="K29" s="11">
        <v>26</v>
      </c>
      <c r="L29" s="10">
        <v>1999</v>
      </c>
    </row>
    <row r="30" spans="1:12" x14ac:dyDescent="0.25">
      <c r="A30" s="17" t="s">
        <v>404</v>
      </c>
      <c r="D30">
        <v>27</v>
      </c>
      <c r="E30" s="10" t="s">
        <v>74</v>
      </c>
      <c r="F30" s="10" t="s">
        <v>75</v>
      </c>
      <c r="K30" s="11">
        <v>27</v>
      </c>
      <c r="L30" s="10">
        <v>1998</v>
      </c>
    </row>
    <row r="31" spans="1:12" x14ac:dyDescent="0.25">
      <c r="A31" s="17" t="s">
        <v>405</v>
      </c>
      <c r="D31">
        <v>28</v>
      </c>
      <c r="E31" s="10" t="s">
        <v>76</v>
      </c>
      <c r="F31" s="10" t="s">
        <v>77</v>
      </c>
      <c r="K31" s="11">
        <v>28</v>
      </c>
      <c r="L31" s="10">
        <v>1997</v>
      </c>
    </row>
    <row r="32" spans="1:12" x14ac:dyDescent="0.25">
      <c r="A32" s="17" t="s">
        <v>406</v>
      </c>
      <c r="D32">
        <v>29</v>
      </c>
      <c r="E32" s="10" t="s">
        <v>62</v>
      </c>
      <c r="F32" s="10" t="s">
        <v>63</v>
      </c>
      <c r="K32" s="11">
        <v>29</v>
      </c>
      <c r="L32" s="10">
        <v>1996</v>
      </c>
    </row>
    <row r="33" spans="1:12" x14ac:dyDescent="0.25">
      <c r="A33" s="17" t="s">
        <v>407</v>
      </c>
      <c r="D33">
        <v>30</v>
      </c>
      <c r="E33" s="10" t="s">
        <v>66</v>
      </c>
      <c r="F33" s="10" t="s">
        <v>67</v>
      </c>
      <c r="K33" s="11">
        <v>30</v>
      </c>
      <c r="L33" s="10">
        <v>1995</v>
      </c>
    </row>
    <row r="34" spans="1:12" x14ac:dyDescent="0.25">
      <c r="A34" s="17" t="s">
        <v>408</v>
      </c>
      <c r="D34">
        <v>31</v>
      </c>
      <c r="E34" s="10" t="s">
        <v>68</v>
      </c>
      <c r="F34" s="10" t="s">
        <v>69</v>
      </c>
      <c r="K34" s="11">
        <v>31</v>
      </c>
      <c r="L34" s="10">
        <v>1994</v>
      </c>
    </row>
    <row r="35" spans="1:12" x14ac:dyDescent="0.25">
      <c r="A35" s="17" t="s">
        <v>409</v>
      </c>
      <c r="D35">
        <v>32</v>
      </c>
      <c r="E35" s="10" t="s">
        <v>70</v>
      </c>
      <c r="F35" s="10" t="s">
        <v>71</v>
      </c>
      <c r="K35" s="11">
        <v>32</v>
      </c>
      <c r="L35" s="10">
        <v>1993</v>
      </c>
    </row>
    <row r="36" spans="1:12" x14ac:dyDescent="0.25">
      <c r="A36" s="17" t="s">
        <v>410</v>
      </c>
      <c r="D36">
        <v>33</v>
      </c>
      <c r="E36" s="10" t="s">
        <v>64</v>
      </c>
      <c r="F36" s="10" t="s">
        <v>65</v>
      </c>
      <c r="K36" s="11">
        <v>33</v>
      </c>
      <c r="L36" s="10">
        <v>1992</v>
      </c>
    </row>
    <row r="37" spans="1:12" x14ac:dyDescent="0.25">
      <c r="A37" s="17" t="s">
        <v>411</v>
      </c>
      <c r="D37">
        <v>34</v>
      </c>
      <c r="E37" s="10" t="s">
        <v>72</v>
      </c>
      <c r="F37" s="10" t="s">
        <v>73</v>
      </c>
      <c r="K37" s="11">
        <v>34</v>
      </c>
      <c r="L37" s="10">
        <v>1991</v>
      </c>
    </row>
    <row r="38" spans="1:12" x14ac:dyDescent="0.25">
      <c r="A38" s="17" t="s">
        <v>412</v>
      </c>
      <c r="D38">
        <v>35</v>
      </c>
      <c r="E38" s="10" t="s">
        <v>78</v>
      </c>
      <c r="F38" s="10" t="s">
        <v>79</v>
      </c>
      <c r="K38" s="11">
        <v>35</v>
      </c>
      <c r="L38" s="10">
        <v>1990</v>
      </c>
    </row>
    <row r="39" spans="1:12" x14ac:dyDescent="0.25">
      <c r="A39" s="17" t="s">
        <v>413</v>
      </c>
      <c r="D39">
        <v>36</v>
      </c>
      <c r="E39" s="10" t="s">
        <v>80</v>
      </c>
      <c r="F39" s="10" t="s">
        <v>81</v>
      </c>
      <c r="K39" s="11">
        <v>36</v>
      </c>
      <c r="L39" s="10">
        <v>1989</v>
      </c>
    </row>
    <row r="40" spans="1:12" x14ac:dyDescent="0.25">
      <c r="A40" s="17" t="s">
        <v>414</v>
      </c>
      <c r="D40">
        <v>37</v>
      </c>
      <c r="E40" s="10" t="s">
        <v>82</v>
      </c>
      <c r="F40" s="10" t="s">
        <v>83</v>
      </c>
      <c r="K40" s="11">
        <v>37</v>
      </c>
      <c r="L40" s="10">
        <v>1988</v>
      </c>
    </row>
    <row r="41" spans="1:12" x14ac:dyDescent="0.25">
      <c r="A41" s="17" t="s">
        <v>415</v>
      </c>
      <c r="D41">
        <v>38</v>
      </c>
      <c r="E41" s="10" t="s">
        <v>84</v>
      </c>
      <c r="F41" s="10" t="s">
        <v>85</v>
      </c>
      <c r="K41" s="11">
        <v>38</v>
      </c>
      <c r="L41" s="10">
        <v>1987</v>
      </c>
    </row>
    <row r="42" spans="1:12" x14ac:dyDescent="0.25">
      <c r="A42" s="17" t="s">
        <v>416</v>
      </c>
      <c r="D42">
        <v>39</v>
      </c>
      <c r="E42" s="10" t="s">
        <v>86</v>
      </c>
      <c r="F42" s="10" t="s">
        <v>87</v>
      </c>
      <c r="K42" s="11">
        <v>39</v>
      </c>
      <c r="L42" s="10">
        <v>1986</v>
      </c>
    </row>
    <row r="43" spans="1:12" x14ac:dyDescent="0.25">
      <c r="A43" s="17" t="s">
        <v>417</v>
      </c>
      <c r="D43">
        <v>40</v>
      </c>
      <c r="E43" s="10" t="s">
        <v>88</v>
      </c>
      <c r="F43" s="10" t="s">
        <v>89</v>
      </c>
      <c r="K43" s="11">
        <v>40</v>
      </c>
      <c r="L43" s="10">
        <v>1985</v>
      </c>
    </row>
    <row r="44" spans="1:12" x14ac:dyDescent="0.25">
      <c r="A44" s="17" t="s">
        <v>418</v>
      </c>
      <c r="D44">
        <v>41</v>
      </c>
      <c r="E44" s="10" t="s">
        <v>109</v>
      </c>
      <c r="F44" s="10" t="s">
        <v>110</v>
      </c>
      <c r="K44" s="11">
        <v>41</v>
      </c>
      <c r="L44" s="10">
        <v>1984</v>
      </c>
    </row>
    <row r="45" spans="1:12" x14ac:dyDescent="0.25">
      <c r="A45" s="17" t="s">
        <v>419</v>
      </c>
      <c r="D45">
        <v>42</v>
      </c>
      <c r="E45" s="10" t="s">
        <v>90</v>
      </c>
      <c r="F45" s="10" t="s">
        <v>91</v>
      </c>
      <c r="K45" s="11">
        <v>42</v>
      </c>
      <c r="L45" s="10">
        <v>1983</v>
      </c>
    </row>
    <row r="46" spans="1:12" x14ac:dyDescent="0.25">
      <c r="A46" s="17" t="s">
        <v>420</v>
      </c>
      <c r="D46">
        <v>43</v>
      </c>
      <c r="E46" s="10" t="s">
        <v>92</v>
      </c>
      <c r="F46" s="10" t="s">
        <v>93</v>
      </c>
      <c r="K46" s="11">
        <v>43</v>
      </c>
      <c r="L46" s="10">
        <v>1982</v>
      </c>
    </row>
    <row r="47" spans="1:12" x14ac:dyDescent="0.25">
      <c r="A47" s="17" t="s">
        <v>421</v>
      </c>
      <c r="D47">
        <v>44</v>
      </c>
      <c r="E47" s="10" t="s">
        <v>94</v>
      </c>
      <c r="F47" s="10" t="s">
        <v>95</v>
      </c>
    </row>
    <row r="48" spans="1:12" x14ac:dyDescent="0.25">
      <c r="A48" s="17" t="s">
        <v>422</v>
      </c>
      <c r="D48">
        <v>45</v>
      </c>
      <c r="E48" s="10" t="s">
        <v>98</v>
      </c>
      <c r="F48" s="10" t="s">
        <v>99</v>
      </c>
    </row>
    <row r="49" spans="1:6" x14ac:dyDescent="0.25">
      <c r="A49" s="17" t="s">
        <v>423</v>
      </c>
      <c r="D49">
        <v>46</v>
      </c>
      <c r="E49" s="10" t="s">
        <v>96</v>
      </c>
      <c r="F49" s="10" t="s">
        <v>97</v>
      </c>
    </row>
    <row r="50" spans="1:6" x14ac:dyDescent="0.25">
      <c r="A50" s="17" t="s">
        <v>424</v>
      </c>
      <c r="D50">
        <v>47</v>
      </c>
      <c r="E50" s="10" t="s">
        <v>100</v>
      </c>
      <c r="F50" s="10" t="s">
        <v>101</v>
      </c>
    </row>
    <row r="51" spans="1:6" x14ac:dyDescent="0.25">
      <c r="A51" s="17" t="s">
        <v>425</v>
      </c>
      <c r="D51">
        <v>48</v>
      </c>
      <c r="E51" s="10" t="s">
        <v>104</v>
      </c>
      <c r="F51" s="10" t="s">
        <v>105</v>
      </c>
    </row>
    <row r="52" spans="1:6" x14ac:dyDescent="0.25">
      <c r="A52" s="17" t="s">
        <v>426</v>
      </c>
      <c r="D52">
        <v>49</v>
      </c>
      <c r="E52" s="10" t="s">
        <v>102</v>
      </c>
      <c r="F52" s="10" t="s">
        <v>103</v>
      </c>
    </row>
    <row r="53" spans="1:6" x14ac:dyDescent="0.25">
      <c r="A53" s="17" t="s">
        <v>427</v>
      </c>
      <c r="D53">
        <v>50</v>
      </c>
      <c r="E53" s="10" t="s">
        <v>106</v>
      </c>
      <c r="F53" s="10" t="s">
        <v>107</v>
      </c>
    </row>
    <row r="54" spans="1:6" x14ac:dyDescent="0.25">
      <c r="A54" s="17" t="s">
        <v>428</v>
      </c>
    </row>
    <row r="55" spans="1:6" x14ac:dyDescent="0.25">
      <c r="A55" s="17" t="s">
        <v>429</v>
      </c>
    </row>
    <row r="56" spans="1:6" x14ac:dyDescent="0.25">
      <c r="A56" s="17" t="s">
        <v>430</v>
      </c>
    </row>
    <row r="57" spans="1:6" x14ac:dyDescent="0.25">
      <c r="A57" s="17" t="s">
        <v>431</v>
      </c>
    </row>
    <row r="58" spans="1:6" x14ac:dyDescent="0.25">
      <c r="A58" s="17" t="s">
        <v>432</v>
      </c>
    </row>
    <row r="59" spans="1:6" x14ac:dyDescent="0.25">
      <c r="A59" s="17" t="s">
        <v>433</v>
      </c>
    </row>
    <row r="60" spans="1:6" x14ac:dyDescent="0.25">
      <c r="A60" s="17" t="s">
        <v>434</v>
      </c>
    </row>
    <row r="61" spans="1:6" x14ac:dyDescent="0.25">
      <c r="A61" s="17" t="s">
        <v>435</v>
      </c>
    </row>
    <row r="62" spans="1:6" x14ac:dyDescent="0.25">
      <c r="A62" s="17" t="s">
        <v>436</v>
      </c>
    </row>
    <row r="63" spans="1:6" x14ac:dyDescent="0.25">
      <c r="A63" s="17" t="s">
        <v>437</v>
      </c>
    </row>
    <row r="64" spans="1:6" x14ac:dyDescent="0.25">
      <c r="A64" s="17" t="s">
        <v>438</v>
      </c>
    </row>
    <row r="65" spans="1:1" x14ac:dyDescent="0.25">
      <c r="A65" s="17" t="s">
        <v>439</v>
      </c>
    </row>
    <row r="66" spans="1:1" x14ac:dyDescent="0.25">
      <c r="A66" s="17" t="s">
        <v>440</v>
      </c>
    </row>
    <row r="67" spans="1:1" x14ac:dyDescent="0.25">
      <c r="A67" s="17" t="s">
        <v>441</v>
      </c>
    </row>
    <row r="68" spans="1:1" x14ac:dyDescent="0.25">
      <c r="A68" s="17" t="s">
        <v>442</v>
      </c>
    </row>
    <row r="69" spans="1:1" x14ac:dyDescent="0.25">
      <c r="A69" s="17" t="s">
        <v>443</v>
      </c>
    </row>
    <row r="70" spans="1:1" x14ac:dyDescent="0.25">
      <c r="A70" s="17" t="s">
        <v>444</v>
      </c>
    </row>
    <row r="71" spans="1:1" x14ac:dyDescent="0.25">
      <c r="A71" s="17" t="s">
        <v>445</v>
      </c>
    </row>
    <row r="72" spans="1:1" x14ac:dyDescent="0.25">
      <c r="A72" s="17" t="s">
        <v>446</v>
      </c>
    </row>
    <row r="73" spans="1:1" x14ac:dyDescent="0.25">
      <c r="A73" s="17" t="s">
        <v>447</v>
      </c>
    </row>
    <row r="74" spans="1:1" x14ac:dyDescent="0.25">
      <c r="A74" s="17" t="s">
        <v>448</v>
      </c>
    </row>
    <row r="75" spans="1:1" x14ac:dyDescent="0.25">
      <c r="A75" s="17" t="s">
        <v>449</v>
      </c>
    </row>
    <row r="76" spans="1:1" x14ac:dyDescent="0.25">
      <c r="A76" s="17" t="s">
        <v>450</v>
      </c>
    </row>
    <row r="77" spans="1:1" x14ac:dyDescent="0.25">
      <c r="A77" s="17" t="s">
        <v>451</v>
      </c>
    </row>
    <row r="78" spans="1:1" x14ac:dyDescent="0.25">
      <c r="A78" s="17" t="s">
        <v>452</v>
      </c>
    </row>
    <row r="79" spans="1:1" x14ac:dyDescent="0.25">
      <c r="A79" s="17" t="s">
        <v>453</v>
      </c>
    </row>
    <row r="80" spans="1:1" x14ac:dyDescent="0.25">
      <c r="A80" s="17" t="s">
        <v>454</v>
      </c>
    </row>
    <row r="81" spans="1:1" x14ac:dyDescent="0.25">
      <c r="A81" s="17" t="s">
        <v>455</v>
      </c>
    </row>
    <row r="82" spans="1:1" x14ac:dyDescent="0.25">
      <c r="A82" s="17" t="s">
        <v>456</v>
      </c>
    </row>
    <row r="83" spans="1:1" x14ac:dyDescent="0.25">
      <c r="A83" s="17" t="s">
        <v>457</v>
      </c>
    </row>
    <row r="84" spans="1:1" x14ac:dyDescent="0.25">
      <c r="A84" s="17" t="s">
        <v>458</v>
      </c>
    </row>
    <row r="85" spans="1:1" x14ac:dyDescent="0.25">
      <c r="A85" s="17" t="s">
        <v>459</v>
      </c>
    </row>
    <row r="86" spans="1:1" x14ac:dyDescent="0.25">
      <c r="A86" s="17" t="s">
        <v>460</v>
      </c>
    </row>
    <row r="87" spans="1:1" x14ac:dyDescent="0.25">
      <c r="A87" s="17" t="s">
        <v>461</v>
      </c>
    </row>
    <row r="88" spans="1:1" x14ac:dyDescent="0.25">
      <c r="A88" s="17" t="s">
        <v>462</v>
      </c>
    </row>
    <row r="89" spans="1:1" x14ac:dyDescent="0.25">
      <c r="A89" s="17" t="s">
        <v>463</v>
      </c>
    </row>
    <row r="90" spans="1:1" x14ac:dyDescent="0.25">
      <c r="A90" s="17" t="s">
        <v>464</v>
      </c>
    </row>
    <row r="91" spans="1:1" x14ac:dyDescent="0.25">
      <c r="A91" s="17" t="s">
        <v>465</v>
      </c>
    </row>
    <row r="92" spans="1:1" x14ac:dyDescent="0.25">
      <c r="A92" s="17" t="s">
        <v>466</v>
      </c>
    </row>
    <row r="93" spans="1:1" x14ac:dyDescent="0.25">
      <c r="A93" s="17" t="s">
        <v>467</v>
      </c>
    </row>
    <row r="94" spans="1:1" x14ac:dyDescent="0.25">
      <c r="A94" s="17" t="s">
        <v>468</v>
      </c>
    </row>
    <row r="95" spans="1:1" x14ac:dyDescent="0.25">
      <c r="A95" s="17" t="s">
        <v>469</v>
      </c>
    </row>
    <row r="96" spans="1:1" x14ac:dyDescent="0.25">
      <c r="A96" s="17" t="s">
        <v>470</v>
      </c>
    </row>
    <row r="97" spans="1:1" x14ac:dyDescent="0.25">
      <c r="A97" s="17" t="s">
        <v>471</v>
      </c>
    </row>
    <row r="98" spans="1:1" x14ac:dyDescent="0.25">
      <c r="A98" s="17" t="s">
        <v>472</v>
      </c>
    </row>
    <row r="99" spans="1:1" x14ac:dyDescent="0.25">
      <c r="A99" s="17" t="s">
        <v>473</v>
      </c>
    </row>
    <row r="100" spans="1:1" x14ac:dyDescent="0.25">
      <c r="A100" s="17" t="s">
        <v>474</v>
      </c>
    </row>
    <row r="101" spans="1:1" x14ac:dyDescent="0.25">
      <c r="A101" s="17" t="s">
        <v>475</v>
      </c>
    </row>
    <row r="102" spans="1:1" x14ac:dyDescent="0.25">
      <c r="A102" s="17" t="s">
        <v>185</v>
      </c>
    </row>
    <row r="103" spans="1:1" x14ac:dyDescent="0.25">
      <c r="A103" s="17" t="s">
        <v>186</v>
      </c>
    </row>
    <row r="104" spans="1:1" x14ac:dyDescent="0.25">
      <c r="A104" s="17" t="s">
        <v>187</v>
      </c>
    </row>
    <row r="105" spans="1:1" x14ac:dyDescent="0.25">
      <c r="A105" s="17" t="s">
        <v>188</v>
      </c>
    </row>
    <row r="106" spans="1:1" x14ac:dyDescent="0.25">
      <c r="A106" s="17" t="s">
        <v>189</v>
      </c>
    </row>
    <row r="107" spans="1:1" x14ac:dyDescent="0.25">
      <c r="A107" s="17" t="s">
        <v>190</v>
      </c>
    </row>
    <row r="108" spans="1:1" x14ac:dyDescent="0.25">
      <c r="A108" s="17" t="s">
        <v>191</v>
      </c>
    </row>
    <row r="109" spans="1:1" x14ac:dyDescent="0.25">
      <c r="A109" s="17" t="s">
        <v>192</v>
      </c>
    </row>
    <row r="110" spans="1:1" x14ac:dyDescent="0.25">
      <c r="A110" s="17" t="s">
        <v>193</v>
      </c>
    </row>
    <row r="111" spans="1:1" x14ac:dyDescent="0.25">
      <c r="A111" s="17" t="s">
        <v>194</v>
      </c>
    </row>
    <row r="112" spans="1:1" x14ac:dyDescent="0.25">
      <c r="A112" s="17" t="s">
        <v>195</v>
      </c>
    </row>
    <row r="113" spans="1:1" x14ac:dyDescent="0.25">
      <c r="A113" s="17" t="s">
        <v>196</v>
      </c>
    </row>
    <row r="114" spans="1:1" x14ac:dyDescent="0.25">
      <c r="A114" s="17" t="s">
        <v>197</v>
      </c>
    </row>
    <row r="115" spans="1:1" x14ac:dyDescent="0.25">
      <c r="A115" s="17" t="s">
        <v>198</v>
      </c>
    </row>
    <row r="116" spans="1:1" x14ac:dyDescent="0.25">
      <c r="A116" s="17" t="s">
        <v>199</v>
      </c>
    </row>
    <row r="117" spans="1:1" x14ac:dyDescent="0.25">
      <c r="A117" s="17" t="s">
        <v>200</v>
      </c>
    </row>
    <row r="118" spans="1:1" x14ac:dyDescent="0.25">
      <c r="A118" s="17" t="s">
        <v>201</v>
      </c>
    </row>
    <row r="119" spans="1:1" x14ac:dyDescent="0.25">
      <c r="A119" s="17" t="s">
        <v>202</v>
      </c>
    </row>
    <row r="120" spans="1:1" x14ac:dyDescent="0.25">
      <c r="A120" s="17" t="s">
        <v>203</v>
      </c>
    </row>
    <row r="121" spans="1:1" x14ac:dyDescent="0.25">
      <c r="A121" s="17" t="s">
        <v>204</v>
      </c>
    </row>
    <row r="122" spans="1:1" x14ac:dyDescent="0.25">
      <c r="A122" s="17" t="s">
        <v>205</v>
      </c>
    </row>
    <row r="123" spans="1:1" x14ac:dyDescent="0.25">
      <c r="A123" s="17" t="s">
        <v>206</v>
      </c>
    </row>
    <row r="124" spans="1:1" x14ac:dyDescent="0.25">
      <c r="A124" s="17" t="s">
        <v>207</v>
      </c>
    </row>
    <row r="125" spans="1:1" x14ac:dyDescent="0.25">
      <c r="A125" s="17" t="s">
        <v>208</v>
      </c>
    </row>
    <row r="126" spans="1:1" x14ac:dyDescent="0.25">
      <c r="A126" s="17" t="s">
        <v>209</v>
      </c>
    </row>
    <row r="127" spans="1:1" x14ac:dyDescent="0.25">
      <c r="A127" s="17" t="s">
        <v>210</v>
      </c>
    </row>
    <row r="128" spans="1:1" x14ac:dyDescent="0.25">
      <c r="A128" s="17" t="s">
        <v>211</v>
      </c>
    </row>
    <row r="129" spans="1:1" x14ac:dyDescent="0.25">
      <c r="A129" s="17" t="s">
        <v>212</v>
      </c>
    </row>
    <row r="130" spans="1:1" x14ac:dyDescent="0.25">
      <c r="A130" s="17" t="s">
        <v>213</v>
      </c>
    </row>
    <row r="131" spans="1:1" x14ac:dyDescent="0.25">
      <c r="A131" s="17" t="s">
        <v>214</v>
      </c>
    </row>
    <row r="132" spans="1:1" x14ac:dyDescent="0.25">
      <c r="A132" s="17" t="s">
        <v>215</v>
      </c>
    </row>
    <row r="133" spans="1:1" x14ac:dyDescent="0.25">
      <c r="A133" s="17" t="s">
        <v>216</v>
      </c>
    </row>
    <row r="134" spans="1:1" x14ac:dyDescent="0.25">
      <c r="A134" s="17" t="s">
        <v>217</v>
      </c>
    </row>
    <row r="135" spans="1:1" x14ac:dyDescent="0.25">
      <c r="A135" s="17" t="s">
        <v>218</v>
      </c>
    </row>
    <row r="136" spans="1:1" x14ac:dyDescent="0.25">
      <c r="A136" s="17" t="s">
        <v>219</v>
      </c>
    </row>
    <row r="137" spans="1:1" x14ac:dyDescent="0.25">
      <c r="A137" s="17" t="s">
        <v>220</v>
      </c>
    </row>
    <row r="138" spans="1:1" x14ac:dyDescent="0.25">
      <c r="A138" s="17" t="s">
        <v>221</v>
      </c>
    </row>
    <row r="139" spans="1:1" x14ac:dyDescent="0.25">
      <c r="A139" s="17" t="s">
        <v>222</v>
      </c>
    </row>
    <row r="140" spans="1:1" x14ac:dyDescent="0.25">
      <c r="A140" s="17" t="s">
        <v>223</v>
      </c>
    </row>
    <row r="141" spans="1:1" x14ac:dyDescent="0.25">
      <c r="A141" s="17" t="s">
        <v>224</v>
      </c>
    </row>
    <row r="142" spans="1:1" x14ac:dyDescent="0.25">
      <c r="A142" s="17" t="s">
        <v>225</v>
      </c>
    </row>
    <row r="143" spans="1:1" x14ac:dyDescent="0.25">
      <c r="A143" s="17" t="s">
        <v>226</v>
      </c>
    </row>
    <row r="144" spans="1:1" x14ac:dyDescent="0.25">
      <c r="A144" s="17" t="s">
        <v>227</v>
      </c>
    </row>
    <row r="145" spans="1:1" x14ac:dyDescent="0.25">
      <c r="A145" s="17" t="s">
        <v>228</v>
      </c>
    </row>
    <row r="146" spans="1:1" x14ac:dyDescent="0.25">
      <c r="A146" s="17" t="s">
        <v>229</v>
      </c>
    </row>
    <row r="147" spans="1:1" x14ac:dyDescent="0.25">
      <c r="A147" s="17" t="s">
        <v>230</v>
      </c>
    </row>
    <row r="148" spans="1:1" x14ac:dyDescent="0.25">
      <c r="A148" s="17" t="s">
        <v>231</v>
      </c>
    </row>
    <row r="149" spans="1:1" x14ac:dyDescent="0.25">
      <c r="A149" s="17" t="s">
        <v>232</v>
      </c>
    </row>
    <row r="150" spans="1:1" x14ac:dyDescent="0.25">
      <c r="A150" s="17" t="s">
        <v>233</v>
      </c>
    </row>
    <row r="151" spans="1:1" x14ac:dyDescent="0.25">
      <c r="A151" s="17" t="s">
        <v>234</v>
      </c>
    </row>
    <row r="152" spans="1:1" x14ac:dyDescent="0.25">
      <c r="A152" s="17" t="s">
        <v>235</v>
      </c>
    </row>
    <row r="153" spans="1:1" x14ac:dyDescent="0.25">
      <c r="A153" s="17" t="s">
        <v>236</v>
      </c>
    </row>
    <row r="154" spans="1:1" x14ac:dyDescent="0.25">
      <c r="A154" s="17" t="s">
        <v>237</v>
      </c>
    </row>
    <row r="155" spans="1:1" x14ac:dyDescent="0.25">
      <c r="A155" s="17" t="s">
        <v>238</v>
      </c>
    </row>
    <row r="156" spans="1:1" x14ac:dyDescent="0.25">
      <c r="A156" s="17" t="s">
        <v>239</v>
      </c>
    </row>
    <row r="157" spans="1:1" x14ac:dyDescent="0.25">
      <c r="A157" s="17" t="s">
        <v>240</v>
      </c>
    </row>
    <row r="158" spans="1:1" x14ac:dyDescent="0.25">
      <c r="A158" s="17" t="s">
        <v>241</v>
      </c>
    </row>
    <row r="159" spans="1:1" x14ac:dyDescent="0.25">
      <c r="A159" s="17" t="s">
        <v>242</v>
      </c>
    </row>
    <row r="160" spans="1:1" x14ac:dyDescent="0.25">
      <c r="A160" s="17" t="s">
        <v>243</v>
      </c>
    </row>
    <row r="161" spans="1:1" x14ac:dyDescent="0.25">
      <c r="A161" s="17" t="s">
        <v>244</v>
      </c>
    </row>
    <row r="162" spans="1:1" x14ac:dyDescent="0.25">
      <c r="A162" s="17" t="s">
        <v>245</v>
      </c>
    </row>
    <row r="163" spans="1:1" x14ac:dyDescent="0.25">
      <c r="A163" s="17" t="s">
        <v>246</v>
      </c>
    </row>
    <row r="164" spans="1:1" x14ac:dyDescent="0.25">
      <c r="A164" s="17" t="s">
        <v>247</v>
      </c>
    </row>
    <row r="165" spans="1:1" x14ac:dyDescent="0.25">
      <c r="A165" s="17" t="s">
        <v>248</v>
      </c>
    </row>
    <row r="166" spans="1:1" x14ac:dyDescent="0.25">
      <c r="A166" s="17" t="s">
        <v>249</v>
      </c>
    </row>
    <row r="167" spans="1:1" x14ac:dyDescent="0.25">
      <c r="A167" s="17" t="s">
        <v>250</v>
      </c>
    </row>
    <row r="168" spans="1:1" x14ac:dyDescent="0.25">
      <c r="A168" s="17" t="s">
        <v>251</v>
      </c>
    </row>
    <row r="169" spans="1:1" x14ac:dyDescent="0.25">
      <c r="A169" s="17" t="s">
        <v>252</v>
      </c>
    </row>
    <row r="170" spans="1:1" x14ac:dyDescent="0.25">
      <c r="A170" s="17" t="s">
        <v>253</v>
      </c>
    </row>
    <row r="171" spans="1:1" x14ac:dyDescent="0.25">
      <c r="A171" s="17" t="s">
        <v>254</v>
      </c>
    </row>
    <row r="172" spans="1:1" x14ac:dyDescent="0.25">
      <c r="A172" s="17" t="s">
        <v>255</v>
      </c>
    </row>
    <row r="173" spans="1:1" x14ac:dyDescent="0.25">
      <c r="A173" s="17" t="s">
        <v>256</v>
      </c>
    </row>
    <row r="174" spans="1:1" x14ac:dyDescent="0.25">
      <c r="A174" s="17" t="s">
        <v>257</v>
      </c>
    </row>
    <row r="175" spans="1:1" x14ac:dyDescent="0.25">
      <c r="A175" s="17" t="s">
        <v>258</v>
      </c>
    </row>
    <row r="176" spans="1:1" x14ac:dyDescent="0.25">
      <c r="A176" s="17" t="s">
        <v>259</v>
      </c>
    </row>
    <row r="177" spans="1:1" x14ac:dyDescent="0.25">
      <c r="A177" s="17" t="s">
        <v>260</v>
      </c>
    </row>
    <row r="178" spans="1:1" x14ac:dyDescent="0.25">
      <c r="A178" s="17" t="s">
        <v>261</v>
      </c>
    </row>
    <row r="179" spans="1:1" x14ac:dyDescent="0.25">
      <c r="A179" s="17" t="s">
        <v>262</v>
      </c>
    </row>
    <row r="180" spans="1:1" x14ac:dyDescent="0.25">
      <c r="A180" s="17" t="s">
        <v>263</v>
      </c>
    </row>
    <row r="181" spans="1:1" x14ac:dyDescent="0.25">
      <c r="A181" s="17" t="s">
        <v>264</v>
      </c>
    </row>
    <row r="182" spans="1:1" x14ac:dyDescent="0.25">
      <c r="A182" s="17" t="s">
        <v>265</v>
      </c>
    </row>
    <row r="183" spans="1:1" x14ac:dyDescent="0.25">
      <c r="A183" s="17" t="s">
        <v>266</v>
      </c>
    </row>
    <row r="184" spans="1:1" x14ac:dyDescent="0.25">
      <c r="A184" s="17" t="s">
        <v>267</v>
      </c>
    </row>
    <row r="185" spans="1:1" x14ac:dyDescent="0.25">
      <c r="A185" s="17" t="s">
        <v>268</v>
      </c>
    </row>
    <row r="186" spans="1:1" x14ac:dyDescent="0.25">
      <c r="A186" s="17" t="s">
        <v>269</v>
      </c>
    </row>
    <row r="187" spans="1:1" x14ac:dyDescent="0.25">
      <c r="A187" s="17" t="s">
        <v>270</v>
      </c>
    </row>
    <row r="188" spans="1:1" x14ac:dyDescent="0.25">
      <c r="A188" s="17" t="s">
        <v>271</v>
      </c>
    </row>
    <row r="189" spans="1:1" x14ac:dyDescent="0.25">
      <c r="A189" s="17" t="s">
        <v>272</v>
      </c>
    </row>
    <row r="190" spans="1:1" x14ac:dyDescent="0.25">
      <c r="A190" s="17" t="s">
        <v>273</v>
      </c>
    </row>
    <row r="191" spans="1:1" x14ac:dyDescent="0.25">
      <c r="A191" s="17" t="s">
        <v>274</v>
      </c>
    </row>
    <row r="192" spans="1:1" x14ac:dyDescent="0.25">
      <c r="A192" s="17" t="s">
        <v>275</v>
      </c>
    </row>
    <row r="193" spans="1:1" x14ac:dyDescent="0.25">
      <c r="A193" s="17" t="s">
        <v>276</v>
      </c>
    </row>
    <row r="194" spans="1:1" x14ac:dyDescent="0.25">
      <c r="A194" s="17" t="s">
        <v>277</v>
      </c>
    </row>
    <row r="195" spans="1:1" x14ac:dyDescent="0.25">
      <c r="A195" s="17" t="s">
        <v>278</v>
      </c>
    </row>
    <row r="196" spans="1:1" x14ac:dyDescent="0.25">
      <c r="A196" s="17" t="s">
        <v>279</v>
      </c>
    </row>
    <row r="197" spans="1:1" x14ac:dyDescent="0.25">
      <c r="A197" s="17" t="s">
        <v>280</v>
      </c>
    </row>
    <row r="198" spans="1:1" x14ac:dyDescent="0.25">
      <c r="A198" s="17" t="s">
        <v>281</v>
      </c>
    </row>
    <row r="199" spans="1:1" x14ac:dyDescent="0.25">
      <c r="A199" s="17" t="s">
        <v>282</v>
      </c>
    </row>
    <row r="200" spans="1:1" x14ac:dyDescent="0.25">
      <c r="A200" s="17" t="s">
        <v>283</v>
      </c>
    </row>
    <row r="201" spans="1:1" x14ac:dyDescent="0.25">
      <c r="A201" s="17" t="s">
        <v>284</v>
      </c>
    </row>
    <row r="202" spans="1:1" x14ac:dyDescent="0.25">
      <c r="A202" s="17" t="s">
        <v>285</v>
      </c>
    </row>
  </sheetData>
  <mergeCells count="12">
    <mergeCell ref="S1:T1"/>
    <mergeCell ref="I9:J9"/>
    <mergeCell ref="I18:J18"/>
    <mergeCell ref="I26:J26"/>
    <mergeCell ref="B1:C1"/>
    <mergeCell ref="M1:N1"/>
    <mergeCell ref="D1:F1"/>
    <mergeCell ref="G1:H1"/>
    <mergeCell ref="I1:J1"/>
    <mergeCell ref="K1:L1"/>
    <mergeCell ref="O1:P1"/>
    <mergeCell ref="Q1:R1"/>
  </mergeCells>
  <phoneticPr fontId="2" type="noConversion"/>
  <dataValidations count="2">
    <dataValidation type="list" allowBlank="1" showInputMessage="1" showErrorMessage="1" sqref="C12" xr:uid="{CDA4ECCB-C164-482B-94EB-B9AC1A0FE908}">
      <formula1>"BT,Liv,SN,RO"</formula1>
    </dataValidation>
    <dataValidation type="list" allowBlank="1" showInputMessage="1" showErrorMessage="1" sqref="C13" xr:uid="{553FBA4C-E34F-4A32-AECC-662D538AC57F}">
      <formula1>"App,Riv,VALE"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39</vt:i4>
      </vt:variant>
    </vt:vector>
  </HeadingPairs>
  <TitlesOfParts>
    <vt:vector size="43" baseType="lpstr">
      <vt:lpstr>Policy Data</vt:lpstr>
      <vt:lpstr>AL_Policy Number</vt:lpstr>
      <vt:lpstr>APD_Policy Number</vt:lpstr>
      <vt:lpstr>Dropdown</vt:lpstr>
      <vt:lpstr>Business_Type_Code</vt:lpstr>
      <vt:lpstr>Business_Type_Value</vt:lpstr>
      <vt:lpstr>Contact_Type_Code</vt:lpstr>
      <vt:lpstr>Contact_Type_Value</vt:lpstr>
      <vt:lpstr>Credited_Office</vt:lpstr>
      <vt:lpstr>Credited_Office_Code</vt:lpstr>
      <vt:lpstr>Credited_Office_Value</vt:lpstr>
      <vt:lpstr>Data_Business_Type_Code</vt:lpstr>
      <vt:lpstr>Data_Business_Type_Value</vt:lpstr>
      <vt:lpstr>Data_Contact_Type_Code</vt:lpstr>
      <vt:lpstr>Data_Contact_Type_Value</vt:lpstr>
      <vt:lpstr>Data_Credited_Office_Code</vt:lpstr>
      <vt:lpstr>Data_Credited_Office_Value</vt:lpstr>
      <vt:lpstr>Data_State_Code</vt:lpstr>
      <vt:lpstr>Data_State_Value</vt:lpstr>
      <vt:lpstr>Data_State_Value_FullName</vt:lpstr>
      <vt:lpstr>Data_States_Value</vt:lpstr>
      <vt:lpstr>Data_Transaction_Code</vt:lpstr>
      <vt:lpstr>Data_Transaction_Value</vt:lpstr>
      <vt:lpstr>Data_Year_Code</vt:lpstr>
      <vt:lpstr>Data_Year_Value</vt:lpstr>
      <vt:lpstr>Name_Business_Type_Value</vt:lpstr>
      <vt:lpstr>Name_Contact_Type_Value</vt:lpstr>
      <vt:lpstr>Name_Credited_Office_Value</vt:lpstr>
      <vt:lpstr>Name_State</vt:lpstr>
      <vt:lpstr>Name_State_Code</vt:lpstr>
      <vt:lpstr>Name_State_Value</vt:lpstr>
      <vt:lpstr>Name_State_Value_FullName</vt:lpstr>
      <vt:lpstr>Name_State_Value_FullName1</vt:lpstr>
      <vt:lpstr>Name_State_Value1</vt:lpstr>
      <vt:lpstr>Name_Transaction_Value</vt:lpstr>
      <vt:lpstr>Name_Year_Value</vt:lpstr>
      <vt:lpstr>State_Code</vt:lpstr>
      <vt:lpstr>State_Value</vt:lpstr>
      <vt:lpstr>State_Value_FullName</vt:lpstr>
      <vt:lpstr>Transaction_Code</vt:lpstr>
      <vt:lpstr>Transaction_Value</vt:lpstr>
      <vt:lpstr>Year_Code</vt:lpstr>
      <vt:lpstr>Year_Value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Benilou Pineda</dc:creator>
  <cp:lastModifiedBy>Asllie Sablan</cp:lastModifiedBy>
  <dcterms:created xsi:type="dcterms:W3CDTF">2020-03-02T07:39:48Z</dcterms:created>
  <dcterms:modified xsi:type="dcterms:W3CDTF">2021-07-02T00:35:48Z</dcterms:modified>
</cp:coreProperties>
</file>