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llie Sablan\Katalon Studio\GIT\SN-RO_Repo\Test Data\Test Datas\"/>
    </mc:Choice>
  </mc:AlternateContent>
  <xr:revisionPtr revIDLastSave="0" documentId="8_{37FB82A4-30FB-4E8A-941D-F1F6AD4ECD36}" xr6:coauthVersionLast="47" xr6:coauthVersionMax="47" xr10:uidLastSave="{00000000-0000-0000-0000-000000000000}"/>
  <bookViews>
    <workbookView xWindow="-110" yWindow="-110" windowWidth="19420" windowHeight="10420" activeTab="3" xr2:uid="{BBBB5CE8-4498-4642-A532-4F55D86E2EBB}"/>
  </bookViews>
  <sheets>
    <sheet name="Policy Data" sheetId="2" r:id="rId1"/>
    <sheet name="AL_Policy Number" sheetId="4" r:id="rId2"/>
    <sheet name="APD_Policy Number" sheetId="5" r:id="rId3"/>
    <sheet name="Dropdown" sheetId="3" r:id="rId4"/>
  </sheets>
  <definedNames>
    <definedName name="_xlnm._FilterDatabase" localSheetId="0" hidden="1">'Policy Data'!$A$1:$EH$2</definedName>
    <definedName name="Business_Type_Code">Dropdown!$M:$M</definedName>
    <definedName name="Business_Type_Value">Dropdown!$N:$N</definedName>
    <definedName name="Contact_Type_Code">Dropdown!$B:$B</definedName>
    <definedName name="Contact_Type_Value">Dropdown!$C:$C</definedName>
    <definedName name="Credited_Office">Dropdown!$G:$H</definedName>
    <definedName name="Credited_Office_Code">Dropdown!$G:$G</definedName>
    <definedName name="Credited_Office_Value">Dropdown!$H:$H</definedName>
    <definedName name="Data_Business_Type_Code">'Policy Data'!$P:$P</definedName>
    <definedName name="Data_Business_Type_Value">'Policy Data'!$Q:$Q</definedName>
    <definedName name="Data_Contact_Type_Code">'Policy Data'!$J:$J</definedName>
    <definedName name="Data_Contact_Type_Value">'Policy Data'!$K:$K</definedName>
    <definedName name="Data_Credited_Office_Code">'Policy Data'!$R:$R</definedName>
    <definedName name="Data_Credited_Office_Value">'Policy Data'!$S:$S</definedName>
    <definedName name="Data_State_Code">'Policy Data'!$E:$E</definedName>
    <definedName name="Data_State_Value">'Policy Data'!$F:$F</definedName>
    <definedName name="Data_State_Value_FullName">'Policy Data'!$G:$G</definedName>
    <definedName name="Data_States_Value">'Policy Data'!$F:$G</definedName>
    <definedName name="Data_Transaction_Code">'Policy Data'!$CT:$CT</definedName>
    <definedName name="Data_Transaction_Value">'Policy Data'!$CU:$CU</definedName>
    <definedName name="Data_Year_Code">'Policy Data'!$Y:$Y</definedName>
    <definedName name="Data_Year_Value">'Policy Data'!$Z:$Z</definedName>
    <definedName name="Name_Business_Type_Value">'Policy Data'!$Q$1</definedName>
    <definedName name="Name_Contact_Type_Value">'Policy Data'!$K$1</definedName>
    <definedName name="Name_Credited_Office_Value">'Policy Data'!$S$1</definedName>
    <definedName name="Name_State">'Policy Data'!$E$1</definedName>
    <definedName name="Name_State_Code">'Policy Data'!$E$1</definedName>
    <definedName name="Name_State_FullName">'Policy Data'!#REF!</definedName>
    <definedName name="Name_State_Value">'Policy Data'!$F$1</definedName>
    <definedName name="Name_State_Value_FullName">'Policy Data'!$G$1</definedName>
    <definedName name="Name_State_Value_FullName1">'Policy Data'!#REF!</definedName>
    <definedName name="Name_State_Value1">'Policy Data'!#REF!</definedName>
    <definedName name="Name_Transaction_Value">'Policy Data'!$CU$1</definedName>
    <definedName name="Name_Year_Value">'Policy Data'!$Z$1</definedName>
    <definedName name="State_Code">Dropdown!$D:$D</definedName>
    <definedName name="State_Value">Dropdown!$E:$E</definedName>
    <definedName name="State_Value_FullName">Dropdown!$F:$F</definedName>
    <definedName name="Transaction_Code">Dropdown!$S:$S</definedName>
    <definedName name="Transaction_Value">Dropdown!$T:$T</definedName>
    <definedName name="Year_Code">Dropdown!$K:$K</definedName>
    <definedName name="Year_Value">Dropdown!$L:$L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" i="2" l="1"/>
  <c r="W2" i="2"/>
  <c r="V2" i="2"/>
  <c r="DU2" i="2"/>
  <c r="CH2" i="2"/>
  <c r="A52" i="4" l="1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24" i="4" l="1"/>
  <c r="A25" i="4"/>
  <c r="A26" i="4"/>
  <c r="A27" i="4"/>
  <c r="A28" i="4"/>
  <c r="A29" i="4"/>
  <c r="A30" i="4"/>
  <c r="A31" i="4"/>
  <c r="A32" i="4"/>
  <c r="A33" i="4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" i="4" l="1"/>
  <c r="R2" i="2" l="1"/>
  <c r="O2" i="2" l="1"/>
  <c r="CV2" i="2" l="1"/>
  <c r="CY2" i="2" s="1"/>
  <c r="CU2" i="2" l="1"/>
  <c r="Z2" i="2"/>
  <c r="S2" i="2"/>
  <c r="Q2" i="2"/>
  <c r="K2" i="2"/>
  <c r="G2" i="2"/>
  <c r="F2" i="2"/>
  <c r="EG2" i="2" s="1"/>
</calcChain>
</file>

<file path=xl/sharedStrings.xml><?xml version="1.0" encoding="utf-8"?>
<sst xmlns="http://schemas.openxmlformats.org/spreadsheetml/2006/main" count="602" uniqueCount="589">
  <si>
    <t>Email</t>
  </si>
  <si>
    <t>(123) 456-7890</t>
  </si>
  <si>
    <t>Business_Phone</t>
  </si>
  <si>
    <t>Zip_Code</t>
  </si>
  <si>
    <t>Address_1</t>
  </si>
  <si>
    <t>Company_Name</t>
  </si>
  <si>
    <t>State</t>
  </si>
  <si>
    <t>State_Full_Name</t>
  </si>
  <si>
    <t>AL</t>
  </si>
  <si>
    <t>Alabama</t>
  </si>
  <si>
    <t>AK</t>
  </si>
  <si>
    <t>Alaska</t>
  </si>
  <si>
    <t>AZ</t>
  </si>
  <si>
    <t>Arizona</t>
  </si>
  <si>
    <t>AR</t>
  </si>
  <si>
    <t>Arkansas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</si>
  <si>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</si>
  <si>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</si>
  <si>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</si>
  <si>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</si>
  <si>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</si>
  <si>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</si>
  <si>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</si>
  <si>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</si>
  <si>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DC</t>
  </si>
  <si>
    <t>District Of Columbia</t>
  </si>
  <si>
    <t>FL</t>
  </si>
  <si>
    <t>Florida</t>
  </si>
  <si>
    <t>GA</t>
  </si>
  <si>
    <t>Georgia</t>
  </si>
  <si>
    <t>HI</t>
  </si>
  <si>
    <t>Hawaii</t>
  </si>
  <si>
    <t>ID</t>
  </si>
  <si>
    <t>Idaho</t>
  </si>
  <si>
    <t>IL</t>
  </si>
  <si>
    <t>Illinois</t>
  </si>
  <si>
    <t>IN</t>
  </si>
  <si>
    <t>Indiana</t>
  </si>
  <si>
    <t>IA</t>
  </si>
  <si>
    <t>Iowa</t>
  </si>
  <si>
    <t>KS</t>
  </si>
  <si>
    <t>Kansas</t>
  </si>
  <si>
    <t>KY</t>
  </si>
  <si>
    <t>Kentucky</t>
  </si>
  <si>
    <t>LA</t>
  </si>
  <si>
    <t>Louisiana</t>
  </si>
  <si>
    <t>ME</t>
  </si>
  <si>
    <t>Maine</t>
  </si>
  <si>
    <t>MD</t>
  </si>
  <si>
    <t>Maryland</t>
  </si>
  <si>
    <t>MA</t>
  </si>
  <si>
    <t>Massachusetts</t>
  </si>
  <si>
    <t>MI</t>
  </si>
  <si>
    <t>Michigan</t>
  </si>
  <si>
    <t>MN</t>
  </si>
  <si>
    <t>Minnesota</t>
  </si>
  <si>
    <t>MS</t>
  </si>
  <si>
    <t>Mississippi</t>
  </si>
  <si>
    <t>MO</t>
  </si>
  <si>
    <t>Missouri</t>
  </si>
  <si>
    <t>MT</t>
  </si>
  <si>
    <t>Montana</t>
  </si>
  <si>
    <t>NE</t>
  </si>
  <si>
    <t>Nebraska</t>
  </si>
  <si>
    <t>NV</t>
  </si>
  <si>
    <t>Nevada</t>
  </si>
  <si>
    <t>NH</t>
  </si>
  <si>
    <t>New Hampshire</t>
  </si>
  <si>
    <t>NJ</t>
  </si>
  <si>
    <t>New Jersey</t>
  </si>
  <si>
    <t>NM</t>
  </si>
  <si>
    <t>New Mexico</t>
  </si>
  <si>
    <t>NY</t>
  </si>
  <si>
    <t>New York</t>
  </si>
  <si>
    <t>NC</t>
  </si>
  <si>
    <t>North Carolina</t>
  </si>
  <si>
    <t>ND</t>
  </si>
  <si>
    <t>North Dakota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</si>
  <si>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</si>
  <si>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</si>
  <si>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</si>
  <si>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</si>
  <si>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</si>
  <si>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</si>
  <si>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</si>
  <si>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</si>
  <si>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</si>
  <si>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</si>
  <si>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</si>
  <si>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</si>
  <si>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TN</t>
  </si>
  <si>
    <t>Tennessee</t>
  </si>
  <si>
    <t>TX</t>
  </si>
  <si>
    <t>Texas</t>
  </si>
  <si>
    <t>UT</t>
  </si>
  <si>
    <t>Utah</t>
  </si>
  <si>
    <t>VT</t>
  </si>
  <si>
    <t>Vermont</t>
  </si>
  <si>
    <t>VA</t>
  </si>
  <si>
    <t>Virginia</t>
  </si>
  <si>
    <t>WA</t>
  </si>
  <si>
    <t>Washington</t>
  </si>
  <si>
    <t>WV</t>
  </si>
  <si>
    <t>West Virginia</t>
  </si>
  <si>
    <t>WI</t>
  </si>
  <si>
    <t>Wisconsin</t>
  </si>
  <si>
    <t>WY</t>
  </si>
  <si>
    <t>Wyoming</t>
  </si>
  <si>
    <t>12345 Mayana St</t>
  </si>
  <si>
    <t>SD</t>
  </si>
  <si>
    <t>South Dakota</t>
  </si>
  <si>
    <t>Contact_Type</t>
  </si>
  <si>
    <t>Billing</t>
  </si>
  <si>
    <t>Contact_Type_Actual Value</t>
  </si>
  <si>
    <t>First_Name</t>
  </si>
  <si>
    <t>Last_Name</t>
  </si>
  <si>
    <t>Broker</t>
  </si>
  <si>
    <t>Miriam L Morency New America Insurance</t>
  </si>
  <si>
    <t>Business_Type</t>
  </si>
  <si>
    <t>Business_Type_Actual Value</t>
  </si>
  <si>
    <t>Black Car</t>
  </si>
  <si>
    <t>Credited_Office</t>
  </si>
  <si>
    <t>Credited Office</t>
  </si>
  <si>
    <t>Applied</t>
  </si>
  <si>
    <t>Rivington</t>
  </si>
  <si>
    <t>Vale</t>
  </si>
  <si>
    <t>Credited_Office_Actual Value</t>
  </si>
  <si>
    <t>State_Actual Value</t>
  </si>
  <si>
    <t>VIN</t>
  </si>
  <si>
    <t>Year</t>
  </si>
  <si>
    <t>Year_Actual Value</t>
  </si>
  <si>
    <t>Make</t>
  </si>
  <si>
    <t>Model</t>
  </si>
  <si>
    <t>Color</t>
  </si>
  <si>
    <t>TIV</t>
  </si>
  <si>
    <t>Mitsubishi</t>
  </si>
  <si>
    <t>Mirage</t>
  </si>
  <si>
    <t>Orange</t>
  </si>
  <si>
    <t>Auto Liability Policy Number</t>
  </si>
  <si>
    <t>Auto Physical Damage Policy Number</t>
  </si>
  <si>
    <t>Transaction</t>
  </si>
  <si>
    <t>Auto Liability</t>
  </si>
  <si>
    <t>Auto Physical Damage</t>
  </si>
  <si>
    <t>Covered_Autos</t>
  </si>
  <si>
    <t>Period_Commission</t>
  </si>
  <si>
    <t>TIV_Percentage</t>
  </si>
  <si>
    <t>APD_Installment</t>
  </si>
  <si>
    <t>Inception_Date</t>
  </si>
  <si>
    <t>APD_Inception_Date</t>
  </si>
  <si>
    <t>Proposal_Date</t>
  </si>
  <si>
    <t>Credited Producer</t>
  </si>
  <si>
    <t>Business Type</t>
  </si>
  <si>
    <t>Bus (Charter)</t>
  </si>
  <si>
    <t>Bus (Party)</t>
  </si>
  <si>
    <t>Bus (Passenger)</t>
  </si>
  <si>
    <t>Bus (School)</t>
  </si>
  <si>
    <t>Company Vehicles</t>
  </si>
  <si>
    <t>Limo Service</t>
  </si>
  <si>
    <t>NEMT</t>
  </si>
  <si>
    <t>Shuttle Service</t>
  </si>
  <si>
    <t>Taxi Service</t>
  </si>
  <si>
    <t>TNC</t>
  </si>
  <si>
    <t>Transaction Value</t>
  </si>
  <si>
    <t>Contact Type</t>
  </si>
  <si>
    <t>Broker Contact</t>
  </si>
  <si>
    <t>Camera Shipping</t>
  </si>
  <si>
    <t>Claim</t>
  </si>
  <si>
    <t>General Manager</t>
  </si>
  <si>
    <t>Owner</t>
  </si>
  <si>
    <t>Policy</t>
  </si>
  <si>
    <t>Sub-Broker</t>
  </si>
  <si>
    <t>Contact_Type_Code</t>
  </si>
  <si>
    <t>Contact_Type_Value</t>
  </si>
  <si>
    <t>State_Code</t>
  </si>
  <si>
    <t>State_Value</t>
  </si>
  <si>
    <t>State_Value_FullName</t>
  </si>
  <si>
    <t>Credited_Office_Code</t>
  </si>
  <si>
    <t>Credited_Office_Value</t>
  </si>
  <si>
    <t>Credited_Producer_Code</t>
  </si>
  <si>
    <t>Credited_Producer_Value</t>
  </si>
  <si>
    <t>Year_Code</t>
  </si>
  <si>
    <t>Year_Value</t>
  </si>
  <si>
    <t>Business_Type_Code</t>
  </si>
  <si>
    <t>Business_Type_Value</t>
  </si>
  <si>
    <t>Transaction_Code</t>
  </si>
  <si>
    <t>Transaction_Value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</si>
  <si>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</si>
  <si>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</si>
  <si>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</si>
  <si>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</si>
  <si>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</si>
  <si>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</si>
  <si>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</si>
  <si>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</si>
  <si>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</si>
  <si>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</si>
  <si>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</si>
  <si>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</si>
  <si>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</si>
  <si>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</si>
  <si>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</si>
  <si>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</si>
  <si>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</si>
  <si>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</si>
  <si>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</si>
  <si>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</si>
  <si>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</si>
  <si>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</si>
  <si>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</si>
  <si>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</si>
  <si>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</si>
  <si>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</si>
  <si>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</si>
  <si>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</si>
  <si>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</si>
  <si>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</si>
  <si>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</si>
  <si>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</si>
  <si>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</si>
  <si>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</si>
  <si>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</si>
  <si>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</si>
  <si>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</si>
  <si>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</si>
  <si>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</si>
  <si>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</si>
  <si>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</si>
  <si>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</si>
  <si>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</si>
  <si>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</si>
  <si>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</si>
  <si>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</si>
  <si>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</si>
  <si>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</si>
  <si>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</si>
  <si>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</si>
  <si>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</si>
  <si>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</si>
  <si>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</si>
  <si>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</si>
  <si>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</si>
  <si>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</si>
  <si>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</si>
  <si>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</si>
  <si>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</si>
  <si>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</si>
  <si>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</si>
  <si>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</si>
  <si>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</si>
  <si>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</si>
  <si>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</si>
  <si>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</si>
  <si>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</si>
  <si>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</si>
  <si>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</si>
  <si>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</si>
  <si>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</si>
  <si>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</si>
  <si>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</si>
  <si>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</si>
  <si>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</si>
  <si>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</si>
  <si>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</si>
  <si>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</si>
  <si>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</si>
  <si>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</si>
  <si>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</si>
  <si>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</si>
  <si>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</si>
  <si>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</si>
  <si>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</si>
  <si>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</si>
  <si>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</si>
  <si>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</si>
  <si>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</si>
  <si>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</si>
  <si>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</si>
  <si>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</si>
  <si>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</si>
  <si>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</si>
  <si>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</si>
  <si>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</si>
  <si>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</si>
  <si>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</si>
  <si>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</si>
  <si>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</si>
  <si>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</si>
  <si>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Credited_Producer</t>
  </si>
  <si>
    <t>Credited_Producer Value</t>
  </si>
  <si>
    <t>IL_Lori Reed</t>
  </si>
  <si>
    <t>IL_Kirby Johnson</t>
  </si>
  <si>
    <t>IL_Joseph Gross</t>
  </si>
  <si>
    <t>GA_Matthew Tulsie</t>
  </si>
  <si>
    <t>GA_Gunnar Spethman</t>
  </si>
  <si>
    <t>SC_Lori Reed</t>
  </si>
  <si>
    <t>SC_Sean Popejoy</t>
  </si>
  <si>
    <t>APD_Credited_Producer</t>
  </si>
  <si>
    <t>APD_Credited_Producer Value</t>
  </si>
  <si>
    <t>Broker_Fee</t>
  </si>
  <si>
    <t>Service_Fee</t>
  </si>
  <si>
    <t>Inspection_Fee</t>
  </si>
  <si>
    <t>Risk_Management_Fee</t>
  </si>
  <si>
    <t>Installment_Fee</t>
  </si>
  <si>
    <t>Reinstatement_Fee</t>
  </si>
  <si>
    <t>Administrative_Fee</t>
  </si>
  <si>
    <t>Installment_Charge</t>
  </si>
  <si>
    <t>Additional_Insured_Charge</t>
  </si>
  <si>
    <t>Waiver_OfSubrogation</t>
  </si>
  <si>
    <t>Driver_Premium</t>
  </si>
  <si>
    <t>Minimum_Premium</t>
  </si>
  <si>
    <t>Unknown</t>
  </si>
  <si>
    <t>Adjustment</t>
  </si>
  <si>
    <t>Short_Rate_Adjustment</t>
  </si>
  <si>
    <t>Mileage_Premium</t>
  </si>
  <si>
    <t>Non Premium</t>
  </si>
  <si>
    <t>Non_Premium_Code</t>
  </si>
  <si>
    <t>Non_Premium_Value</t>
  </si>
  <si>
    <t>Administrative Fee</t>
  </si>
  <si>
    <t>Broker Fee</t>
  </si>
  <si>
    <t>Camera Cost</t>
  </si>
  <si>
    <t>Incentive Refund</t>
  </si>
  <si>
    <t>Inspection Fee</t>
  </si>
  <si>
    <t>Installment Charge</t>
  </si>
  <si>
    <t>Installment Fee</t>
  </si>
  <si>
    <t>NEMT Inspection Fee</t>
  </si>
  <si>
    <t>Non-Compliance Fee</t>
  </si>
  <si>
    <t>Reinstatement Fee</t>
  </si>
  <si>
    <t>Risk Management Fee</t>
  </si>
  <si>
    <t>Service Fee</t>
  </si>
  <si>
    <t>Additional Premium</t>
  </si>
  <si>
    <t>Add_Premium_Code</t>
  </si>
  <si>
    <t>Add_Premium_Value</t>
  </si>
  <si>
    <t>Additional Insured Charge</t>
  </si>
  <si>
    <t>Driver Premium</t>
  </si>
  <si>
    <t>Mileage Premium</t>
  </si>
  <si>
    <t>Minimum Premium Adjustment</t>
  </si>
  <si>
    <t>Non-Owned and Hired Auto Premium</t>
  </si>
  <si>
    <t>Physical Damage Premium</t>
  </si>
  <si>
    <t>Short Rate Adjustment</t>
  </si>
  <si>
    <t>Special Vehicle Premium</t>
  </si>
  <si>
    <t>Waiver of Subrogation Charge</t>
  </si>
  <si>
    <t>NEMT_Inspection_Fee</t>
  </si>
  <si>
    <t>Broker_Fee0</t>
  </si>
  <si>
    <t>Service_Fee0</t>
  </si>
  <si>
    <t>Inspection_Fee0</t>
  </si>
  <si>
    <t>Risk_Management_Fee0</t>
  </si>
  <si>
    <t>Installment_Fee0</t>
  </si>
  <si>
    <t>Reinstatement_Fee0</t>
  </si>
  <si>
    <t>NEMT_Inspection_Fee0</t>
  </si>
  <si>
    <t>Administrative_Fee0</t>
  </si>
  <si>
    <t>Installment_Charge0</t>
  </si>
  <si>
    <t>Additional_Insured_Charge0</t>
  </si>
  <si>
    <t>Waiver_OfSubrogation0</t>
  </si>
  <si>
    <t>Driver_Premium0</t>
  </si>
  <si>
    <t>Minimum_Premium0</t>
  </si>
  <si>
    <t>Unknown0</t>
  </si>
  <si>
    <t>Short_Rate_Adjustment0</t>
  </si>
  <si>
    <t>Adjustment0</t>
  </si>
  <si>
    <t>Mileage_Premium0</t>
  </si>
  <si>
    <t>Premium_Per_Insured_Unit</t>
  </si>
  <si>
    <t>APD_Broker_Fee</t>
  </si>
  <si>
    <t>APD_Service_Fee</t>
  </si>
  <si>
    <t>APD_Inspection_Fee</t>
  </si>
  <si>
    <t>APD_Risk_Management_Fee</t>
  </si>
  <si>
    <t>APD_Installment_Fee</t>
  </si>
  <si>
    <t>APD_NEMT_Inspection_Fee</t>
  </si>
  <si>
    <t>APD_Reinstatement_Fee</t>
  </si>
  <si>
    <t>APD_Administrative_Fee</t>
  </si>
  <si>
    <t>APD_Installment_Charge</t>
  </si>
  <si>
    <t>APD_Additional_Insured_Charge</t>
  </si>
  <si>
    <t>APD_Waiver_OfSubrogation</t>
  </si>
  <si>
    <t>APD_Driver_Premium</t>
  </si>
  <si>
    <t>APD_Minimum_Premium</t>
  </si>
  <si>
    <t>APD_Unknown</t>
  </si>
  <si>
    <t>APD_Short_Rate_Adjustment</t>
  </si>
  <si>
    <t>APD_Adjustment</t>
  </si>
  <si>
    <t>APD_Mileage_Premium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</si>
  <si>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</si>
  <si>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</si>
  <si>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</si>
  <si>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</si>
  <si>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</si>
  <si>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</si>
  <si>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</si>
  <si>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</si>
  <si>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</si>
  <si>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</si>
  <si>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</si>
  <si>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</si>
  <si>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</si>
  <si>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</si>
  <si>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</si>
  <si>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</si>
  <si>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</si>
  <si>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</si>
  <si>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</si>
  <si>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</si>
  <si>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</si>
  <si>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</si>
  <si>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</si>
  <si>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</si>
  <si>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</si>
  <si>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</si>
  <si>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</si>
  <si>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</si>
  <si>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</si>
  <si>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</si>
  <si>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</si>
  <si>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</si>
  <si>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</si>
  <si>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</si>
  <si>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</si>
  <si>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</si>
  <si>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</si>
  <si>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</si>
  <si>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</si>
  <si>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</si>
  <si>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</si>
  <si>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</si>
  <si>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</si>
  <si>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</si>
  <si>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</si>
  <si>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</si>
  <si>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</si>
  <si>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</si>
  <si>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</si>
  <si>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</si>
  <si>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</si>
  <si>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</si>
  <si>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</si>
  <si>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</si>
  <si>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</si>
  <si>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</si>
  <si>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</si>
  <si>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</si>
  <si>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</si>
  <si>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</si>
  <si>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</si>
  <si>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</si>
  <si>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</si>
  <si>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</si>
  <si>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</si>
  <si>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</si>
  <si>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</si>
  <si>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</si>
  <si>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</si>
  <si>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</si>
  <si>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</si>
  <si>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</si>
  <si>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</si>
  <si>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</si>
  <si>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</si>
  <si>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</si>
  <si>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</si>
  <si>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</si>
  <si>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</si>
  <si>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</si>
  <si>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</si>
  <si>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</si>
  <si>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</si>
  <si>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</si>
  <si>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</si>
  <si>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</si>
  <si>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</si>
  <si>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</si>
  <si>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</si>
  <si>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</si>
  <si>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</si>
  <si>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</si>
  <si>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</si>
  <si>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</si>
  <si>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</si>
  <si>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</si>
  <si>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</si>
  <si>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</si>
  <si>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</si>
  <si>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</si>
  <si>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Deductibles_Per_Incident</t>
  </si>
  <si>
    <t>Deductibles_Aggregate</t>
  </si>
  <si>
    <t>PolLimits_Per_Person</t>
  </si>
  <si>
    <t>PolLimits_Per_Accident</t>
  </si>
  <si>
    <t>PolLimits_Property_Damage</t>
  </si>
  <si>
    <t>General_Liability</t>
  </si>
  <si>
    <t>GenLiab_Deductible</t>
  </si>
  <si>
    <t>GenLiab_Each_Occurence_Limit</t>
  </si>
  <si>
    <t>GenLiab_Personal_Advertising_Limit</t>
  </si>
  <si>
    <t>GenLiab_Medical_Expense</t>
  </si>
  <si>
    <t>GenLiab_Damages_toPremises</t>
  </si>
  <si>
    <t>GenLiab_Product_orCompleted_Operations</t>
  </si>
  <si>
    <t>GenLiab_General_Aggregate_Limit</t>
  </si>
  <si>
    <t>Motor_Truck_Cargo</t>
  </si>
  <si>
    <t>MTCargo_Limit</t>
  </si>
  <si>
    <t>MTCargo_Deductible</t>
  </si>
  <si>
    <t>APD_General_Liability</t>
  </si>
  <si>
    <t>APD_GenLiab_Deductible</t>
  </si>
  <si>
    <t>APD_GenLiab_Each_Occurence_Limit</t>
  </si>
  <si>
    <t>APD_GenLiab_Personal_Advertising_Limit</t>
  </si>
  <si>
    <t>APD_GenLiab_Medical_Expense</t>
  </si>
  <si>
    <t>APD_GenLiab_Damages_toPremises</t>
  </si>
  <si>
    <t>APD_GenLiab_Product_orCompleted_Operations</t>
  </si>
  <si>
    <t>APD_GenLiab_General_Aggregate_Limit</t>
  </si>
  <si>
    <t>APD_Motor_Truck_Cargo</t>
  </si>
  <si>
    <t>APD_MTCargo_Limit</t>
  </si>
  <si>
    <t>APD_MTCargo_Deductible</t>
  </si>
  <si>
    <t>Date</t>
  </si>
  <si>
    <t>SO/RO</t>
  </si>
  <si>
    <t>AL_Policy Number</t>
  </si>
  <si>
    <t>APD_Policy Number</t>
  </si>
  <si>
    <t>ENV</t>
  </si>
  <si>
    <t>FEIN</t>
  </si>
  <si>
    <t>App</t>
  </si>
  <si>
    <t>VIN_State_2</t>
  </si>
  <si>
    <t>VIN_State_3</t>
  </si>
  <si>
    <t>Deductibles_SIR_Per_Accident</t>
  </si>
  <si>
    <t>PolLimits_Combined_Single_Limit</t>
  </si>
  <si>
    <t>UnInsMotorists_Combined_Single_Limit</t>
  </si>
  <si>
    <t>UnInsMotorists_Per_Person</t>
  </si>
  <si>
    <t>UnInsMotorists_Per_Accident</t>
  </si>
  <si>
    <t>UnInsMotorists_Property_Damage</t>
  </si>
  <si>
    <t>UnDerInsMotorists_Combined_Single_Limit</t>
  </si>
  <si>
    <t>UnDerInsMotoristsMotorists_Per_Person</t>
  </si>
  <si>
    <t>UnDerInsMotoristsMotorists_Per_Accident</t>
  </si>
  <si>
    <t>UnDerInsMotoristsMotorists_Property_Damage</t>
  </si>
  <si>
    <t>Pip_Per_Person</t>
  </si>
  <si>
    <t>VIN_2</t>
  </si>
  <si>
    <t>VIN_3</t>
  </si>
  <si>
    <t>VIN_State</t>
  </si>
  <si>
    <t>UTO-NC-0000499</t>
  </si>
  <si>
    <t>UTO-ME-0000500</t>
  </si>
  <si>
    <t>UTO-AK-0000501</t>
  </si>
  <si>
    <t>UTO-OK-0000502</t>
  </si>
  <si>
    <t>UTO-MD-0000503</t>
  </si>
  <si>
    <t>UTO-PA-0000504</t>
  </si>
  <si>
    <t>UTO-AR-0000505</t>
  </si>
  <si>
    <t>UTO-CA-0000506</t>
  </si>
  <si>
    <t>UTO-MI-0000507</t>
  </si>
  <si>
    <t>UTO-CT-0000508</t>
  </si>
  <si>
    <t>UTO-MS-0000509</t>
  </si>
  <si>
    <t>UTO-DC-0000510</t>
  </si>
  <si>
    <t>UTO-MT-0000511</t>
  </si>
  <si>
    <t>UTO-WI-0000512</t>
  </si>
  <si>
    <t>UTO-NH-0000514</t>
  </si>
  <si>
    <t>UTO-NY-0000515</t>
  </si>
  <si>
    <t>UTO-NJ-0000551</t>
  </si>
  <si>
    <t>UTO-NM-0000552</t>
  </si>
  <si>
    <t>UTO-OR-0000553</t>
  </si>
  <si>
    <t>UTO-AZ-0000554</t>
  </si>
  <si>
    <t>UTO-AL-0000555</t>
  </si>
  <si>
    <t>UTO-CO-0000556</t>
  </si>
  <si>
    <t>UTO-DE-0000557</t>
  </si>
  <si>
    <t>UTO-FL-0000558</t>
  </si>
  <si>
    <t>UTO-GA-0000559</t>
  </si>
  <si>
    <t>UTO-HI-0000561</t>
  </si>
  <si>
    <t>UTO-ID-0000562</t>
  </si>
  <si>
    <t>UTO-IL-0000563</t>
  </si>
  <si>
    <t>UTO-IN-0000564</t>
  </si>
  <si>
    <t>UTO-IA-0000566</t>
  </si>
  <si>
    <t>UTO-KS-0000567</t>
  </si>
  <si>
    <t>UTO-KY-0000568</t>
  </si>
  <si>
    <t>UTO-LA-0000569</t>
  </si>
  <si>
    <t>UTO-MA-0000570</t>
  </si>
  <si>
    <t>UTO-MN-0000571</t>
  </si>
  <si>
    <t>UTO-MO-0000572</t>
  </si>
  <si>
    <t>UTO-NE-0000573</t>
  </si>
  <si>
    <t>UTO-NV-0000574</t>
  </si>
  <si>
    <t>UTO-ND-0000575</t>
  </si>
  <si>
    <t>UTO-OH-0000576</t>
  </si>
  <si>
    <t>UTO-RI-0000577</t>
  </si>
  <si>
    <t>UTO-SC-0000578</t>
  </si>
  <si>
    <t>UTO-TN-0000579</t>
  </si>
  <si>
    <t>UTO-TX-0000580</t>
  </si>
  <si>
    <t>UTO-UT-0000581</t>
  </si>
  <si>
    <t>UTO-VT-0000582</t>
  </si>
  <si>
    <t>UTO-VA-0000584</t>
  </si>
  <si>
    <t>UTO-WA-0000585</t>
  </si>
  <si>
    <t>UTO-WV-0000586</t>
  </si>
  <si>
    <t>UTO-WY-0000587</t>
  </si>
  <si>
    <t>UTO-SD-0000588</t>
  </si>
  <si>
    <t>TST</t>
  </si>
  <si>
    <t>Primary_NonContributory</t>
  </si>
  <si>
    <t>APD_Primary_NonContributory</t>
  </si>
  <si>
    <t>BT</t>
  </si>
  <si>
    <t>Financed</t>
  </si>
  <si>
    <t>MedPay_Per_Person</t>
  </si>
  <si>
    <t>Automation</t>
  </si>
  <si>
    <t>Script</t>
  </si>
  <si>
    <t>asllie.sablan@rivtechglobal.com</t>
  </si>
  <si>
    <t>07/02/2021</t>
  </si>
  <si>
    <t>07022021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</si>
</sst>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ddyyyy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vertical="top"/>
    </xf>
    <xf numFmtId="0" fontId="4" fillId="3" borderId="0" xfId="0" applyFont="1" applyFill="1" applyAlignment="1">
      <alignment vertical="top"/>
    </xf>
    <xf numFmtId="0" fontId="1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3" borderId="0" xfId="0" applyFont="1" applyFill="1" applyAlignment="1">
      <alignment vertical="top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5" fillId="4" borderId="0" xfId="0" applyFont="1" applyFill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right" vertical="top"/>
    </xf>
    <xf numFmtId="0" fontId="7" fillId="0" borderId="0" xfId="0" applyFont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4" fillId="0" borderId="0" xfId="0" applyFont="1" applyAlignment="1">
      <alignment vertical="top"/>
    </xf>
    <xf numFmtId="164" fontId="1" fillId="5" borderId="1" xfId="0" quotePrefix="1" applyNumberFormat="1" applyFont="1" applyFill="1" applyBorder="1" applyAlignment="1">
      <alignment horizontal="center" vertical="top" wrapText="1"/>
    </xf>
    <xf numFmtId="0" fontId="0" fillId="0" borderId="0" xfId="0" quotePrefix="1" applyAlignment="1">
      <alignment horizontal="center" vertical="top" wrapText="1"/>
    </xf>
    <xf numFmtId="0" fontId="0" fillId="0" borderId="0" xfId="0" applyFill="1" applyAlignment="1">
      <alignment vertical="top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top"/>
    </xf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vertical="top"/>
    </xf>
    <xf numFmtId="0" fontId="0" fillId="7" borderId="0" xfId="0" applyFill="1" applyAlignment="1">
      <alignment horizontal="left" vertical="top"/>
    </xf>
    <xf numFmtId="14" fontId="0" fillId="0" borderId="0" xfId="0" quotePrefix="1" applyNumberFormat="1" applyAlignment="1">
      <alignment vertical="top"/>
    </xf>
    <xf numFmtId="164" fontId="1" fillId="8" borderId="1" xfId="0" quotePrefix="1" applyNumberFormat="1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/>
    </xf>
    <xf numFmtId="0" fontId="6" fillId="2" borderId="3" xfId="0" applyFont="1" applyFill="1" applyBorder="1" applyAlignment="1">
      <alignment horizontal="center"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enilou.pineda@rivtechgloba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2F32-EB75-4095-A5EB-7E0D91B15A25}">
  <sheetPr codeName="Sheet2"/>
  <dimension ref="A1:EH2"/>
  <sheetViews>
    <sheetView showGridLines="0" topLeftCell="F1" zoomScaleNormal="100" workbookViewId="0">
      <selection activeCell="O2" sqref="O2"/>
    </sheetView>
  </sheetViews>
  <sheetFormatPr defaultColWidth="15.26953125" defaultRowHeight="14.5" x14ac:dyDescent="0.35"/>
  <cols>
    <col min="1" max="1" width="28.54296875" style="1" customWidth="1" collapsed="1"/>
    <col min="2" max="2" width="15.54296875" style="1" bestFit="1" customWidth="1" collapsed="1"/>
    <col min="3" max="3" width="15.54296875" style="1" customWidth="1" collapsed="1"/>
    <col min="4" max="4" width="14.54296875" style="1" bestFit="1" customWidth="1" collapsed="1"/>
    <col min="5" max="5" width="9.54296875" style="1" customWidth="1" collapsed="1"/>
    <col min="6" max="6" width="13" style="6" customWidth="1" collapsed="1"/>
    <col min="7" max="7" width="16.81640625" style="2" customWidth="1" collapsed="1"/>
    <col min="8" max="8" width="8.7265625" style="1" customWidth="1" collapsed="1"/>
    <col min="9" max="10" width="8.54296875" style="1" customWidth="1" collapsed="1"/>
    <col min="11" max="11" width="15.26953125" style="2" collapsed="1"/>
    <col min="12" max="12" width="6.81640625" style="1" customWidth="1" collapsed="1"/>
    <col min="13" max="13" width="6.453125" style="1" customWidth="1" collapsed="1"/>
    <col min="14" max="15" width="15.81640625" style="1" customWidth="1" collapsed="1"/>
    <col min="16" max="16" width="8.54296875" style="1" customWidth="1" collapsed="1"/>
    <col min="17" max="17" width="15.26953125" style="2" collapsed="1"/>
    <col min="18" max="18" width="8.54296875" style="1" customWidth="1" collapsed="1"/>
    <col min="19" max="19" width="15.26953125" style="2" collapsed="1"/>
    <col min="20" max="20" width="8.54296875" style="1" customWidth="1" collapsed="1"/>
    <col min="21" max="21" width="15.26953125" style="2" collapsed="1"/>
    <col min="22" max="22" width="18.1796875" style="20" bestFit="1" customWidth="1" collapsed="1"/>
    <col min="23" max="24" width="18.1796875" style="20" customWidth="1" collapsed="1"/>
    <col min="25" max="25" width="15.26953125" style="1" collapsed="1"/>
    <col min="26" max="26" width="15.26953125" style="2" collapsed="1"/>
    <col min="27" max="27" width="9.453125" style="1" bestFit="1" customWidth="1" collapsed="1"/>
    <col min="28" max="28" width="6.7265625" style="1" bestFit="1" customWidth="1" collapsed="1"/>
    <col min="29" max="29" width="6.81640625" style="1" bestFit="1" customWidth="1" collapsed="1"/>
    <col min="30" max="32" width="6.81640625" style="1" customWidth="1" collapsed="1"/>
    <col min="33" max="33" width="4.81640625" style="1" bestFit="1" customWidth="1" collapsed="1"/>
    <col min="34" max="50" width="10" style="1" customWidth="1" collapsed="1"/>
    <col min="51" max="51" width="10" style="1" customWidth="1"/>
    <col min="52" max="68" width="5.453125" style="22" customWidth="1" collapsed="1"/>
    <col min="69" max="73" width="15.26953125" style="1" collapsed="1"/>
    <col min="74" max="74" width="15.54296875" style="18" customWidth="1" collapsed="1"/>
    <col min="75" max="78" width="15.26953125" style="1" collapsed="1"/>
    <col min="79" max="79" width="15.26953125" style="1"/>
    <col min="80" max="98" width="15.26953125" style="1" collapsed="1"/>
    <col min="99" max="99" width="15.26953125" style="2" collapsed="1"/>
    <col min="100" max="100" width="15.26953125" style="15" collapsed="1"/>
    <col min="101" max="101" width="9" style="1" customWidth="1" collapsed="1"/>
    <col min="102" max="104" width="15.26953125" style="1" collapsed="1"/>
    <col min="105" max="105" width="11.54296875" style="1" customWidth="1" collapsed="1"/>
    <col min="106" max="106" width="15.26953125" style="1" collapsed="1"/>
    <col min="107" max="107" width="15.26953125" style="2" collapsed="1"/>
    <col min="108" max="112" width="15.26953125" style="1" collapsed="1"/>
    <col min="113" max="113" width="15.54296875" style="1" customWidth="1" collapsed="1"/>
    <col min="114" max="117" width="15.26953125" style="1" collapsed="1"/>
    <col min="118" max="118" width="15.26953125" style="1"/>
    <col min="119" max="136" width="15.26953125" style="1" collapsed="1"/>
    <col min="137" max="16384" width="15.26953125" style="18" collapsed="1"/>
  </cols>
  <sheetData>
    <row r="1" spans="1:138" s="5" customFormat="1" ht="31" customHeight="1" x14ac:dyDescent="0.35">
      <c r="A1" s="3" t="s">
        <v>5</v>
      </c>
      <c r="B1" s="7" t="s">
        <v>4</v>
      </c>
      <c r="C1" s="7" t="s">
        <v>509</v>
      </c>
      <c r="D1" s="7" t="s">
        <v>3</v>
      </c>
      <c r="E1" s="3" t="s">
        <v>6</v>
      </c>
      <c r="F1" s="4" t="s">
        <v>127</v>
      </c>
      <c r="G1" s="4" t="s">
        <v>7</v>
      </c>
      <c r="H1" s="3" t="s">
        <v>2</v>
      </c>
      <c r="I1" s="3" t="s">
        <v>0</v>
      </c>
      <c r="J1" s="3" t="s">
        <v>111</v>
      </c>
      <c r="K1" s="4" t="s">
        <v>113</v>
      </c>
      <c r="L1" s="3" t="s">
        <v>114</v>
      </c>
      <c r="M1" s="3" t="s">
        <v>115</v>
      </c>
      <c r="N1" s="3" t="s">
        <v>116</v>
      </c>
      <c r="O1" s="3" t="s">
        <v>147</v>
      </c>
      <c r="P1" s="3" t="s">
        <v>118</v>
      </c>
      <c r="Q1" s="4" t="s">
        <v>119</v>
      </c>
      <c r="R1" s="3" t="s">
        <v>121</v>
      </c>
      <c r="S1" s="4" t="s">
        <v>126</v>
      </c>
      <c r="T1" s="3" t="s">
        <v>287</v>
      </c>
      <c r="U1" s="4" t="s">
        <v>288</v>
      </c>
      <c r="V1" s="19" t="s">
        <v>128</v>
      </c>
      <c r="W1" s="19" t="s">
        <v>524</v>
      </c>
      <c r="X1" s="19" t="s">
        <v>525</v>
      </c>
      <c r="Y1" s="3" t="s">
        <v>129</v>
      </c>
      <c r="Z1" s="4" t="s">
        <v>130</v>
      </c>
      <c r="AA1" s="3" t="s">
        <v>131</v>
      </c>
      <c r="AB1" s="3" t="s">
        <v>132</v>
      </c>
      <c r="AC1" s="3" t="s">
        <v>133</v>
      </c>
      <c r="AD1" s="19" t="s">
        <v>526</v>
      </c>
      <c r="AE1" s="19" t="s">
        <v>511</v>
      </c>
      <c r="AF1" s="19" t="s">
        <v>512</v>
      </c>
      <c r="AG1" s="3" t="s">
        <v>134</v>
      </c>
      <c r="AH1" s="3" t="s">
        <v>359</v>
      </c>
      <c r="AI1" s="3" t="s">
        <v>477</v>
      </c>
      <c r="AJ1" s="3" t="s">
        <v>478</v>
      </c>
      <c r="AK1" s="3" t="s">
        <v>479</v>
      </c>
      <c r="AL1" s="3" t="s">
        <v>480</v>
      </c>
      <c r="AM1" s="3" t="s">
        <v>481</v>
      </c>
      <c r="AN1" s="19" t="s">
        <v>513</v>
      </c>
      <c r="AO1" s="19" t="s">
        <v>514</v>
      </c>
      <c r="AP1" s="19" t="s">
        <v>515</v>
      </c>
      <c r="AQ1" s="19" t="s">
        <v>516</v>
      </c>
      <c r="AR1" s="19" t="s">
        <v>517</v>
      </c>
      <c r="AS1" s="19" t="s">
        <v>518</v>
      </c>
      <c r="AT1" s="19" t="s">
        <v>519</v>
      </c>
      <c r="AU1" s="19" t="s">
        <v>520</v>
      </c>
      <c r="AV1" s="19" t="s">
        <v>521</v>
      </c>
      <c r="AW1" s="19" t="s">
        <v>522</v>
      </c>
      <c r="AX1" s="19" t="s">
        <v>523</v>
      </c>
      <c r="AY1" s="19" t="s">
        <v>583</v>
      </c>
      <c r="AZ1" s="21" t="s">
        <v>342</v>
      </c>
      <c r="BA1" s="21" t="s">
        <v>343</v>
      </c>
      <c r="BB1" s="21" t="s">
        <v>344</v>
      </c>
      <c r="BC1" s="21" t="s">
        <v>345</v>
      </c>
      <c r="BD1" s="21" t="s">
        <v>346</v>
      </c>
      <c r="BE1" s="21" t="s">
        <v>347</v>
      </c>
      <c r="BF1" s="21" t="s">
        <v>348</v>
      </c>
      <c r="BG1" s="21" t="s">
        <v>349</v>
      </c>
      <c r="BH1" s="21" t="s">
        <v>350</v>
      </c>
      <c r="BI1" s="21" t="s">
        <v>351</v>
      </c>
      <c r="BJ1" s="21" t="s">
        <v>352</v>
      </c>
      <c r="BK1" s="21" t="s">
        <v>353</v>
      </c>
      <c r="BL1" s="21" t="s">
        <v>354</v>
      </c>
      <c r="BM1" s="21" t="s">
        <v>355</v>
      </c>
      <c r="BN1" s="21" t="s">
        <v>356</v>
      </c>
      <c r="BO1" s="21" t="s">
        <v>357</v>
      </c>
      <c r="BP1" s="21" t="s">
        <v>358</v>
      </c>
      <c r="BQ1" s="3" t="s">
        <v>298</v>
      </c>
      <c r="BR1" s="3" t="s">
        <v>299</v>
      </c>
      <c r="BS1" s="3" t="s">
        <v>300</v>
      </c>
      <c r="BT1" s="3" t="s">
        <v>301</v>
      </c>
      <c r="BU1" s="3" t="s">
        <v>302</v>
      </c>
      <c r="BV1" s="3" t="s">
        <v>341</v>
      </c>
      <c r="BW1" s="3" t="s">
        <v>303</v>
      </c>
      <c r="BX1" s="3" t="s">
        <v>304</v>
      </c>
      <c r="BY1" s="3" t="s">
        <v>305</v>
      </c>
      <c r="BZ1" s="3" t="s">
        <v>306</v>
      </c>
      <c r="CA1" s="3" t="s">
        <v>579</v>
      </c>
      <c r="CB1" s="3" t="s">
        <v>307</v>
      </c>
      <c r="CC1" s="3" t="s">
        <v>308</v>
      </c>
      <c r="CD1" s="3" t="s">
        <v>309</v>
      </c>
      <c r="CE1" s="3" t="s">
        <v>310</v>
      </c>
      <c r="CF1" s="3" t="s">
        <v>312</v>
      </c>
      <c r="CG1" s="3" t="s">
        <v>311</v>
      </c>
      <c r="CH1" s="3" t="s">
        <v>313</v>
      </c>
      <c r="CI1" s="3" t="s">
        <v>482</v>
      </c>
      <c r="CJ1" s="3" t="s">
        <v>483</v>
      </c>
      <c r="CK1" s="3" t="s">
        <v>484</v>
      </c>
      <c r="CL1" s="3" t="s">
        <v>485</v>
      </c>
      <c r="CM1" s="3" t="s">
        <v>486</v>
      </c>
      <c r="CN1" s="3" t="s">
        <v>487</v>
      </c>
      <c r="CO1" s="3" t="s">
        <v>488</v>
      </c>
      <c r="CP1" s="3" t="s">
        <v>489</v>
      </c>
      <c r="CQ1" s="3" t="s">
        <v>490</v>
      </c>
      <c r="CR1" s="3" t="s">
        <v>491</v>
      </c>
      <c r="CS1" s="3" t="s">
        <v>492</v>
      </c>
      <c r="CT1" s="3" t="s">
        <v>140</v>
      </c>
      <c r="CU1" s="4" t="s">
        <v>162</v>
      </c>
      <c r="CV1" s="3" t="s">
        <v>148</v>
      </c>
      <c r="CW1" s="3" t="s">
        <v>143</v>
      </c>
      <c r="CX1" s="3" t="s">
        <v>144</v>
      </c>
      <c r="CY1" s="3" t="s">
        <v>149</v>
      </c>
      <c r="CZ1" s="3" t="s">
        <v>145</v>
      </c>
      <c r="DA1" s="3" t="s">
        <v>146</v>
      </c>
      <c r="DB1" s="3" t="s">
        <v>296</v>
      </c>
      <c r="DC1" s="4" t="s">
        <v>297</v>
      </c>
      <c r="DD1" s="3" t="s">
        <v>360</v>
      </c>
      <c r="DE1" s="3" t="s">
        <v>361</v>
      </c>
      <c r="DF1" s="3" t="s">
        <v>362</v>
      </c>
      <c r="DG1" s="3" t="s">
        <v>363</v>
      </c>
      <c r="DH1" s="3" t="s">
        <v>364</v>
      </c>
      <c r="DI1" s="3" t="s">
        <v>365</v>
      </c>
      <c r="DJ1" s="3" t="s">
        <v>366</v>
      </c>
      <c r="DK1" s="3" t="s">
        <v>367</v>
      </c>
      <c r="DL1" s="3" t="s">
        <v>368</v>
      </c>
      <c r="DM1" s="19" t="s">
        <v>369</v>
      </c>
      <c r="DN1" s="19" t="s">
        <v>580</v>
      </c>
      <c r="DO1" s="3" t="s">
        <v>370</v>
      </c>
      <c r="DP1" s="3" t="s">
        <v>371</v>
      </c>
      <c r="DQ1" s="3" t="s">
        <v>372</v>
      </c>
      <c r="DR1" s="3" t="s">
        <v>373</v>
      </c>
      <c r="DS1" s="3" t="s">
        <v>374</v>
      </c>
      <c r="DT1" s="3" t="s">
        <v>375</v>
      </c>
      <c r="DU1" s="3" t="s">
        <v>376</v>
      </c>
      <c r="DV1" s="3" t="s">
        <v>493</v>
      </c>
      <c r="DW1" s="3" t="s">
        <v>494</v>
      </c>
      <c r="DX1" s="3" t="s">
        <v>495</v>
      </c>
      <c r="DY1" s="3" t="s">
        <v>496</v>
      </c>
      <c r="DZ1" s="3" t="s">
        <v>497</v>
      </c>
      <c r="EA1" s="3" t="s">
        <v>498</v>
      </c>
      <c r="EB1" s="3" t="s">
        <v>499</v>
      </c>
      <c r="EC1" s="3" t="s">
        <v>500</v>
      </c>
      <c r="ED1" s="3" t="s">
        <v>501</v>
      </c>
      <c r="EE1" s="3" t="s">
        <v>502</v>
      </c>
      <c r="EF1" s="3" t="s">
        <v>503</v>
      </c>
      <c r="EG1" s="3" t="s">
        <v>506</v>
      </c>
      <c r="EH1" s="3" t="s">
        <v>507</v>
      </c>
    </row>
    <row r="2" spans="1:138" s="1" customFormat="1" x14ac:dyDescent="0.35">
      <c r="A2" s="1" t="s">
        <v>582</v>
      </c>
      <c r="B2" s="1" t="s">
        <v>108</v>
      </c>
      <c r="C2" s="1">
        <v>123456789</v>
      </c>
      <c r="D2" s="1">
        <v>143</v>
      </c>
      <c r="E2" s="1">
        <v>50</v>
      </c>
      <c r="F2" s="6" t="str">
        <f t="shared" ref="F2" si="0">INDEX(State_Value,MATCH(Data_State_Code,State_Code,0))</f>
        <v>WY</v>
      </c>
      <c r="G2" s="2" t="str">
        <f t="shared" ref="G2" si="1">INDEX(State_Value_FullName,MATCH(Data_State_Code,State_Code,0))</f>
        <v>Wyoming</v>
      </c>
      <c r="H2" s="1" t="s">
        <v>1</v>
      </c>
      <c r="I2" s="1" t="s">
        <v>586</v>
      </c>
      <c r="J2" s="1">
        <v>0</v>
      </c>
      <c r="K2" s="2" t="str">
        <f t="shared" ref="K2" si="2">INDEX(Contact_Type_Value,MATCH(Data_Contact_Type_Code,Contact_Type_Code,0))</f>
        <v>Billing</v>
      </c>
      <c r="L2" s="1" t="s">
        <v>584</v>
      </c>
      <c r="M2" s="1" t="s">
        <v>585</v>
      </c>
      <c r="N2" s="1" t="s">
        <v>117</v>
      </c>
      <c r="O2" s="24" t="str">
        <f>Dropdown!$C$11</f>
        <v>07/02/2021</v>
      </c>
      <c r="P2" s="1">
        <v>0</v>
      </c>
      <c r="Q2" s="2" t="str">
        <f t="shared" ref="Q2" si="3">INDEX(Business_Type_Value,MATCH(Data_Business_Type_Code,Business_Type_Code,0))</f>
        <v>Black Car</v>
      </c>
      <c r="R2" s="1">
        <f>IF(Dropdown!$C$13="Riv",1,(IF(Dropdown!$C$13="App",0,(IF(Dropdown!$C$13="VALE",2,"N/A!!")))))</f>
        <v>0</v>
      </c>
      <c r="S2" s="2" t="str">
        <f t="shared" ref="S2" si="4">INDEX(Credited_Office_Value,MATCH(Data_Credited_Office_Code,Credited_Office_Code,0))</f>
        <v>Applied</v>
      </c>
      <c r="U2" s="2"/>
      <c r="V2" s="20" t="str">
        <f>"CAR0000"&amp;Dropdown!$A$1&amp;Dropdown!A53</f>
        <v>CAR00000702202151</v>
      </c>
      <c r="W2" s="20" t="str">
        <f>"CAR0011"&amp;Dropdown!$A$1&amp;Dropdown!A83</f>
        <v>CAR00110702202181</v>
      </c>
      <c r="X2" s="20" t="str">
        <f>"CAR0022"&amp;Dropdown!$A$1&amp;Dropdown!A83</f>
        <v>CAR00220702202181</v>
      </c>
      <c r="Y2" s="1">
        <v>5</v>
      </c>
      <c r="Z2" s="2">
        <f t="shared" ref="Z2" si="5">INDEX(Year_Value,MATCH(Data_Year_Code,Year_Code,0))</f>
        <v>2020</v>
      </c>
      <c r="AA2" s="1" t="s">
        <v>135</v>
      </c>
      <c r="AB2" s="1" t="s">
        <v>136</v>
      </c>
      <c r="AC2" s="1" t="s">
        <v>137</v>
      </c>
      <c r="AD2" s="1">
        <v>1</v>
      </c>
      <c r="AE2" s="1">
        <v>2</v>
      </c>
      <c r="AF2" s="1">
        <v>3</v>
      </c>
      <c r="AG2" s="1">
        <v>1000</v>
      </c>
      <c r="AH2" s="1">
        <v>10000</v>
      </c>
      <c r="AI2" s="1">
        <v>111</v>
      </c>
      <c r="AJ2" s="1">
        <v>222</v>
      </c>
      <c r="AK2" s="1">
        <v>333</v>
      </c>
      <c r="AL2" s="1">
        <v>444</v>
      </c>
      <c r="AM2" s="1">
        <v>555</v>
      </c>
      <c r="AN2" s="1">
        <v>666</v>
      </c>
      <c r="AO2" s="1">
        <v>777</v>
      </c>
      <c r="AP2" s="1">
        <v>888</v>
      </c>
      <c r="AQ2" s="1">
        <v>999</v>
      </c>
      <c r="AR2" s="1">
        <v>1100</v>
      </c>
      <c r="AS2" s="1">
        <v>2200</v>
      </c>
      <c r="AT2" s="1">
        <v>3300</v>
      </c>
      <c r="AU2" s="1">
        <v>4400</v>
      </c>
      <c r="AV2" s="1">
        <v>5500</v>
      </c>
      <c r="AW2" s="1">
        <v>6600</v>
      </c>
      <c r="AX2" s="1">
        <v>7700</v>
      </c>
      <c r="AY2" s="1">
        <v>8800</v>
      </c>
      <c r="AZ2" s="22">
        <v>1</v>
      </c>
      <c r="BA2" s="22">
        <v>1</v>
      </c>
      <c r="BB2" s="22">
        <v>1</v>
      </c>
      <c r="BC2" s="22">
        <v>1</v>
      </c>
      <c r="BD2" s="22">
        <v>1</v>
      </c>
      <c r="BE2" s="22">
        <v>1</v>
      </c>
      <c r="BF2" s="22">
        <v>1</v>
      </c>
      <c r="BG2" s="22">
        <v>1</v>
      </c>
      <c r="BH2" s="22">
        <v>1</v>
      </c>
      <c r="BI2" s="22">
        <v>1</v>
      </c>
      <c r="BJ2" s="22">
        <v>1</v>
      </c>
      <c r="BK2" s="22">
        <v>1</v>
      </c>
      <c r="BL2" s="22">
        <v>1</v>
      </c>
      <c r="BM2" s="22">
        <v>1</v>
      </c>
      <c r="BN2" s="22">
        <v>1</v>
      </c>
      <c r="BO2" s="22">
        <v>1</v>
      </c>
      <c r="BP2" s="22">
        <v>1</v>
      </c>
      <c r="BQ2" s="18">
        <v>20.75</v>
      </c>
      <c r="BR2" s="18">
        <v>100</v>
      </c>
      <c r="BS2" s="18">
        <v>100</v>
      </c>
      <c r="BT2" s="18">
        <v>100</v>
      </c>
      <c r="BU2" s="18">
        <v>100</v>
      </c>
      <c r="BV2" s="18">
        <v>-100.25</v>
      </c>
      <c r="BW2" s="18">
        <v>100</v>
      </c>
      <c r="BX2" s="1">
        <v>100</v>
      </c>
      <c r="BY2" s="1">
        <v>100</v>
      </c>
      <c r="BZ2" s="1">
        <v>100</v>
      </c>
      <c r="CA2" s="1">
        <v>100</v>
      </c>
      <c r="CB2" s="1">
        <v>100</v>
      </c>
      <c r="CC2" s="1">
        <v>100</v>
      </c>
      <c r="CD2" s="1">
        <v>100</v>
      </c>
      <c r="CE2" s="1">
        <v>100</v>
      </c>
      <c r="CF2" s="1">
        <v>100</v>
      </c>
      <c r="CG2" s="18">
        <v>235.45</v>
      </c>
      <c r="CH2" s="18">
        <f t="shared" ref="CH2" si="6">-150.55</f>
        <v>-150.55000000000001</v>
      </c>
      <c r="CI2" s="18">
        <v>666</v>
      </c>
      <c r="CJ2" s="1">
        <v>777</v>
      </c>
      <c r="CK2" s="1">
        <v>888</v>
      </c>
      <c r="CL2" s="1">
        <v>999</v>
      </c>
      <c r="CM2" s="1">
        <v>123</v>
      </c>
      <c r="CN2" s="1">
        <v>234</v>
      </c>
      <c r="CO2" s="1">
        <v>345</v>
      </c>
      <c r="CP2" s="1">
        <v>456</v>
      </c>
      <c r="CQ2" s="1">
        <v>567</v>
      </c>
      <c r="CR2" s="1">
        <v>678</v>
      </c>
      <c r="CS2" s="1">
        <v>789</v>
      </c>
      <c r="CT2" s="1">
        <v>1</v>
      </c>
      <c r="CU2" s="2" t="str">
        <f t="shared" ref="CU2" si="7">INDEX(Transaction_Value,MATCH(Data_Transaction_Code,Transaction_Code,0))</f>
        <v>Auto Physical Damage</v>
      </c>
      <c r="CV2" s="24" t="str">
        <f t="shared" ref="CV2" si="8">O2</f>
        <v>07/02/2021</v>
      </c>
      <c r="CW2" s="1">
        <v>3</v>
      </c>
      <c r="CX2" s="1">
        <v>15</v>
      </c>
      <c r="CY2" s="24" t="str">
        <f t="shared" ref="CY2" si="9">CV2</f>
        <v>07/02/2021</v>
      </c>
      <c r="CZ2" s="1">
        <v>100</v>
      </c>
      <c r="DA2" s="1">
        <v>2</v>
      </c>
      <c r="DC2" s="2"/>
      <c r="DD2" s="18">
        <v>20.75</v>
      </c>
      <c r="DE2" s="18">
        <v>100</v>
      </c>
      <c r="DF2" s="18">
        <v>100</v>
      </c>
      <c r="DG2" s="18">
        <v>100</v>
      </c>
      <c r="DH2" s="18">
        <v>100</v>
      </c>
      <c r="DI2" s="18">
        <v>-100.25</v>
      </c>
      <c r="DJ2" s="18">
        <v>100</v>
      </c>
      <c r="DK2" s="18">
        <v>100</v>
      </c>
      <c r="DL2" s="18">
        <v>100</v>
      </c>
      <c r="DM2" s="18">
        <v>100</v>
      </c>
      <c r="DN2" s="18">
        <v>100</v>
      </c>
      <c r="DO2" s="18">
        <v>100</v>
      </c>
      <c r="DP2" s="18">
        <v>100</v>
      </c>
      <c r="DQ2" s="18">
        <v>100</v>
      </c>
      <c r="DR2" s="18">
        <v>100</v>
      </c>
      <c r="DS2" s="18">
        <v>100</v>
      </c>
      <c r="DT2" s="18">
        <v>135.44999999999999</v>
      </c>
      <c r="DU2" s="18">
        <f t="shared" ref="DU2" si="10">-150.55</f>
        <v>-150.55000000000001</v>
      </c>
      <c r="DV2" s="1">
        <v>666</v>
      </c>
      <c r="DW2" s="1">
        <v>777</v>
      </c>
      <c r="DX2" s="1">
        <v>888</v>
      </c>
      <c r="DY2" s="1">
        <v>999</v>
      </c>
      <c r="DZ2" s="1">
        <v>123</v>
      </c>
      <c r="EA2" s="1">
        <v>234</v>
      </c>
      <c r="EB2" s="1">
        <v>345</v>
      </c>
      <c r="EC2" s="1">
        <v>456</v>
      </c>
      <c r="ED2" s="1">
        <v>567</v>
      </c>
      <c r="EE2" s="1">
        <v>678</v>
      </c>
      <c r="EF2" s="1">
        <v>789</v>
      </c>
      <c r="EG2" s="1" t="str">
        <f>VLOOKUP(F2,'AL_Policy Number'!A:B,2,FALSE)</f>
        <v>UTO-WY-0000587</v>
      </c>
    </row>
  </sheetData>
  <autoFilter ref="A1:EH2" xr:uid="{BC0A38D5-A496-4F93-A7BD-6D7D4275ADE5}"/>
  <phoneticPr fontId="2" type="noConversion"/>
  <conditionalFormatting sqref="F3:G1048576">
    <cfRule type="duplicateValues" dxfId="11" priority="30"/>
    <cfRule type="duplicateValues" dxfId="10" priority="31"/>
  </conditionalFormatting>
  <conditionalFormatting sqref="F3:F1048576 F1">
    <cfRule type="duplicateValues" dxfId="9" priority="22"/>
  </conditionalFormatting>
  <conditionalFormatting sqref="F1:G1">
    <cfRule type="duplicateValues" dxfId="8" priority="38"/>
    <cfRule type="duplicateValues" dxfId="7" priority="39"/>
  </conditionalFormatting>
  <conditionalFormatting sqref="F2:G2">
    <cfRule type="duplicateValues" dxfId="6" priority="11"/>
    <cfRule type="duplicateValues" dxfId="5" priority="12"/>
  </conditionalFormatting>
  <conditionalFormatting sqref="F2">
    <cfRule type="duplicateValues" dxfId="4" priority="9"/>
  </conditionalFormatting>
  <hyperlinks>
    <hyperlink ref="I2" r:id="rId1" display="benilou.pineda@rivtechglobal.com" xr:uid="{B2151B2A-E264-4064-80C4-21F32EA8D60B}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BEA5C-56BD-409B-85F3-7104E1C06770}">
  <sheetPr codeName="Sheet3"/>
  <dimension ref="A1:B52"/>
  <sheetViews>
    <sheetView workbookViewId="0">
      <pane ySplit="1" topLeftCell="A2" activePane="bottomLeft" state="frozen"/>
      <selection pane="bottomLeft"/>
    </sheetView>
  </sheetViews>
  <sheetFormatPr defaultRowHeight="14.5" x14ac:dyDescent="0.35"/>
  <cols>
    <col min="2" max="2" width="26.7265625" style="8" bestFit="1" customWidth="1" collapsed="1"/>
  </cols>
  <sheetData>
    <row r="1" spans="1:2" x14ac:dyDescent="0.35">
      <c r="B1" s="9" t="s">
        <v>138</v>
      </c>
    </row>
    <row r="2" spans="1:2" x14ac:dyDescent="0.35">
      <c r="A2" t="str">
        <f>MID(B2,5,2)</f>
        <v>NC</v>
      </c>
      <c r="B2" t="s">
        <v>527</v>
      </c>
    </row>
    <row r="3" spans="1:2" x14ac:dyDescent="0.35">
      <c r="A3" t="str">
        <f t="shared" ref="A3:A52" si="0">MID(B3,5,2)</f>
        <v>ME</v>
      </c>
      <c r="B3" t="s">
        <v>528</v>
      </c>
    </row>
    <row r="4" spans="1:2" x14ac:dyDescent="0.35">
      <c r="A4" t="str">
        <f t="shared" si="0"/>
        <v>AK</v>
      </c>
      <c r="B4" t="s">
        <v>529</v>
      </c>
    </row>
    <row r="5" spans="1:2" x14ac:dyDescent="0.35">
      <c r="A5" t="str">
        <f t="shared" si="0"/>
        <v>OK</v>
      </c>
      <c r="B5" t="s">
        <v>530</v>
      </c>
    </row>
    <row r="6" spans="1:2" x14ac:dyDescent="0.35">
      <c r="A6" t="str">
        <f t="shared" si="0"/>
        <v>MD</v>
      </c>
      <c r="B6" t="s">
        <v>531</v>
      </c>
    </row>
    <row r="7" spans="1:2" x14ac:dyDescent="0.35">
      <c r="A7" t="str">
        <f t="shared" si="0"/>
        <v>PA</v>
      </c>
      <c r="B7" t="s">
        <v>532</v>
      </c>
    </row>
    <row r="8" spans="1:2" x14ac:dyDescent="0.35">
      <c r="A8" t="str">
        <f t="shared" si="0"/>
        <v>AR</v>
      </c>
      <c r="B8" t="s">
        <v>533</v>
      </c>
    </row>
    <row r="9" spans="1:2" x14ac:dyDescent="0.35">
      <c r="A9" t="str">
        <f t="shared" si="0"/>
        <v>CA</v>
      </c>
      <c r="B9" t="s">
        <v>534</v>
      </c>
    </row>
    <row r="10" spans="1:2" x14ac:dyDescent="0.35">
      <c r="A10" t="str">
        <f t="shared" si="0"/>
        <v>MI</v>
      </c>
      <c r="B10" t="s">
        <v>535</v>
      </c>
    </row>
    <row r="11" spans="1:2" x14ac:dyDescent="0.35">
      <c r="A11" t="str">
        <f t="shared" si="0"/>
        <v>CT</v>
      </c>
      <c r="B11" t="s">
        <v>536</v>
      </c>
    </row>
    <row r="12" spans="1:2" x14ac:dyDescent="0.35">
      <c r="A12" t="str">
        <f t="shared" si="0"/>
        <v>MS</v>
      </c>
      <c r="B12" t="s">
        <v>537</v>
      </c>
    </row>
    <row r="13" spans="1:2" x14ac:dyDescent="0.35">
      <c r="A13" t="str">
        <f t="shared" si="0"/>
        <v>DC</v>
      </c>
      <c r="B13" t="s">
        <v>538</v>
      </c>
    </row>
    <row r="14" spans="1:2" x14ac:dyDescent="0.35">
      <c r="A14" t="str">
        <f t="shared" si="0"/>
        <v>MT</v>
      </c>
      <c r="B14" t="s">
        <v>539</v>
      </c>
    </row>
    <row r="15" spans="1:2" x14ac:dyDescent="0.35">
      <c r="A15" t="str">
        <f t="shared" si="0"/>
        <v>WI</v>
      </c>
      <c r="B15" t="s">
        <v>540</v>
      </c>
    </row>
    <row r="16" spans="1:2" x14ac:dyDescent="0.35">
      <c r="A16" t="str">
        <f t="shared" si="0"/>
        <v>NH</v>
      </c>
      <c r="B16" t="s">
        <v>541</v>
      </c>
    </row>
    <row r="17" spans="1:2" x14ac:dyDescent="0.35">
      <c r="A17" t="str">
        <f t="shared" si="0"/>
        <v>NY</v>
      </c>
      <c r="B17" t="s">
        <v>542</v>
      </c>
    </row>
    <row r="18" spans="1:2" x14ac:dyDescent="0.35">
      <c r="A18" t="str">
        <f t="shared" si="0"/>
        <v>NJ</v>
      </c>
      <c r="B18" t="s">
        <v>543</v>
      </c>
    </row>
    <row r="19" spans="1:2" x14ac:dyDescent="0.35">
      <c r="A19" t="str">
        <f t="shared" si="0"/>
        <v>NM</v>
      </c>
      <c r="B19" t="s">
        <v>544</v>
      </c>
    </row>
    <row r="20" spans="1:2" x14ac:dyDescent="0.35">
      <c r="A20" t="str">
        <f t="shared" si="0"/>
        <v>OR</v>
      </c>
      <c r="B20" t="s">
        <v>545</v>
      </c>
    </row>
    <row r="21" spans="1:2" x14ac:dyDescent="0.35">
      <c r="A21" t="str">
        <f t="shared" si="0"/>
        <v>AZ</v>
      </c>
      <c r="B21" t="s">
        <v>546</v>
      </c>
    </row>
    <row r="22" spans="1:2" x14ac:dyDescent="0.35">
      <c r="A22" t="str">
        <f t="shared" si="0"/>
        <v>AL</v>
      </c>
      <c r="B22" t="s">
        <v>547</v>
      </c>
    </row>
    <row r="23" spans="1:2" x14ac:dyDescent="0.35">
      <c r="A23" t="str">
        <f t="shared" si="0"/>
        <v>CO</v>
      </c>
      <c r="B23" t="s">
        <v>548</v>
      </c>
    </row>
    <row r="24" spans="1:2" x14ac:dyDescent="0.35">
      <c r="A24" t="str">
        <f t="shared" si="0"/>
        <v>DE</v>
      </c>
      <c r="B24" t="s">
        <v>549</v>
      </c>
    </row>
    <row r="25" spans="1:2" x14ac:dyDescent="0.35">
      <c r="A25" t="str">
        <f t="shared" si="0"/>
        <v>FL</v>
      </c>
      <c r="B25" t="s">
        <v>550</v>
      </c>
    </row>
    <row r="26" spans="1:2" x14ac:dyDescent="0.35">
      <c r="A26" t="str">
        <f t="shared" si="0"/>
        <v>GA</v>
      </c>
      <c r="B26" t="s">
        <v>551</v>
      </c>
    </row>
    <row r="27" spans="1:2" x14ac:dyDescent="0.35">
      <c r="A27" t="str">
        <f t="shared" si="0"/>
        <v>HI</v>
      </c>
      <c r="B27" t="s">
        <v>552</v>
      </c>
    </row>
    <row r="28" spans="1:2" x14ac:dyDescent="0.35">
      <c r="A28" t="str">
        <f t="shared" si="0"/>
        <v>ID</v>
      </c>
      <c r="B28" t="s">
        <v>553</v>
      </c>
    </row>
    <row r="29" spans="1:2" x14ac:dyDescent="0.35">
      <c r="A29" t="str">
        <f t="shared" si="0"/>
        <v>IL</v>
      </c>
      <c r="B29" t="s">
        <v>554</v>
      </c>
    </row>
    <row r="30" spans="1:2" x14ac:dyDescent="0.35">
      <c r="A30" t="str">
        <f t="shared" si="0"/>
        <v>IN</v>
      </c>
      <c r="B30" t="s">
        <v>555</v>
      </c>
    </row>
    <row r="31" spans="1:2" x14ac:dyDescent="0.35">
      <c r="A31" t="str">
        <f t="shared" si="0"/>
        <v>IA</v>
      </c>
      <c r="B31" t="s">
        <v>556</v>
      </c>
    </row>
    <row r="32" spans="1:2" x14ac:dyDescent="0.35">
      <c r="A32" t="str">
        <f t="shared" si="0"/>
        <v>KS</v>
      </c>
      <c r="B32" t="s">
        <v>557</v>
      </c>
    </row>
    <row r="33" spans="1:2" x14ac:dyDescent="0.35">
      <c r="A33" t="str">
        <f t="shared" si="0"/>
        <v>KY</v>
      </c>
      <c r="B33" t="s">
        <v>558</v>
      </c>
    </row>
    <row r="34" spans="1:2" x14ac:dyDescent="0.35">
      <c r="A34" t="str">
        <f t="shared" si="0"/>
        <v>LA</v>
      </c>
      <c r="B34" t="s">
        <v>559</v>
      </c>
    </row>
    <row r="35" spans="1:2" x14ac:dyDescent="0.35">
      <c r="A35" t="str">
        <f t="shared" si="0"/>
        <v>MA</v>
      </c>
      <c r="B35" t="s">
        <v>560</v>
      </c>
    </row>
    <row r="36" spans="1:2" x14ac:dyDescent="0.35">
      <c r="A36" t="str">
        <f t="shared" si="0"/>
        <v>MN</v>
      </c>
      <c r="B36" t="s">
        <v>561</v>
      </c>
    </row>
    <row r="37" spans="1:2" x14ac:dyDescent="0.35">
      <c r="A37" t="str">
        <f t="shared" si="0"/>
        <v>MO</v>
      </c>
      <c r="B37" t="s">
        <v>562</v>
      </c>
    </row>
    <row r="38" spans="1:2" x14ac:dyDescent="0.35">
      <c r="A38" t="str">
        <f t="shared" si="0"/>
        <v>NE</v>
      </c>
      <c r="B38" t="s">
        <v>563</v>
      </c>
    </row>
    <row r="39" spans="1:2" x14ac:dyDescent="0.35">
      <c r="A39" t="str">
        <f t="shared" si="0"/>
        <v>NV</v>
      </c>
      <c r="B39" t="s">
        <v>564</v>
      </c>
    </row>
    <row r="40" spans="1:2" x14ac:dyDescent="0.35">
      <c r="A40" t="str">
        <f t="shared" si="0"/>
        <v>ND</v>
      </c>
      <c r="B40" t="s">
        <v>565</v>
      </c>
    </row>
    <row r="41" spans="1:2" x14ac:dyDescent="0.35">
      <c r="A41" t="str">
        <f t="shared" si="0"/>
        <v>OH</v>
      </c>
      <c r="B41" t="s">
        <v>566</v>
      </c>
    </row>
    <row r="42" spans="1:2" x14ac:dyDescent="0.35">
      <c r="A42" t="str">
        <f t="shared" si="0"/>
        <v>RI</v>
      </c>
      <c r="B42" t="s">
        <v>567</v>
      </c>
    </row>
    <row r="43" spans="1:2" x14ac:dyDescent="0.35">
      <c r="A43" t="str">
        <f t="shared" si="0"/>
        <v>SC</v>
      </c>
      <c r="B43" t="s">
        <v>568</v>
      </c>
    </row>
    <row r="44" spans="1:2" x14ac:dyDescent="0.35">
      <c r="A44" t="str">
        <f t="shared" si="0"/>
        <v>TN</v>
      </c>
      <c r="B44" t="s">
        <v>569</v>
      </c>
    </row>
    <row r="45" spans="1:2" x14ac:dyDescent="0.35">
      <c r="A45" t="str">
        <f t="shared" si="0"/>
        <v>TX</v>
      </c>
      <c r="B45" t="s">
        <v>570</v>
      </c>
    </row>
    <row r="46" spans="1:2" x14ac:dyDescent="0.35">
      <c r="A46" t="str">
        <f t="shared" si="0"/>
        <v>UT</v>
      </c>
      <c r="B46" t="s">
        <v>571</v>
      </c>
    </row>
    <row r="47" spans="1:2" x14ac:dyDescent="0.35">
      <c r="A47" t="str">
        <f t="shared" si="0"/>
        <v>VT</v>
      </c>
      <c r="B47" t="s">
        <v>572</v>
      </c>
    </row>
    <row r="48" spans="1:2" x14ac:dyDescent="0.35">
      <c r="A48" t="str">
        <f t="shared" si="0"/>
        <v>VA</v>
      </c>
      <c r="B48" t="s">
        <v>573</v>
      </c>
    </row>
    <row r="49" spans="1:2" x14ac:dyDescent="0.35">
      <c r="A49" t="str">
        <f t="shared" si="0"/>
        <v>WA</v>
      </c>
      <c r="B49" t="s">
        <v>574</v>
      </c>
    </row>
    <row r="50" spans="1:2" x14ac:dyDescent="0.35">
      <c r="A50" t="str">
        <f t="shared" si="0"/>
        <v>WV</v>
      </c>
      <c r="B50" t="s">
        <v>575</v>
      </c>
    </row>
    <row r="51" spans="1:2" x14ac:dyDescent="0.35">
      <c r="A51" t="str">
        <f t="shared" si="0"/>
        <v>WY</v>
      </c>
      <c r="B51" t="s">
        <v>576</v>
      </c>
    </row>
    <row r="52" spans="1:2" x14ac:dyDescent="0.35">
      <c r="A52" t="str">
        <f t="shared" si="0"/>
        <v>SD</v>
      </c>
      <c r="B52" t="s">
        <v>577</v>
      </c>
    </row>
  </sheetData>
  <conditionalFormatting sqref="B53:B1048576 B1">
    <cfRule type="duplicateValues" dxfId="3" priority="6"/>
  </conditionalFormatting>
  <conditionalFormatting sqref="A1:A1048576">
    <cfRule type="duplicateValues" dxfId="2" priority="2"/>
  </conditionalFormatting>
  <conditionalFormatting sqref="B2:B52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F98E-B9FC-462A-96D9-DA123632D0C9}">
  <sheetPr codeName="Sheet4"/>
  <dimension ref="A1"/>
  <sheetViews>
    <sheetView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32.26953125" style="8" bestFit="1" customWidth="1" collapsed="1"/>
  </cols>
  <sheetData>
    <row r="1" spans="1:1" x14ac:dyDescent="0.35">
      <c r="A1" s="9" t="s">
        <v>139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5A33-4835-4DF1-8387-9C1F80BF7203}">
  <sheetPr codeName="Sheet5"/>
  <dimension ref="A1:T202"/>
  <sheetViews>
    <sheetView tabSelected="1" workbookViewId="0">
      <pane ySplit="2" topLeftCell="A3" activePane="bottomLeft" state="frozen"/>
      <selection activeCell="B1" sqref="B1"/>
      <selection pane="bottomLeft"/>
    </sheetView>
  </sheetViews>
  <sheetFormatPr defaultColWidth="19.26953125" defaultRowHeight="14.5" x14ac:dyDescent="0.35"/>
  <cols>
    <col min="1" max="1" width="19.26953125" style="10" customWidth="1" collapsed="1"/>
    <col min="2" max="2" width="14.26953125" style="11" customWidth="1" collapsed="1"/>
    <col min="3" max="3" width="15.1796875" style="10" customWidth="1" collapsed="1"/>
    <col min="4" max="4" width="6.81640625" style="11" customWidth="1" collapsed="1"/>
    <col min="5" max="5" width="6.54296875" style="10" customWidth="1" collapsed="1"/>
    <col min="6" max="6" width="16.453125" style="10" customWidth="1" collapsed="1"/>
    <col min="7" max="7" width="11.453125" style="11" customWidth="1" collapsed="1"/>
    <col min="8" max="8" width="15.26953125" style="10" customWidth="1" collapsed="1"/>
    <col min="9" max="9" width="13.54296875" style="11" customWidth="1" collapsed="1"/>
    <col min="10" max="10" width="12.81640625" style="10" customWidth="1" collapsed="1"/>
    <col min="11" max="11" width="6.54296875" style="11" customWidth="1" collapsed="1"/>
    <col min="12" max="12" width="6.453125" style="10" customWidth="1" collapsed="1"/>
    <col min="13" max="13" width="14.81640625" style="11" customWidth="1" collapsed="1"/>
    <col min="14" max="15" width="14.453125" style="10" customWidth="1" collapsed="1"/>
    <col min="16" max="16" width="22.1796875" style="10" bestFit="1" customWidth="1" collapsed="1"/>
    <col min="17" max="17" width="22.1796875" style="10" customWidth="1" collapsed="1"/>
    <col min="18" max="18" width="35" style="10" bestFit="1" customWidth="1" collapsed="1"/>
    <col min="19" max="19" width="11.453125" style="11" customWidth="1" collapsed="1"/>
    <col min="20" max="20" width="11.453125" style="10" customWidth="1" collapsed="1"/>
    <col min="21" max="16384" width="19.26953125" style="10" collapsed="1"/>
  </cols>
  <sheetData>
    <row r="1" spans="1:20" s="12" customFormat="1" ht="19" thickBot="1" x14ac:dyDescent="0.4">
      <c r="A1" s="16" t="s">
        <v>588</v>
      </c>
      <c r="B1" s="26" t="s">
        <v>163</v>
      </c>
      <c r="C1" s="26"/>
      <c r="D1" s="26" t="s">
        <v>6</v>
      </c>
      <c r="E1" s="26"/>
      <c r="F1" s="26"/>
      <c r="G1" s="26" t="s">
        <v>122</v>
      </c>
      <c r="H1" s="26"/>
      <c r="I1" s="26" t="s">
        <v>150</v>
      </c>
      <c r="J1" s="26"/>
      <c r="K1" s="26" t="s">
        <v>129</v>
      </c>
      <c r="L1" s="26"/>
      <c r="M1" s="26" t="s">
        <v>151</v>
      </c>
      <c r="N1" s="26"/>
      <c r="O1" s="29" t="s">
        <v>314</v>
      </c>
      <c r="P1" s="30"/>
      <c r="Q1" s="29" t="s">
        <v>329</v>
      </c>
      <c r="R1" s="30"/>
      <c r="S1" s="26" t="s">
        <v>140</v>
      </c>
      <c r="T1" s="26"/>
    </row>
    <row r="2" spans="1:20" s="14" customFormat="1" ht="31" customHeight="1" thickBot="1" x14ac:dyDescent="0.4">
      <c r="A2" s="17" t="s">
        <v>377</v>
      </c>
      <c r="B2" s="13" t="s">
        <v>171</v>
      </c>
      <c r="C2" s="13" t="s">
        <v>172</v>
      </c>
      <c r="D2" s="13" t="s">
        <v>173</v>
      </c>
      <c r="E2" s="13" t="s">
        <v>174</v>
      </c>
      <c r="F2" s="13" t="s">
        <v>175</v>
      </c>
      <c r="G2" s="13" t="s">
        <v>176</v>
      </c>
      <c r="H2" s="13" t="s">
        <v>177</v>
      </c>
      <c r="I2" s="13" t="s">
        <v>178</v>
      </c>
      <c r="J2" s="13" t="s">
        <v>179</v>
      </c>
      <c r="K2" s="13" t="s">
        <v>180</v>
      </c>
      <c r="L2" s="13" t="s">
        <v>181</v>
      </c>
      <c r="M2" s="13" t="s">
        <v>182</v>
      </c>
      <c r="N2" s="13" t="s">
        <v>183</v>
      </c>
      <c r="O2" s="13" t="s">
        <v>315</v>
      </c>
      <c r="P2" s="13" t="s">
        <v>316</v>
      </c>
      <c r="Q2" s="13" t="s">
        <v>330</v>
      </c>
      <c r="R2" s="13" t="s">
        <v>331</v>
      </c>
      <c r="S2" s="13" t="s">
        <v>184</v>
      </c>
      <c r="T2" s="13" t="s">
        <v>185</v>
      </c>
    </row>
    <row r="3" spans="1:20" x14ac:dyDescent="0.35">
      <c r="A3" s="17" t="s">
        <v>378</v>
      </c>
      <c r="B3" s="11">
        <v>0</v>
      </c>
      <c r="C3" s="10" t="s">
        <v>112</v>
      </c>
      <c r="D3">
        <v>0</v>
      </c>
      <c r="E3" s="10" t="s">
        <v>10</v>
      </c>
      <c r="F3" s="10" t="s">
        <v>11</v>
      </c>
      <c r="G3" s="11">
        <v>0</v>
      </c>
      <c r="H3" s="10" t="s">
        <v>123</v>
      </c>
      <c r="I3" s="10" t="s">
        <v>34</v>
      </c>
      <c r="K3" s="11">
        <v>0</v>
      </c>
      <c r="L3" s="10">
        <v>2025</v>
      </c>
      <c r="M3" s="11">
        <v>0</v>
      </c>
      <c r="N3" s="10" t="s">
        <v>120</v>
      </c>
      <c r="O3" s="10">
        <v>0</v>
      </c>
      <c r="P3" s="23" t="s">
        <v>317</v>
      </c>
      <c r="Q3" s="10">
        <v>0</v>
      </c>
      <c r="R3" s="23" t="s">
        <v>332</v>
      </c>
      <c r="S3" s="11">
        <v>0</v>
      </c>
      <c r="T3" s="10" t="s">
        <v>141</v>
      </c>
    </row>
    <row r="4" spans="1:20" x14ac:dyDescent="0.35">
      <c r="A4" s="17" t="s">
        <v>379</v>
      </c>
      <c r="B4" s="11">
        <v>1</v>
      </c>
      <c r="C4" s="10" t="s">
        <v>164</v>
      </c>
      <c r="D4">
        <v>1</v>
      </c>
      <c r="E4" s="10" t="s">
        <v>8</v>
      </c>
      <c r="F4" s="10" t="s">
        <v>9</v>
      </c>
      <c r="G4" s="11">
        <v>1</v>
      </c>
      <c r="H4" s="10" t="s">
        <v>124</v>
      </c>
      <c r="I4" s="10" t="s">
        <v>28</v>
      </c>
      <c r="K4" s="11">
        <v>1</v>
      </c>
      <c r="L4" s="10">
        <v>2024</v>
      </c>
      <c r="M4" s="11">
        <v>1</v>
      </c>
      <c r="N4" s="10" t="s">
        <v>152</v>
      </c>
      <c r="O4" s="10">
        <v>1</v>
      </c>
      <c r="P4" s="23" t="s">
        <v>318</v>
      </c>
      <c r="Q4" s="10">
        <v>1</v>
      </c>
      <c r="R4" s="23" t="s">
        <v>311</v>
      </c>
      <c r="S4" s="11">
        <v>1</v>
      </c>
      <c r="T4" s="10" t="s">
        <v>142</v>
      </c>
    </row>
    <row r="5" spans="1:20" x14ac:dyDescent="0.35">
      <c r="A5" s="17" t="s">
        <v>380</v>
      </c>
      <c r="B5" s="11">
        <v>2</v>
      </c>
      <c r="C5" s="10" t="s">
        <v>165</v>
      </c>
      <c r="D5">
        <v>2</v>
      </c>
      <c r="E5" s="10" t="s">
        <v>14</v>
      </c>
      <c r="F5" s="10" t="s">
        <v>15</v>
      </c>
      <c r="G5" s="11">
        <v>2</v>
      </c>
      <c r="H5" s="10" t="s">
        <v>125</v>
      </c>
      <c r="I5" s="10" t="s">
        <v>88</v>
      </c>
      <c r="K5" s="11">
        <v>2</v>
      </c>
      <c r="L5" s="10">
        <v>2023</v>
      </c>
      <c r="M5" s="11">
        <v>2</v>
      </c>
      <c r="N5" s="10" t="s">
        <v>153</v>
      </c>
      <c r="O5" s="10">
        <v>2</v>
      </c>
      <c r="P5" s="10" t="s">
        <v>319</v>
      </c>
      <c r="Q5" s="10">
        <v>2</v>
      </c>
      <c r="R5" s="10" t="s">
        <v>319</v>
      </c>
    </row>
    <row r="6" spans="1:20" x14ac:dyDescent="0.35">
      <c r="A6" s="17" t="s">
        <v>381</v>
      </c>
      <c r="B6" s="11">
        <v>3</v>
      </c>
      <c r="C6" s="10" t="s">
        <v>166</v>
      </c>
      <c r="D6">
        <v>3</v>
      </c>
      <c r="E6" s="10" t="s">
        <v>12</v>
      </c>
      <c r="F6" s="10" t="s">
        <v>13</v>
      </c>
      <c r="I6" s="10"/>
      <c r="K6" s="11">
        <v>3</v>
      </c>
      <c r="L6" s="10">
        <v>2022</v>
      </c>
      <c r="M6" s="11">
        <v>3</v>
      </c>
      <c r="N6" s="10" t="s">
        <v>154</v>
      </c>
      <c r="O6" s="10">
        <v>3</v>
      </c>
      <c r="P6" s="10" t="s">
        <v>320</v>
      </c>
      <c r="Q6" s="10">
        <v>3</v>
      </c>
      <c r="R6" s="23" t="s">
        <v>333</v>
      </c>
    </row>
    <row r="7" spans="1:20" x14ac:dyDescent="0.35">
      <c r="A7" s="17" t="s">
        <v>382</v>
      </c>
      <c r="B7" s="11">
        <v>4</v>
      </c>
      <c r="C7" s="10" t="s">
        <v>167</v>
      </c>
      <c r="D7">
        <v>4</v>
      </c>
      <c r="E7" s="10" t="s">
        <v>16</v>
      </c>
      <c r="F7" s="10" t="s">
        <v>17</v>
      </c>
      <c r="I7" s="10"/>
      <c r="K7" s="11">
        <v>4</v>
      </c>
      <c r="L7" s="10">
        <v>2021</v>
      </c>
      <c r="M7" s="11">
        <v>4</v>
      </c>
      <c r="N7" s="10" t="s">
        <v>155</v>
      </c>
      <c r="O7" s="10">
        <v>4</v>
      </c>
      <c r="P7" s="23" t="s">
        <v>321</v>
      </c>
      <c r="Q7" s="10">
        <v>4</v>
      </c>
      <c r="R7" s="10" t="s">
        <v>320</v>
      </c>
    </row>
    <row r="8" spans="1:20" ht="15" thickBot="1" x14ac:dyDescent="0.4">
      <c r="A8" s="17" t="s">
        <v>383</v>
      </c>
      <c r="B8" s="11">
        <v>5</v>
      </c>
      <c r="C8" s="10" t="s">
        <v>168</v>
      </c>
      <c r="D8">
        <v>5</v>
      </c>
      <c r="E8" s="10" t="s">
        <v>18</v>
      </c>
      <c r="F8" s="10" t="s">
        <v>19</v>
      </c>
      <c r="I8" s="10"/>
      <c r="K8" s="11">
        <v>5</v>
      </c>
      <c r="L8" s="10">
        <v>2020</v>
      </c>
      <c r="M8" s="11">
        <v>5</v>
      </c>
      <c r="N8" s="10" t="s">
        <v>156</v>
      </c>
      <c r="O8" s="10">
        <v>5</v>
      </c>
      <c r="P8" s="23" t="s">
        <v>322</v>
      </c>
      <c r="Q8" s="10">
        <v>5</v>
      </c>
      <c r="R8" s="23" t="s">
        <v>334</v>
      </c>
    </row>
    <row r="9" spans="1:20" ht="15" thickBot="1" x14ac:dyDescent="0.4">
      <c r="A9" s="17" t="s">
        <v>384</v>
      </c>
      <c r="B9" s="11">
        <v>6</v>
      </c>
      <c r="C9" s="10" t="s">
        <v>169</v>
      </c>
      <c r="D9">
        <v>6</v>
      </c>
      <c r="E9" s="10" t="s">
        <v>20</v>
      </c>
      <c r="F9" s="10" t="s">
        <v>21</v>
      </c>
      <c r="I9" s="27" t="s">
        <v>34</v>
      </c>
      <c r="J9" s="28"/>
      <c r="K9" s="11">
        <v>6</v>
      </c>
      <c r="L9" s="10">
        <v>2019</v>
      </c>
      <c r="M9" s="11">
        <v>6</v>
      </c>
      <c r="N9" s="10" t="s">
        <v>157</v>
      </c>
      <c r="O9" s="10">
        <v>6</v>
      </c>
      <c r="P9" s="23" t="s">
        <v>323</v>
      </c>
      <c r="Q9" s="10">
        <v>6</v>
      </c>
      <c r="R9" s="23" t="s">
        <v>335</v>
      </c>
    </row>
    <row r="10" spans="1:20" ht="15" thickBot="1" x14ac:dyDescent="0.4">
      <c r="A10" s="17" t="s">
        <v>385</v>
      </c>
      <c r="B10" s="11">
        <v>7</v>
      </c>
      <c r="C10" s="10" t="s">
        <v>170</v>
      </c>
      <c r="D10">
        <v>7</v>
      </c>
      <c r="E10" s="10" t="s">
        <v>24</v>
      </c>
      <c r="F10" s="10" t="s">
        <v>25</v>
      </c>
      <c r="I10" s="11">
        <v>0</v>
      </c>
      <c r="J10" s="10" t="s">
        <v>289</v>
      </c>
      <c r="K10" s="11">
        <v>7</v>
      </c>
      <c r="L10" s="10">
        <v>2018</v>
      </c>
      <c r="M10" s="11">
        <v>7</v>
      </c>
      <c r="N10" s="10" t="s">
        <v>158</v>
      </c>
      <c r="O10" s="10">
        <v>7</v>
      </c>
      <c r="P10" s="23" t="s">
        <v>324</v>
      </c>
      <c r="Q10" s="10">
        <v>7</v>
      </c>
      <c r="R10" s="10" t="s">
        <v>336</v>
      </c>
    </row>
    <row r="11" spans="1:20" ht="16" thickBot="1" x14ac:dyDescent="0.4">
      <c r="A11" s="17" t="s">
        <v>386</v>
      </c>
      <c r="B11" s="11" t="s">
        <v>504</v>
      </c>
      <c r="C11" s="16" t="s">
        <v>587</v>
      </c>
      <c r="D11">
        <v>8</v>
      </c>
      <c r="E11" s="10" t="s">
        <v>22</v>
      </c>
      <c r="F11" s="10" t="s">
        <v>23</v>
      </c>
      <c r="I11" s="11">
        <v>1</v>
      </c>
      <c r="J11" s="10" t="s">
        <v>290</v>
      </c>
      <c r="K11" s="11">
        <v>8</v>
      </c>
      <c r="L11" s="10">
        <v>2017</v>
      </c>
      <c r="M11" s="11">
        <v>8</v>
      </c>
      <c r="N11" s="10" t="s">
        <v>159</v>
      </c>
      <c r="O11" s="10">
        <v>8</v>
      </c>
      <c r="P11" s="10" t="s">
        <v>325</v>
      </c>
      <c r="Q11" s="10">
        <v>8</v>
      </c>
      <c r="R11" s="10" t="s">
        <v>337</v>
      </c>
    </row>
    <row r="12" spans="1:20" ht="16" thickBot="1" x14ac:dyDescent="0.4">
      <c r="A12" s="17" t="s">
        <v>387</v>
      </c>
      <c r="B12" s="11" t="s">
        <v>505</v>
      </c>
      <c r="C12" s="25" t="s">
        <v>581</v>
      </c>
      <c r="D12">
        <v>9</v>
      </c>
      <c r="E12" s="10" t="s">
        <v>26</v>
      </c>
      <c r="F12" s="10" t="s">
        <v>27</v>
      </c>
      <c r="I12" s="11">
        <v>2</v>
      </c>
      <c r="J12" s="10" t="s">
        <v>291</v>
      </c>
      <c r="K12" s="11">
        <v>9</v>
      </c>
      <c r="L12" s="10">
        <v>2016</v>
      </c>
      <c r="M12" s="11">
        <v>9</v>
      </c>
      <c r="N12" s="10" t="s">
        <v>160</v>
      </c>
      <c r="O12" s="10">
        <v>9</v>
      </c>
      <c r="P12" s="23" t="s">
        <v>326</v>
      </c>
      <c r="Q12" s="10">
        <v>9</v>
      </c>
      <c r="R12" s="23" t="s">
        <v>338</v>
      </c>
    </row>
    <row r="13" spans="1:20" ht="16" thickBot="1" x14ac:dyDescent="0.4">
      <c r="A13" s="17" t="s">
        <v>388</v>
      </c>
      <c r="B13" s="11" t="s">
        <v>122</v>
      </c>
      <c r="C13" s="16" t="s">
        <v>510</v>
      </c>
      <c r="D13">
        <v>10</v>
      </c>
      <c r="E13" s="10" t="s">
        <v>28</v>
      </c>
      <c r="F13" s="10" t="s">
        <v>29</v>
      </c>
      <c r="K13" s="11">
        <v>10</v>
      </c>
      <c r="L13" s="10">
        <v>2015</v>
      </c>
      <c r="M13" s="11">
        <v>10</v>
      </c>
      <c r="N13" s="10" t="s">
        <v>161</v>
      </c>
      <c r="O13" s="10">
        <v>10</v>
      </c>
      <c r="P13" s="23" t="s">
        <v>327</v>
      </c>
      <c r="Q13" s="10">
        <v>10</v>
      </c>
      <c r="R13" s="10" t="s">
        <v>339</v>
      </c>
    </row>
    <row r="14" spans="1:20" ht="16" thickBot="1" x14ac:dyDescent="0.4">
      <c r="A14" s="17" t="s">
        <v>389</v>
      </c>
      <c r="B14" s="11" t="s">
        <v>508</v>
      </c>
      <c r="C14" s="25" t="s">
        <v>578</v>
      </c>
      <c r="D14">
        <v>11</v>
      </c>
      <c r="E14" s="10" t="s">
        <v>30</v>
      </c>
      <c r="F14" s="10" t="s">
        <v>31</v>
      </c>
      <c r="K14" s="11">
        <v>11</v>
      </c>
      <c r="L14" s="10">
        <v>2014</v>
      </c>
      <c r="O14" s="10">
        <v>11</v>
      </c>
      <c r="P14" s="23" t="s">
        <v>328</v>
      </c>
      <c r="Q14" s="10">
        <v>11</v>
      </c>
      <c r="R14" s="23" t="s">
        <v>340</v>
      </c>
    </row>
    <row r="15" spans="1:20" x14ac:dyDescent="0.35">
      <c r="A15" s="17" t="s">
        <v>390</v>
      </c>
      <c r="D15">
        <v>12</v>
      </c>
      <c r="E15" s="10" t="s">
        <v>38</v>
      </c>
      <c r="F15" s="10" t="s">
        <v>39</v>
      </c>
      <c r="K15" s="11">
        <v>12</v>
      </c>
      <c r="L15" s="10">
        <v>2013</v>
      </c>
    </row>
    <row r="16" spans="1:20" x14ac:dyDescent="0.35">
      <c r="A16" s="17" t="s">
        <v>391</v>
      </c>
      <c r="D16">
        <v>13</v>
      </c>
      <c r="E16" s="10" t="s">
        <v>32</v>
      </c>
      <c r="F16" s="10" t="s">
        <v>33</v>
      </c>
      <c r="K16" s="11">
        <v>13</v>
      </c>
      <c r="L16" s="10">
        <v>2012</v>
      </c>
    </row>
    <row r="17" spans="1:12" ht="15" thickBot="1" x14ac:dyDescent="0.4">
      <c r="A17" s="17" t="s">
        <v>392</v>
      </c>
      <c r="D17">
        <v>14</v>
      </c>
      <c r="E17" s="10" t="s">
        <v>34</v>
      </c>
      <c r="F17" s="10" t="s">
        <v>35</v>
      </c>
      <c r="K17" s="11">
        <v>14</v>
      </c>
      <c r="L17" s="10">
        <v>2011</v>
      </c>
    </row>
    <row r="18" spans="1:12" ht="15" thickBot="1" x14ac:dyDescent="0.4">
      <c r="A18" s="17" t="s">
        <v>393</v>
      </c>
      <c r="D18">
        <v>15</v>
      </c>
      <c r="E18" s="10" t="s">
        <v>36</v>
      </c>
      <c r="F18" s="10" t="s">
        <v>37</v>
      </c>
      <c r="I18" s="27" t="s">
        <v>28</v>
      </c>
      <c r="J18" s="28"/>
      <c r="K18" s="11">
        <v>15</v>
      </c>
      <c r="L18" s="10">
        <v>2010</v>
      </c>
    </row>
    <row r="19" spans="1:12" x14ac:dyDescent="0.35">
      <c r="A19" s="17" t="s">
        <v>394</v>
      </c>
      <c r="D19">
        <v>16</v>
      </c>
      <c r="E19" s="10" t="s">
        <v>40</v>
      </c>
      <c r="F19" s="10" t="s">
        <v>41</v>
      </c>
      <c r="I19" s="11">
        <v>0</v>
      </c>
      <c r="J19" s="10" t="s">
        <v>292</v>
      </c>
      <c r="K19" s="11">
        <v>16</v>
      </c>
      <c r="L19" s="10">
        <v>2009</v>
      </c>
    </row>
    <row r="20" spans="1:12" x14ac:dyDescent="0.35">
      <c r="A20" s="17" t="s">
        <v>395</v>
      </c>
      <c r="D20">
        <v>17</v>
      </c>
      <c r="E20" s="10" t="s">
        <v>42</v>
      </c>
      <c r="F20" s="10" t="s">
        <v>43</v>
      </c>
      <c r="I20" s="11">
        <v>1</v>
      </c>
      <c r="J20" s="10" t="s">
        <v>293</v>
      </c>
      <c r="K20" s="11">
        <v>17</v>
      </c>
      <c r="L20" s="10">
        <v>2008</v>
      </c>
    </row>
    <row r="21" spans="1:12" x14ac:dyDescent="0.35">
      <c r="A21" s="17" t="s">
        <v>396</v>
      </c>
      <c r="D21">
        <v>18</v>
      </c>
      <c r="E21" s="10" t="s">
        <v>44</v>
      </c>
      <c r="F21" s="10" t="s">
        <v>45</v>
      </c>
      <c r="K21" s="11">
        <v>18</v>
      </c>
      <c r="L21" s="10">
        <v>2007</v>
      </c>
    </row>
    <row r="22" spans="1:12" x14ac:dyDescent="0.35">
      <c r="A22" s="17" t="s">
        <v>397</v>
      </c>
      <c r="D22">
        <v>19</v>
      </c>
      <c r="E22" s="10" t="s">
        <v>50</v>
      </c>
      <c r="F22" s="10" t="s">
        <v>51</v>
      </c>
      <c r="K22" s="11">
        <v>19</v>
      </c>
      <c r="L22" s="10">
        <v>2006</v>
      </c>
    </row>
    <row r="23" spans="1:12" x14ac:dyDescent="0.35">
      <c r="A23" s="17" t="s">
        <v>398</v>
      </c>
      <c r="D23">
        <v>20</v>
      </c>
      <c r="E23" s="10" t="s">
        <v>48</v>
      </c>
      <c r="F23" s="10" t="s">
        <v>49</v>
      </c>
      <c r="K23" s="11">
        <v>20</v>
      </c>
      <c r="L23" s="10">
        <v>2005</v>
      </c>
    </row>
    <row r="24" spans="1:12" x14ac:dyDescent="0.35">
      <c r="A24" s="17" t="s">
        <v>399</v>
      </c>
      <c r="D24">
        <v>21</v>
      </c>
      <c r="E24" s="10" t="s">
        <v>46</v>
      </c>
      <c r="F24" s="10" t="s">
        <v>47</v>
      </c>
      <c r="K24" s="11">
        <v>21</v>
      </c>
      <c r="L24" s="10">
        <v>2004</v>
      </c>
    </row>
    <row r="25" spans="1:12" ht="15" thickBot="1" x14ac:dyDescent="0.4">
      <c r="A25" s="17" t="s">
        <v>400</v>
      </c>
      <c r="D25">
        <v>22</v>
      </c>
      <c r="E25" s="10" t="s">
        <v>52</v>
      </c>
      <c r="F25" s="10" t="s">
        <v>53</v>
      </c>
      <c r="K25" s="11">
        <v>22</v>
      </c>
      <c r="L25" s="10">
        <v>2003</v>
      </c>
    </row>
    <row r="26" spans="1:12" ht="15" thickBot="1" x14ac:dyDescent="0.4">
      <c r="A26" s="17" t="s">
        <v>401</v>
      </c>
      <c r="D26">
        <v>23</v>
      </c>
      <c r="E26" s="10" t="s">
        <v>54</v>
      </c>
      <c r="F26" s="10" t="s">
        <v>55</v>
      </c>
      <c r="I26" s="27" t="s">
        <v>88</v>
      </c>
      <c r="J26" s="28"/>
      <c r="K26" s="11">
        <v>23</v>
      </c>
      <c r="L26" s="10">
        <v>2002</v>
      </c>
    </row>
    <row r="27" spans="1:12" x14ac:dyDescent="0.35">
      <c r="A27" s="17" t="s">
        <v>402</v>
      </c>
      <c r="D27">
        <v>24</v>
      </c>
      <c r="E27" s="10" t="s">
        <v>58</v>
      </c>
      <c r="F27" s="10" t="s">
        <v>59</v>
      </c>
      <c r="I27" s="11">
        <v>0</v>
      </c>
      <c r="J27" s="10" t="s">
        <v>294</v>
      </c>
      <c r="K27" s="11">
        <v>24</v>
      </c>
      <c r="L27" s="10">
        <v>2001</v>
      </c>
    </row>
    <row r="28" spans="1:12" x14ac:dyDescent="0.35">
      <c r="A28" s="17" t="s">
        <v>403</v>
      </c>
      <c r="D28">
        <v>25</v>
      </c>
      <c r="E28" s="10" t="s">
        <v>56</v>
      </c>
      <c r="F28" s="10" t="s">
        <v>57</v>
      </c>
      <c r="I28" s="11">
        <v>1</v>
      </c>
      <c r="J28" s="10" t="s">
        <v>295</v>
      </c>
      <c r="K28" s="11">
        <v>25</v>
      </c>
      <c r="L28" s="10">
        <v>2000</v>
      </c>
    </row>
    <row r="29" spans="1:12" x14ac:dyDescent="0.35">
      <c r="A29" s="17" t="s">
        <v>404</v>
      </c>
      <c r="D29">
        <v>26</v>
      </c>
      <c r="E29" s="10" t="s">
        <v>60</v>
      </c>
      <c r="F29" s="10" t="s">
        <v>61</v>
      </c>
      <c r="K29" s="11">
        <v>26</v>
      </c>
      <c r="L29" s="10">
        <v>1999</v>
      </c>
    </row>
    <row r="30" spans="1:12" x14ac:dyDescent="0.35">
      <c r="A30" s="17" t="s">
        <v>405</v>
      </c>
      <c r="D30">
        <v>27</v>
      </c>
      <c r="E30" s="10" t="s">
        <v>74</v>
      </c>
      <c r="F30" s="10" t="s">
        <v>75</v>
      </c>
      <c r="K30" s="11">
        <v>27</v>
      </c>
      <c r="L30" s="10">
        <v>1998</v>
      </c>
    </row>
    <row r="31" spans="1:12" x14ac:dyDescent="0.35">
      <c r="A31" s="17" t="s">
        <v>406</v>
      </c>
      <c r="D31">
        <v>28</v>
      </c>
      <c r="E31" s="10" t="s">
        <v>76</v>
      </c>
      <c r="F31" s="10" t="s">
        <v>77</v>
      </c>
      <c r="K31" s="11">
        <v>28</v>
      </c>
      <c r="L31" s="10">
        <v>1997</v>
      </c>
    </row>
    <row r="32" spans="1:12" x14ac:dyDescent="0.35">
      <c r="A32" s="17" t="s">
        <v>407</v>
      </c>
      <c r="D32">
        <v>29</v>
      </c>
      <c r="E32" s="10" t="s">
        <v>62</v>
      </c>
      <c r="F32" s="10" t="s">
        <v>63</v>
      </c>
      <c r="K32" s="11">
        <v>29</v>
      </c>
      <c r="L32" s="10">
        <v>1996</v>
      </c>
    </row>
    <row r="33" spans="1:12" x14ac:dyDescent="0.35">
      <c r="A33" s="17" t="s">
        <v>408</v>
      </c>
      <c r="D33">
        <v>30</v>
      </c>
      <c r="E33" s="10" t="s">
        <v>66</v>
      </c>
      <c r="F33" s="10" t="s">
        <v>67</v>
      </c>
      <c r="K33" s="11">
        <v>30</v>
      </c>
      <c r="L33" s="10">
        <v>1995</v>
      </c>
    </row>
    <row r="34" spans="1:12" x14ac:dyDescent="0.35">
      <c r="A34" s="17" t="s">
        <v>409</v>
      </c>
      <c r="D34">
        <v>31</v>
      </c>
      <c r="E34" s="10" t="s">
        <v>68</v>
      </c>
      <c r="F34" s="10" t="s">
        <v>69</v>
      </c>
      <c r="K34" s="11">
        <v>31</v>
      </c>
      <c r="L34" s="10">
        <v>1994</v>
      </c>
    </row>
    <row r="35" spans="1:12" x14ac:dyDescent="0.35">
      <c r="A35" s="17" t="s">
        <v>410</v>
      </c>
      <c r="D35">
        <v>32</v>
      </c>
      <c r="E35" s="10" t="s">
        <v>70</v>
      </c>
      <c r="F35" s="10" t="s">
        <v>71</v>
      </c>
      <c r="K35" s="11">
        <v>32</v>
      </c>
      <c r="L35" s="10">
        <v>1993</v>
      </c>
    </row>
    <row r="36" spans="1:12" x14ac:dyDescent="0.35">
      <c r="A36" s="17" t="s">
        <v>411</v>
      </c>
      <c r="D36">
        <v>33</v>
      </c>
      <c r="E36" s="10" t="s">
        <v>64</v>
      </c>
      <c r="F36" s="10" t="s">
        <v>65</v>
      </c>
      <c r="K36" s="11">
        <v>33</v>
      </c>
      <c r="L36" s="10">
        <v>1992</v>
      </c>
    </row>
    <row r="37" spans="1:12" x14ac:dyDescent="0.35">
      <c r="A37" s="17" t="s">
        <v>412</v>
      </c>
      <c r="D37">
        <v>34</v>
      </c>
      <c r="E37" s="10" t="s">
        <v>72</v>
      </c>
      <c r="F37" s="10" t="s">
        <v>73</v>
      </c>
      <c r="K37" s="11">
        <v>34</v>
      </c>
      <c r="L37" s="10">
        <v>1991</v>
      </c>
    </row>
    <row r="38" spans="1:12" x14ac:dyDescent="0.35">
      <c r="A38" s="17" t="s">
        <v>413</v>
      </c>
      <c r="D38">
        <v>35</v>
      </c>
      <c r="E38" s="10" t="s">
        <v>78</v>
      </c>
      <c r="F38" s="10" t="s">
        <v>79</v>
      </c>
      <c r="K38" s="11">
        <v>35</v>
      </c>
      <c r="L38" s="10">
        <v>1990</v>
      </c>
    </row>
    <row r="39" spans="1:12" x14ac:dyDescent="0.35">
      <c r="A39" s="17" t="s">
        <v>414</v>
      </c>
      <c r="D39">
        <v>36</v>
      </c>
      <c r="E39" s="10" t="s">
        <v>80</v>
      </c>
      <c r="F39" s="10" t="s">
        <v>81</v>
      </c>
      <c r="K39" s="11">
        <v>36</v>
      </c>
      <c r="L39" s="10">
        <v>1989</v>
      </c>
    </row>
    <row r="40" spans="1:12" x14ac:dyDescent="0.35">
      <c r="A40" s="17" t="s">
        <v>415</v>
      </c>
      <c r="D40">
        <v>37</v>
      </c>
      <c r="E40" s="10" t="s">
        <v>82</v>
      </c>
      <c r="F40" s="10" t="s">
        <v>83</v>
      </c>
      <c r="K40" s="11">
        <v>37</v>
      </c>
      <c r="L40" s="10">
        <v>1988</v>
      </c>
    </row>
    <row r="41" spans="1:12" x14ac:dyDescent="0.35">
      <c r="A41" s="17" t="s">
        <v>416</v>
      </c>
      <c r="D41">
        <v>38</v>
      </c>
      <c r="E41" s="10" t="s">
        <v>84</v>
      </c>
      <c r="F41" s="10" t="s">
        <v>85</v>
      </c>
      <c r="K41" s="11">
        <v>38</v>
      </c>
      <c r="L41" s="10">
        <v>1987</v>
      </c>
    </row>
    <row r="42" spans="1:12" x14ac:dyDescent="0.35">
      <c r="A42" s="17" t="s">
        <v>417</v>
      </c>
      <c r="D42">
        <v>39</v>
      </c>
      <c r="E42" s="10" t="s">
        <v>86</v>
      </c>
      <c r="F42" s="10" t="s">
        <v>87</v>
      </c>
      <c r="K42" s="11">
        <v>39</v>
      </c>
      <c r="L42" s="10">
        <v>1986</v>
      </c>
    </row>
    <row r="43" spans="1:12" x14ac:dyDescent="0.35">
      <c r="A43" s="17" t="s">
        <v>418</v>
      </c>
      <c r="D43">
        <v>40</v>
      </c>
      <c r="E43" s="10" t="s">
        <v>88</v>
      </c>
      <c r="F43" s="10" t="s">
        <v>89</v>
      </c>
      <c r="K43" s="11">
        <v>40</v>
      </c>
      <c r="L43" s="10">
        <v>1985</v>
      </c>
    </row>
    <row r="44" spans="1:12" x14ac:dyDescent="0.35">
      <c r="A44" s="17" t="s">
        <v>419</v>
      </c>
      <c r="D44">
        <v>41</v>
      </c>
      <c r="E44" s="10" t="s">
        <v>109</v>
      </c>
      <c r="F44" s="10" t="s">
        <v>110</v>
      </c>
      <c r="K44" s="11">
        <v>41</v>
      </c>
      <c r="L44" s="10">
        <v>1984</v>
      </c>
    </row>
    <row r="45" spans="1:12" x14ac:dyDescent="0.35">
      <c r="A45" s="17" t="s">
        <v>420</v>
      </c>
      <c r="D45">
        <v>42</v>
      </c>
      <c r="E45" s="10" t="s">
        <v>90</v>
      </c>
      <c r="F45" s="10" t="s">
        <v>91</v>
      </c>
      <c r="K45" s="11">
        <v>42</v>
      </c>
      <c r="L45" s="10">
        <v>1983</v>
      </c>
    </row>
    <row r="46" spans="1:12" x14ac:dyDescent="0.35">
      <c r="A46" s="17" t="s">
        <v>421</v>
      </c>
      <c r="D46">
        <v>43</v>
      </c>
      <c r="E46" s="10" t="s">
        <v>92</v>
      </c>
      <c r="F46" s="10" t="s">
        <v>93</v>
      </c>
      <c r="K46" s="11">
        <v>43</v>
      </c>
      <c r="L46" s="10">
        <v>1982</v>
      </c>
    </row>
    <row r="47" spans="1:12" x14ac:dyDescent="0.35">
      <c r="A47" s="17" t="s">
        <v>422</v>
      </c>
      <c r="D47">
        <v>44</v>
      </c>
      <c r="E47" s="10" t="s">
        <v>94</v>
      </c>
      <c r="F47" s="10" t="s">
        <v>95</v>
      </c>
    </row>
    <row r="48" spans="1:12" x14ac:dyDescent="0.35">
      <c r="A48" s="17" t="s">
        <v>423</v>
      </c>
      <c r="D48">
        <v>45</v>
      </c>
      <c r="E48" s="10" t="s">
        <v>98</v>
      </c>
      <c r="F48" s="10" t="s">
        <v>99</v>
      </c>
    </row>
    <row r="49" spans="1:6" x14ac:dyDescent="0.35">
      <c r="A49" s="17" t="s">
        <v>424</v>
      </c>
      <c r="D49">
        <v>46</v>
      </c>
      <c r="E49" s="10" t="s">
        <v>96</v>
      </c>
      <c r="F49" s="10" t="s">
        <v>97</v>
      </c>
    </row>
    <row r="50" spans="1:6" x14ac:dyDescent="0.35">
      <c r="A50" s="17" t="s">
        <v>425</v>
      </c>
      <c r="D50">
        <v>47</v>
      </c>
      <c r="E50" s="10" t="s">
        <v>100</v>
      </c>
      <c r="F50" s="10" t="s">
        <v>101</v>
      </c>
    </row>
    <row r="51" spans="1:6" x14ac:dyDescent="0.35">
      <c r="A51" s="17" t="s">
        <v>426</v>
      </c>
      <c r="D51">
        <v>48</v>
      </c>
      <c r="E51" s="10" t="s">
        <v>104</v>
      </c>
      <c r="F51" s="10" t="s">
        <v>105</v>
      </c>
    </row>
    <row r="52" spans="1:6" x14ac:dyDescent="0.35">
      <c r="A52" s="17" t="s">
        <v>427</v>
      </c>
      <c r="D52">
        <v>49</v>
      </c>
      <c r="E52" s="10" t="s">
        <v>102</v>
      </c>
      <c r="F52" s="10" t="s">
        <v>103</v>
      </c>
    </row>
    <row r="53" spans="1:6" x14ac:dyDescent="0.35">
      <c r="A53" s="17" t="s">
        <v>428</v>
      </c>
      <c r="D53">
        <v>50</v>
      </c>
      <c r="E53" s="10" t="s">
        <v>106</v>
      </c>
      <c r="F53" s="10" t="s">
        <v>107</v>
      </c>
    </row>
    <row r="54" spans="1:6" x14ac:dyDescent="0.35">
      <c r="A54" s="17" t="s">
        <v>429</v>
      </c>
    </row>
    <row r="55" spans="1:6" x14ac:dyDescent="0.35">
      <c r="A55" s="17" t="s">
        <v>430</v>
      </c>
    </row>
    <row r="56" spans="1:6" x14ac:dyDescent="0.35">
      <c r="A56" s="17" t="s">
        <v>431</v>
      </c>
    </row>
    <row r="57" spans="1:6" x14ac:dyDescent="0.35">
      <c r="A57" s="17" t="s">
        <v>432</v>
      </c>
    </row>
    <row r="58" spans="1:6" x14ac:dyDescent="0.35">
      <c r="A58" s="17" t="s">
        <v>433</v>
      </c>
    </row>
    <row r="59" spans="1:6" x14ac:dyDescent="0.35">
      <c r="A59" s="17" t="s">
        <v>434</v>
      </c>
    </row>
    <row r="60" spans="1:6" x14ac:dyDescent="0.35">
      <c r="A60" s="17" t="s">
        <v>435</v>
      </c>
    </row>
    <row r="61" spans="1:6" x14ac:dyDescent="0.35">
      <c r="A61" s="17" t="s">
        <v>436</v>
      </c>
    </row>
    <row r="62" spans="1:6" x14ac:dyDescent="0.35">
      <c r="A62" s="17" t="s">
        <v>437</v>
      </c>
    </row>
    <row r="63" spans="1:6" x14ac:dyDescent="0.35">
      <c r="A63" s="17" t="s">
        <v>438</v>
      </c>
    </row>
    <row r="64" spans="1:6" x14ac:dyDescent="0.35">
      <c r="A64" s="17" t="s">
        <v>439</v>
      </c>
    </row>
    <row r="65" spans="1:1" x14ac:dyDescent="0.35">
      <c r="A65" s="17" t="s">
        <v>440</v>
      </c>
    </row>
    <row r="66" spans="1:1" x14ac:dyDescent="0.35">
      <c r="A66" s="17" t="s">
        <v>441</v>
      </c>
    </row>
    <row r="67" spans="1:1" x14ac:dyDescent="0.35">
      <c r="A67" s="17" t="s">
        <v>442</v>
      </c>
    </row>
    <row r="68" spans="1:1" x14ac:dyDescent="0.35">
      <c r="A68" s="17" t="s">
        <v>443</v>
      </c>
    </row>
    <row r="69" spans="1:1" x14ac:dyDescent="0.35">
      <c r="A69" s="17" t="s">
        <v>444</v>
      </c>
    </row>
    <row r="70" spans="1:1" x14ac:dyDescent="0.35">
      <c r="A70" s="17" t="s">
        <v>445</v>
      </c>
    </row>
    <row r="71" spans="1:1" x14ac:dyDescent="0.35">
      <c r="A71" s="17" t="s">
        <v>446</v>
      </c>
    </row>
    <row r="72" spans="1:1" x14ac:dyDescent="0.35">
      <c r="A72" s="17" t="s">
        <v>447</v>
      </c>
    </row>
    <row r="73" spans="1:1" x14ac:dyDescent="0.35">
      <c r="A73" s="17" t="s">
        <v>448</v>
      </c>
    </row>
    <row r="74" spans="1:1" x14ac:dyDescent="0.35">
      <c r="A74" s="17" t="s">
        <v>449</v>
      </c>
    </row>
    <row r="75" spans="1:1" x14ac:dyDescent="0.35">
      <c r="A75" s="17" t="s">
        <v>450</v>
      </c>
    </row>
    <row r="76" spans="1:1" x14ac:dyDescent="0.35">
      <c r="A76" s="17" t="s">
        <v>451</v>
      </c>
    </row>
    <row r="77" spans="1:1" x14ac:dyDescent="0.35">
      <c r="A77" s="17" t="s">
        <v>452</v>
      </c>
    </row>
    <row r="78" spans="1:1" x14ac:dyDescent="0.35">
      <c r="A78" s="17" t="s">
        <v>453</v>
      </c>
    </row>
    <row r="79" spans="1:1" x14ac:dyDescent="0.35">
      <c r="A79" s="17" t="s">
        <v>454</v>
      </c>
    </row>
    <row r="80" spans="1:1" x14ac:dyDescent="0.35">
      <c r="A80" s="17" t="s">
        <v>455</v>
      </c>
    </row>
    <row r="81" spans="1:1" x14ac:dyDescent="0.35">
      <c r="A81" s="17" t="s">
        <v>456</v>
      </c>
    </row>
    <row r="82" spans="1:1" x14ac:dyDescent="0.35">
      <c r="A82" s="17" t="s">
        <v>457</v>
      </c>
    </row>
    <row r="83" spans="1:1" x14ac:dyDescent="0.35">
      <c r="A83" s="17" t="s">
        <v>458</v>
      </c>
    </row>
    <row r="84" spans="1:1" x14ac:dyDescent="0.35">
      <c r="A84" s="17" t="s">
        <v>459</v>
      </c>
    </row>
    <row r="85" spans="1:1" x14ac:dyDescent="0.35">
      <c r="A85" s="17" t="s">
        <v>460</v>
      </c>
    </row>
    <row r="86" spans="1:1" x14ac:dyDescent="0.35">
      <c r="A86" s="17" t="s">
        <v>461</v>
      </c>
    </row>
    <row r="87" spans="1:1" x14ac:dyDescent="0.35">
      <c r="A87" s="17" t="s">
        <v>462</v>
      </c>
    </row>
    <row r="88" spans="1:1" x14ac:dyDescent="0.35">
      <c r="A88" s="17" t="s">
        <v>463</v>
      </c>
    </row>
    <row r="89" spans="1:1" x14ac:dyDescent="0.35">
      <c r="A89" s="17" t="s">
        <v>464</v>
      </c>
    </row>
    <row r="90" spans="1:1" x14ac:dyDescent="0.35">
      <c r="A90" s="17" t="s">
        <v>465</v>
      </c>
    </row>
    <row r="91" spans="1:1" x14ac:dyDescent="0.35">
      <c r="A91" s="17" t="s">
        <v>466</v>
      </c>
    </row>
    <row r="92" spans="1:1" x14ac:dyDescent="0.35">
      <c r="A92" s="17" t="s">
        <v>467</v>
      </c>
    </row>
    <row r="93" spans="1:1" x14ac:dyDescent="0.35">
      <c r="A93" s="17" t="s">
        <v>468</v>
      </c>
    </row>
    <row r="94" spans="1:1" x14ac:dyDescent="0.35">
      <c r="A94" s="17" t="s">
        <v>469</v>
      </c>
    </row>
    <row r="95" spans="1:1" x14ac:dyDescent="0.35">
      <c r="A95" s="17" t="s">
        <v>470</v>
      </c>
    </row>
    <row r="96" spans="1:1" x14ac:dyDescent="0.35">
      <c r="A96" s="17" t="s">
        <v>471</v>
      </c>
    </row>
    <row r="97" spans="1:1" x14ac:dyDescent="0.35">
      <c r="A97" s="17" t="s">
        <v>472</v>
      </c>
    </row>
    <row r="98" spans="1:1" x14ac:dyDescent="0.35">
      <c r="A98" s="17" t="s">
        <v>473</v>
      </c>
    </row>
    <row r="99" spans="1:1" x14ac:dyDescent="0.35">
      <c r="A99" s="17" t="s">
        <v>474</v>
      </c>
    </row>
    <row r="100" spans="1:1" x14ac:dyDescent="0.35">
      <c r="A100" s="17" t="s">
        <v>475</v>
      </c>
    </row>
    <row r="101" spans="1:1" x14ac:dyDescent="0.35">
      <c r="A101" s="17" t="s">
        <v>476</v>
      </c>
    </row>
    <row r="102" spans="1:1" x14ac:dyDescent="0.35">
      <c r="A102" s="17" t="s">
        <v>186</v>
      </c>
    </row>
    <row r="103" spans="1:1" x14ac:dyDescent="0.35">
      <c r="A103" s="17" t="s">
        <v>187</v>
      </c>
    </row>
    <row r="104" spans="1:1" x14ac:dyDescent="0.35">
      <c r="A104" s="17" t="s">
        <v>188</v>
      </c>
    </row>
    <row r="105" spans="1:1" x14ac:dyDescent="0.35">
      <c r="A105" s="17" t="s">
        <v>189</v>
      </c>
    </row>
    <row r="106" spans="1:1" x14ac:dyDescent="0.35">
      <c r="A106" s="17" t="s">
        <v>190</v>
      </c>
    </row>
    <row r="107" spans="1:1" x14ac:dyDescent="0.35">
      <c r="A107" s="17" t="s">
        <v>191</v>
      </c>
    </row>
    <row r="108" spans="1:1" x14ac:dyDescent="0.35">
      <c r="A108" s="17" t="s">
        <v>192</v>
      </c>
    </row>
    <row r="109" spans="1:1" x14ac:dyDescent="0.35">
      <c r="A109" s="17" t="s">
        <v>193</v>
      </c>
    </row>
    <row r="110" spans="1:1" x14ac:dyDescent="0.35">
      <c r="A110" s="17" t="s">
        <v>194</v>
      </c>
    </row>
    <row r="111" spans="1:1" x14ac:dyDescent="0.35">
      <c r="A111" s="17" t="s">
        <v>195</v>
      </c>
    </row>
    <row r="112" spans="1:1" x14ac:dyDescent="0.35">
      <c r="A112" s="17" t="s">
        <v>196</v>
      </c>
    </row>
    <row r="113" spans="1:1" x14ac:dyDescent="0.35">
      <c r="A113" s="17" t="s">
        <v>197</v>
      </c>
    </row>
    <row r="114" spans="1:1" x14ac:dyDescent="0.35">
      <c r="A114" s="17" t="s">
        <v>198</v>
      </c>
    </row>
    <row r="115" spans="1:1" x14ac:dyDescent="0.35">
      <c r="A115" s="17" t="s">
        <v>199</v>
      </c>
    </row>
    <row r="116" spans="1:1" x14ac:dyDescent="0.35">
      <c r="A116" s="17" t="s">
        <v>200</v>
      </c>
    </row>
    <row r="117" spans="1:1" x14ac:dyDescent="0.35">
      <c r="A117" s="17" t="s">
        <v>201</v>
      </c>
    </row>
    <row r="118" spans="1:1" x14ac:dyDescent="0.35">
      <c r="A118" s="17" t="s">
        <v>202</v>
      </c>
    </row>
    <row r="119" spans="1:1" x14ac:dyDescent="0.35">
      <c r="A119" s="17" t="s">
        <v>203</v>
      </c>
    </row>
    <row r="120" spans="1:1" x14ac:dyDescent="0.35">
      <c r="A120" s="17" t="s">
        <v>204</v>
      </c>
    </row>
    <row r="121" spans="1:1" x14ac:dyDescent="0.35">
      <c r="A121" s="17" t="s">
        <v>205</v>
      </c>
    </row>
    <row r="122" spans="1:1" x14ac:dyDescent="0.35">
      <c r="A122" s="17" t="s">
        <v>206</v>
      </c>
    </row>
    <row r="123" spans="1:1" x14ac:dyDescent="0.35">
      <c r="A123" s="17" t="s">
        <v>207</v>
      </c>
    </row>
    <row r="124" spans="1:1" x14ac:dyDescent="0.35">
      <c r="A124" s="17" t="s">
        <v>208</v>
      </c>
    </row>
    <row r="125" spans="1:1" x14ac:dyDescent="0.35">
      <c r="A125" s="17" t="s">
        <v>209</v>
      </c>
    </row>
    <row r="126" spans="1:1" x14ac:dyDescent="0.35">
      <c r="A126" s="17" t="s">
        <v>210</v>
      </c>
    </row>
    <row r="127" spans="1:1" x14ac:dyDescent="0.35">
      <c r="A127" s="17" t="s">
        <v>211</v>
      </c>
    </row>
    <row r="128" spans="1:1" x14ac:dyDescent="0.35">
      <c r="A128" s="17" t="s">
        <v>212</v>
      </c>
    </row>
    <row r="129" spans="1:1" x14ac:dyDescent="0.35">
      <c r="A129" s="17" t="s">
        <v>213</v>
      </c>
    </row>
    <row r="130" spans="1:1" x14ac:dyDescent="0.35">
      <c r="A130" s="17" t="s">
        <v>214</v>
      </c>
    </row>
    <row r="131" spans="1:1" x14ac:dyDescent="0.35">
      <c r="A131" s="17" t="s">
        <v>215</v>
      </c>
    </row>
    <row r="132" spans="1:1" x14ac:dyDescent="0.35">
      <c r="A132" s="17" t="s">
        <v>216</v>
      </c>
    </row>
    <row r="133" spans="1:1" x14ac:dyDescent="0.35">
      <c r="A133" s="17" t="s">
        <v>217</v>
      </c>
    </row>
    <row r="134" spans="1:1" x14ac:dyDescent="0.35">
      <c r="A134" s="17" t="s">
        <v>218</v>
      </c>
    </row>
    <row r="135" spans="1:1" x14ac:dyDescent="0.35">
      <c r="A135" s="17" t="s">
        <v>219</v>
      </c>
    </row>
    <row r="136" spans="1:1" x14ac:dyDescent="0.35">
      <c r="A136" s="17" t="s">
        <v>220</v>
      </c>
    </row>
    <row r="137" spans="1:1" x14ac:dyDescent="0.35">
      <c r="A137" s="17" t="s">
        <v>221</v>
      </c>
    </row>
    <row r="138" spans="1:1" x14ac:dyDescent="0.35">
      <c r="A138" s="17" t="s">
        <v>222</v>
      </c>
    </row>
    <row r="139" spans="1:1" x14ac:dyDescent="0.35">
      <c r="A139" s="17" t="s">
        <v>223</v>
      </c>
    </row>
    <row r="140" spans="1:1" x14ac:dyDescent="0.35">
      <c r="A140" s="17" t="s">
        <v>224</v>
      </c>
    </row>
    <row r="141" spans="1:1" x14ac:dyDescent="0.35">
      <c r="A141" s="17" t="s">
        <v>225</v>
      </c>
    </row>
    <row r="142" spans="1:1" x14ac:dyDescent="0.35">
      <c r="A142" s="17" t="s">
        <v>226</v>
      </c>
    </row>
    <row r="143" spans="1:1" x14ac:dyDescent="0.35">
      <c r="A143" s="17" t="s">
        <v>227</v>
      </c>
    </row>
    <row r="144" spans="1:1" x14ac:dyDescent="0.35">
      <c r="A144" s="17" t="s">
        <v>228</v>
      </c>
    </row>
    <row r="145" spans="1:1" x14ac:dyDescent="0.35">
      <c r="A145" s="17" t="s">
        <v>229</v>
      </c>
    </row>
    <row r="146" spans="1:1" x14ac:dyDescent="0.35">
      <c r="A146" s="17" t="s">
        <v>230</v>
      </c>
    </row>
    <row r="147" spans="1:1" x14ac:dyDescent="0.35">
      <c r="A147" s="17" t="s">
        <v>231</v>
      </c>
    </row>
    <row r="148" spans="1:1" x14ac:dyDescent="0.35">
      <c r="A148" s="17" t="s">
        <v>232</v>
      </c>
    </row>
    <row r="149" spans="1:1" x14ac:dyDescent="0.35">
      <c r="A149" s="17" t="s">
        <v>233</v>
      </c>
    </row>
    <row r="150" spans="1:1" x14ac:dyDescent="0.35">
      <c r="A150" s="17" t="s">
        <v>234</v>
      </c>
    </row>
    <row r="151" spans="1:1" x14ac:dyDescent="0.35">
      <c r="A151" s="17" t="s">
        <v>235</v>
      </c>
    </row>
    <row r="152" spans="1:1" x14ac:dyDescent="0.35">
      <c r="A152" s="17" t="s">
        <v>236</v>
      </c>
    </row>
    <row r="153" spans="1:1" x14ac:dyDescent="0.35">
      <c r="A153" s="17" t="s">
        <v>237</v>
      </c>
    </row>
    <row r="154" spans="1:1" x14ac:dyDescent="0.35">
      <c r="A154" s="17" t="s">
        <v>238</v>
      </c>
    </row>
    <row r="155" spans="1:1" x14ac:dyDescent="0.35">
      <c r="A155" s="17" t="s">
        <v>239</v>
      </c>
    </row>
    <row r="156" spans="1:1" x14ac:dyDescent="0.35">
      <c r="A156" s="17" t="s">
        <v>240</v>
      </c>
    </row>
    <row r="157" spans="1:1" x14ac:dyDescent="0.35">
      <c r="A157" s="17" t="s">
        <v>241</v>
      </c>
    </row>
    <row r="158" spans="1:1" x14ac:dyDescent="0.35">
      <c r="A158" s="17" t="s">
        <v>242</v>
      </c>
    </row>
    <row r="159" spans="1:1" x14ac:dyDescent="0.35">
      <c r="A159" s="17" t="s">
        <v>243</v>
      </c>
    </row>
    <row r="160" spans="1:1" x14ac:dyDescent="0.35">
      <c r="A160" s="17" t="s">
        <v>244</v>
      </c>
    </row>
    <row r="161" spans="1:1" x14ac:dyDescent="0.35">
      <c r="A161" s="17" t="s">
        <v>245</v>
      </c>
    </row>
    <row r="162" spans="1:1" x14ac:dyDescent="0.35">
      <c r="A162" s="17" t="s">
        <v>246</v>
      </c>
    </row>
    <row r="163" spans="1:1" x14ac:dyDescent="0.35">
      <c r="A163" s="17" t="s">
        <v>247</v>
      </c>
    </row>
    <row r="164" spans="1:1" x14ac:dyDescent="0.35">
      <c r="A164" s="17" t="s">
        <v>248</v>
      </c>
    </row>
    <row r="165" spans="1:1" x14ac:dyDescent="0.35">
      <c r="A165" s="17" t="s">
        <v>249</v>
      </c>
    </row>
    <row r="166" spans="1:1" x14ac:dyDescent="0.35">
      <c r="A166" s="17" t="s">
        <v>250</v>
      </c>
    </row>
    <row r="167" spans="1:1" x14ac:dyDescent="0.35">
      <c r="A167" s="17" t="s">
        <v>251</v>
      </c>
    </row>
    <row r="168" spans="1:1" x14ac:dyDescent="0.35">
      <c r="A168" s="17" t="s">
        <v>252</v>
      </c>
    </row>
    <row r="169" spans="1:1" x14ac:dyDescent="0.35">
      <c r="A169" s="17" t="s">
        <v>253</v>
      </c>
    </row>
    <row r="170" spans="1:1" x14ac:dyDescent="0.35">
      <c r="A170" s="17" t="s">
        <v>254</v>
      </c>
    </row>
    <row r="171" spans="1:1" x14ac:dyDescent="0.35">
      <c r="A171" s="17" t="s">
        <v>255</v>
      </c>
    </row>
    <row r="172" spans="1:1" x14ac:dyDescent="0.35">
      <c r="A172" s="17" t="s">
        <v>256</v>
      </c>
    </row>
    <row r="173" spans="1:1" x14ac:dyDescent="0.35">
      <c r="A173" s="17" t="s">
        <v>257</v>
      </c>
    </row>
    <row r="174" spans="1:1" x14ac:dyDescent="0.35">
      <c r="A174" s="17" t="s">
        <v>258</v>
      </c>
    </row>
    <row r="175" spans="1:1" x14ac:dyDescent="0.35">
      <c r="A175" s="17" t="s">
        <v>259</v>
      </c>
    </row>
    <row r="176" spans="1:1" x14ac:dyDescent="0.35">
      <c r="A176" s="17" t="s">
        <v>260</v>
      </c>
    </row>
    <row r="177" spans="1:1" x14ac:dyDescent="0.35">
      <c r="A177" s="17" t="s">
        <v>261</v>
      </c>
    </row>
    <row r="178" spans="1:1" x14ac:dyDescent="0.35">
      <c r="A178" s="17" t="s">
        <v>262</v>
      </c>
    </row>
    <row r="179" spans="1:1" x14ac:dyDescent="0.35">
      <c r="A179" s="17" t="s">
        <v>263</v>
      </c>
    </row>
    <row r="180" spans="1:1" x14ac:dyDescent="0.35">
      <c r="A180" s="17" t="s">
        <v>264</v>
      </c>
    </row>
    <row r="181" spans="1:1" x14ac:dyDescent="0.35">
      <c r="A181" s="17" t="s">
        <v>265</v>
      </c>
    </row>
    <row r="182" spans="1:1" x14ac:dyDescent="0.35">
      <c r="A182" s="17" t="s">
        <v>266</v>
      </c>
    </row>
    <row r="183" spans="1:1" x14ac:dyDescent="0.35">
      <c r="A183" s="17" t="s">
        <v>267</v>
      </c>
    </row>
    <row r="184" spans="1:1" x14ac:dyDescent="0.35">
      <c r="A184" s="17" t="s">
        <v>268</v>
      </c>
    </row>
    <row r="185" spans="1:1" x14ac:dyDescent="0.35">
      <c r="A185" s="17" t="s">
        <v>269</v>
      </c>
    </row>
    <row r="186" spans="1:1" x14ac:dyDescent="0.35">
      <c r="A186" s="17" t="s">
        <v>270</v>
      </c>
    </row>
    <row r="187" spans="1:1" x14ac:dyDescent="0.35">
      <c r="A187" s="17" t="s">
        <v>271</v>
      </c>
    </row>
    <row r="188" spans="1:1" x14ac:dyDescent="0.35">
      <c r="A188" s="17" t="s">
        <v>272</v>
      </c>
    </row>
    <row r="189" spans="1:1" x14ac:dyDescent="0.35">
      <c r="A189" s="17" t="s">
        <v>273</v>
      </c>
    </row>
    <row r="190" spans="1:1" x14ac:dyDescent="0.35">
      <c r="A190" s="17" t="s">
        <v>274</v>
      </c>
    </row>
    <row r="191" spans="1:1" x14ac:dyDescent="0.35">
      <c r="A191" s="17" t="s">
        <v>275</v>
      </c>
    </row>
    <row r="192" spans="1:1" x14ac:dyDescent="0.35">
      <c r="A192" s="17" t="s">
        <v>276</v>
      </c>
    </row>
    <row r="193" spans="1:1" x14ac:dyDescent="0.35">
      <c r="A193" s="17" t="s">
        <v>277</v>
      </c>
    </row>
    <row r="194" spans="1:1" x14ac:dyDescent="0.35">
      <c r="A194" s="17" t="s">
        <v>278</v>
      </c>
    </row>
    <row r="195" spans="1:1" x14ac:dyDescent="0.35">
      <c r="A195" s="17" t="s">
        <v>279</v>
      </c>
    </row>
    <row r="196" spans="1:1" x14ac:dyDescent="0.35">
      <c r="A196" s="17" t="s">
        <v>280</v>
      </c>
    </row>
    <row r="197" spans="1:1" x14ac:dyDescent="0.35">
      <c r="A197" s="17" t="s">
        <v>281</v>
      </c>
    </row>
    <row r="198" spans="1:1" x14ac:dyDescent="0.35">
      <c r="A198" s="17" t="s">
        <v>282</v>
      </c>
    </row>
    <row r="199" spans="1:1" x14ac:dyDescent="0.35">
      <c r="A199" s="17" t="s">
        <v>283</v>
      </c>
    </row>
    <row r="200" spans="1:1" x14ac:dyDescent="0.35">
      <c r="A200" s="17" t="s">
        <v>284</v>
      </c>
    </row>
    <row r="201" spans="1:1" x14ac:dyDescent="0.35">
      <c r="A201" s="17" t="s">
        <v>285</v>
      </c>
    </row>
    <row r="202" spans="1:1" x14ac:dyDescent="0.35">
      <c r="A202" s="17" t="s">
        <v>286</v>
      </c>
    </row>
  </sheetData>
  <mergeCells count="12">
    <mergeCell ref="S1:T1"/>
    <mergeCell ref="I9:J9"/>
    <mergeCell ref="I18:J18"/>
    <mergeCell ref="I26:J26"/>
    <mergeCell ref="B1:C1"/>
    <mergeCell ref="M1:N1"/>
    <mergeCell ref="D1:F1"/>
    <mergeCell ref="G1:H1"/>
    <mergeCell ref="I1:J1"/>
    <mergeCell ref="K1:L1"/>
    <mergeCell ref="O1:P1"/>
    <mergeCell ref="Q1:R1"/>
  </mergeCells>
  <phoneticPr fontId="2" type="noConversion"/>
  <dataValidations count="2">
    <dataValidation type="list" allowBlank="1" showInputMessage="1" showErrorMessage="1" sqref="C12" xr:uid="{CDA4ECCB-C164-482B-94EB-B9AC1A0FE908}">
      <formula1>"BT,Liv,SN,RO"</formula1>
    </dataValidation>
    <dataValidation type="list" allowBlank="1" showInputMessage="1" showErrorMessage="1" sqref="C13" xr:uid="{553FBA4C-E34F-4A32-AECC-662D538AC57F}">
      <formula1>"App,Riv,VALE"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37</vt:i4>
      </vt:variant>
    </vt:vector>
  </HeadingPairs>
  <TitlesOfParts>
    <vt:vector size="41" baseType="lpstr">
      <vt:lpstr>Policy Data</vt:lpstr>
      <vt:lpstr>AL_Policy Number</vt:lpstr>
      <vt:lpstr>APD_Policy Number</vt:lpstr>
      <vt:lpstr>Dropdown</vt:lpstr>
      <vt:lpstr>Business_Type_Code</vt:lpstr>
      <vt:lpstr>Business_Type_Value</vt:lpstr>
      <vt:lpstr>Contact_Type_Code</vt:lpstr>
      <vt:lpstr>Contact_Type_Value</vt:lpstr>
      <vt:lpstr>Credited_Office</vt:lpstr>
      <vt:lpstr>Credited_Office_Code</vt:lpstr>
      <vt:lpstr>Credited_Office_Value</vt:lpstr>
      <vt:lpstr>Data_Business_Type_Code</vt:lpstr>
      <vt:lpstr>Data_Business_Type_Value</vt:lpstr>
      <vt:lpstr>Data_Contact_Type_Code</vt:lpstr>
      <vt:lpstr>Data_Contact_Type_Value</vt:lpstr>
      <vt:lpstr>Data_Credited_Office_Code</vt:lpstr>
      <vt:lpstr>Data_Credited_Office_Value</vt:lpstr>
      <vt:lpstr>Data_State_Code</vt:lpstr>
      <vt:lpstr>Data_State_Value</vt:lpstr>
      <vt:lpstr>Data_State_Value_FullName</vt:lpstr>
      <vt:lpstr>Data_States_Value</vt:lpstr>
      <vt:lpstr>Data_Transaction_Code</vt:lpstr>
      <vt:lpstr>Data_Transaction_Value</vt:lpstr>
      <vt:lpstr>Data_Year_Code</vt:lpstr>
      <vt:lpstr>Data_Year_Value</vt:lpstr>
      <vt:lpstr>Name_Business_Type_Value</vt:lpstr>
      <vt:lpstr>Name_Contact_Type_Value</vt:lpstr>
      <vt:lpstr>Name_Credited_Office_Value</vt:lpstr>
      <vt:lpstr>Name_State</vt:lpstr>
      <vt:lpstr>Name_State_Code</vt:lpstr>
      <vt:lpstr>Name_State_Value</vt:lpstr>
      <vt:lpstr>Name_State_Value_FullName</vt:lpstr>
      <vt:lpstr>Name_Transaction_Value</vt:lpstr>
      <vt:lpstr>Name_Year_Value</vt:lpstr>
      <vt:lpstr>State_Code</vt:lpstr>
      <vt:lpstr>State_Value</vt:lpstr>
      <vt:lpstr>State_Value_FullName</vt:lpstr>
      <vt:lpstr>Transaction_Code</vt:lpstr>
      <vt:lpstr>Transaction_Value</vt:lpstr>
      <vt:lpstr>Year_Code</vt:lpstr>
      <vt:lpstr>Year_Value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Benilou Pineda</dc:creator>
  <cp:lastModifiedBy>Asllie Sablan</cp:lastModifiedBy>
  <dcterms:created xsi:type="dcterms:W3CDTF">2020-03-02T07:39:48Z</dcterms:created>
  <dcterms:modified xsi:type="dcterms:W3CDTF">2021-07-01T08:51:01Z</dcterms:modified>
</cp:coreProperties>
</file>