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customXml/itemProps87.xml" ContentType="application/vnd.openxmlformats-officedocument.customXmlProperties+xml"/>
  <Override PartName="/customXml/itemProps88.xml" ContentType="application/vnd.openxmlformats-officedocument.customXmlProperties+xml"/>
  <Override PartName="/customXml/itemProps89.xml" ContentType="application/vnd.openxmlformats-officedocument.customXmlProperties+xml"/>
  <Override PartName="/customXml/itemProps90.xml" ContentType="application/vnd.openxmlformats-officedocument.customXmlProperties+xml"/>
  <Override PartName="/customXml/itemProps91.xml" ContentType="application/vnd.openxmlformats-officedocument.customXmlProperties+xml"/>
  <Override PartName="/customXml/itemProps92.xml" ContentType="application/vnd.openxmlformats-officedocument.customXmlProperties+xml"/>
  <Override PartName="/customXml/itemProps93.xml" ContentType="application/vnd.openxmlformats-officedocument.customXmlProperties+xml"/>
  <Override PartName="/customXml/itemProps94.xml" ContentType="application/vnd.openxmlformats-officedocument.customXmlProperties+xml"/>
  <Override PartName="/customXml/itemProps95.xml" ContentType="application/vnd.openxmlformats-officedocument.customXmlProperties+xml"/>
  <Override PartName="/customXml/itemProps96.xml" ContentType="application/vnd.openxmlformats-officedocument.customXmlProperties+xml"/>
  <Override PartName="/customXml/itemProps97.xml" ContentType="application/vnd.openxmlformats-officedocument.customXmlProperties+xml"/>
  <Override PartName="/customXml/itemProps98.xml" ContentType="application/vnd.openxmlformats-officedocument.customXmlProperties+xml"/>
  <Override PartName="/customXml/itemProps99.xml" ContentType="application/vnd.openxmlformats-officedocument.customXmlProperties+xml"/>
  <Override PartName="/customXml/itemProps100.xml" ContentType="application/vnd.openxmlformats-officedocument.customXmlProperties+xml"/>
  <Override PartName="/customXml/itemProps101.xml" ContentType="application/vnd.openxmlformats-officedocument.customXmlProperties+xml"/>
  <Override PartName="/customXml/itemProps102.xml" ContentType="application/vnd.openxmlformats-officedocument.customXmlProperties+xml"/>
  <Override PartName="/customXml/itemProps103.xml" ContentType="application/vnd.openxmlformats-officedocument.customXmlProperties+xml"/>
  <Override PartName="/customXml/itemProps104.xml" ContentType="application/vnd.openxmlformats-officedocument.customXmlProperties+xml"/>
  <Override PartName="/customXml/itemProps105.xml" ContentType="application/vnd.openxmlformats-officedocument.customXmlProperties+xml"/>
  <Override PartName="/customXml/itemProps106.xml" ContentType="application/vnd.openxmlformats-officedocument.customXmlProperties+xml"/>
  <Override PartName="/customXml/itemProps107.xml" ContentType="application/vnd.openxmlformats-officedocument.customXmlProperties+xml"/>
  <Override PartName="/customXml/itemProps108.xml" ContentType="application/vnd.openxmlformats-officedocument.customXmlProperties+xml"/>
  <Override PartName="/customXml/itemProps109.xml" ContentType="application/vnd.openxmlformats-officedocument.customXmlProperties+xml"/>
  <Override PartName="/customXml/itemProps110.xml" ContentType="application/vnd.openxmlformats-officedocument.customXmlProperties+xml"/>
  <Override PartName="/customXml/itemProps111.xml" ContentType="application/vnd.openxmlformats-officedocument.customXmlProperties+xml"/>
  <Override PartName="/customXml/itemProps112.xml" ContentType="application/vnd.openxmlformats-officedocument.customXmlProperties+xml"/>
  <Override PartName="/customXml/itemProps113.xml" ContentType="application/vnd.openxmlformats-officedocument.customXmlProperties+xml"/>
  <Override PartName="/customXml/itemProps114.xml" ContentType="application/vnd.openxmlformats-officedocument.customXmlProperties+xml"/>
  <Override PartName="/customXml/itemProps115.xml" ContentType="application/vnd.openxmlformats-officedocument.customXmlProperties+xml"/>
  <Override PartName="/customXml/itemProps116.xml" ContentType="application/vnd.openxmlformats-officedocument.customXmlProperties+xml"/>
  <Override PartName="/customXml/itemProps117.xml" ContentType="application/vnd.openxmlformats-officedocument.customXmlProperties+xml"/>
  <Override PartName="/customXml/itemProps118.xml" ContentType="application/vnd.openxmlformats-officedocument.customXmlProperties+xml"/>
  <Override PartName="/customXml/itemProps119.xml" ContentType="application/vnd.openxmlformats-officedocument.customXmlProperties+xml"/>
  <Override PartName="/customXml/itemProps120.xml" ContentType="application/vnd.openxmlformats-officedocument.customXmlProperties+xml"/>
  <Override PartName="/customXml/itemProps121.xml" ContentType="application/vnd.openxmlformats-officedocument.customXmlProperties+xml"/>
  <Override PartName="/customXml/itemProps122.xml" ContentType="application/vnd.openxmlformats-officedocument.customXmlProperties+xml"/>
  <Override PartName="/customXml/itemProps123.xml" ContentType="application/vnd.openxmlformats-officedocument.customXmlProperties+xml"/>
  <Override PartName="/customXml/itemProps124.xml" ContentType="application/vnd.openxmlformats-officedocument.customXmlProperties+xml"/>
  <Override PartName="/customXml/itemProps125.xml" ContentType="application/vnd.openxmlformats-officedocument.customXmlProperties+xml"/>
  <Override PartName="/customXml/itemProps126.xml" ContentType="application/vnd.openxmlformats-officedocument.customXmlProperties+xml"/>
  <Override PartName="/customXml/itemProps127.xml" ContentType="application/vnd.openxmlformats-officedocument.customXmlProperties+xml"/>
  <Override PartName="/customXml/itemProps128.xml" ContentType="application/vnd.openxmlformats-officedocument.customXmlProperties+xml"/>
  <Override PartName="/customXml/itemProps129.xml" ContentType="application/vnd.openxmlformats-officedocument.customXmlProperties+xml"/>
  <Override PartName="/customXml/itemProps130.xml" ContentType="application/vnd.openxmlformats-officedocument.customXmlProperties+xml"/>
  <Override PartName="/customXml/itemProps131.xml" ContentType="application/vnd.openxmlformats-officedocument.customXmlProperties+xml"/>
  <Override PartName="/customXml/itemProps132.xml" ContentType="application/vnd.openxmlformats-officedocument.customXmlProperties+xml"/>
  <Override PartName="/customXml/itemProps133.xml" ContentType="application/vnd.openxmlformats-officedocument.customXmlProperties+xml"/>
  <Override PartName="/customXml/itemProps134.xml" ContentType="application/vnd.openxmlformats-officedocument.customXmlProperties+xml"/>
  <Override PartName="/customXml/itemProps135.xml" ContentType="application/vnd.openxmlformats-officedocument.customXmlProperties+xml"/>
  <Override PartName="/customXml/itemProps136.xml" ContentType="application/vnd.openxmlformats-officedocument.customXmlProperties+xml"/>
  <Override PartName="/customXml/itemProps137.xml" ContentType="application/vnd.openxmlformats-officedocument.customXmlProperties+xml"/>
  <Override PartName="/customXml/itemProps138.xml" ContentType="application/vnd.openxmlformats-officedocument.customXmlProperties+xml"/>
  <Override PartName="/customXml/itemProps139.xml" ContentType="application/vnd.openxmlformats-officedocument.customXmlProperties+xml"/>
  <Override PartName="/customXml/itemProps140.xml" ContentType="application/vnd.openxmlformats-officedocument.customXmlProperties+xml"/>
  <Override PartName="/customXml/itemProps141.xml" ContentType="application/vnd.openxmlformats-officedocument.customXmlProperties+xml"/>
  <Override PartName="/customXml/itemProps142.xml" ContentType="application/vnd.openxmlformats-officedocument.customXmlProperties+xml"/>
  <Override PartName="/customXml/itemProps143.xml" ContentType="application/vnd.openxmlformats-officedocument.customXmlProperties+xml"/>
  <Override PartName="/customXml/itemProps144.xml" ContentType="application/vnd.openxmlformats-officedocument.customXmlProperties+xml"/>
  <Override PartName="/customXml/itemProps145.xml" ContentType="application/vnd.openxmlformats-officedocument.customXmlProperties+xml"/>
  <Override PartName="/customXml/itemProps146.xml" ContentType="application/vnd.openxmlformats-officedocument.customXmlProperties+xml"/>
  <Override PartName="/customXml/itemProps147.xml" ContentType="application/vnd.openxmlformats-officedocument.customXmlProperties+xml"/>
  <Override PartName="/customXml/itemProps148.xml" ContentType="application/vnd.openxmlformats-officedocument.customXmlProperties+xml"/>
  <Override PartName="/customXml/itemProps149.xml" ContentType="application/vnd.openxmlformats-officedocument.customXmlProperties+xml"/>
  <Override PartName="/customXml/itemProps150.xml" ContentType="application/vnd.openxmlformats-officedocument.customXmlProperties+xml"/>
  <Override PartName="/customXml/itemProps151.xml" ContentType="application/vnd.openxmlformats-officedocument.customXmlProperties+xml"/>
  <Override PartName="/customXml/itemProps152.xml" ContentType="application/vnd.openxmlformats-officedocument.customXmlProperties+xml"/>
  <Override PartName="/customXml/itemProps153.xml" ContentType="application/vnd.openxmlformats-officedocument.customXmlProperties+xml"/>
  <Override PartName="/customXml/itemProps154.xml" ContentType="application/vnd.openxmlformats-officedocument.customXmlProperties+xml"/>
  <Override PartName="/customXml/itemProps155.xml" ContentType="application/vnd.openxmlformats-officedocument.customXmlProperties+xml"/>
  <Override PartName="/customXml/itemProps156.xml" ContentType="application/vnd.openxmlformats-officedocument.customXmlProperties+xml"/>
  <Override PartName="/customXml/itemProps157.xml" ContentType="application/vnd.openxmlformats-officedocument.customXmlProperties+xml"/>
  <Override PartName="/customXml/itemProps158.xml" ContentType="application/vnd.openxmlformats-officedocument.customXmlProperties+xml"/>
  <Override PartName="/customXml/itemProps159.xml" ContentType="application/vnd.openxmlformats-officedocument.customXmlProperties+xml"/>
  <Override PartName="/customXml/itemProps160.xml" ContentType="application/vnd.openxmlformats-officedocument.customXmlProperties+xml"/>
  <Override PartName="/customXml/itemProps161.xml" ContentType="application/vnd.openxmlformats-officedocument.customXmlProperties+xml"/>
  <Override PartName="/customXml/itemProps162.xml" ContentType="application/vnd.openxmlformats-officedocument.customXmlProperties+xml"/>
  <Override PartName="/customXml/itemProps163.xml" ContentType="application/vnd.openxmlformats-officedocument.customXmlProperties+xml"/>
  <Override PartName="/customXml/itemProps164.xml" ContentType="application/vnd.openxmlformats-officedocument.customXmlProperties+xml"/>
  <Override PartName="/customXml/itemProps165.xml" ContentType="application/vnd.openxmlformats-officedocument.customXmlProperties+xml"/>
  <Override PartName="/customXml/itemProps166.xml" ContentType="application/vnd.openxmlformats-officedocument.customXmlProperties+xml"/>
  <Override PartName="/customXml/itemProps167.xml" ContentType="application/vnd.openxmlformats-officedocument.customXmlProperties+xml"/>
  <Override PartName="/customXml/itemProps168.xml" ContentType="application/vnd.openxmlformats-officedocument.customXmlProperties+xml"/>
  <Override PartName="/customXml/itemProps169.xml" ContentType="application/vnd.openxmlformats-officedocument.customXmlProperties+xml"/>
  <Override PartName="/customXml/itemProps170.xml" ContentType="application/vnd.openxmlformats-officedocument.customXmlProperties+xml"/>
  <Override PartName="/customXml/itemProps171.xml" ContentType="application/vnd.openxmlformats-officedocument.customXmlProperties+xml"/>
  <Override PartName="/customXml/itemProps172.xml" ContentType="application/vnd.openxmlformats-officedocument.customXmlProperties+xml"/>
  <Override PartName="/customXml/itemProps173.xml" ContentType="application/vnd.openxmlformats-officedocument.customXmlProperties+xml"/>
  <Override PartName="/customXml/itemProps174.xml" ContentType="application/vnd.openxmlformats-officedocument.customXmlProperties+xml"/>
  <Override PartName="/customXml/itemProps175.xml" ContentType="application/vnd.openxmlformats-officedocument.customXmlProperties+xml"/>
  <Override PartName="/customXml/itemProps176.xml" ContentType="application/vnd.openxmlformats-officedocument.customXmlProperties+xml"/>
  <Override PartName="/customXml/itemProps177.xml" ContentType="application/vnd.openxmlformats-officedocument.customXmlProperties+xml"/>
  <Override PartName="/customXml/itemProps178.xml" ContentType="application/vnd.openxmlformats-officedocument.customXmlProperties+xml"/>
  <Override PartName="/customXml/itemProps179.xml" ContentType="application/vnd.openxmlformats-officedocument.customXmlProperties+xml"/>
  <Override PartName="/customXml/itemProps180.xml" ContentType="application/vnd.openxmlformats-officedocument.customXmlProperties+xml"/>
  <Override PartName="/customXml/itemProps181.xml" ContentType="application/vnd.openxmlformats-officedocument.customXmlProperties+xml"/>
  <Override PartName="/customXml/itemProps182.xml" ContentType="application/vnd.openxmlformats-officedocument.customXmlProperties+xml"/>
  <Override PartName="/customXml/itemProps183.xml" ContentType="application/vnd.openxmlformats-officedocument.customXmlProperties+xml"/>
  <Override PartName="/customXml/itemProps184.xml" ContentType="application/vnd.openxmlformats-officedocument.customXmlProperties+xml"/>
  <Override PartName="/customXml/itemProps185.xml" ContentType="application/vnd.openxmlformats-officedocument.customXmlProperties+xml"/>
  <Override PartName="/customXml/itemProps18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Asma\Desktop\03_Sales_Customer_Performance_Intelligence_Suite\Dashboards\"/>
    </mc:Choice>
  </mc:AlternateContent>
  <xr:revisionPtr revIDLastSave="0" documentId="13_ncr:1_{59EB32A2-94AA-4995-87FF-8D36E92F4A28}" xr6:coauthVersionLast="47" xr6:coauthVersionMax="47" xr10:uidLastSave="{00000000-0000-0000-0000-000000000000}"/>
  <bookViews>
    <workbookView xWindow="-110" yWindow="-110" windowWidth="19420" windowHeight="10300" tabRatio="808" activeTab="1" xr2:uid="{00000000-000D-0000-FFFF-FFFF00000000}"/>
  </bookViews>
  <sheets>
    <sheet name="Analysis Sheet" sheetId="38" r:id="rId1"/>
    <sheet name="Dashboard" sheetId="42" r:id="rId2"/>
    <sheet name="Product_Deep_Dive" sheetId="43" r:id="rId3"/>
  </sheets>
  <definedNames>
    <definedName name="_xlpm.c" hidden="1" xlm="1">#NAME?</definedName>
    <definedName name="_xlnm.Print_Area" localSheetId="1">Dashboard!$B$6:$T$51</definedName>
    <definedName name="_xlnm.Print_Area" localSheetId="2">Product_Deep_Dive!$B$6:$T$51</definedName>
    <definedName name="Slicer_Category">#N/A</definedName>
    <definedName name="Slicer_Year">#N/A</definedName>
  </definedNames>
  <calcPr calcId="191029"/>
  <pivotCaches>
    <pivotCache cacheId="114" r:id="rId4"/>
    <pivotCache cacheId="127" r:id="rId5"/>
    <pivotCache cacheId="132" r:id="rId6"/>
    <pivotCache cacheId="134" r:id="rId7"/>
    <pivotCache cacheId="136" r:id="rId8"/>
    <pivotCache cacheId="138" r:id="rId9"/>
    <pivotCache cacheId="140" r:id="rId10"/>
    <pivotCache cacheId="145" r:id="rId11"/>
    <pivotCache cacheId="130" r:id="rId12"/>
    <pivotCache cacheId="143" r:id="rId13"/>
  </pivotCaches>
  <extLst>
    <ext xmlns:x14="http://schemas.microsoft.com/office/spreadsheetml/2009/9/main" uri="{876F7934-8845-4945-9796-88D515C7AA90}">
      <x14:pivotCaches>
        <pivotCache cacheId="10"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_32fb2f56-bc21-45c0-8b01-a028180719a2" name="Customer" connection="Query - Customer"/>
          <x15:modelTable id="Order_Items_b771f93f-a0a9-4676-8386-d425e6e2870d" name="Order_Items" connection="Query - Order_Items"/>
          <x15:modelTable id="Orders_d28d62c8-95dc-430a-9ff1-557f042a0c30" name="Orders" connection="Query - Orders"/>
          <x15:modelTable id="Products_e1d4e2be-2276-48db-8410-cb5b5a7fe924" name="Products" connection="Query - Products"/>
          <x15:modelTable id="Staff_1c663df1-ad68-4345-aa4c-8a8691ad1310" name="Staff" connection="Query - Staff"/>
          <x15:modelTable id="Calendar_5e307508-84fd-4cfc-b2c1-bf9bc92bf96f" name="Calendar" connection="Query - Calendar"/>
        </x15:modelTables>
        <x15:modelRelationships>
          <x15:modelRelationship fromTable="Order_Items" fromColumn="ProductID" toTable="Products" toColumn="ProductID"/>
          <x15:modelRelationship fromTable="Order_Items" fromColumn="SalesOrderID" toTable="Orders" toColumn="SalesOrderID"/>
          <x15:modelRelationship fromTable="Orders" fromColumn="SalesPersonID" toTable="Staff" toColumn="EmployeeID"/>
          <x15:modelRelationship fromTable="Orders" fromColumn="CustomerID" toTable="Customer" toColumn="CustomerID"/>
          <x15:modelRelationship fromTable="Orders" fromColumn="OrderDate" toTable="Calendar" toColumn="Date"/>
        </x15:modelRelationships>
        <x15:extLst>
          <ext xmlns:x16="http://schemas.microsoft.com/office/spreadsheetml/2014/11/main" uri="{9835A34E-60A6-4A7C-AAB8-D5F71C897F49}">
            <x16:modelTimeGroupings>
              <x16:modelTimeGrouping tableName="Orders" columnName="OrderDate" columnId="OrderDate">
                <x16:calculatedTimeColumn columnName="OrderDate (Year)" columnId="OrderDate (Year)" contentType="years" isSelected="1"/>
                <x16:calculatedTimeColumn columnName="OrderDate (Quarter)" columnId="OrderDate (Quarter)" contentType="quarters" isSelected="1"/>
                <x16:calculatedTimeColumn columnName="OrderDate (Month Index)" columnId="OrderDate (Month Index)" contentType="monthsindex" isSelected="1"/>
                <x16:calculatedTimeColumn columnName="OrderDate (Month)" columnId="Order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9" i="38" l="1"/>
  <c r="AB24" i="38"/>
  <c r="AB23" i="38"/>
  <c r="X9" i="38" l="1"/>
  <c r="AD6" i="38"/>
  <c r="V10" i="38"/>
  <c r="X10" i="38" s="1"/>
  <c r="F21" i="38"/>
  <c r="F17" i="38"/>
  <c r="F13" i="38"/>
  <c r="AA7" i="38"/>
  <c r="AB26" i="38"/>
  <c r="AC26" i="38" s="1"/>
  <c r="AD9" i="38" s="1"/>
  <c r="AD7" i="38"/>
  <c r="F9" i="38"/>
  <c r="AB25" i="38"/>
  <c r="F25" i="38"/>
  <c r="V11" i="38" l="1"/>
  <c r="X11" i="38" s="1"/>
  <c r="AD8" i="38"/>
  <c r="V12" i="38" l="1"/>
  <c r="X12" i="38" s="1"/>
  <c r="V13" i="38" l="1"/>
  <c r="X13" i="38" s="1"/>
  <c r="V14" i="38" l="1"/>
  <c r="X14" i="38" s="1"/>
  <c r="V15" i="38" l="1"/>
  <c r="X15" i="38" s="1"/>
  <c r="V16" i="38" l="1"/>
  <c r="X16" i="38" s="1"/>
  <c r="V17" i="38" l="1"/>
  <c r="X17" i="38" s="1"/>
  <c r="V18" i="38" l="1"/>
  <c r="X18" i="38" s="1"/>
  <c r="V19" i="38" l="1"/>
  <c r="X19" i="38" s="1"/>
  <c r="V20" i="38" l="1"/>
  <c r="X20" i="38" s="1"/>
  <c r="V21" i="38" l="1"/>
  <c r="X21" i="38" s="1"/>
  <c r="V22" i="38" l="1"/>
  <c r="X22" i="38" s="1"/>
  <c r="V23" i="38" l="1"/>
  <c r="X23" i="38" s="1"/>
  <c r="V24" i="38" l="1"/>
  <c r="X24" i="38" s="1"/>
  <c r="V25" i="38" l="1"/>
  <c r="X25" i="38" s="1"/>
  <c r="V26" i="38" l="1"/>
  <c r="X26" i="38" s="1"/>
  <c r="V27" i="38" l="1"/>
  <c r="X27" i="38" s="1"/>
  <c r="V28" i="38" l="1"/>
  <c r="X28" i="38" s="1"/>
  <c r="V29" i="38" l="1"/>
  <c r="X29" i="38" s="1"/>
  <c r="V30" i="38" l="1"/>
  <c r="X30" i="38" s="1"/>
  <c r="V31" i="38" l="1"/>
  <c r="X31" i="38" s="1"/>
  <c r="V32" i="38" l="1"/>
  <c r="X32" i="38" s="1"/>
  <c r="V33" i="38" l="1"/>
  <c r="X33" i="38" s="1"/>
  <c r="V34" i="38" l="1"/>
  <c r="X34" i="38" s="1"/>
  <c r="V35" i="38" l="1"/>
  <c r="X35" i="38" s="1"/>
  <c r="V36" i="38" l="1"/>
  <c r="X36" i="38" s="1"/>
  <c r="V37" i="38" l="1"/>
  <c r="X37" i="38" s="1"/>
  <c r="V38" i="38" l="1"/>
  <c r="X38" i="38" s="1"/>
  <c r="V39" i="38" l="1"/>
  <c r="X39" i="38" s="1"/>
  <c r="V40" i="38" l="1"/>
  <c r="X40" i="38" s="1"/>
  <c r="V41" i="38" l="1"/>
  <c r="X41" i="38" s="1"/>
  <c r="V42" i="38" l="1"/>
  <c r="X42" i="38" s="1"/>
  <c r="V43" i="38" l="1"/>
  <c r="X43" i="38" s="1"/>
  <c r="V44" i="38" l="1"/>
  <c r="X44" i="38" s="1"/>
  <c r="V45" i="38" l="1"/>
  <c r="X45" i="38" s="1"/>
  <c r="T51" i="38" l="1"/>
  <c r="T50" i="38"/>
  <c r="T52" i="3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451CA8-048B-4B42-BBEE-D8BC56ADCCB2}" name="Query - Calendar" description="Connection to the 'Calendar' query in the workbook." type="100" refreshedVersion="8" minRefreshableVersion="5">
    <extLst>
      <ext xmlns:x15="http://schemas.microsoft.com/office/spreadsheetml/2010/11/main" uri="{DE250136-89BD-433C-8126-D09CA5730AF9}">
        <x15:connection id="5473c976-4438-4245-9329-facebe7b8a97"/>
      </ext>
    </extLst>
  </connection>
  <connection id="2" xr16:uid="{40813AC1-9587-44F3-B814-C80FDC9113B4}" name="Query - Customer" description="Connection to the 'Customer' query in the workbook." type="100" refreshedVersion="8" minRefreshableVersion="5">
    <extLst>
      <ext xmlns:x15="http://schemas.microsoft.com/office/spreadsheetml/2010/11/main" uri="{DE250136-89BD-433C-8126-D09CA5730AF9}">
        <x15:connection id="673782fd-a188-4532-abeb-3cad30f2031d"/>
      </ext>
    </extLst>
  </connection>
  <connection id="3" xr16:uid="{25004CA3-4E24-43F2-A986-B800A2B1D6ED}" keepAlive="1" name="Query - Departments1" description="Connection to the 'Departments1' query in the workbook." type="5" refreshedVersion="8" background="1" saveData="1">
    <dbPr connection="Provider=Microsoft.Mashup.OleDb.1;Data Source=$Workbook$;Location=Departments1;Extended Properties=&quot;&quot;" command="SELECT * FROM [Departments1]"/>
  </connection>
  <connection id="4" xr16:uid="{D2B9548C-2F04-4C4D-A57A-1194F4B68852}" name="Query - Order_Items" description="Connection to the 'Order_Items' query in the workbook." type="100" refreshedVersion="8" minRefreshableVersion="5">
    <extLst>
      <ext xmlns:x15="http://schemas.microsoft.com/office/spreadsheetml/2010/11/main" uri="{DE250136-89BD-433C-8126-D09CA5730AF9}">
        <x15:connection id="f0824506-3540-4bab-8a6a-b385ecc9add7"/>
      </ext>
    </extLst>
  </connection>
  <connection id="5" xr16:uid="{C8EC0B5F-2224-4053-A0EF-0BAB5970AD0B}" name="Query - Orders" description="Connection to the 'Orders' query in the workbook." type="100" refreshedVersion="8" minRefreshableVersion="5">
    <extLst>
      <ext xmlns:x15="http://schemas.microsoft.com/office/spreadsheetml/2010/11/main" uri="{DE250136-89BD-433C-8126-D09CA5730AF9}">
        <x15:connection id="2c75fcf8-5d46-44e4-b7bc-b2b571f01ca4"/>
      </ext>
    </extLst>
  </connection>
  <connection id="6" xr16:uid="{E2BD00CC-033F-47B3-B106-7627AE6774B7}" name="Query - Products" description="Connection to the 'Products' query in the workbook." type="100" refreshedVersion="8" minRefreshableVersion="5">
    <extLst>
      <ext xmlns:x15="http://schemas.microsoft.com/office/spreadsheetml/2010/11/main" uri="{DE250136-89BD-433C-8126-D09CA5730AF9}">
        <x15:connection id="97dc5690-8af9-473b-a0fe-4c871d5d4467"/>
      </ext>
    </extLst>
  </connection>
  <connection id="7" xr16:uid="{7335EB16-6A8A-4BD3-BA2A-FB80F57ACC64}" name="Query - Staff" description="Connection to the 'Staff' query in the workbook." type="100" refreshedVersion="8" minRefreshableVersion="5">
    <extLst>
      <ext xmlns:x15="http://schemas.microsoft.com/office/spreadsheetml/2010/11/main" uri="{DE250136-89BD-433C-8126-D09CA5730AF9}">
        <x15:connection id="0466addb-7657-4f93-899a-6bb2f3cafd32"/>
      </ext>
    </extLst>
  </connection>
  <connection id="8" xr16:uid="{3D2605F5-7AA7-4B9D-BF56-58546906191E}" keepAlive="1" name="ThisWorkbookDataModel" description="Data Model"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Products].[Category].[All]}"/>
    <s v="{[Calendar].[Year].[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<sst xmlns="http://schemas.openxmlformats.org/spreadsheetml/2006/main" count="181" uniqueCount="93">
  <si>
    <t>Revenue</t>
  </si>
  <si>
    <t>Total Revenue</t>
  </si>
  <si>
    <t>Total Orders</t>
  </si>
  <si>
    <t>Orders</t>
  </si>
  <si>
    <t>Items Sold</t>
  </si>
  <si>
    <t>Average Order Value (AOV)</t>
  </si>
  <si>
    <t>Average Order Value</t>
  </si>
  <si>
    <t>Gross Profit</t>
  </si>
  <si>
    <t>Row Labels</t>
  </si>
  <si>
    <t>Apr</t>
  </si>
  <si>
    <t>Aug</t>
  </si>
  <si>
    <t>Dec</t>
  </si>
  <si>
    <t>Feb</t>
  </si>
  <si>
    <t>Jan</t>
  </si>
  <si>
    <t>Jul</t>
  </si>
  <si>
    <t>Jun</t>
  </si>
  <si>
    <t>Mar</t>
  </si>
  <si>
    <t>May</t>
  </si>
  <si>
    <t>Nov</t>
  </si>
  <si>
    <t>Oct</t>
  </si>
  <si>
    <t>Sep</t>
  </si>
  <si>
    <t>Grand Total</t>
  </si>
  <si>
    <t>Monthly Trend</t>
  </si>
  <si>
    <t>Accessories</t>
  </si>
  <si>
    <t>Bikes</t>
  </si>
  <si>
    <t>Clothing</t>
  </si>
  <si>
    <t>Components</t>
  </si>
  <si>
    <t>Bib-Shorts</t>
  </si>
  <si>
    <t>Bike Racks</t>
  </si>
  <si>
    <t>Bike Stands</t>
  </si>
  <si>
    <t>Bottles and Cages</t>
  </si>
  <si>
    <t>Bottom Brackets</t>
  </si>
  <si>
    <t>Brakes</t>
  </si>
  <si>
    <t>Caps</t>
  </si>
  <si>
    <t>Chains</t>
  </si>
  <si>
    <t>Cleaners</t>
  </si>
  <si>
    <t>Cranksets</t>
  </si>
  <si>
    <t>Derailleurs</t>
  </si>
  <si>
    <t>Fenders</t>
  </si>
  <si>
    <t>Forks</t>
  </si>
  <si>
    <t>Gloves</t>
  </si>
  <si>
    <t>Handlebars</t>
  </si>
  <si>
    <t>Headsets</t>
  </si>
  <si>
    <t>Helmets</t>
  </si>
  <si>
    <t>Hydration Packs</t>
  </si>
  <si>
    <t>Jerseys</t>
  </si>
  <si>
    <t>Lights</t>
  </si>
  <si>
    <t>Locks</t>
  </si>
  <si>
    <t>Mountain Bikes</t>
  </si>
  <si>
    <t>Mountain Frames</t>
  </si>
  <si>
    <t>Panniers</t>
  </si>
  <si>
    <t>Pedals</t>
  </si>
  <si>
    <t>Pumps</t>
  </si>
  <si>
    <t>Road Bikes</t>
  </si>
  <si>
    <t>Road Frames</t>
  </si>
  <si>
    <t>Saddles</t>
  </si>
  <si>
    <t>Shorts</t>
  </si>
  <si>
    <t>Socks</t>
  </si>
  <si>
    <t>Tights</t>
  </si>
  <si>
    <t>Tires and Tubes</t>
  </si>
  <si>
    <t>Touring Bikes</t>
  </si>
  <si>
    <t>Touring Frames</t>
  </si>
  <si>
    <t>Vests</t>
  </si>
  <si>
    <t>Wheels</t>
  </si>
  <si>
    <t>Categories by Revenue</t>
  </si>
  <si>
    <t>Pareto Chart</t>
  </si>
  <si>
    <t>Gross Profit Share</t>
  </si>
  <si>
    <t>Constant Line</t>
  </si>
  <si>
    <t>Top 8 Product Groups by Revenue</t>
  </si>
  <si>
    <t>Sales &amp; Product Performance - Analysis</t>
  </si>
  <si>
    <t>Sales &amp; Product Performance - KPIs</t>
  </si>
  <si>
    <t>segment</t>
  </si>
  <si>
    <t>Segment</t>
  </si>
  <si>
    <t>% of Total</t>
  </si>
  <si>
    <t>A</t>
  </si>
  <si>
    <t>B</t>
  </si>
  <si>
    <t>C</t>
  </si>
  <si>
    <t>Category</t>
  </si>
  <si>
    <t>All</t>
  </si>
  <si>
    <t>Peak Month</t>
  </si>
  <si>
    <t>Weak Month</t>
  </si>
  <si>
    <t>seasonality</t>
  </si>
  <si>
    <t>Seasonality</t>
  </si>
  <si>
    <t>Year</t>
  </si>
  <si>
    <t>Recent Momentum</t>
  </si>
  <si>
    <t>all</t>
  </si>
  <si>
    <t>bikes</t>
  </si>
  <si>
    <t>accessories</t>
  </si>
  <si>
    <t>clothing</t>
  </si>
  <si>
    <t>components</t>
  </si>
  <si>
    <t>peak month</t>
  </si>
  <si>
    <t>weak month</t>
  </si>
  <si>
    <t>Cumulative Gross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</si>
</sst>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0;\(\$#,##0\);\$#,##0"/>
    <numFmt numFmtId="165" formatCode="&quot;$&quot;\ #,##0"/>
    <numFmt numFmtId="166" formatCode="_(* #,##0_);_(* \(#,##0\);_(* &quot;-&quot;??_);_(@_)"/>
    <numFmt numFmtId="167" formatCode="0.0%"/>
    <numFmt numFmtId="168" formatCode="@\ &quot;*&quot;"/>
    <numFmt numFmtId="169" formatCode="&quot;$&quot;#,##0"/>
  </numFmts>
  <fonts count="6" x14ac:knownFonts="1">
    <font>
      <sz val="11"/>
      <color theme="1"/>
      <name val="Calibri"/>
      <family val="2"/>
      <scheme val="minor"/>
    </font>
    <font>
      <b/>
      <sz val="11"/>
      <color theme="1"/>
      <name val="Calibri"/>
      <family val="2"/>
      <scheme val="minor"/>
    </font>
    <font>
      <b/>
      <sz val="15"/>
      <color theme="1"/>
      <name val="Calibri"/>
      <family val="2"/>
      <scheme val="minor"/>
    </font>
    <font>
      <b/>
      <sz val="15"/>
      <color theme="0"/>
      <name val="Calibri"/>
      <family val="2"/>
      <scheme val="minor"/>
    </font>
    <font>
      <sz val="11"/>
      <color theme="0" tint="-0.499984740745262"/>
      <name val="Calibri"/>
      <family val="2"/>
      <scheme val="minor"/>
    </font>
    <font>
      <sz val="11"/>
      <color theme="1"/>
      <name val="Calibri"/>
      <family val="2"/>
      <scheme val="minor"/>
    </font>
  </fonts>
  <fills count="7">
    <fill>
      <patternFill patternType="none"/>
    </fill>
    <fill>
      <patternFill patternType="gray125"/>
    </fill>
    <fill>
      <patternFill patternType="solid">
        <fgColor theme="5" tint="0.39997558519241921"/>
        <bgColor indexed="64"/>
      </patternFill>
    </fill>
    <fill>
      <patternFill patternType="solid">
        <fgColor theme="4"/>
        <bgColor indexed="64"/>
      </patternFill>
    </fill>
    <fill>
      <patternFill patternType="solid">
        <fgColor theme="0" tint="-0.499984740745262"/>
        <bgColor indexed="64"/>
      </patternFill>
    </fill>
    <fill>
      <patternFill patternType="solid">
        <fgColor theme="3" tint="0.79998168889431442"/>
        <bgColor indexed="64"/>
      </patternFill>
    </fill>
    <fill>
      <patternFill patternType="solid">
        <fgColor theme="4" tint="0.79998168889431442"/>
        <bgColor theme="4" tint="0.79998168889431442"/>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2">
    <xf numFmtId="0" fontId="0" fillId="0" borderId="0"/>
    <xf numFmtId="9" fontId="5" fillId="0" borderId="0" applyFont="0" applyFill="0" applyBorder="0" applyAlignment="0" applyProtection="0"/>
  </cellStyleXfs>
  <cellXfs count="35">
    <xf numFmtId="0" fontId="0" fillId="0" borderId="0" xfId="0"/>
    <xf numFmtId="0" fontId="0" fillId="0" borderId="0" xfId="0" applyAlignment="1">
      <alignment horizontal="center" vertical="center"/>
    </xf>
    <xf numFmtId="0" fontId="4" fillId="4" borderId="0" xfId="0" applyFont="1" applyFill="1"/>
    <xf numFmtId="0" fontId="0" fillId="4" borderId="0" xfId="0" applyFill="1"/>
    <xf numFmtId="0" fontId="0" fillId="0" borderId="0" xfId="0" applyAlignment="1">
      <alignment horizontal="center"/>
    </xf>
    <xf numFmtId="164" fontId="0" fillId="0" borderId="0" xfId="0" applyNumberFormat="1" applyAlignment="1">
      <alignment horizontal="center"/>
    </xf>
    <xf numFmtId="165" fontId="0" fillId="0" borderId="0" xfId="0" applyNumberFormat="1" applyAlignment="1">
      <alignment horizontal="center"/>
    </xf>
    <xf numFmtId="0" fontId="2" fillId="0" borderId="0" xfId="0" applyFont="1" applyAlignment="1">
      <alignment horizontal="center" vertical="center"/>
    </xf>
    <xf numFmtId="164" fontId="0" fillId="0" borderId="0" xfId="0" applyNumberFormat="1"/>
    <xf numFmtId="166" fontId="0" fillId="0" borderId="0" xfId="0" applyNumberFormat="1"/>
    <xf numFmtId="0" fontId="0" fillId="0" borderId="0" xfId="0" pivotButton="1"/>
    <xf numFmtId="0" fontId="0" fillId="0" borderId="0" xfId="0" applyAlignment="1">
      <alignment horizontal="left"/>
    </xf>
    <xf numFmtId="1" fontId="0" fillId="0" borderId="0" xfId="0" applyNumberFormat="1"/>
    <xf numFmtId="10" fontId="0" fillId="0" borderId="0" xfId="0" applyNumberFormat="1"/>
    <xf numFmtId="9" fontId="0" fillId="0" borderId="0" xfId="1" applyFont="1" applyAlignment="1">
      <alignment horizontal="center" vertical="center"/>
    </xf>
    <xf numFmtId="0" fontId="1" fillId="5" borderId="0" xfId="0" applyFont="1" applyFill="1"/>
    <xf numFmtId="0" fontId="1" fillId="0" borderId="0" xfId="0" applyFont="1" applyAlignment="1">
      <alignment horizontal="center" vertical="center"/>
    </xf>
    <xf numFmtId="0" fontId="3" fillId="0" borderId="0" xfId="0" applyFont="1" applyAlignment="1">
      <alignment vertical="center"/>
    </xf>
    <xf numFmtId="167" fontId="0" fillId="0" borderId="0" xfId="1" applyNumberFormat="1" applyFont="1" applyAlignment="1">
      <alignment horizontal="center" vertical="center"/>
    </xf>
    <xf numFmtId="0" fontId="1" fillId="0" borderId="0" xfId="0" applyFont="1"/>
    <xf numFmtId="9" fontId="1" fillId="0" borderId="0" xfId="1" applyFont="1" applyAlignment="1">
      <alignment horizontal="center" vertical="center"/>
    </xf>
    <xf numFmtId="0" fontId="0" fillId="0" borderId="0" xfId="0" applyAlignment="1">
      <alignment horizontal="left" vertical="center"/>
    </xf>
    <xf numFmtId="2" fontId="1" fillId="0" borderId="0" xfId="1" applyNumberFormat="1" applyFont="1" applyAlignment="1">
      <alignment horizontal="center" vertical="center"/>
    </xf>
    <xf numFmtId="0" fontId="1" fillId="0" borderId="0" xfId="0" applyFont="1" applyAlignment="1">
      <alignment horizontal="left" vertical="center"/>
    </xf>
    <xf numFmtId="0" fontId="1" fillId="6" borderId="1" xfId="0" applyFont="1" applyFill="1" applyBorder="1"/>
    <xf numFmtId="0" fontId="1" fillId="6" borderId="2" xfId="0" applyFont="1" applyFill="1" applyBorder="1"/>
    <xf numFmtId="43" fontId="0" fillId="0" borderId="0" xfId="0" applyNumberFormat="1" applyAlignment="1">
      <alignment horizontal="center" vertical="center"/>
    </xf>
    <xf numFmtId="0" fontId="1" fillId="6" borderId="2" xfId="0" applyFont="1" applyFill="1" applyBorder="1" applyAlignment="1">
      <alignment horizontal="left"/>
    </xf>
    <xf numFmtId="164" fontId="0" fillId="0" borderId="0" xfId="0" applyNumberFormat="1" applyAlignment="1">
      <alignment horizontal="center" vertical="center"/>
    </xf>
    <xf numFmtId="168" fontId="0" fillId="0" borderId="0" xfId="0" applyNumberFormat="1" applyAlignment="1">
      <alignment horizontal="left"/>
    </xf>
    <xf numFmtId="9" fontId="1" fillId="0" borderId="0" xfId="0" applyNumberFormat="1" applyFont="1" applyAlignment="1">
      <alignment horizontal="center" vertical="center"/>
    </xf>
    <xf numFmtId="169" fontId="0" fillId="0" borderId="0" xfId="0" applyNumberFormat="1"/>
    <xf numFmtId="0" fontId="3" fillId="3" borderId="0" xfId="0" applyFont="1" applyFill="1" applyAlignment="1">
      <alignment horizontal="center" vertical="center"/>
    </xf>
    <xf numFmtId="0" fontId="1" fillId="2" borderId="0" xfId="0" applyFont="1" applyFill="1" applyAlignment="1">
      <alignment horizontal="center" vertical="center"/>
    </xf>
    <xf numFmtId="0" fontId="0" fillId="0" borderId="0" xfId="0" applyNumberFormat="1"/>
  </cellXfs>
  <cellStyles count="2">
    <cellStyle name="Normal" xfId="0" builtinId="0"/>
    <cellStyle name="Percent" xfId="1" builtinId="5"/>
  </cellStyles>
  <dxfs count="10">
    <dxf>
      <numFmt numFmtId="164" formatCode="\$#,##0;\(\$#,##0\);\$#,##0"/>
    </dxf>
    <dxf>
      <alignment horizontal="center"/>
    </dxf>
    <dxf>
      <alignment horizontal="center"/>
    </dxf>
    <dxf>
      <alignment horizontal="center"/>
    </dxf>
    <dxf>
      <numFmt numFmtId="166" formatCode="_(* #,##0_);_(* \(#,##0\);_(* &quot;-&quot;??_);_(@_)"/>
    </dxf>
    <dxf>
      <numFmt numFmtId="166" formatCode="_(* #,##0_);_(* \(#,##0\);_(* &quot;-&quot;??_);_(@_)"/>
    </dxf>
    <dxf>
      <numFmt numFmtId="166" formatCode="_(* #,##0_);_(* \(#,##0\);_(* &quot;-&quot;??_);_(@_)"/>
    </dxf>
    <dxf>
      <numFmt numFmtId="14" formatCode="0.00%"/>
    </dxf>
    <dxf>
      <numFmt numFmtId="14" formatCode="0.00%"/>
    </dxf>
    <dxf>
      <font>
        <sz val="8"/>
        <color theme="0"/>
      </font>
      <fill>
        <patternFill>
          <bgColor theme="1"/>
        </patternFill>
      </fill>
      <border>
        <left style="thin">
          <color auto="1"/>
        </left>
        <right style="thin">
          <color auto="1"/>
        </right>
        <top style="thin">
          <color auto="1"/>
        </top>
        <bottom style="thin">
          <color auto="1"/>
        </bottom>
      </border>
    </dxf>
  </dxfs>
  <tableStyles count="1" defaultTableStyle="TableStyleMedium2" defaultPivotStyle="PivotStyleLight16">
    <tableStyle name="Dashboard" pivot="0" table="0" count="4" xr9:uid="{BF78D90C-61AC-4363-B1F1-A6107C7BF649}">
      <tableStyleElement type="wholeTable" dxfId="9"/>
    </tableStyle>
  </tableStyles>
  <colors>
    <mruColors>
      <color rgb="FF009E8F"/>
      <color rgb="FF00B294"/>
      <color rgb="FF555555"/>
      <color rgb="FF384962"/>
      <color rgb="FF007F6F"/>
      <color rgb="FFC7A316"/>
      <color rgb="FF888888"/>
      <color rgb="FFFFD966"/>
      <color rgb="FF009DD9"/>
      <color rgb="FF00C2C7"/>
    </mruColors>
  </colors>
  <extLst>
    <ext xmlns:x14="http://schemas.microsoft.com/office/spreadsheetml/2009/9/main" uri="{46F421CA-312F-682f-3DD2-61675219B42D}">
      <x14:dxfs count="3">
        <dxf>
          <font>
            <color theme="0"/>
          </font>
          <fill>
            <patternFill>
              <bgColor rgb="FF384962"/>
            </patternFill>
          </fill>
          <border>
            <left style="thin">
              <color auto="1"/>
            </left>
            <right style="thin">
              <color auto="1"/>
            </right>
            <top style="thin">
              <color auto="1"/>
            </top>
            <bottom style="thin">
              <color auto="1"/>
            </bottom>
          </border>
        </dxf>
        <dxf>
          <font>
            <sz val="8"/>
            <color theme="0"/>
          </font>
          <fill>
            <patternFill>
              <bgColor rgb="FF007F6F"/>
            </patternFill>
          </fill>
          <border diagonalUp="0" diagonalDown="0">
            <left style="thin">
              <color auto="1"/>
            </left>
            <right style="thin">
              <color auto="1"/>
            </right>
            <top style="thin">
              <color auto="1"/>
            </top>
            <bottom style="thin">
              <color auto="1"/>
            </bottom>
            <vertical/>
            <horizontal/>
          </border>
        </dxf>
        <dxf>
          <font>
            <color theme="0"/>
          </font>
          <fill>
            <patternFill>
              <bgColor theme="0" tint="-0.24994659260841701"/>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Dashboard">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94.xml"/><Relationship Id="rId21" Type="http://schemas.openxmlformats.org/officeDocument/2006/relationships/sheetMetadata" Target="metadata.xml"/><Relationship Id="rId42" Type="http://schemas.openxmlformats.org/officeDocument/2006/relationships/customXml" Target="../customXml/item19.xml"/><Relationship Id="rId63" Type="http://schemas.openxmlformats.org/officeDocument/2006/relationships/customXml" Target="../customXml/item40.xml"/><Relationship Id="rId84" Type="http://schemas.openxmlformats.org/officeDocument/2006/relationships/customXml" Target="../customXml/item61.xml"/><Relationship Id="rId138" Type="http://schemas.openxmlformats.org/officeDocument/2006/relationships/customXml" Target="../customXml/item115.xml"/><Relationship Id="rId159" Type="http://schemas.openxmlformats.org/officeDocument/2006/relationships/customXml" Target="../customXml/item136.xml"/><Relationship Id="rId170" Type="http://schemas.openxmlformats.org/officeDocument/2006/relationships/customXml" Target="../customXml/item147.xml"/><Relationship Id="rId191" Type="http://schemas.openxmlformats.org/officeDocument/2006/relationships/customXml" Target="../customXml/item168.xml"/><Relationship Id="rId205" Type="http://schemas.openxmlformats.org/officeDocument/2006/relationships/customXml" Target="../customXml/item182.xml"/><Relationship Id="rId107" Type="http://schemas.openxmlformats.org/officeDocument/2006/relationships/customXml" Target="../customXml/item84.xml"/><Relationship Id="rId11" Type="http://schemas.openxmlformats.org/officeDocument/2006/relationships/pivotCacheDefinition" Target="pivotCache/pivotCacheDefinition8.xml"/><Relationship Id="rId32" Type="http://schemas.openxmlformats.org/officeDocument/2006/relationships/customXml" Target="../customXml/item9.xml"/><Relationship Id="rId53" Type="http://schemas.openxmlformats.org/officeDocument/2006/relationships/customXml" Target="../customXml/item30.xml"/><Relationship Id="rId74" Type="http://schemas.openxmlformats.org/officeDocument/2006/relationships/customXml" Target="../customXml/item51.xml"/><Relationship Id="rId128" Type="http://schemas.openxmlformats.org/officeDocument/2006/relationships/customXml" Target="../customXml/item105.xml"/><Relationship Id="rId149" Type="http://schemas.openxmlformats.org/officeDocument/2006/relationships/customXml" Target="../customXml/item126.xml"/><Relationship Id="rId5" Type="http://schemas.openxmlformats.org/officeDocument/2006/relationships/pivotCacheDefinition" Target="pivotCache/pivotCacheDefinition2.xml"/><Relationship Id="rId95" Type="http://schemas.openxmlformats.org/officeDocument/2006/relationships/customXml" Target="../customXml/item72.xml"/><Relationship Id="rId160" Type="http://schemas.openxmlformats.org/officeDocument/2006/relationships/customXml" Target="../customXml/item137.xml"/><Relationship Id="rId181" Type="http://schemas.openxmlformats.org/officeDocument/2006/relationships/customXml" Target="../customXml/item158.xml"/><Relationship Id="rId22" Type="http://schemas.openxmlformats.org/officeDocument/2006/relationships/powerPivotData" Target="model/item.data"/><Relationship Id="rId43" Type="http://schemas.openxmlformats.org/officeDocument/2006/relationships/customXml" Target="../customXml/item20.xml"/><Relationship Id="rId64" Type="http://schemas.openxmlformats.org/officeDocument/2006/relationships/customXml" Target="../customXml/item41.xml"/><Relationship Id="rId118" Type="http://schemas.openxmlformats.org/officeDocument/2006/relationships/customXml" Target="../customXml/item95.xml"/><Relationship Id="rId139" Type="http://schemas.openxmlformats.org/officeDocument/2006/relationships/customXml" Target="../customXml/item116.xml"/><Relationship Id="rId85" Type="http://schemas.openxmlformats.org/officeDocument/2006/relationships/customXml" Target="../customXml/item62.xml"/><Relationship Id="rId150" Type="http://schemas.openxmlformats.org/officeDocument/2006/relationships/customXml" Target="../customXml/item127.xml"/><Relationship Id="rId171" Type="http://schemas.openxmlformats.org/officeDocument/2006/relationships/customXml" Target="../customXml/item148.xml"/><Relationship Id="rId192" Type="http://schemas.openxmlformats.org/officeDocument/2006/relationships/customXml" Target="../customXml/item169.xml"/><Relationship Id="rId206" Type="http://schemas.openxmlformats.org/officeDocument/2006/relationships/customXml" Target="../customXml/item183.xml"/><Relationship Id="rId12" Type="http://schemas.openxmlformats.org/officeDocument/2006/relationships/pivotCacheDefinition" Target="pivotCache/pivotCacheDefinition9.xml"/><Relationship Id="rId33" Type="http://schemas.openxmlformats.org/officeDocument/2006/relationships/customXml" Target="../customXml/item10.xml"/><Relationship Id="rId108" Type="http://schemas.openxmlformats.org/officeDocument/2006/relationships/customXml" Target="../customXml/item85.xml"/><Relationship Id="rId129" Type="http://schemas.openxmlformats.org/officeDocument/2006/relationships/customXml" Target="../customXml/item106.xml"/><Relationship Id="rId54" Type="http://schemas.openxmlformats.org/officeDocument/2006/relationships/customXml" Target="../customXml/item31.xml"/><Relationship Id="rId75" Type="http://schemas.openxmlformats.org/officeDocument/2006/relationships/customXml" Target="../customXml/item52.xml"/><Relationship Id="rId96" Type="http://schemas.openxmlformats.org/officeDocument/2006/relationships/customXml" Target="../customXml/item73.xml"/><Relationship Id="rId140" Type="http://schemas.openxmlformats.org/officeDocument/2006/relationships/customXml" Target="../customXml/item117.xml"/><Relationship Id="rId161" Type="http://schemas.openxmlformats.org/officeDocument/2006/relationships/customXml" Target="../customXml/item138.xml"/><Relationship Id="rId182" Type="http://schemas.openxmlformats.org/officeDocument/2006/relationships/customXml" Target="../customXml/item159.xml"/><Relationship Id="rId6" Type="http://schemas.openxmlformats.org/officeDocument/2006/relationships/pivotCacheDefinition" Target="pivotCache/pivotCacheDefinition3.xml"/><Relationship Id="rId23" Type="http://schemas.openxmlformats.org/officeDocument/2006/relationships/calcChain" Target="calcChain.xml"/><Relationship Id="rId119" Type="http://schemas.openxmlformats.org/officeDocument/2006/relationships/customXml" Target="../customXml/item96.xml"/><Relationship Id="rId44" Type="http://schemas.openxmlformats.org/officeDocument/2006/relationships/customXml" Target="../customXml/item21.xml"/><Relationship Id="rId65" Type="http://schemas.openxmlformats.org/officeDocument/2006/relationships/customXml" Target="../customXml/item42.xml"/><Relationship Id="rId86" Type="http://schemas.openxmlformats.org/officeDocument/2006/relationships/customXml" Target="../customXml/item63.xml"/><Relationship Id="rId130" Type="http://schemas.openxmlformats.org/officeDocument/2006/relationships/customXml" Target="../customXml/item107.xml"/><Relationship Id="rId151" Type="http://schemas.openxmlformats.org/officeDocument/2006/relationships/customXml" Target="../customXml/item128.xml"/><Relationship Id="rId172" Type="http://schemas.openxmlformats.org/officeDocument/2006/relationships/customXml" Target="../customXml/item149.xml"/><Relationship Id="rId193" Type="http://schemas.openxmlformats.org/officeDocument/2006/relationships/customXml" Target="../customXml/item170.xml"/><Relationship Id="rId207" Type="http://schemas.openxmlformats.org/officeDocument/2006/relationships/customXml" Target="../customXml/item184.xml"/><Relationship Id="rId13" Type="http://schemas.openxmlformats.org/officeDocument/2006/relationships/pivotCacheDefinition" Target="pivotCache/pivotCacheDefinition10.xml"/><Relationship Id="rId109" Type="http://schemas.openxmlformats.org/officeDocument/2006/relationships/customXml" Target="../customXml/item86.xml"/><Relationship Id="rId34" Type="http://schemas.openxmlformats.org/officeDocument/2006/relationships/customXml" Target="../customXml/item11.xml"/><Relationship Id="rId55" Type="http://schemas.openxmlformats.org/officeDocument/2006/relationships/customXml" Target="../customXml/item32.xml"/><Relationship Id="rId76" Type="http://schemas.openxmlformats.org/officeDocument/2006/relationships/customXml" Target="../customXml/item53.xml"/><Relationship Id="rId97" Type="http://schemas.openxmlformats.org/officeDocument/2006/relationships/customXml" Target="../customXml/item74.xml"/><Relationship Id="rId120" Type="http://schemas.openxmlformats.org/officeDocument/2006/relationships/customXml" Target="../customXml/item97.xml"/><Relationship Id="rId141" Type="http://schemas.openxmlformats.org/officeDocument/2006/relationships/customXml" Target="../customXml/item118.xml"/><Relationship Id="rId7" Type="http://schemas.openxmlformats.org/officeDocument/2006/relationships/pivotCacheDefinition" Target="pivotCache/pivotCacheDefinition4.xml"/><Relationship Id="rId162" Type="http://schemas.openxmlformats.org/officeDocument/2006/relationships/customXml" Target="../customXml/item139.xml"/><Relationship Id="rId183" Type="http://schemas.openxmlformats.org/officeDocument/2006/relationships/customXml" Target="../customXml/item160.xml"/><Relationship Id="rId24" Type="http://schemas.openxmlformats.org/officeDocument/2006/relationships/customXml" Target="../customXml/item1.xml"/><Relationship Id="rId45" Type="http://schemas.openxmlformats.org/officeDocument/2006/relationships/customXml" Target="../customXml/item22.xml"/><Relationship Id="rId66" Type="http://schemas.openxmlformats.org/officeDocument/2006/relationships/customXml" Target="../customXml/item43.xml"/><Relationship Id="rId87" Type="http://schemas.openxmlformats.org/officeDocument/2006/relationships/customXml" Target="../customXml/item64.xml"/><Relationship Id="rId110" Type="http://schemas.openxmlformats.org/officeDocument/2006/relationships/customXml" Target="../customXml/item87.xml"/><Relationship Id="rId131" Type="http://schemas.openxmlformats.org/officeDocument/2006/relationships/customXml" Target="../customXml/item108.xml"/><Relationship Id="rId61" Type="http://schemas.openxmlformats.org/officeDocument/2006/relationships/customXml" Target="../customXml/item38.xml"/><Relationship Id="rId82" Type="http://schemas.openxmlformats.org/officeDocument/2006/relationships/customXml" Target="../customXml/item59.xml"/><Relationship Id="rId152" Type="http://schemas.openxmlformats.org/officeDocument/2006/relationships/customXml" Target="../customXml/item129.xml"/><Relationship Id="rId173" Type="http://schemas.openxmlformats.org/officeDocument/2006/relationships/customXml" Target="../customXml/item150.xml"/><Relationship Id="rId194" Type="http://schemas.openxmlformats.org/officeDocument/2006/relationships/customXml" Target="../customXml/item171.xml"/><Relationship Id="rId199" Type="http://schemas.openxmlformats.org/officeDocument/2006/relationships/customXml" Target="../customXml/item176.xml"/><Relationship Id="rId203" Type="http://schemas.openxmlformats.org/officeDocument/2006/relationships/customXml" Target="../customXml/item180.xml"/><Relationship Id="rId208" Type="http://schemas.openxmlformats.org/officeDocument/2006/relationships/customXml" Target="../customXml/item185.xml"/><Relationship Id="rId19" Type="http://schemas.openxmlformats.org/officeDocument/2006/relationships/styles" Target="styles.xml"/><Relationship Id="rId14" Type="http://schemas.openxmlformats.org/officeDocument/2006/relationships/pivotCacheDefinition" Target="pivotCache/pivotCacheDefinition11.xml"/><Relationship Id="rId30" Type="http://schemas.openxmlformats.org/officeDocument/2006/relationships/customXml" Target="../customXml/item7.xml"/><Relationship Id="rId35" Type="http://schemas.openxmlformats.org/officeDocument/2006/relationships/customXml" Target="../customXml/item12.xml"/><Relationship Id="rId56" Type="http://schemas.openxmlformats.org/officeDocument/2006/relationships/customXml" Target="../customXml/item33.xml"/><Relationship Id="rId77" Type="http://schemas.openxmlformats.org/officeDocument/2006/relationships/customXml" Target="../customXml/item54.xml"/><Relationship Id="rId100" Type="http://schemas.openxmlformats.org/officeDocument/2006/relationships/customXml" Target="../customXml/item77.xml"/><Relationship Id="rId105" Type="http://schemas.openxmlformats.org/officeDocument/2006/relationships/customXml" Target="../customXml/item82.xml"/><Relationship Id="rId126" Type="http://schemas.openxmlformats.org/officeDocument/2006/relationships/customXml" Target="../customXml/item103.xml"/><Relationship Id="rId147" Type="http://schemas.openxmlformats.org/officeDocument/2006/relationships/customXml" Target="../customXml/item124.xml"/><Relationship Id="rId168" Type="http://schemas.openxmlformats.org/officeDocument/2006/relationships/customXml" Target="../customXml/item145.xml"/><Relationship Id="rId8" Type="http://schemas.openxmlformats.org/officeDocument/2006/relationships/pivotCacheDefinition" Target="pivotCache/pivotCacheDefinition5.xml"/><Relationship Id="rId51" Type="http://schemas.openxmlformats.org/officeDocument/2006/relationships/customXml" Target="../customXml/item28.xml"/><Relationship Id="rId72" Type="http://schemas.openxmlformats.org/officeDocument/2006/relationships/customXml" Target="../customXml/item49.xml"/><Relationship Id="rId93" Type="http://schemas.openxmlformats.org/officeDocument/2006/relationships/customXml" Target="../customXml/item70.xml"/><Relationship Id="rId98" Type="http://schemas.openxmlformats.org/officeDocument/2006/relationships/customXml" Target="../customXml/item75.xml"/><Relationship Id="rId121" Type="http://schemas.openxmlformats.org/officeDocument/2006/relationships/customXml" Target="../customXml/item98.xml"/><Relationship Id="rId142" Type="http://schemas.openxmlformats.org/officeDocument/2006/relationships/customXml" Target="../customXml/item119.xml"/><Relationship Id="rId163" Type="http://schemas.openxmlformats.org/officeDocument/2006/relationships/customXml" Target="../customXml/item140.xml"/><Relationship Id="rId184" Type="http://schemas.openxmlformats.org/officeDocument/2006/relationships/customXml" Target="../customXml/item161.xml"/><Relationship Id="rId189" Type="http://schemas.openxmlformats.org/officeDocument/2006/relationships/customXml" Target="../customXml/item166.xml"/><Relationship Id="rId3" Type="http://schemas.openxmlformats.org/officeDocument/2006/relationships/worksheet" Target="worksheets/sheet3.xml"/><Relationship Id="rId25" Type="http://schemas.openxmlformats.org/officeDocument/2006/relationships/customXml" Target="../customXml/item2.xml"/><Relationship Id="rId46" Type="http://schemas.openxmlformats.org/officeDocument/2006/relationships/customXml" Target="../customXml/item23.xml"/><Relationship Id="rId67" Type="http://schemas.openxmlformats.org/officeDocument/2006/relationships/customXml" Target="../customXml/item44.xml"/><Relationship Id="rId116" Type="http://schemas.openxmlformats.org/officeDocument/2006/relationships/customXml" Target="../customXml/item93.xml"/><Relationship Id="rId137" Type="http://schemas.openxmlformats.org/officeDocument/2006/relationships/customXml" Target="../customXml/item114.xml"/><Relationship Id="rId158" Type="http://schemas.openxmlformats.org/officeDocument/2006/relationships/customXml" Target="../customXml/item135.xml"/><Relationship Id="rId20" Type="http://schemas.openxmlformats.org/officeDocument/2006/relationships/sharedStrings" Target="sharedStrings.xml"/><Relationship Id="rId41" Type="http://schemas.openxmlformats.org/officeDocument/2006/relationships/customXml" Target="../customXml/item18.xml"/><Relationship Id="rId62" Type="http://schemas.openxmlformats.org/officeDocument/2006/relationships/customXml" Target="../customXml/item39.xml"/><Relationship Id="rId83" Type="http://schemas.openxmlformats.org/officeDocument/2006/relationships/customXml" Target="../customXml/item60.xml"/><Relationship Id="rId88" Type="http://schemas.openxmlformats.org/officeDocument/2006/relationships/customXml" Target="../customXml/item65.xml"/><Relationship Id="rId111" Type="http://schemas.openxmlformats.org/officeDocument/2006/relationships/customXml" Target="../customXml/item88.xml"/><Relationship Id="rId132" Type="http://schemas.openxmlformats.org/officeDocument/2006/relationships/customXml" Target="../customXml/item109.xml"/><Relationship Id="rId153" Type="http://schemas.openxmlformats.org/officeDocument/2006/relationships/customXml" Target="../customXml/item130.xml"/><Relationship Id="rId174" Type="http://schemas.openxmlformats.org/officeDocument/2006/relationships/customXml" Target="../customXml/item151.xml"/><Relationship Id="rId179" Type="http://schemas.openxmlformats.org/officeDocument/2006/relationships/customXml" Target="../customXml/item156.xml"/><Relationship Id="rId195" Type="http://schemas.openxmlformats.org/officeDocument/2006/relationships/customXml" Target="../customXml/item172.xml"/><Relationship Id="rId209" Type="http://schemas.openxmlformats.org/officeDocument/2006/relationships/customXml" Target="../customXml/item186.xml"/><Relationship Id="rId190" Type="http://schemas.openxmlformats.org/officeDocument/2006/relationships/customXml" Target="../customXml/item167.xml"/><Relationship Id="rId204" Type="http://schemas.openxmlformats.org/officeDocument/2006/relationships/customXml" Target="../customXml/item181.xml"/><Relationship Id="rId15" Type="http://schemas.microsoft.com/office/2007/relationships/slicerCache" Target="slicerCaches/slicerCache1.xml"/><Relationship Id="rId36" Type="http://schemas.openxmlformats.org/officeDocument/2006/relationships/customXml" Target="../customXml/item13.xml"/><Relationship Id="rId57" Type="http://schemas.openxmlformats.org/officeDocument/2006/relationships/customXml" Target="../customXml/item34.xml"/><Relationship Id="rId106" Type="http://schemas.openxmlformats.org/officeDocument/2006/relationships/customXml" Target="../customXml/item83.xml"/><Relationship Id="rId127" Type="http://schemas.openxmlformats.org/officeDocument/2006/relationships/customXml" Target="../customXml/item104.xml"/><Relationship Id="rId10" Type="http://schemas.openxmlformats.org/officeDocument/2006/relationships/pivotCacheDefinition" Target="pivotCache/pivotCacheDefinition7.xml"/><Relationship Id="rId31" Type="http://schemas.openxmlformats.org/officeDocument/2006/relationships/customXml" Target="../customXml/item8.xml"/><Relationship Id="rId52" Type="http://schemas.openxmlformats.org/officeDocument/2006/relationships/customXml" Target="../customXml/item29.xml"/><Relationship Id="rId73" Type="http://schemas.openxmlformats.org/officeDocument/2006/relationships/customXml" Target="../customXml/item50.xml"/><Relationship Id="rId78" Type="http://schemas.openxmlformats.org/officeDocument/2006/relationships/customXml" Target="../customXml/item55.xml"/><Relationship Id="rId94" Type="http://schemas.openxmlformats.org/officeDocument/2006/relationships/customXml" Target="../customXml/item71.xml"/><Relationship Id="rId99" Type="http://schemas.openxmlformats.org/officeDocument/2006/relationships/customXml" Target="../customXml/item76.xml"/><Relationship Id="rId101" Type="http://schemas.openxmlformats.org/officeDocument/2006/relationships/customXml" Target="../customXml/item78.xml"/><Relationship Id="rId122" Type="http://schemas.openxmlformats.org/officeDocument/2006/relationships/customXml" Target="../customXml/item99.xml"/><Relationship Id="rId143" Type="http://schemas.openxmlformats.org/officeDocument/2006/relationships/customXml" Target="../customXml/item120.xml"/><Relationship Id="rId148" Type="http://schemas.openxmlformats.org/officeDocument/2006/relationships/customXml" Target="../customXml/item125.xml"/><Relationship Id="rId164" Type="http://schemas.openxmlformats.org/officeDocument/2006/relationships/customXml" Target="../customXml/item141.xml"/><Relationship Id="rId169" Type="http://schemas.openxmlformats.org/officeDocument/2006/relationships/customXml" Target="../customXml/item146.xml"/><Relationship Id="rId185" Type="http://schemas.openxmlformats.org/officeDocument/2006/relationships/customXml" Target="../customXml/item162.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80" Type="http://schemas.openxmlformats.org/officeDocument/2006/relationships/customXml" Target="../customXml/item157.xml"/><Relationship Id="rId210" Type="http://schemas.microsoft.com/office/2006/relationships/vbaProject" Target="vbaProject.bin"/><Relationship Id="rId26" Type="http://schemas.openxmlformats.org/officeDocument/2006/relationships/customXml" Target="../customXml/item3.xml"/><Relationship Id="rId47" Type="http://schemas.openxmlformats.org/officeDocument/2006/relationships/customXml" Target="../customXml/item24.xml"/><Relationship Id="rId68" Type="http://schemas.openxmlformats.org/officeDocument/2006/relationships/customXml" Target="../customXml/item45.xml"/><Relationship Id="rId89" Type="http://schemas.openxmlformats.org/officeDocument/2006/relationships/customXml" Target="../customXml/item66.xml"/><Relationship Id="rId112" Type="http://schemas.openxmlformats.org/officeDocument/2006/relationships/customXml" Target="../customXml/item89.xml"/><Relationship Id="rId133" Type="http://schemas.openxmlformats.org/officeDocument/2006/relationships/customXml" Target="../customXml/item110.xml"/><Relationship Id="rId154" Type="http://schemas.openxmlformats.org/officeDocument/2006/relationships/customXml" Target="../customXml/item131.xml"/><Relationship Id="rId175" Type="http://schemas.openxmlformats.org/officeDocument/2006/relationships/customXml" Target="../customXml/item152.xml"/><Relationship Id="rId196" Type="http://schemas.openxmlformats.org/officeDocument/2006/relationships/customXml" Target="../customXml/item173.xml"/><Relationship Id="rId200" Type="http://schemas.openxmlformats.org/officeDocument/2006/relationships/customXml" Target="../customXml/item177.xml"/><Relationship Id="rId16" Type="http://schemas.microsoft.com/office/2007/relationships/slicerCache" Target="slicerCaches/slicerCache2.xml"/><Relationship Id="rId37" Type="http://schemas.openxmlformats.org/officeDocument/2006/relationships/customXml" Target="../customXml/item14.xml"/><Relationship Id="rId58" Type="http://schemas.openxmlformats.org/officeDocument/2006/relationships/customXml" Target="../customXml/item35.xml"/><Relationship Id="rId79" Type="http://schemas.openxmlformats.org/officeDocument/2006/relationships/customXml" Target="../customXml/item56.xml"/><Relationship Id="rId102" Type="http://schemas.openxmlformats.org/officeDocument/2006/relationships/customXml" Target="../customXml/item79.xml"/><Relationship Id="rId123" Type="http://schemas.openxmlformats.org/officeDocument/2006/relationships/customXml" Target="../customXml/item100.xml"/><Relationship Id="rId144" Type="http://schemas.openxmlformats.org/officeDocument/2006/relationships/customXml" Target="../customXml/item121.xml"/><Relationship Id="rId90" Type="http://schemas.openxmlformats.org/officeDocument/2006/relationships/customXml" Target="../customXml/item67.xml"/><Relationship Id="rId165" Type="http://schemas.openxmlformats.org/officeDocument/2006/relationships/customXml" Target="../customXml/item142.xml"/><Relationship Id="rId186" Type="http://schemas.openxmlformats.org/officeDocument/2006/relationships/customXml" Target="../customXml/item163.xml"/><Relationship Id="rId27" Type="http://schemas.openxmlformats.org/officeDocument/2006/relationships/customXml" Target="../customXml/item4.xml"/><Relationship Id="rId48" Type="http://schemas.openxmlformats.org/officeDocument/2006/relationships/customXml" Target="../customXml/item25.xml"/><Relationship Id="rId69" Type="http://schemas.openxmlformats.org/officeDocument/2006/relationships/customXml" Target="../customXml/item46.xml"/><Relationship Id="rId113" Type="http://schemas.openxmlformats.org/officeDocument/2006/relationships/customXml" Target="../customXml/item90.xml"/><Relationship Id="rId134" Type="http://schemas.openxmlformats.org/officeDocument/2006/relationships/customXml" Target="../customXml/item111.xml"/><Relationship Id="rId80" Type="http://schemas.openxmlformats.org/officeDocument/2006/relationships/customXml" Target="../customXml/item57.xml"/><Relationship Id="rId155" Type="http://schemas.openxmlformats.org/officeDocument/2006/relationships/customXml" Target="../customXml/item132.xml"/><Relationship Id="rId176" Type="http://schemas.openxmlformats.org/officeDocument/2006/relationships/customXml" Target="../customXml/item153.xml"/><Relationship Id="rId197" Type="http://schemas.openxmlformats.org/officeDocument/2006/relationships/customXml" Target="../customXml/item174.xml"/><Relationship Id="rId201" Type="http://schemas.openxmlformats.org/officeDocument/2006/relationships/customXml" Target="../customXml/item178.xml"/><Relationship Id="rId17" Type="http://schemas.openxmlformats.org/officeDocument/2006/relationships/theme" Target="theme/theme1.xml"/><Relationship Id="rId38" Type="http://schemas.openxmlformats.org/officeDocument/2006/relationships/customXml" Target="../customXml/item15.xml"/><Relationship Id="rId59" Type="http://schemas.openxmlformats.org/officeDocument/2006/relationships/customXml" Target="../customXml/item36.xml"/><Relationship Id="rId103" Type="http://schemas.openxmlformats.org/officeDocument/2006/relationships/customXml" Target="../customXml/item80.xml"/><Relationship Id="rId124" Type="http://schemas.openxmlformats.org/officeDocument/2006/relationships/customXml" Target="../customXml/item101.xml"/><Relationship Id="rId70" Type="http://schemas.openxmlformats.org/officeDocument/2006/relationships/customXml" Target="../customXml/item47.xml"/><Relationship Id="rId91" Type="http://schemas.openxmlformats.org/officeDocument/2006/relationships/customXml" Target="../customXml/item68.xml"/><Relationship Id="rId145" Type="http://schemas.openxmlformats.org/officeDocument/2006/relationships/customXml" Target="../customXml/item122.xml"/><Relationship Id="rId166" Type="http://schemas.openxmlformats.org/officeDocument/2006/relationships/customXml" Target="../customXml/item143.xml"/><Relationship Id="rId187" Type="http://schemas.openxmlformats.org/officeDocument/2006/relationships/customXml" Target="../customXml/item164.xml"/><Relationship Id="rId1" Type="http://schemas.openxmlformats.org/officeDocument/2006/relationships/worksheet" Target="worksheets/sheet1.xml"/><Relationship Id="rId28" Type="http://schemas.openxmlformats.org/officeDocument/2006/relationships/customXml" Target="../customXml/item5.xml"/><Relationship Id="rId49" Type="http://schemas.openxmlformats.org/officeDocument/2006/relationships/customXml" Target="../customXml/item26.xml"/><Relationship Id="rId114" Type="http://schemas.openxmlformats.org/officeDocument/2006/relationships/customXml" Target="../customXml/item91.xml"/><Relationship Id="rId60" Type="http://schemas.openxmlformats.org/officeDocument/2006/relationships/customXml" Target="../customXml/item37.xml"/><Relationship Id="rId81" Type="http://schemas.openxmlformats.org/officeDocument/2006/relationships/customXml" Target="../customXml/item58.xml"/><Relationship Id="rId135" Type="http://schemas.openxmlformats.org/officeDocument/2006/relationships/customXml" Target="../customXml/item112.xml"/><Relationship Id="rId156" Type="http://schemas.openxmlformats.org/officeDocument/2006/relationships/customXml" Target="../customXml/item133.xml"/><Relationship Id="rId177" Type="http://schemas.openxmlformats.org/officeDocument/2006/relationships/customXml" Target="../customXml/item154.xml"/><Relationship Id="rId198" Type="http://schemas.openxmlformats.org/officeDocument/2006/relationships/customXml" Target="../customXml/item175.xml"/><Relationship Id="rId202" Type="http://schemas.openxmlformats.org/officeDocument/2006/relationships/customXml" Target="../customXml/item179.xml"/><Relationship Id="rId18" Type="http://schemas.openxmlformats.org/officeDocument/2006/relationships/connections" Target="connections.xml"/><Relationship Id="rId39" Type="http://schemas.openxmlformats.org/officeDocument/2006/relationships/customXml" Target="../customXml/item16.xml"/><Relationship Id="rId50" Type="http://schemas.openxmlformats.org/officeDocument/2006/relationships/customXml" Target="../customXml/item27.xml"/><Relationship Id="rId104" Type="http://schemas.openxmlformats.org/officeDocument/2006/relationships/customXml" Target="../customXml/item81.xml"/><Relationship Id="rId125" Type="http://schemas.openxmlformats.org/officeDocument/2006/relationships/customXml" Target="../customXml/item102.xml"/><Relationship Id="rId146" Type="http://schemas.openxmlformats.org/officeDocument/2006/relationships/customXml" Target="../customXml/item123.xml"/><Relationship Id="rId167" Type="http://schemas.openxmlformats.org/officeDocument/2006/relationships/customXml" Target="../customXml/item144.xml"/><Relationship Id="rId188" Type="http://schemas.openxmlformats.org/officeDocument/2006/relationships/customXml" Target="../customXml/item165.xml"/><Relationship Id="rId71" Type="http://schemas.openxmlformats.org/officeDocument/2006/relationships/customXml" Target="../customXml/item48.xml"/><Relationship Id="rId92" Type="http://schemas.openxmlformats.org/officeDocument/2006/relationships/customXml" Target="../customXml/item69.xml"/><Relationship Id="rId2" Type="http://schemas.openxmlformats.org/officeDocument/2006/relationships/worksheet" Target="worksheets/sheet2.xml"/><Relationship Id="rId29" Type="http://schemas.openxmlformats.org/officeDocument/2006/relationships/customXml" Target="../customXml/item6.xml"/><Relationship Id="rId40" Type="http://schemas.openxmlformats.org/officeDocument/2006/relationships/customXml" Target="../customXml/item17.xml"/><Relationship Id="rId115" Type="http://schemas.openxmlformats.org/officeDocument/2006/relationships/customXml" Target="../customXml/item92.xml"/><Relationship Id="rId136" Type="http://schemas.openxmlformats.org/officeDocument/2006/relationships/customXml" Target="../customXml/item113.xml"/><Relationship Id="rId157" Type="http://schemas.openxmlformats.org/officeDocument/2006/relationships/customXml" Target="../customXml/item134.xml"/><Relationship Id="rId178" Type="http://schemas.openxmlformats.org/officeDocument/2006/relationships/customXml" Target="../customXml/item1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29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966"/>
          </a:solidFill>
          <a:ln>
            <a:noFill/>
          </a:ln>
          <a:effectLst/>
        </c:spPr>
      </c:pivotFmt>
    </c:pivotFmts>
    <c:plotArea>
      <c:layout>
        <c:manualLayout>
          <c:layoutTarget val="inner"/>
          <c:xMode val="edge"/>
          <c:yMode val="edge"/>
          <c:x val="0.27338789220551185"/>
          <c:y val="0.16224612749154363"/>
          <c:w val="0.66456156958546453"/>
          <c:h val="0.83775387250845634"/>
        </c:manualLayout>
      </c:layout>
      <c:barChart>
        <c:barDir val="bar"/>
        <c:grouping val="clustered"/>
        <c:varyColors val="0"/>
        <c:dLbls>
          <c:dLblPos val="outEnd"/>
          <c:showLegendKey val="0"/>
          <c:showVal val="1"/>
          <c:showCatName val="0"/>
          <c:showSerName val="0"/>
          <c:showPercent val="0"/>
          <c:showBubbleSize val="0"/>
        </c:dLbls>
        <c:gapWidth val="60"/>
        <c:axId val="1024301503"/>
        <c:axId val="1024301983"/>
      </c:barChart>
      <c:catAx>
        <c:axId val="1024301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24301983"/>
        <c:crosses val="autoZero"/>
        <c:auto val="1"/>
        <c:lblAlgn val="ctr"/>
        <c:lblOffset val="100"/>
        <c:noMultiLvlLbl val="0"/>
      </c:catAx>
      <c:valAx>
        <c:axId val="1024301983"/>
        <c:scaling>
          <c:orientation val="minMax"/>
        </c:scaling>
        <c:delete val="1"/>
        <c:axPos val="b"/>
        <c:numFmt formatCode="General" sourceLinked="1"/>
        <c:majorTickMark val="none"/>
        <c:minorTickMark val="none"/>
        <c:tickLblPos val="nextTo"/>
        <c:crossAx val="1024301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[02_Sales_Product_Performance.xlsm]Analysis Sheet!pvt_monthly_trend</c:name>
    <c:fmtId val="9"/>
  </c:pivotSource>
  <c:chart>
    <c:autoTitleDeleted val="1"/>
    <c:pivotFmts>
      <c:pivotFmt>
        <c:idx val="0"/>
        <c:spPr>
          <a:solidFill>
            <a:srgbClr val="009E8F">
              <a:alpha val="74902"/>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5400" cap="rnd">
            <a:solidFill>
              <a:schemeClr val="accent1"/>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55555"/>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009E8F">
              <a:alpha val="74902"/>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5400" cap="rnd">
            <a:solidFill>
              <a:schemeClr val="accent1"/>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55555"/>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00B294">
              <a:alpha val="55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diamond"/>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diamond"/>
          <c:size val="9"/>
          <c:spPr>
            <a:solidFill>
              <a:srgbClr val="FFFF00"/>
            </a:solidFill>
            <a:ln w="9525">
              <a:noFill/>
            </a:ln>
            <a:effectLst/>
          </c:spPr>
        </c:marker>
      </c:pivotFmt>
      <c:pivotFmt>
        <c:idx val="7"/>
        <c:spPr>
          <a:solidFill>
            <a:schemeClr val="accent1"/>
          </a:solidFill>
          <a:ln w="28575" cap="rnd">
            <a:solidFill>
              <a:schemeClr val="accent1"/>
            </a:solidFill>
            <a:round/>
          </a:ln>
          <a:effectLst/>
        </c:spPr>
        <c:marker>
          <c:symbol val="diamond"/>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diamond"/>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diamond"/>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diamond"/>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diamond"/>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diamond"/>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diamond"/>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diamond"/>
          <c:size val="9"/>
          <c:spPr>
            <a:solidFill>
              <a:srgbClr val="FFFF00"/>
            </a:solidFill>
            <a:ln w="9525">
              <a:noFill/>
            </a:ln>
            <a:effectLst/>
          </c:spPr>
        </c:marker>
      </c:pivotFmt>
      <c:pivotFmt>
        <c:idx val="15"/>
        <c:spPr>
          <a:solidFill>
            <a:schemeClr val="accent1"/>
          </a:solidFill>
          <a:ln w="28575" cap="rnd">
            <a:solidFill>
              <a:schemeClr val="accent1"/>
            </a:solidFill>
            <a:round/>
          </a:ln>
          <a:effectLst/>
        </c:spPr>
        <c:marker>
          <c:symbol val="diamond"/>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diamond"/>
          <c:size val="9"/>
          <c:spPr>
            <a:solidFill>
              <a:srgbClr val="C00000"/>
            </a:solidFill>
            <a:ln w="9525">
              <a:noFill/>
            </a:ln>
            <a:effectLst/>
          </c:spPr>
        </c:marker>
      </c:pivotFmt>
      <c:pivotFmt>
        <c:idx val="17"/>
        <c:spPr>
          <a:solidFill>
            <a:schemeClr val="accent1"/>
          </a:solidFill>
          <a:ln w="28575" cap="rnd">
            <a:solidFill>
              <a:schemeClr val="accent1"/>
            </a:solidFill>
            <a:round/>
          </a:ln>
          <a:effectLst/>
        </c:spPr>
        <c:marker>
          <c:symbol val="diamond"/>
          <c:size val="5"/>
          <c:spPr>
            <a:solidFill>
              <a:schemeClr val="accent1"/>
            </a:solidFill>
            <a:ln w="9525">
              <a:solidFill>
                <a:schemeClr val="accent1"/>
              </a:solidFill>
            </a:ln>
            <a:effectLst/>
          </c:spPr>
        </c:marker>
      </c:pivotFmt>
      <c:pivotFmt>
        <c:idx val="18"/>
        <c:spPr>
          <a:solidFill>
            <a:srgbClr val="00B294">
              <a:alpha val="55000"/>
            </a:srgbClr>
          </a:solidFill>
          <a:ln>
            <a:noFill/>
          </a:ln>
          <a:effectLst/>
        </c:spPr>
      </c:pivotFmt>
      <c:pivotFmt>
        <c:idx val="19"/>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F642846E-34BE-4810-8A79-1778170A9C02}"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346660B9-A70A-40B2-9B3E-C2167D3DE7C3}"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89BB7745-9546-421A-A8EE-7FCBC05C6D0E}"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5D0519BD-E5B8-4C76-BA7A-59DB76675C3C}"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8B49DBE4-96C3-490B-AAE5-6A63E1277F8A}"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8B244FBD-6BA1-44C2-8F20-8F408F5149EC}"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56B67F4D-E10F-4A90-BE71-C50A56B93DB5}"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DA987E85-9C02-422C-98A4-CDC1D6A78FE4}"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E1132E58-5842-4BCB-B9DD-F499FD18A0FD}"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84DDE5C0-E08A-48D2-9C23-2AD0C8F43DB6}"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AB99D586-DAD0-4750-8B63-80A2DE6FF3E2}"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spPr>
          <a:solidFill>
            <a:srgbClr val="00B294">
              <a:alpha val="55000"/>
            </a:srgbClr>
          </a:solidFill>
          <a:ln>
            <a:noFill/>
          </a:ln>
          <a:effectLst/>
        </c:spPr>
      </c:pivotFmt>
      <c:pivotFmt>
        <c:idx val="31"/>
        <c:spPr>
          <a:solidFill>
            <a:srgbClr val="00B294">
              <a:alpha val="55000"/>
            </a:srgbClr>
          </a:solidFill>
          <a:ln>
            <a:noFill/>
          </a:ln>
          <a:effectLst/>
        </c:spPr>
      </c:pivotFmt>
      <c:pivotFmt>
        <c:idx val="32"/>
        <c:spPr>
          <a:solidFill>
            <a:srgbClr val="00B294">
              <a:alpha val="55000"/>
            </a:srgbClr>
          </a:solidFill>
          <a:ln>
            <a:noFill/>
          </a:ln>
          <a:effectLst/>
        </c:spPr>
      </c:pivotFmt>
      <c:pivotFmt>
        <c:idx val="33"/>
        <c:spPr>
          <a:solidFill>
            <a:srgbClr val="00B294">
              <a:alpha val="55000"/>
            </a:srgbClr>
          </a:solidFill>
          <a:ln>
            <a:noFill/>
          </a:ln>
          <a:effectLst/>
        </c:spPr>
      </c:pivotFmt>
      <c:pivotFmt>
        <c:idx val="34"/>
        <c:spPr>
          <a:solidFill>
            <a:srgbClr val="00B294">
              <a:alpha val="55000"/>
            </a:srgbClr>
          </a:solidFill>
          <a:ln>
            <a:noFill/>
          </a:ln>
          <a:effectLst/>
        </c:spPr>
      </c:pivotFmt>
      <c:pivotFmt>
        <c:idx val="35"/>
        <c:spPr>
          <a:solidFill>
            <a:srgbClr val="00B294">
              <a:alpha val="55000"/>
            </a:srgbClr>
          </a:solidFill>
          <a:ln>
            <a:noFill/>
          </a:ln>
          <a:effectLst/>
        </c:spPr>
      </c:pivotFmt>
      <c:pivotFmt>
        <c:idx val="36"/>
        <c:spPr>
          <a:solidFill>
            <a:srgbClr val="00B294">
              <a:alpha val="55000"/>
            </a:srgbClr>
          </a:solidFill>
          <a:ln>
            <a:noFill/>
          </a:ln>
          <a:effectLst/>
        </c:spPr>
      </c:pivotFmt>
      <c:pivotFmt>
        <c:idx val="37"/>
        <c:spPr>
          <a:solidFill>
            <a:srgbClr val="00B294">
              <a:alpha val="55000"/>
            </a:srgbClr>
          </a:solidFill>
          <a:ln>
            <a:noFill/>
          </a:ln>
          <a:effectLst/>
        </c:spPr>
      </c:pivotFmt>
      <c:pivotFmt>
        <c:idx val="38"/>
        <c:spPr>
          <a:solidFill>
            <a:srgbClr val="00B294">
              <a:alpha val="55000"/>
            </a:srgbClr>
          </a:solidFill>
          <a:ln>
            <a:noFill/>
          </a:ln>
          <a:effectLst/>
        </c:spPr>
      </c:pivotFmt>
      <c:pivotFmt>
        <c:idx val="39"/>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D0A88B28-BC87-4D0A-82B0-260984C18487}"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0"/>
        <c:spPr>
          <a:solidFill>
            <a:srgbClr val="00B294">
              <a:alpha val="55000"/>
            </a:srgbClr>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5B965B97-3876-446B-9ADC-CCB25552C335}"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1"/>
        <c:spPr>
          <a:solidFill>
            <a:srgbClr val="00B294">
              <a:alpha val="55000"/>
            </a:srgbClr>
          </a:solidFill>
          <a:ln>
            <a:noFill/>
          </a:ln>
          <a:effectLst/>
        </c:spPr>
      </c:pivotFmt>
      <c:pivotFmt>
        <c:idx val="42"/>
        <c:spPr>
          <a:solidFill>
            <a:srgbClr val="00B294">
              <a:alpha val="55000"/>
            </a:srgbClr>
          </a:solidFill>
          <a:ln>
            <a:noFill/>
          </a:ln>
          <a:effectLst/>
        </c:spPr>
      </c:pivotFmt>
      <c:pivotFmt>
        <c:idx val="43"/>
        <c:spPr>
          <a:ln w="28575" cap="rnd">
            <a:solidFill>
              <a:schemeClr val="accent1"/>
            </a:solidFill>
            <a:round/>
          </a:ln>
          <a:effectLst/>
        </c:spPr>
        <c:marker>
          <c:symbol val="diamond"/>
          <c:size val="5"/>
          <c:spPr>
            <a:solidFill>
              <a:schemeClr val="accent2"/>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diamond"/>
          <c:size val="9"/>
          <c:spPr>
            <a:solidFill>
              <a:srgbClr val="FF0000"/>
            </a:solidFill>
            <a:ln w="9525">
              <a:noFill/>
            </a:ln>
            <a:effectLst/>
          </c:spPr>
        </c:marker>
      </c:pivotFmt>
      <c:pivotFmt>
        <c:idx val="45"/>
        <c:spPr>
          <a:ln w="28575" cap="rnd">
            <a:solidFill>
              <a:schemeClr val="accent2"/>
            </a:solidFill>
            <a:round/>
          </a:ln>
          <a:effectLst/>
        </c:spPr>
        <c:marker>
          <c:symbol val="diamond"/>
          <c:size val="9"/>
          <c:spPr>
            <a:solidFill>
              <a:srgbClr val="FFFF00"/>
            </a:solidFill>
            <a:ln w="9525">
              <a:noFill/>
            </a:ln>
            <a:effectLst/>
          </c:spPr>
        </c:marker>
      </c:pivotFmt>
      <c:pivotFmt>
        <c:idx val="46"/>
        <c:spPr>
          <a:ln w="28575" cap="rnd">
            <a:solidFill>
              <a:schemeClr val="accent2"/>
            </a:solidFill>
            <a:round/>
          </a:ln>
          <a:effectLst/>
        </c:spPr>
        <c:marker>
          <c:symbol val="diamond"/>
          <c:size val="9"/>
          <c:spPr>
            <a:solidFill>
              <a:srgbClr val="FFFF00"/>
            </a:solidFill>
            <a:ln w="9525">
              <a:noFill/>
            </a:ln>
            <a:effectLst/>
          </c:spPr>
        </c:marker>
      </c:pivotFmt>
    </c:pivotFmts>
    <c:plotArea>
      <c:layout>
        <c:manualLayout>
          <c:layoutTarget val="inner"/>
          <c:xMode val="edge"/>
          <c:yMode val="edge"/>
          <c:x val="0.11360562713365968"/>
          <c:y val="0.11987714318730407"/>
          <c:w val="0.76576353513521767"/>
          <c:h val="0.73029031443746095"/>
        </c:manualLayout>
      </c:layout>
      <c:barChart>
        <c:barDir val="col"/>
        <c:grouping val="clustered"/>
        <c:varyColors val="0"/>
        <c:ser>
          <c:idx val="0"/>
          <c:order val="0"/>
          <c:tx>
            <c:strRef>
              <c:f>'Analysis Sheet'!$K$8</c:f>
              <c:strCache>
                <c:ptCount val="1"/>
                <c:pt idx="0">
                  <c:v>Revenue</c:v>
                </c:pt>
              </c:strCache>
            </c:strRef>
          </c:tx>
          <c:spPr>
            <a:solidFill>
              <a:srgbClr val="00B294">
                <a:alpha val="55000"/>
              </a:srgbClr>
            </a:solidFill>
            <a:ln>
              <a:noFill/>
            </a:ln>
            <a:effectLst/>
          </c:spPr>
          <c:invertIfNegative val="0"/>
          <c:dPt>
            <c:idx val="1"/>
            <c:invertIfNegative val="0"/>
            <c:bubble3D val="0"/>
            <c:extLst>
              <c:ext xmlns:c16="http://schemas.microsoft.com/office/drawing/2014/chart" uri="{C3380CC4-5D6E-409C-BE32-E72D297353CC}">
                <c16:uniqueId val="{0000000D-12F7-4BEE-9332-A6D027FDD38A}"/>
              </c:ext>
            </c:extLst>
          </c:dPt>
          <c:dPt>
            <c:idx val="2"/>
            <c:invertIfNegative val="0"/>
            <c:bubble3D val="0"/>
            <c:extLst>
              <c:ext xmlns:c16="http://schemas.microsoft.com/office/drawing/2014/chart" uri="{C3380CC4-5D6E-409C-BE32-E72D297353CC}">
                <c16:uniqueId val="{0000000E-12F7-4BEE-9332-A6D027FDD38A}"/>
              </c:ext>
            </c:extLst>
          </c:dPt>
          <c:dPt>
            <c:idx val="3"/>
            <c:invertIfNegative val="0"/>
            <c:bubble3D val="0"/>
            <c:extLst>
              <c:ext xmlns:c16="http://schemas.microsoft.com/office/drawing/2014/chart" uri="{C3380CC4-5D6E-409C-BE32-E72D297353CC}">
                <c16:uniqueId val="{0000000F-12F7-4BEE-9332-A6D027FDD38A}"/>
              </c:ext>
            </c:extLst>
          </c:dPt>
          <c:dPt>
            <c:idx val="4"/>
            <c:invertIfNegative val="0"/>
            <c:bubble3D val="0"/>
            <c:extLst>
              <c:ext xmlns:c16="http://schemas.microsoft.com/office/drawing/2014/chart" uri="{C3380CC4-5D6E-409C-BE32-E72D297353CC}">
                <c16:uniqueId val="{00000010-12F7-4BEE-9332-A6D027FDD38A}"/>
              </c:ext>
            </c:extLst>
          </c:dPt>
          <c:dPt>
            <c:idx val="5"/>
            <c:invertIfNegative val="0"/>
            <c:bubble3D val="0"/>
            <c:extLst>
              <c:ext xmlns:c16="http://schemas.microsoft.com/office/drawing/2014/chart" uri="{C3380CC4-5D6E-409C-BE32-E72D297353CC}">
                <c16:uniqueId val="{00000011-12F7-4BEE-9332-A6D027FDD38A}"/>
              </c:ext>
            </c:extLst>
          </c:dPt>
          <c:dPt>
            <c:idx val="6"/>
            <c:invertIfNegative val="0"/>
            <c:bubble3D val="0"/>
            <c:extLst>
              <c:ext xmlns:c16="http://schemas.microsoft.com/office/drawing/2014/chart" uri="{C3380CC4-5D6E-409C-BE32-E72D297353CC}">
                <c16:uniqueId val="{00000012-12F7-4BEE-9332-A6D027FDD38A}"/>
              </c:ext>
            </c:extLst>
          </c:dPt>
          <c:dPt>
            <c:idx val="8"/>
            <c:invertIfNegative val="0"/>
            <c:bubble3D val="0"/>
            <c:extLst>
              <c:ext xmlns:c16="http://schemas.microsoft.com/office/drawing/2014/chart" uri="{C3380CC4-5D6E-409C-BE32-E72D297353CC}">
                <c16:uniqueId val="{00000014-12F7-4BEE-9332-A6D027FDD38A}"/>
              </c:ext>
            </c:extLst>
          </c:dPt>
          <c:dPt>
            <c:idx val="9"/>
            <c:invertIfNegative val="0"/>
            <c:bubble3D val="0"/>
            <c:extLst>
              <c:ext xmlns:c16="http://schemas.microsoft.com/office/drawing/2014/chart" uri="{C3380CC4-5D6E-409C-BE32-E72D297353CC}">
                <c16:uniqueId val="{00000015-12F7-4BEE-9332-A6D027FDD38A}"/>
              </c:ext>
            </c:extLst>
          </c:dPt>
          <c:dPt>
            <c:idx val="10"/>
            <c:invertIfNegative val="0"/>
            <c:bubble3D val="0"/>
            <c:extLst>
              <c:ext xmlns:c16="http://schemas.microsoft.com/office/drawing/2014/chart" uri="{C3380CC4-5D6E-409C-BE32-E72D297353CC}">
                <c16:uniqueId val="{00000016-12F7-4BEE-9332-A6D027FDD38A}"/>
              </c:ext>
            </c:extLst>
          </c:dPt>
          <c:cat>
            <c:strRef>
              <c:f>'Analysis Sheet'!$J$9:$J$21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Sheet'!$K$9:$K$21</c:f>
              <c:numCache>
                <c:formatCode>\$#,##0;\(\$#,##0\);\$#,##0</c:formatCode>
                <c:ptCount val="12"/>
                <c:pt idx="0">
                  <c:v>2167940.1999999969</c:v>
                </c:pt>
                <c:pt idx="1">
                  <c:v>3997698.7600000063</c:v>
                </c:pt>
                <c:pt idx="2">
                  <c:v>3764457.5600000042</c:v>
                </c:pt>
                <c:pt idx="3">
                  <c:v>2942600.8600000064</c:v>
                </c:pt>
                <c:pt idx="4">
                  <c:v>5500984.5300000114</c:v>
                </c:pt>
                <c:pt idx="5">
                  <c:v>3833595.2800000091</c:v>
                </c:pt>
                <c:pt idx="6">
                  <c:v>5706749.6500000162</c:v>
                </c:pt>
                <c:pt idx="7">
                  <c:v>8766176.6000000443</c:v>
                </c:pt>
                <c:pt idx="8">
                  <c:v>7785106.7100000326</c:v>
                </c:pt>
                <c:pt idx="9">
                  <c:v>4410278.6200000113</c:v>
                </c:pt>
                <c:pt idx="10">
                  <c:v>7037274.3300000252</c:v>
                </c:pt>
                <c:pt idx="11">
                  <c:v>6097403.8300000066</c:v>
                </c:pt>
              </c:numCache>
            </c:numRef>
          </c:val>
          <c:extLst>
            <c:ext xmlns:c16="http://schemas.microsoft.com/office/drawing/2014/chart" uri="{C3380CC4-5D6E-409C-BE32-E72D297353CC}">
              <c16:uniqueId val="{00000000-D7B1-4D45-B365-9E5CAD8EBF31}"/>
            </c:ext>
          </c:extLst>
        </c:ser>
        <c:dLbls>
          <c:showLegendKey val="0"/>
          <c:showVal val="0"/>
          <c:showCatName val="0"/>
          <c:showSerName val="0"/>
          <c:showPercent val="0"/>
          <c:showBubbleSize val="0"/>
        </c:dLbls>
        <c:gapWidth val="70"/>
        <c:axId val="933523472"/>
        <c:axId val="933521072"/>
      </c:barChart>
      <c:lineChart>
        <c:grouping val="standard"/>
        <c:varyColors val="0"/>
        <c:ser>
          <c:idx val="1"/>
          <c:order val="1"/>
          <c:tx>
            <c:strRef>
              <c:f>'Analysis Sheet'!$L$8</c:f>
              <c:strCache>
                <c:ptCount val="1"/>
                <c:pt idx="0">
                  <c:v>Orders</c:v>
                </c:pt>
              </c:strCache>
            </c:strRef>
          </c:tx>
          <c:spPr>
            <a:ln w="28575" cap="rnd">
              <a:solidFill>
                <a:schemeClr val="accent2"/>
              </a:solidFill>
              <a:round/>
            </a:ln>
            <a:effectLst/>
          </c:spPr>
          <c:marker>
            <c:symbol val="diamond"/>
            <c:size val="5"/>
            <c:spPr>
              <a:solidFill>
                <a:schemeClr val="accent2"/>
              </a:solidFill>
              <a:ln w="9525">
                <a:solidFill>
                  <a:schemeClr val="accent1"/>
                </a:solidFill>
              </a:ln>
              <a:effectLst/>
            </c:spPr>
          </c:marker>
          <c:dPt>
            <c:idx val="7"/>
            <c:marker>
              <c:symbol val="diamond"/>
              <c:size val="9"/>
              <c:spPr>
                <a:solidFill>
                  <a:srgbClr val="FFFF00"/>
                </a:solidFill>
                <a:ln w="9525">
                  <a:noFill/>
                </a:ln>
                <a:effectLst/>
              </c:spPr>
            </c:marker>
            <c:bubble3D val="0"/>
            <c:spPr>
              <a:ln w="28575" cap="rnd">
                <a:solidFill>
                  <a:schemeClr val="accent2"/>
                </a:solidFill>
                <a:round/>
              </a:ln>
              <a:effectLst/>
            </c:spPr>
            <c:extLst>
              <c:ext xmlns:c16="http://schemas.microsoft.com/office/drawing/2014/chart" uri="{C3380CC4-5D6E-409C-BE32-E72D297353CC}">
                <c16:uniqueId val="{0000000B-C44E-40F3-A58A-072D4854A7BB}"/>
              </c:ext>
            </c:extLst>
          </c:dPt>
          <c:dPt>
            <c:idx val="9"/>
            <c:marker>
              <c:symbol val="diamond"/>
              <c:size val="9"/>
              <c:spPr>
                <a:solidFill>
                  <a:srgbClr val="FF0000"/>
                </a:solidFill>
                <a:ln w="9525">
                  <a:noFill/>
                </a:ln>
                <a:effectLst/>
              </c:spPr>
            </c:marker>
            <c:bubble3D val="0"/>
            <c:extLst>
              <c:ext xmlns:c16="http://schemas.microsoft.com/office/drawing/2014/chart" uri="{C3380CC4-5D6E-409C-BE32-E72D297353CC}">
                <c16:uniqueId val="{00000009-C44E-40F3-A58A-072D4854A7BB}"/>
              </c:ext>
            </c:extLst>
          </c:dPt>
          <c:dPt>
            <c:idx val="10"/>
            <c:marker>
              <c:symbol val="diamond"/>
              <c:size val="9"/>
              <c:spPr>
                <a:solidFill>
                  <a:srgbClr val="FFFF00"/>
                </a:solidFill>
                <a:ln w="9525">
                  <a:noFill/>
                </a:ln>
                <a:effectLst/>
              </c:spPr>
            </c:marker>
            <c:bubble3D val="0"/>
            <c:spPr>
              <a:ln w="28575" cap="rnd">
                <a:solidFill>
                  <a:schemeClr val="accent2"/>
                </a:solidFill>
                <a:round/>
              </a:ln>
              <a:effectLst/>
            </c:spPr>
            <c:extLst>
              <c:ext xmlns:c16="http://schemas.microsoft.com/office/drawing/2014/chart" uri="{C3380CC4-5D6E-409C-BE32-E72D297353CC}">
                <c16:uniqueId val="{0000000A-C44E-40F3-A58A-072D4854A7BB}"/>
              </c:ext>
            </c:extLst>
          </c:dPt>
          <c:cat>
            <c:strRef>
              <c:f>'Analysis Sheet'!$J$9:$J$21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Sheet'!$L$9:$L$21</c:f>
              <c:numCache>
                <c:formatCode>General</c:formatCode>
                <c:ptCount val="12"/>
                <c:pt idx="0">
                  <c:v>105</c:v>
                </c:pt>
                <c:pt idx="1">
                  <c:v>193</c:v>
                </c:pt>
                <c:pt idx="2">
                  <c:v>188</c:v>
                </c:pt>
                <c:pt idx="3">
                  <c:v>111</c:v>
                </c:pt>
                <c:pt idx="4">
                  <c:v>219</c:v>
                </c:pt>
                <c:pt idx="5">
                  <c:v>170</c:v>
                </c:pt>
                <c:pt idx="6">
                  <c:v>167</c:v>
                </c:pt>
                <c:pt idx="7">
                  <c:v>325</c:v>
                </c:pt>
                <c:pt idx="8">
                  <c:v>287</c:v>
                </c:pt>
                <c:pt idx="9">
                  <c:v>172</c:v>
                </c:pt>
                <c:pt idx="10">
                  <c:v>312</c:v>
                </c:pt>
                <c:pt idx="11">
                  <c:v>290</c:v>
                </c:pt>
              </c:numCache>
            </c:numRef>
          </c:val>
          <c:smooth val="0"/>
          <c:extLst>
            <c:ext xmlns:c16="http://schemas.microsoft.com/office/drawing/2014/chart" uri="{C3380CC4-5D6E-409C-BE32-E72D297353CC}">
              <c16:uniqueId val="{00000015-5056-497A-8D8D-E72426BFCF38}"/>
            </c:ext>
          </c:extLst>
        </c:ser>
        <c:dLbls>
          <c:showLegendKey val="0"/>
          <c:showVal val="0"/>
          <c:showCatName val="0"/>
          <c:showSerName val="0"/>
          <c:showPercent val="0"/>
          <c:showBubbleSize val="0"/>
        </c:dLbls>
        <c:marker val="1"/>
        <c:smooth val="0"/>
        <c:axId val="1837602735"/>
        <c:axId val="1837601775"/>
      </c:lineChart>
      <c:catAx>
        <c:axId val="93352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baseline="0">
                <a:solidFill>
                  <a:schemeClr val="bg1"/>
                </a:solidFill>
                <a:latin typeface="+mn-lt"/>
                <a:ea typeface="+mn-ea"/>
                <a:cs typeface="+mn-cs"/>
              </a:defRPr>
            </a:pPr>
            <a:endParaRPr lang="en-US"/>
          </a:p>
        </c:txPr>
        <c:crossAx val="933521072"/>
        <c:crosses val="autoZero"/>
        <c:auto val="1"/>
        <c:lblAlgn val="ctr"/>
        <c:lblOffset val="100"/>
        <c:noMultiLvlLbl val="0"/>
      </c:catAx>
      <c:valAx>
        <c:axId val="933521072"/>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33523472"/>
        <c:crosses val="autoZero"/>
        <c:crossBetween val="between"/>
        <c:majorUnit val="2000000"/>
        <c:minorUnit val="500000"/>
        <c:dispUnits>
          <c:builtInUnit val="millions"/>
          <c:dispUnitsLbl>
            <c:layout>
              <c:manualLayout>
                <c:xMode val="edge"/>
                <c:yMode val="edge"/>
                <c:x val="2.4765345165995864E-2"/>
                <c:y val="0.13573028652523861"/>
              </c:manualLayout>
            </c:layout>
            <c:tx>
              <c:rich>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US" b="1">
                      <a:solidFill>
                        <a:schemeClr val="bg1"/>
                      </a:solidFill>
                    </a:rPr>
                    <a:t>Revenue  (Millions)</a:t>
                  </a:r>
                </a:p>
              </c:rich>
            </c:tx>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ispUnitsLbl>
        </c:dispUnits>
      </c:valAx>
      <c:valAx>
        <c:axId val="183760177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7602735"/>
        <c:crosses val="max"/>
        <c:crossBetween val="between"/>
      </c:valAx>
      <c:catAx>
        <c:axId val="1837602735"/>
        <c:scaling>
          <c:orientation val="minMax"/>
        </c:scaling>
        <c:delete val="1"/>
        <c:axPos val="b"/>
        <c:numFmt formatCode="General" sourceLinked="1"/>
        <c:majorTickMark val="out"/>
        <c:minorTickMark val="none"/>
        <c:tickLblPos val="nextTo"/>
        <c:crossAx val="183760177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[02_Sales_Product_Performance.xlsm]Analysis Sheet!pvt_top_8_product_groups_by_revenue</c:name>
    <c:fmtId val="9"/>
  </c:pivotSource>
  <c:chart>
    <c:autoTitleDeleted val="1"/>
    <c:pivotFmts>
      <c:pivotFmt>
        <c:idx val="0"/>
        <c:spPr>
          <a:solidFill>
            <a:srgbClr val="009E8F"/>
          </a:solidFill>
          <a:ln>
            <a:noFill/>
          </a:ln>
          <a:effectLst/>
        </c:spPr>
        <c:marker>
          <c:symbol val="none"/>
        </c:marker>
        <c:dLbl>
          <c:idx val="0"/>
          <c:numFmt formatCode="#,##0.0,,&quot; 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9E8F"/>
          </a:solidFill>
          <a:ln>
            <a:noFill/>
          </a:ln>
          <a:effectLst/>
        </c:spPr>
      </c:pivotFmt>
      <c:pivotFmt>
        <c:idx val="2"/>
        <c:spPr>
          <a:solidFill>
            <a:srgbClr val="009E8F"/>
          </a:solidFill>
          <a:ln>
            <a:noFill/>
          </a:ln>
          <a:effectLst/>
        </c:spPr>
        <c:marker>
          <c:symbol val="none"/>
        </c:marker>
        <c:dLbl>
          <c:idx val="0"/>
          <c:numFmt formatCode="#,##0.0,,&quot; 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9E8F"/>
          </a:solidFill>
          <a:ln>
            <a:noFill/>
          </a:ln>
          <a:effectLst/>
        </c:spPr>
        <c:marker>
          <c:symbol val="none"/>
        </c:marker>
        <c:dLbl>
          <c:idx val="0"/>
          <c:numFmt formatCode="#,##0.00,,&quot; M&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719676831410629"/>
          <c:y val="7.0058292518790588E-2"/>
          <c:w val="0.62308011124560314"/>
          <c:h val="0.8573179153027094"/>
        </c:manualLayout>
      </c:layout>
      <c:barChart>
        <c:barDir val="bar"/>
        <c:grouping val="clustered"/>
        <c:varyColors val="0"/>
        <c:ser>
          <c:idx val="0"/>
          <c:order val="0"/>
          <c:tx>
            <c:strRef>
              <c:f>'Analysis Sheet'!$K$24</c:f>
              <c:strCache>
                <c:ptCount val="1"/>
                <c:pt idx="0">
                  <c:v>Total</c:v>
                </c:pt>
              </c:strCache>
            </c:strRef>
          </c:tx>
          <c:spPr>
            <a:solidFill>
              <a:srgbClr val="009E8F"/>
            </a:solidFill>
            <a:ln>
              <a:noFill/>
            </a:ln>
            <a:effectLst/>
          </c:spPr>
          <c:invertIfNegative val="0"/>
          <c:dLbls>
            <c:numFmt formatCode="#,##0.00,,&quot; M&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Sheet'!$J$25:$J$33</c:f>
              <c:strCache>
                <c:ptCount val="8"/>
                <c:pt idx="0">
                  <c:v>Jerseys</c:v>
                </c:pt>
                <c:pt idx="1">
                  <c:v>Wheels</c:v>
                </c:pt>
                <c:pt idx="2">
                  <c:v>Touring Frames</c:v>
                </c:pt>
                <c:pt idx="3">
                  <c:v>Road Frames</c:v>
                </c:pt>
                <c:pt idx="4">
                  <c:v>Mountain Frames</c:v>
                </c:pt>
                <c:pt idx="5">
                  <c:v>Touring Bikes</c:v>
                </c:pt>
                <c:pt idx="6">
                  <c:v>Mountain Bikes</c:v>
                </c:pt>
                <c:pt idx="7">
                  <c:v>Road Bikes</c:v>
                </c:pt>
              </c:strCache>
            </c:strRef>
          </c:cat>
          <c:val>
            <c:numRef>
              <c:f>'Analysis Sheet'!$K$25:$K$33</c:f>
              <c:numCache>
                <c:formatCode>\$#,##0;\(\$#,##0\);\$#,##0</c:formatCode>
                <c:ptCount val="8"/>
                <c:pt idx="0">
                  <c:v>555454.33000000101</c:v>
                </c:pt>
                <c:pt idx="1">
                  <c:v>681438.16999999573</c:v>
                </c:pt>
                <c:pt idx="2">
                  <c:v>1042563.7300000011</c:v>
                </c:pt>
                <c:pt idx="3">
                  <c:v>3546900.5999999875</c:v>
                </c:pt>
                <c:pt idx="4">
                  <c:v>3550185.5000000033</c:v>
                </c:pt>
                <c:pt idx="5">
                  <c:v>6725993.8100000098</c:v>
                </c:pt>
                <c:pt idx="6">
                  <c:v>18931815.659999773</c:v>
                </c:pt>
                <c:pt idx="7">
                  <c:v>24935609.379999738</c:v>
                </c:pt>
              </c:numCache>
            </c:numRef>
          </c:val>
          <c:extLst>
            <c:ext xmlns:c16="http://schemas.microsoft.com/office/drawing/2014/chart" uri="{C3380CC4-5D6E-409C-BE32-E72D297353CC}">
              <c16:uniqueId val="{00000004-D925-4F5C-B560-223DB1A9E995}"/>
            </c:ext>
          </c:extLst>
        </c:ser>
        <c:dLbls>
          <c:dLblPos val="outEnd"/>
          <c:showLegendKey val="0"/>
          <c:showVal val="1"/>
          <c:showCatName val="0"/>
          <c:showSerName val="0"/>
          <c:showPercent val="0"/>
          <c:showBubbleSize val="0"/>
        </c:dLbls>
        <c:gapWidth val="70"/>
        <c:axId val="324941856"/>
        <c:axId val="324933216"/>
      </c:barChart>
      <c:catAx>
        <c:axId val="324941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baseline="0">
                <a:solidFill>
                  <a:schemeClr val="bg1">
                    <a:alpha val="97000"/>
                  </a:schemeClr>
                </a:solidFill>
                <a:latin typeface="+mn-lt"/>
                <a:ea typeface="+mn-ea"/>
                <a:cs typeface="+mn-cs"/>
              </a:defRPr>
            </a:pPr>
            <a:endParaRPr lang="en-US"/>
          </a:p>
        </c:txPr>
        <c:crossAx val="324933216"/>
        <c:crosses val="autoZero"/>
        <c:auto val="1"/>
        <c:lblAlgn val="ctr"/>
        <c:lblOffset val="100"/>
        <c:noMultiLvlLbl val="0"/>
      </c:catAx>
      <c:valAx>
        <c:axId val="324933216"/>
        <c:scaling>
          <c:orientation val="minMax"/>
        </c:scaling>
        <c:delete val="1"/>
        <c:axPos val="b"/>
        <c:numFmt formatCode="\$#,##0;\(\$#,##0\);\$#,##0" sourceLinked="1"/>
        <c:majorTickMark val="none"/>
        <c:minorTickMark val="none"/>
        <c:tickLblPos val="nextTo"/>
        <c:crossAx val="3249418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5400000" vert="horz"/>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[02_Sales_Product_Performance.xlsm]Analysis Sheet!pvt_categories_by_revenue</c:name>
    <c:fmtId val="10"/>
  </c:pivotSource>
  <c:chart>
    <c:autoTitleDeleted val="1"/>
    <c:pivotFmts>
      <c:pivotFmt>
        <c:idx val="0"/>
        <c:spPr>
          <a:solidFill>
            <a:srgbClr val="009E8F"/>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9E8F"/>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9E8F"/>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9E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9E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Sheet'!$K$36</c:f>
              <c:strCache>
                <c:ptCount val="1"/>
                <c:pt idx="0">
                  <c:v>Total</c:v>
                </c:pt>
              </c:strCache>
            </c:strRef>
          </c:tx>
          <c:spPr>
            <a:solidFill>
              <a:srgbClr val="009E8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Sheet'!$J$37:$J$40</c:f>
              <c:strCache>
                <c:ptCount val="4"/>
                <c:pt idx="0">
                  <c:v>Accessories</c:v>
                </c:pt>
                <c:pt idx="1">
                  <c:v>Clothing</c:v>
                </c:pt>
                <c:pt idx="2">
                  <c:v>Components</c:v>
                </c:pt>
                <c:pt idx="3">
                  <c:v>Bikes</c:v>
                </c:pt>
              </c:strCache>
            </c:strRef>
          </c:cat>
          <c:val>
            <c:numRef>
              <c:f>'Analysis Sheet'!$K$37:$K$40</c:f>
              <c:numCache>
                <c:formatCode>0.00%</c:formatCode>
                <c:ptCount val="4"/>
                <c:pt idx="0">
                  <c:v>6.3712759121967513E-3</c:v>
                </c:pt>
                <c:pt idx="1">
                  <c:v>2.4783093769533505E-2</c:v>
                </c:pt>
                <c:pt idx="2">
                  <c:v>0.15295785310369986</c:v>
                </c:pt>
                <c:pt idx="3">
                  <c:v>0.81588777721456729</c:v>
                </c:pt>
              </c:numCache>
            </c:numRef>
          </c:val>
          <c:extLst>
            <c:ext xmlns:c16="http://schemas.microsoft.com/office/drawing/2014/chart" uri="{C3380CC4-5D6E-409C-BE32-E72D297353CC}">
              <c16:uniqueId val="{00000000-7E15-4432-9347-A497BE7BD89F}"/>
            </c:ext>
          </c:extLst>
        </c:ser>
        <c:dLbls>
          <c:dLblPos val="outEnd"/>
          <c:showLegendKey val="0"/>
          <c:showVal val="1"/>
          <c:showCatName val="0"/>
          <c:showSerName val="0"/>
          <c:showPercent val="0"/>
          <c:showBubbleSize val="0"/>
        </c:dLbls>
        <c:gapWidth val="60"/>
        <c:axId val="1489360992"/>
        <c:axId val="1489361952"/>
      </c:barChart>
      <c:catAx>
        <c:axId val="14893609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489361952"/>
        <c:crosses val="autoZero"/>
        <c:auto val="1"/>
        <c:lblAlgn val="ctr"/>
        <c:lblOffset val="100"/>
        <c:noMultiLvlLbl val="0"/>
      </c:catAx>
      <c:valAx>
        <c:axId val="1489361952"/>
        <c:scaling>
          <c:orientation val="minMax"/>
        </c:scaling>
        <c:delete val="1"/>
        <c:axPos val="b"/>
        <c:numFmt formatCode="0.00%" sourceLinked="1"/>
        <c:majorTickMark val="out"/>
        <c:minorTickMark val="none"/>
        <c:tickLblPos val="nextTo"/>
        <c:crossAx val="14893609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708529915094746"/>
          <c:y val="0.1078591350829662"/>
          <c:w val="0.7413241469816273"/>
          <c:h val="0.76017661920679724"/>
        </c:manualLayout>
      </c:layout>
      <c:barChart>
        <c:barDir val="col"/>
        <c:grouping val="clustered"/>
        <c:varyColors val="0"/>
        <c:ser>
          <c:idx val="0"/>
          <c:order val="0"/>
          <c:tx>
            <c:strRef>
              <c:f>'Analysis Sheet'!$T$8</c:f>
              <c:strCache>
                <c:ptCount val="1"/>
                <c:pt idx="0">
                  <c:v>Gross Profit</c:v>
                </c:pt>
              </c:strCache>
            </c:strRef>
          </c:tx>
          <c:spPr>
            <a:solidFill>
              <a:srgbClr val="009E8F"/>
            </a:solidFill>
            <a:ln>
              <a:noFill/>
            </a:ln>
            <a:effectLst/>
          </c:spPr>
          <c:invertIfNegative val="0"/>
          <c:cat>
            <c:strRef>
              <c:f>'Analysis Sheet'!$S$9:$S$45</c:f>
              <c:strCache>
                <c:ptCount val="37"/>
                <c:pt idx="0">
                  <c:v>Mountain Bikes</c:v>
                </c:pt>
                <c:pt idx="1">
                  <c:v>Road Bikes</c:v>
                </c:pt>
                <c:pt idx="2">
                  <c:v>Touring Bikes</c:v>
                </c:pt>
                <c:pt idx="3">
                  <c:v>Mountain Frames</c:v>
                </c:pt>
                <c:pt idx="4">
                  <c:v>Wheels</c:v>
                </c:pt>
                <c:pt idx="5">
                  <c:v>Road Frames</c:v>
                </c:pt>
                <c:pt idx="6">
                  <c:v>Shorts</c:v>
                </c:pt>
                <c:pt idx="7">
                  <c:v>Helmets</c:v>
                </c:pt>
                <c:pt idx="8">
                  <c:v>Tights</c:v>
                </c:pt>
                <c:pt idx="9">
                  <c:v>Gloves</c:v>
                </c:pt>
                <c:pt idx="10">
                  <c:v>Bib-Shorts</c:v>
                </c:pt>
                <c:pt idx="11">
                  <c:v>Vests</c:v>
                </c:pt>
                <c:pt idx="12">
                  <c:v>Bike Racks</c:v>
                </c:pt>
                <c:pt idx="13">
                  <c:v>Cranksets</c:v>
                </c:pt>
                <c:pt idx="14">
                  <c:v>Handlebars</c:v>
                </c:pt>
                <c:pt idx="15">
                  <c:v>Pedals</c:v>
                </c:pt>
                <c:pt idx="16">
                  <c:v>Jerseys</c:v>
                </c:pt>
                <c:pt idx="17">
                  <c:v>Forks</c:v>
                </c:pt>
                <c:pt idx="18">
                  <c:v>Headsets</c:v>
                </c:pt>
                <c:pt idx="19">
                  <c:v>Hydration Packs</c:v>
                </c:pt>
                <c:pt idx="20">
                  <c:v>Brakes</c:v>
                </c:pt>
                <c:pt idx="21">
                  <c:v>Derailleurs</c:v>
                </c:pt>
                <c:pt idx="22">
                  <c:v>Saddles</c:v>
                </c:pt>
                <c:pt idx="23">
                  <c:v>Bottom Brackets</c:v>
                </c:pt>
                <c:pt idx="24">
                  <c:v>Socks</c:v>
                </c:pt>
                <c:pt idx="25">
                  <c:v>Locks</c:v>
                </c:pt>
                <c:pt idx="26">
                  <c:v>Touring Frames</c:v>
                </c:pt>
                <c:pt idx="27">
                  <c:v>Pumps</c:v>
                </c:pt>
                <c:pt idx="28">
                  <c:v>Cleaners</c:v>
                </c:pt>
                <c:pt idx="29">
                  <c:v>Bottles and Cages</c:v>
                </c:pt>
                <c:pt idx="30">
                  <c:v>Chains</c:v>
                </c:pt>
                <c:pt idx="31">
                  <c:v>Caps</c:v>
                </c:pt>
                <c:pt idx="32">
                  <c:v>Tires and Tubes</c:v>
                </c:pt>
                <c:pt idx="33">
                  <c:v>Bike Stands</c:v>
                </c:pt>
                <c:pt idx="34">
                  <c:v>Panniers</c:v>
                </c:pt>
                <c:pt idx="35">
                  <c:v>Fenders</c:v>
                </c:pt>
                <c:pt idx="36">
                  <c:v>Lights</c:v>
                </c:pt>
              </c:strCache>
            </c:strRef>
          </c:cat>
          <c:val>
            <c:numRef>
              <c:f>'Analysis Sheet'!$T$9:$T$45</c:f>
              <c:numCache>
                <c:formatCode>General</c:formatCode>
                <c:ptCount val="37"/>
                <c:pt idx="0">
                  <c:v>923183.50999999058</c:v>
                </c:pt>
                <c:pt idx="1">
                  <c:v>845072.34999999334</c:v>
                </c:pt>
                <c:pt idx="2">
                  <c:v>280567.0000000007</c:v>
                </c:pt>
                <c:pt idx="3">
                  <c:v>256685.73000000417</c:v>
                </c:pt>
                <c:pt idx="4">
                  <c:v>176647.95000000024</c:v>
                </c:pt>
                <c:pt idx="5">
                  <c:v>138628.70999999886</c:v>
                </c:pt>
                <c:pt idx="6">
                  <c:v>76949.839999999967</c:v>
                </c:pt>
                <c:pt idx="7">
                  <c:v>64829.890000000094</c:v>
                </c:pt>
                <c:pt idx="8">
                  <c:v>62312.510000000148</c:v>
                </c:pt>
                <c:pt idx="9">
                  <c:v>59789.729999999916</c:v>
                </c:pt>
                <c:pt idx="10">
                  <c:v>51819.689999999748</c:v>
                </c:pt>
                <c:pt idx="11">
                  <c:v>47412.689999999944</c:v>
                </c:pt>
                <c:pt idx="12">
                  <c:v>43125.119999999995</c:v>
                </c:pt>
                <c:pt idx="13">
                  <c:v>32175.889999999996</c:v>
                </c:pt>
                <c:pt idx="14">
                  <c:v>31223.220000000063</c:v>
                </c:pt>
                <c:pt idx="15">
                  <c:v>24416.100000000162</c:v>
                </c:pt>
                <c:pt idx="16">
                  <c:v>20946.219999999848</c:v>
                </c:pt>
                <c:pt idx="17">
                  <c:v>20223.739999999987</c:v>
                </c:pt>
                <c:pt idx="18">
                  <c:v>15638.62000000001</c:v>
                </c:pt>
                <c:pt idx="19">
                  <c:v>15353.87000000001</c:v>
                </c:pt>
                <c:pt idx="20">
                  <c:v>11701.939999999988</c:v>
                </c:pt>
                <c:pt idx="21">
                  <c:v>11484.010000000002</c:v>
                </c:pt>
                <c:pt idx="22">
                  <c:v>9816.2800000000079</c:v>
                </c:pt>
                <c:pt idx="23">
                  <c:v>8004.7600000000084</c:v>
                </c:pt>
                <c:pt idx="24">
                  <c:v>5208.1199999999899</c:v>
                </c:pt>
                <c:pt idx="25">
                  <c:v>5057.0299999999916</c:v>
                </c:pt>
                <c:pt idx="26">
                  <c:v>4233.1200000000117</c:v>
                </c:pt>
                <c:pt idx="27">
                  <c:v>4201.7999999999993</c:v>
                </c:pt>
                <c:pt idx="28">
                  <c:v>2477.0900000000011</c:v>
                </c:pt>
                <c:pt idx="29">
                  <c:v>1629.9900000000046</c:v>
                </c:pt>
                <c:pt idx="30">
                  <c:v>1466.8999999999994</c:v>
                </c:pt>
                <c:pt idx="31">
                  <c:v>1223.0999999999985</c:v>
                </c:pt>
                <c:pt idx="32">
                  <c:v>233.10000000000002</c:v>
                </c:pt>
              </c:numCache>
            </c:numRef>
          </c:val>
          <c:extLst>
            <c:ext xmlns:c16="http://schemas.microsoft.com/office/drawing/2014/chart" uri="{C3380CC4-5D6E-409C-BE32-E72D297353CC}">
              <c16:uniqueId val="{00000000-CB2F-4005-B94D-93D7D9042720}"/>
            </c:ext>
          </c:extLst>
        </c:ser>
        <c:dLbls>
          <c:showLegendKey val="0"/>
          <c:showVal val="0"/>
          <c:showCatName val="0"/>
          <c:showSerName val="0"/>
          <c:showPercent val="0"/>
          <c:showBubbleSize val="0"/>
        </c:dLbls>
        <c:gapWidth val="80"/>
        <c:axId val="324944256"/>
        <c:axId val="324927936"/>
      </c:barChart>
      <c:lineChart>
        <c:grouping val="standard"/>
        <c:varyColors val="0"/>
        <c:ser>
          <c:idx val="1"/>
          <c:order val="1"/>
          <c:tx>
            <c:strRef>
              <c:f>'Analysis Sheet'!$V$8</c:f>
              <c:strCache>
                <c:ptCount val="1"/>
                <c:pt idx="0">
                  <c:v>Cumulative Gross Profit</c:v>
                </c:pt>
              </c:strCache>
            </c:strRef>
          </c:tx>
          <c:spPr>
            <a:ln w="25400" cap="rnd">
              <a:solidFill>
                <a:schemeClr val="accent2"/>
              </a:solidFill>
              <a:round/>
            </a:ln>
            <a:effectLst/>
          </c:spPr>
          <c:marker>
            <c:symbol val="none"/>
          </c:marker>
          <c:cat>
            <c:strRef>
              <c:f>'Analysis Sheet'!$S$9:$S$45</c:f>
              <c:strCache>
                <c:ptCount val="37"/>
                <c:pt idx="0">
                  <c:v>Mountain Bikes</c:v>
                </c:pt>
                <c:pt idx="1">
                  <c:v>Road Bikes</c:v>
                </c:pt>
                <c:pt idx="2">
                  <c:v>Touring Bikes</c:v>
                </c:pt>
                <c:pt idx="3">
                  <c:v>Mountain Frames</c:v>
                </c:pt>
                <c:pt idx="4">
                  <c:v>Wheels</c:v>
                </c:pt>
                <c:pt idx="5">
                  <c:v>Road Frames</c:v>
                </c:pt>
                <c:pt idx="6">
                  <c:v>Shorts</c:v>
                </c:pt>
                <c:pt idx="7">
                  <c:v>Helmets</c:v>
                </c:pt>
                <c:pt idx="8">
                  <c:v>Tights</c:v>
                </c:pt>
                <c:pt idx="9">
                  <c:v>Gloves</c:v>
                </c:pt>
                <c:pt idx="10">
                  <c:v>Bib-Shorts</c:v>
                </c:pt>
                <c:pt idx="11">
                  <c:v>Vests</c:v>
                </c:pt>
                <c:pt idx="12">
                  <c:v>Bike Racks</c:v>
                </c:pt>
                <c:pt idx="13">
                  <c:v>Cranksets</c:v>
                </c:pt>
                <c:pt idx="14">
                  <c:v>Handlebars</c:v>
                </c:pt>
                <c:pt idx="15">
                  <c:v>Pedals</c:v>
                </c:pt>
                <c:pt idx="16">
                  <c:v>Jerseys</c:v>
                </c:pt>
                <c:pt idx="17">
                  <c:v>Forks</c:v>
                </c:pt>
                <c:pt idx="18">
                  <c:v>Headsets</c:v>
                </c:pt>
                <c:pt idx="19">
                  <c:v>Hydration Packs</c:v>
                </c:pt>
                <c:pt idx="20">
                  <c:v>Brakes</c:v>
                </c:pt>
                <c:pt idx="21">
                  <c:v>Derailleurs</c:v>
                </c:pt>
                <c:pt idx="22">
                  <c:v>Saddles</c:v>
                </c:pt>
                <c:pt idx="23">
                  <c:v>Bottom Brackets</c:v>
                </c:pt>
                <c:pt idx="24">
                  <c:v>Socks</c:v>
                </c:pt>
                <c:pt idx="25">
                  <c:v>Locks</c:v>
                </c:pt>
                <c:pt idx="26">
                  <c:v>Touring Frames</c:v>
                </c:pt>
                <c:pt idx="27">
                  <c:v>Pumps</c:v>
                </c:pt>
                <c:pt idx="28">
                  <c:v>Cleaners</c:v>
                </c:pt>
                <c:pt idx="29">
                  <c:v>Bottles and Cages</c:v>
                </c:pt>
                <c:pt idx="30">
                  <c:v>Chains</c:v>
                </c:pt>
                <c:pt idx="31">
                  <c:v>Caps</c:v>
                </c:pt>
                <c:pt idx="32">
                  <c:v>Tires and Tubes</c:v>
                </c:pt>
                <c:pt idx="33">
                  <c:v>Bike Stands</c:v>
                </c:pt>
                <c:pt idx="34">
                  <c:v>Panniers</c:v>
                </c:pt>
                <c:pt idx="35">
                  <c:v>Fenders</c:v>
                </c:pt>
                <c:pt idx="36">
                  <c:v>Lights</c:v>
                </c:pt>
              </c:strCache>
            </c:strRef>
          </c:cat>
          <c:val>
            <c:numRef>
              <c:f>'Analysis Sheet'!$V$9:$V$45</c:f>
              <c:numCache>
                <c:formatCode>0.00%</c:formatCode>
                <c:ptCount val="37"/>
                <c:pt idx="0">
                  <c:v>0.28372999004757193</c:v>
                </c:pt>
                <c:pt idx="1">
                  <c:v>0.54345340024472633</c:v>
                </c:pt>
                <c:pt idx="2">
                  <c:v>0.62968248823794459</c:v>
                </c:pt>
                <c:pt idx="3">
                  <c:v>0.70857193852530476</c:v>
                </c:pt>
                <c:pt idx="4">
                  <c:v>0.76286268413819436</c:v>
                </c:pt>
                <c:pt idx="5">
                  <c:v>0.80546864718080524</c:v>
                </c:pt>
                <c:pt idx="6">
                  <c:v>0.829118308489598</c:v>
                </c:pt>
                <c:pt idx="7">
                  <c:v>0.84904304051225443</c:v>
                </c:pt>
                <c:pt idx="8">
                  <c:v>0.86819408431950296</c:v>
                </c:pt>
                <c:pt idx="9">
                  <c:v>0.88656978028253763</c:v>
                </c:pt>
                <c:pt idx="10">
                  <c:v>0.90249597477009769</c:v>
                </c:pt>
                <c:pt idx="11">
                  <c:v>0.91706772774890544</c:v>
                </c:pt>
                <c:pt idx="12">
                  <c:v>0.93032174467604967</c:v>
                </c:pt>
                <c:pt idx="13">
                  <c:v>0.94021063984216013</c:v>
                </c:pt>
                <c:pt idx="14">
                  <c:v>0.94980674267966991</c:v>
                </c:pt>
                <c:pt idx="15">
                  <c:v>0.95731075432519919</c:v>
                </c:pt>
                <c:pt idx="16">
                  <c:v>0.96374833767429335</c:v>
                </c:pt>
                <c:pt idx="17">
                  <c:v>0.96996387498271508</c:v>
                </c:pt>
                <c:pt idx="18">
                  <c:v>0.97477022761888577</c:v>
                </c:pt>
                <c:pt idx="19">
                  <c:v>0.97948906556941606</c:v>
                </c:pt>
                <c:pt idx="20">
                  <c:v>0.98308552421904827</c:v>
                </c:pt>
                <c:pt idx="21">
                  <c:v>0.98661500455281881</c:v>
                </c:pt>
                <c:pt idx="22">
                  <c:v>0.98963192697023095</c:v>
                </c:pt>
                <c:pt idx="23">
                  <c:v>0.99209209924424957</c:v>
                </c:pt>
                <c:pt idx="24">
                  <c:v>0.99369275590650574</c:v>
                </c:pt>
                <c:pt idx="25">
                  <c:v>0.9952469767694524</c:v>
                </c:pt>
                <c:pt idx="26">
                  <c:v>0.99654797823065722</c:v>
                </c:pt>
                <c:pt idx="27">
                  <c:v>0.99783935384478828</c:v>
                </c:pt>
                <c:pt idx="28">
                  <c:v>0.99860065938527276</c:v>
                </c:pt>
                <c:pt idx="29">
                  <c:v>0.99910161834031053</c:v>
                </c:pt>
                <c:pt idx="30">
                  <c:v>0.9995524534320257</c:v>
                </c:pt>
                <c:pt idx="31">
                  <c:v>0.99992835935654467</c:v>
                </c:pt>
                <c:pt idx="32">
                  <c:v>0.999999999999996</c:v>
                </c:pt>
                <c:pt idx="33">
                  <c:v>0.999999999999996</c:v>
                </c:pt>
                <c:pt idx="34">
                  <c:v>0.999999999999996</c:v>
                </c:pt>
                <c:pt idx="35">
                  <c:v>0.999999999999996</c:v>
                </c:pt>
                <c:pt idx="36">
                  <c:v>0.999999999999996</c:v>
                </c:pt>
              </c:numCache>
            </c:numRef>
          </c:val>
          <c:smooth val="0"/>
          <c:extLst>
            <c:ext xmlns:c16="http://schemas.microsoft.com/office/drawing/2014/chart" uri="{C3380CC4-5D6E-409C-BE32-E72D297353CC}">
              <c16:uniqueId val="{00000001-CB2F-4005-B94D-93D7D9042720}"/>
            </c:ext>
          </c:extLst>
        </c:ser>
        <c:ser>
          <c:idx val="2"/>
          <c:order val="2"/>
          <c:tx>
            <c:strRef>
              <c:f>'Analysis Sheet'!$W$8</c:f>
              <c:strCache>
                <c:ptCount val="1"/>
                <c:pt idx="0">
                  <c:v>Constant Line</c:v>
                </c:pt>
              </c:strCache>
            </c:strRef>
          </c:tx>
          <c:spPr>
            <a:ln w="25400" cap="rnd">
              <a:solidFill>
                <a:srgbClr val="009E8F">
                  <a:alpha val="80000"/>
                </a:srgbClr>
              </a:solidFill>
              <a:prstDash val="solid"/>
              <a:round/>
            </a:ln>
            <a:effectLst/>
          </c:spPr>
          <c:marker>
            <c:symbol val="none"/>
          </c:marker>
          <c:cat>
            <c:strRef>
              <c:f>'Analysis Sheet'!$S$9:$S$45</c:f>
              <c:strCache>
                <c:ptCount val="37"/>
                <c:pt idx="0">
                  <c:v>Mountain Bikes</c:v>
                </c:pt>
                <c:pt idx="1">
                  <c:v>Road Bikes</c:v>
                </c:pt>
                <c:pt idx="2">
                  <c:v>Touring Bikes</c:v>
                </c:pt>
                <c:pt idx="3">
                  <c:v>Mountain Frames</c:v>
                </c:pt>
                <c:pt idx="4">
                  <c:v>Wheels</c:v>
                </c:pt>
                <c:pt idx="5">
                  <c:v>Road Frames</c:v>
                </c:pt>
                <c:pt idx="6">
                  <c:v>Shorts</c:v>
                </c:pt>
                <c:pt idx="7">
                  <c:v>Helmets</c:v>
                </c:pt>
                <c:pt idx="8">
                  <c:v>Tights</c:v>
                </c:pt>
                <c:pt idx="9">
                  <c:v>Gloves</c:v>
                </c:pt>
                <c:pt idx="10">
                  <c:v>Bib-Shorts</c:v>
                </c:pt>
                <c:pt idx="11">
                  <c:v>Vests</c:v>
                </c:pt>
                <c:pt idx="12">
                  <c:v>Bike Racks</c:v>
                </c:pt>
                <c:pt idx="13">
                  <c:v>Cranksets</c:v>
                </c:pt>
                <c:pt idx="14">
                  <c:v>Handlebars</c:v>
                </c:pt>
                <c:pt idx="15">
                  <c:v>Pedals</c:v>
                </c:pt>
                <c:pt idx="16">
                  <c:v>Jerseys</c:v>
                </c:pt>
                <c:pt idx="17">
                  <c:v>Forks</c:v>
                </c:pt>
                <c:pt idx="18">
                  <c:v>Headsets</c:v>
                </c:pt>
                <c:pt idx="19">
                  <c:v>Hydration Packs</c:v>
                </c:pt>
                <c:pt idx="20">
                  <c:v>Brakes</c:v>
                </c:pt>
                <c:pt idx="21">
                  <c:v>Derailleurs</c:v>
                </c:pt>
                <c:pt idx="22">
                  <c:v>Saddles</c:v>
                </c:pt>
                <c:pt idx="23">
                  <c:v>Bottom Brackets</c:v>
                </c:pt>
                <c:pt idx="24">
                  <c:v>Socks</c:v>
                </c:pt>
                <c:pt idx="25">
                  <c:v>Locks</c:v>
                </c:pt>
                <c:pt idx="26">
                  <c:v>Touring Frames</c:v>
                </c:pt>
                <c:pt idx="27">
                  <c:v>Pumps</c:v>
                </c:pt>
                <c:pt idx="28">
                  <c:v>Cleaners</c:v>
                </c:pt>
                <c:pt idx="29">
                  <c:v>Bottles and Cages</c:v>
                </c:pt>
                <c:pt idx="30">
                  <c:v>Chains</c:v>
                </c:pt>
                <c:pt idx="31">
                  <c:v>Caps</c:v>
                </c:pt>
                <c:pt idx="32">
                  <c:v>Tires and Tubes</c:v>
                </c:pt>
                <c:pt idx="33">
                  <c:v>Bike Stands</c:v>
                </c:pt>
                <c:pt idx="34">
                  <c:v>Panniers</c:v>
                </c:pt>
                <c:pt idx="35">
                  <c:v>Fenders</c:v>
                </c:pt>
                <c:pt idx="36">
                  <c:v>Lights</c:v>
                </c:pt>
              </c:strCache>
            </c:strRef>
          </c:cat>
          <c:val>
            <c:numRef>
              <c:f>'Analysis Sheet'!$W$9:$W$45</c:f>
              <c:numCache>
                <c:formatCode>0%</c:formatCode>
                <c:ptCount val="37"/>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numCache>
            </c:numRef>
          </c:val>
          <c:smooth val="0"/>
          <c:extLst>
            <c:ext xmlns:c16="http://schemas.microsoft.com/office/drawing/2014/chart" uri="{C3380CC4-5D6E-409C-BE32-E72D297353CC}">
              <c16:uniqueId val="{00000002-CB2F-4005-B94D-93D7D9042720}"/>
            </c:ext>
          </c:extLst>
        </c:ser>
        <c:dLbls>
          <c:showLegendKey val="0"/>
          <c:showVal val="0"/>
          <c:showCatName val="0"/>
          <c:showSerName val="0"/>
          <c:showPercent val="0"/>
          <c:showBubbleSize val="0"/>
        </c:dLbls>
        <c:marker val="1"/>
        <c:smooth val="0"/>
        <c:axId val="1601533056"/>
        <c:axId val="1601535456"/>
      </c:lineChart>
      <c:catAx>
        <c:axId val="324944256"/>
        <c:scaling>
          <c:orientation val="minMax"/>
        </c:scaling>
        <c:delete val="1"/>
        <c:axPos val="b"/>
        <c:numFmt formatCode="General" sourceLinked="1"/>
        <c:majorTickMark val="none"/>
        <c:minorTickMark val="none"/>
        <c:tickLblPos val="nextTo"/>
        <c:crossAx val="324927936"/>
        <c:crosses val="autoZero"/>
        <c:auto val="1"/>
        <c:lblAlgn val="ctr"/>
        <c:lblOffset val="100"/>
        <c:noMultiLvlLbl val="0"/>
      </c:catAx>
      <c:valAx>
        <c:axId val="3249279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324944256"/>
        <c:crosses val="autoZero"/>
        <c:crossBetween val="between"/>
        <c:majorUnit val="200000"/>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valAx>
        <c:axId val="1601535456"/>
        <c:scaling>
          <c:orientation val="minMax"/>
          <c:max val="1"/>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lumMod val="65000"/>
                    <a:alpha val="40000"/>
                  </a:schemeClr>
                </a:solidFill>
                <a:latin typeface="+mn-lt"/>
                <a:ea typeface="+mn-ea"/>
                <a:cs typeface="+mn-cs"/>
              </a:defRPr>
            </a:pPr>
            <a:endParaRPr lang="en-US"/>
          </a:p>
        </c:txPr>
        <c:crossAx val="1601533056"/>
        <c:crosses val="max"/>
        <c:crossBetween val="between"/>
        <c:majorUnit val="0.2"/>
      </c:valAx>
      <c:catAx>
        <c:axId val="1601533056"/>
        <c:scaling>
          <c:orientation val="minMax"/>
        </c:scaling>
        <c:delete val="1"/>
        <c:axPos val="b"/>
        <c:numFmt formatCode="General" sourceLinked="1"/>
        <c:majorTickMark val="out"/>
        <c:minorTickMark val="none"/>
        <c:tickLblPos val="nextTo"/>
        <c:crossAx val="1601535456"/>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29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966"/>
          </a:solidFill>
          <a:ln>
            <a:noFill/>
          </a:ln>
          <a:effectLst/>
        </c:spPr>
      </c:pivotFmt>
    </c:pivotFmts>
    <c:plotArea>
      <c:layout>
        <c:manualLayout>
          <c:layoutTarget val="inner"/>
          <c:xMode val="edge"/>
          <c:yMode val="edge"/>
          <c:x val="0.27338789220551185"/>
          <c:y val="0.16224612749154363"/>
          <c:w val="0.66456156958546453"/>
          <c:h val="0.83775387250845634"/>
        </c:manualLayout>
      </c:layout>
      <c:barChart>
        <c:barDir val="bar"/>
        <c:grouping val="clustered"/>
        <c:varyColors val="0"/>
        <c:dLbls>
          <c:dLblPos val="outEnd"/>
          <c:showLegendKey val="0"/>
          <c:showVal val="1"/>
          <c:showCatName val="0"/>
          <c:showSerName val="0"/>
          <c:showPercent val="0"/>
          <c:showBubbleSize val="0"/>
        </c:dLbls>
        <c:gapWidth val="60"/>
        <c:axId val="1024301503"/>
        <c:axId val="1024301983"/>
      </c:barChart>
      <c:catAx>
        <c:axId val="1024301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024301983"/>
        <c:crosses val="autoZero"/>
        <c:auto val="1"/>
        <c:lblAlgn val="ctr"/>
        <c:lblOffset val="100"/>
        <c:noMultiLvlLbl val="0"/>
      </c:catAx>
      <c:valAx>
        <c:axId val="1024301983"/>
        <c:scaling>
          <c:orientation val="minMax"/>
        </c:scaling>
        <c:delete val="1"/>
        <c:axPos val="b"/>
        <c:numFmt formatCode="General" sourceLinked="1"/>
        <c:majorTickMark val="none"/>
        <c:minorTickMark val="none"/>
        <c:tickLblPos val="nextTo"/>
        <c:crossAx val="1024301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[02_Sales_Product_Performance.xlsm]Analysis Sheet!pvt_revenue_month</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4"/>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4"/>
          <c:spPr>
            <a:solidFill>
              <a:schemeClr val="accent1"/>
            </a:solidFill>
            <a:ln w="9525">
              <a:noFill/>
            </a:ln>
            <a:effectLst/>
          </c:spPr>
        </c:marker>
      </c:pivotFmt>
      <c:pivotFmt>
        <c:idx val="4"/>
        <c:spPr>
          <a:ln w="28575" cap="rnd">
            <a:solidFill>
              <a:schemeClr val="accent1"/>
            </a:solidFill>
            <a:round/>
          </a:ln>
          <a:effectLst/>
        </c:spPr>
        <c:marker>
          <c:symbol val="circle"/>
          <c:size val="4"/>
          <c:spPr>
            <a:solidFill>
              <a:schemeClr val="accent1"/>
            </a:solidFill>
            <a:ln w="9525">
              <a:solidFill>
                <a:schemeClr val="accent1"/>
              </a:solidFill>
            </a:ln>
            <a:effectLst/>
          </c:spPr>
        </c:marker>
      </c:pivotFmt>
    </c:pivotFmts>
    <c:plotArea>
      <c:layout>
        <c:manualLayout>
          <c:layoutTarget val="inner"/>
          <c:xMode val="edge"/>
          <c:yMode val="edge"/>
          <c:x val="0.14821027430130546"/>
          <c:y val="0.12107457548699722"/>
          <c:w val="0.84185078227960342"/>
          <c:h val="0.73979565549246262"/>
        </c:manualLayout>
      </c:layout>
      <c:lineChart>
        <c:grouping val="standard"/>
        <c:varyColors val="0"/>
        <c:ser>
          <c:idx val="0"/>
          <c:order val="0"/>
          <c:tx>
            <c:strRef>
              <c:f>'Analysis Sheet'!$AB$8</c:f>
              <c:strCache>
                <c:ptCount val="1"/>
                <c:pt idx="0">
                  <c:v>Total</c:v>
                </c:pt>
              </c:strCache>
            </c:strRef>
          </c:tx>
          <c:spPr>
            <a:ln w="28575" cap="rnd">
              <a:solidFill>
                <a:schemeClr val="accent1"/>
              </a:solidFill>
              <a:round/>
            </a:ln>
            <a:effectLst/>
          </c:spPr>
          <c:marker>
            <c:symbol val="circle"/>
            <c:size val="4"/>
            <c:spPr>
              <a:solidFill>
                <a:schemeClr val="accent1"/>
              </a:solidFill>
              <a:ln w="9525">
                <a:solidFill>
                  <a:schemeClr val="accent1"/>
                </a:solidFill>
              </a:ln>
              <a:effectLst/>
            </c:spPr>
          </c:marker>
          <c:dPt>
            <c:idx val="7"/>
            <c:marker>
              <c:symbol val="circle"/>
              <c:size val="4"/>
              <c:spPr>
                <a:solidFill>
                  <a:schemeClr val="accent1"/>
                </a:solidFill>
                <a:ln w="9525">
                  <a:noFill/>
                </a:ln>
                <a:effectLst/>
              </c:spPr>
            </c:marker>
            <c:bubble3D val="0"/>
            <c:extLst>
              <c:ext xmlns:c16="http://schemas.microsoft.com/office/drawing/2014/chart" uri="{C3380CC4-5D6E-409C-BE32-E72D297353CC}">
                <c16:uniqueId val="{00000001-1081-4F05-8AB3-8E876F7244B2}"/>
              </c:ext>
            </c:extLst>
          </c:dPt>
          <c:cat>
            <c:strRef>
              <c:f>'Analysis Sheet'!$AA$9:$AA$21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Sheet'!$AB$9:$AB$21</c:f>
              <c:numCache>
                <c:formatCode>\$#,##0;\(\$#,##0\);\$#,##0</c:formatCode>
                <c:ptCount val="12"/>
                <c:pt idx="0">
                  <c:v>2167940.1999999969</c:v>
                </c:pt>
                <c:pt idx="1">
                  <c:v>3997698.7600000063</c:v>
                </c:pt>
                <c:pt idx="2">
                  <c:v>3764457.5600000042</c:v>
                </c:pt>
                <c:pt idx="3">
                  <c:v>2942600.8600000064</c:v>
                </c:pt>
                <c:pt idx="4">
                  <c:v>5500984.5300000114</c:v>
                </c:pt>
                <c:pt idx="5">
                  <c:v>3833595.2800000091</c:v>
                </c:pt>
                <c:pt idx="6">
                  <c:v>5706749.6500000162</c:v>
                </c:pt>
                <c:pt idx="7">
                  <c:v>8766176.6000000443</c:v>
                </c:pt>
                <c:pt idx="8">
                  <c:v>7785106.7100000326</c:v>
                </c:pt>
                <c:pt idx="9">
                  <c:v>4410278.6200000113</c:v>
                </c:pt>
                <c:pt idx="10">
                  <c:v>7037274.3300000252</c:v>
                </c:pt>
                <c:pt idx="11">
                  <c:v>6097403.8300000066</c:v>
                </c:pt>
              </c:numCache>
            </c:numRef>
          </c:val>
          <c:smooth val="0"/>
          <c:extLst>
            <c:ext xmlns:c16="http://schemas.microsoft.com/office/drawing/2014/chart" uri="{C3380CC4-5D6E-409C-BE32-E72D297353CC}">
              <c16:uniqueId val="{00000000-1081-4F05-8AB3-8E876F7244B2}"/>
            </c:ext>
          </c:extLst>
        </c:ser>
        <c:dLbls>
          <c:showLegendKey val="0"/>
          <c:showVal val="0"/>
          <c:showCatName val="0"/>
          <c:showSerName val="0"/>
          <c:showPercent val="0"/>
          <c:showBubbleSize val="0"/>
        </c:dLbls>
        <c:marker val="1"/>
        <c:smooth val="0"/>
        <c:axId val="1617322287"/>
        <c:axId val="1617319887"/>
      </c:lineChart>
      <c:catAx>
        <c:axId val="1617322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617319887"/>
        <c:crosses val="autoZero"/>
        <c:auto val="1"/>
        <c:lblAlgn val="ctr"/>
        <c:lblOffset val="100"/>
        <c:noMultiLvlLbl val="0"/>
      </c:catAx>
      <c:valAx>
        <c:axId val="161731988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61732228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image" Target="../media/image2.jpeg"/><Relationship Id="rId7" Type="http://schemas.openxmlformats.org/officeDocument/2006/relationships/image" Target="../media/image4.png"/><Relationship Id="rId2" Type="http://schemas.openxmlformats.org/officeDocument/2006/relationships/hyperlink" Target="#'Dashboard 2'!A1"/><Relationship Id="rId1" Type="http://schemas.openxmlformats.org/officeDocument/2006/relationships/image" Target="../media/image1.png"/><Relationship Id="rId6" Type="http://schemas.openxmlformats.org/officeDocument/2006/relationships/hyperlink" Target="#Dashboard!A1"/><Relationship Id="rId5" Type="http://schemas.openxmlformats.org/officeDocument/2006/relationships/image" Target="../media/image3.jpeg"/><Relationship Id="rId10" Type="http://schemas.openxmlformats.org/officeDocument/2006/relationships/image" Target="../media/image6.png"/><Relationship Id="rId4" Type="http://schemas.openxmlformats.org/officeDocument/2006/relationships/hyperlink" Target="#'Dashboard 1'!A1"/><Relationship Id="rId9" Type="http://schemas.openxmlformats.org/officeDocument/2006/relationships/hyperlink" Target="#Product_Deep_Dive!A1"/></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12.png"/><Relationship Id="rId3" Type="http://schemas.openxmlformats.org/officeDocument/2006/relationships/image" Target="../media/image9.png"/><Relationship Id="rId7" Type="http://schemas.openxmlformats.org/officeDocument/2006/relationships/chart" Target="../charts/chart4.xml"/><Relationship Id="rId12" Type="http://schemas.openxmlformats.org/officeDocument/2006/relationships/hyperlink" Target="#Product_Deep_Dive!A1"/><Relationship Id="rId2" Type="http://schemas.openxmlformats.org/officeDocument/2006/relationships/image" Target="../media/image8.svg"/><Relationship Id="rId1" Type="http://schemas.openxmlformats.org/officeDocument/2006/relationships/image" Target="../media/image7.png"/><Relationship Id="rId6" Type="http://schemas.openxmlformats.org/officeDocument/2006/relationships/chart" Target="../charts/chart3.xml"/><Relationship Id="rId11" Type="http://schemas.openxmlformats.org/officeDocument/2006/relationships/image" Target="../media/image11.svg"/><Relationship Id="rId5" Type="http://schemas.openxmlformats.org/officeDocument/2006/relationships/chart" Target="../charts/chart2.xml"/><Relationship Id="rId10" Type="http://schemas.openxmlformats.org/officeDocument/2006/relationships/image" Target="../media/image10.png"/><Relationship Id="rId4" Type="http://schemas.openxmlformats.org/officeDocument/2006/relationships/chart" Target="../charts/chart1.xml"/><Relationship Id="rId9" Type="http://schemas.openxmlformats.org/officeDocument/2006/relationships/hyperlink" Target="#'Analysis Sheet'!A1"/></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4.png"/><Relationship Id="rId3" Type="http://schemas.openxmlformats.org/officeDocument/2006/relationships/image" Target="../media/image9.png"/><Relationship Id="rId7" Type="http://schemas.openxmlformats.org/officeDocument/2006/relationships/image" Target="../media/image11.svg"/><Relationship Id="rId12" Type="http://schemas.openxmlformats.org/officeDocument/2006/relationships/hyperlink" Target="#Dashboard!A1"/><Relationship Id="rId2" Type="http://schemas.openxmlformats.org/officeDocument/2006/relationships/image" Target="../media/image8.svg"/><Relationship Id="rId1" Type="http://schemas.openxmlformats.org/officeDocument/2006/relationships/image" Target="../media/image7.png"/><Relationship Id="rId6" Type="http://schemas.openxmlformats.org/officeDocument/2006/relationships/image" Target="../media/image10.png"/><Relationship Id="rId11" Type="http://schemas.openxmlformats.org/officeDocument/2006/relationships/image" Target="../media/image14.svg"/><Relationship Id="rId5" Type="http://schemas.openxmlformats.org/officeDocument/2006/relationships/hyperlink" Target="#'Analysis Sheet'!A1"/><Relationship Id="rId10" Type="http://schemas.openxmlformats.org/officeDocument/2006/relationships/image" Target="../media/image13.png"/><Relationship Id="rId4" Type="http://schemas.openxmlformats.org/officeDocument/2006/relationships/chart" Target="../charts/chart6.xml"/><Relationship Id="rId9" Type="http://schemas.openxmlformats.org/officeDocument/2006/relationships/hyperlink" Target="#Dashboard!L20"/><Relationship Id="rId14" Type="http://schemas.openxmlformats.org/officeDocument/2006/relationships/image" Target="../media/image5.svg"/></Relationships>
</file>

<file path=xl/drawings/drawing1.xml><?xml version="1.0" encoding="utf-8"?>
<xdr:wsDr xmlns:xdr="http://schemas.openxmlformats.org/drawingml/2006/spreadsheetDrawing" xmlns:a="http://schemas.openxmlformats.org/drawingml/2006/main">
  <xdr:twoCellAnchor>
    <xdr:from>
      <xdr:col>2</xdr:col>
      <xdr:colOff>102281</xdr:colOff>
      <xdr:row>5</xdr:row>
      <xdr:rowOff>0</xdr:rowOff>
    </xdr:from>
    <xdr:to>
      <xdr:col>3</xdr:col>
      <xdr:colOff>511158</xdr:colOff>
      <xdr:row>5</xdr:row>
      <xdr:rowOff>0</xdr:rowOff>
    </xdr:to>
    <xdr:pic>
      <xdr:nvPicPr>
        <xdr:cNvPr id="3" name="Picture 2">
          <a:extLst>
            <a:ext uri="{FF2B5EF4-FFF2-40B4-BE49-F238E27FC236}">
              <a16:creationId xmlns:a16="http://schemas.microsoft.com/office/drawing/2014/main" id="{7933A5D4-A25E-438D-BA3B-8DEB95EF72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281" y="272773"/>
          <a:ext cx="1044982" cy="872393"/>
        </a:xfrm>
        <a:prstGeom prst="rect">
          <a:avLst/>
        </a:prstGeom>
      </xdr:spPr>
    </xdr:pic>
    <xdr:clientData/>
  </xdr:twoCellAnchor>
  <xdr:twoCellAnchor>
    <xdr:from>
      <xdr:col>2</xdr:col>
      <xdr:colOff>90568</xdr:colOff>
      <xdr:row>5</xdr:row>
      <xdr:rowOff>0</xdr:rowOff>
    </xdr:from>
    <xdr:to>
      <xdr:col>3</xdr:col>
      <xdr:colOff>500143</xdr:colOff>
      <xdr:row>5</xdr:row>
      <xdr:rowOff>0</xdr:rowOff>
    </xdr:to>
    <xdr:pic>
      <xdr:nvPicPr>
        <xdr:cNvPr id="4" name="Picture 3">
          <a:hlinkClick xmlns:r="http://schemas.openxmlformats.org/officeDocument/2006/relationships" r:id="rId2"/>
          <a:extLst>
            <a:ext uri="{FF2B5EF4-FFF2-40B4-BE49-F238E27FC236}">
              <a16:creationId xmlns:a16="http://schemas.microsoft.com/office/drawing/2014/main" id="{A63E8F76-0CE8-4F0B-922C-E123BAF522E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568" y="3065874"/>
          <a:ext cx="1045680" cy="692384"/>
        </a:xfrm>
        <a:prstGeom prst="rect">
          <a:avLst/>
        </a:prstGeom>
      </xdr:spPr>
    </xdr:pic>
    <xdr:clientData/>
  </xdr:twoCellAnchor>
  <xdr:twoCellAnchor>
    <xdr:from>
      <xdr:col>2</xdr:col>
      <xdr:colOff>90566</xdr:colOff>
      <xdr:row>5</xdr:row>
      <xdr:rowOff>0</xdr:rowOff>
    </xdr:from>
    <xdr:to>
      <xdr:col>3</xdr:col>
      <xdr:colOff>498667</xdr:colOff>
      <xdr:row>5</xdr:row>
      <xdr:rowOff>0</xdr:rowOff>
    </xdr:to>
    <xdr:pic>
      <xdr:nvPicPr>
        <xdr:cNvPr id="5" name="Picture 4">
          <a:hlinkClick xmlns:r="http://schemas.openxmlformats.org/officeDocument/2006/relationships" r:id="rId4"/>
          <a:extLst>
            <a:ext uri="{FF2B5EF4-FFF2-40B4-BE49-F238E27FC236}">
              <a16:creationId xmlns:a16="http://schemas.microsoft.com/office/drawing/2014/main" id="{56F6A441-6F91-494A-9FF9-9B63FBE5EA4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566" y="1757403"/>
          <a:ext cx="1044206" cy="679198"/>
        </a:xfrm>
        <a:prstGeom prst="rect">
          <a:avLst/>
        </a:prstGeom>
      </xdr:spPr>
    </xdr:pic>
    <xdr:clientData/>
  </xdr:twoCellAnchor>
  <xdr:twoCellAnchor>
    <xdr:from>
      <xdr:col>1</xdr:col>
      <xdr:colOff>513384</xdr:colOff>
      <xdr:row>4</xdr:row>
      <xdr:rowOff>9070</xdr:rowOff>
    </xdr:from>
    <xdr:to>
      <xdr:col>3</xdr:col>
      <xdr:colOff>550541</xdr:colOff>
      <xdr:row>50</xdr:row>
      <xdr:rowOff>131716</xdr:rowOff>
    </xdr:to>
    <xdr:sp macro="" textlink="">
      <xdr:nvSpPr>
        <xdr:cNvPr id="6" name="Rectangle: Rounded Corners 5">
          <a:extLst>
            <a:ext uri="{FF2B5EF4-FFF2-40B4-BE49-F238E27FC236}">
              <a16:creationId xmlns:a16="http://schemas.microsoft.com/office/drawing/2014/main" id="{48ADB443-A2A5-4845-A07C-B9880D623C3D}"/>
            </a:ext>
          </a:extLst>
        </xdr:cNvPr>
        <xdr:cNvSpPr/>
      </xdr:nvSpPr>
      <xdr:spPr>
        <a:xfrm>
          <a:off x="513384" y="190499"/>
          <a:ext cx="1252728" cy="8595360"/>
        </a:xfrm>
        <a:prstGeom prst="roundRect">
          <a:avLst>
            <a:gd name="adj" fmla="val 5423"/>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211922</xdr:colOff>
      <xdr:row>5</xdr:row>
      <xdr:rowOff>154215</xdr:rowOff>
    </xdr:from>
    <xdr:to>
      <xdr:col>3</xdr:col>
      <xdr:colOff>244216</xdr:colOff>
      <xdr:row>9</xdr:row>
      <xdr:rowOff>68581</xdr:rowOff>
    </xdr:to>
    <xdr:pic>
      <xdr:nvPicPr>
        <xdr:cNvPr id="7" name="Graphic 6" descr="Presentation with bar chart with solid fill">
          <a:hlinkClick xmlns:r="http://schemas.openxmlformats.org/officeDocument/2006/relationships" r:id="rId6"/>
          <a:extLst>
            <a:ext uri="{FF2B5EF4-FFF2-40B4-BE49-F238E27FC236}">
              <a16:creationId xmlns:a16="http://schemas.microsoft.com/office/drawing/2014/main" id="{52A5D2F7-23D0-4BCB-85EC-D9F2CF89BDF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19708" y="580572"/>
          <a:ext cx="640080" cy="640080"/>
        </a:xfrm>
        <a:prstGeom prst="rect">
          <a:avLst/>
        </a:prstGeom>
      </xdr:spPr>
    </xdr:pic>
    <xdr:clientData/>
  </xdr:twoCellAnchor>
  <xdr:twoCellAnchor editAs="oneCell">
    <xdr:from>
      <xdr:col>2</xdr:col>
      <xdr:colOff>254000</xdr:colOff>
      <xdr:row>10</xdr:row>
      <xdr:rowOff>113270</xdr:rowOff>
    </xdr:from>
    <xdr:to>
      <xdr:col>3</xdr:col>
      <xdr:colOff>164904</xdr:colOff>
      <xdr:row>13</xdr:row>
      <xdr:rowOff>107728</xdr:rowOff>
    </xdr:to>
    <xdr:pic>
      <xdr:nvPicPr>
        <xdr:cNvPr id="9" name="Picture 8">
          <a:hlinkClick xmlns:r="http://schemas.openxmlformats.org/officeDocument/2006/relationships" r:id="rId9"/>
          <a:extLst>
            <a:ext uri="{FF2B5EF4-FFF2-40B4-BE49-F238E27FC236}">
              <a16:creationId xmlns:a16="http://schemas.microsoft.com/office/drawing/2014/main" id="{71C41226-0D93-54EE-23F9-4546B3FD5E15}"/>
            </a:ext>
          </a:extLst>
        </xdr:cNvPr>
        <xdr:cNvPicPr>
          <a:picLocks noChangeAspect="1"/>
        </xdr:cNvPicPr>
      </xdr:nvPicPr>
      <xdr:blipFill>
        <a:blip xmlns:r="http://schemas.openxmlformats.org/officeDocument/2006/relationships" r:embed="rId10"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477818" y="2018270"/>
          <a:ext cx="522813" cy="548640"/>
        </a:xfrm>
        <a:prstGeom prst="rect">
          <a:avLst/>
        </a:prstGeom>
        <a:solidFill>
          <a:schemeClr val="dk1"/>
        </a:solid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148007</xdr:colOff>
      <xdr:row>5</xdr:row>
      <xdr:rowOff>46182</xdr:rowOff>
    </xdr:from>
    <xdr:to>
      <xdr:col>19</xdr:col>
      <xdr:colOff>557310</xdr:colOff>
      <xdr:row>11</xdr:row>
      <xdr:rowOff>117929</xdr:rowOff>
    </xdr:to>
    <xdr:sp macro="[0]!SetCorners" textlink="">
      <xdr:nvSpPr>
        <xdr:cNvPr id="20" name="Rectangle: Rounded Corners 19">
          <a:extLst>
            <a:ext uri="{FF2B5EF4-FFF2-40B4-BE49-F238E27FC236}">
              <a16:creationId xmlns:a16="http://schemas.microsoft.com/office/drawing/2014/main" id="{4415A37E-FD36-4AA3-BBB2-A3F7C947BC5A}"/>
            </a:ext>
          </a:extLst>
        </xdr:cNvPr>
        <xdr:cNvSpPr/>
      </xdr:nvSpPr>
      <xdr:spPr>
        <a:xfrm>
          <a:off x="1653864" y="227611"/>
          <a:ext cx="10424160" cy="1160318"/>
        </a:xfrm>
        <a:prstGeom prst="roundRect">
          <a:avLst>
            <a:gd name="adj" fmla="val 5397"/>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148007</xdr:colOff>
      <xdr:row>12</xdr:row>
      <xdr:rowOff>9072</xdr:rowOff>
    </xdr:from>
    <xdr:to>
      <xdr:col>19</xdr:col>
      <xdr:colOff>557310</xdr:colOff>
      <xdr:row>22</xdr:row>
      <xdr:rowOff>179294</xdr:rowOff>
    </xdr:to>
    <xdr:sp macro="[0]!SetCorners" textlink="">
      <xdr:nvSpPr>
        <xdr:cNvPr id="89" name="Rectangle: Rounded Corners 88">
          <a:extLst>
            <a:ext uri="{FF2B5EF4-FFF2-40B4-BE49-F238E27FC236}">
              <a16:creationId xmlns:a16="http://schemas.microsoft.com/office/drawing/2014/main" id="{F261D7E4-B6F7-44CB-BD31-0FA0F31D344E}"/>
            </a:ext>
          </a:extLst>
        </xdr:cNvPr>
        <xdr:cNvSpPr/>
      </xdr:nvSpPr>
      <xdr:spPr>
        <a:xfrm>
          <a:off x="2404125" y="2250248"/>
          <a:ext cx="10330244" cy="2037870"/>
        </a:xfrm>
        <a:prstGeom prst="roundRect">
          <a:avLst>
            <a:gd name="adj" fmla="val 3156"/>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148007</xdr:colOff>
      <xdr:row>33</xdr:row>
      <xdr:rowOff>136071</xdr:rowOff>
    </xdr:from>
    <xdr:to>
      <xdr:col>19</xdr:col>
      <xdr:colOff>557310</xdr:colOff>
      <xdr:row>41</xdr:row>
      <xdr:rowOff>181428</xdr:rowOff>
    </xdr:to>
    <xdr:sp macro="[0]!SetCorners" textlink="">
      <xdr:nvSpPr>
        <xdr:cNvPr id="85" name="Rectangle: Rounded Corners 84">
          <a:extLst>
            <a:ext uri="{FF2B5EF4-FFF2-40B4-BE49-F238E27FC236}">
              <a16:creationId xmlns:a16="http://schemas.microsoft.com/office/drawing/2014/main" id="{167C5AB6-EEE3-42D8-9508-55E43E72283A}"/>
            </a:ext>
          </a:extLst>
        </xdr:cNvPr>
        <xdr:cNvSpPr/>
      </xdr:nvSpPr>
      <xdr:spPr>
        <a:xfrm>
          <a:off x="2415864" y="6123214"/>
          <a:ext cx="10424160" cy="1496785"/>
        </a:xfrm>
        <a:prstGeom prst="roundRect">
          <a:avLst>
            <a:gd name="adj" fmla="val 4182"/>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139700</xdr:colOff>
      <xdr:row>5</xdr:row>
      <xdr:rowOff>46404</xdr:rowOff>
    </xdr:from>
    <xdr:to>
      <xdr:col>16</xdr:col>
      <xdr:colOff>565150</xdr:colOff>
      <xdr:row>13</xdr:row>
      <xdr:rowOff>126999</xdr:rowOff>
    </xdr:to>
    <xdr:sp macro="" textlink="">
      <xdr:nvSpPr>
        <xdr:cNvPr id="4" name="Rectangle: Rounded Corners 3">
          <a:extLst>
            <a:ext uri="{FF2B5EF4-FFF2-40B4-BE49-F238E27FC236}">
              <a16:creationId xmlns:a16="http://schemas.microsoft.com/office/drawing/2014/main" id="{B7C21C01-6DD3-45F4-BCD4-C576B3A10B27}"/>
            </a:ext>
          </a:extLst>
        </xdr:cNvPr>
        <xdr:cNvSpPr/>
      </xdr:nvSpPr>
      <xdr:spPr>
        <a:xfrm>
          <a:off x="1645557" y="227833"/>
          <a:ext cx="8562522" cy="1532023"/>
        </a:xfrm>
        <a:prstGeom prst="roundRect">
          <a:avLst>
            <a:gd name="adj" fmla="val 4087"/>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US" sz="1300" b="1">
            <a:solidFill>
              <a:srgbClr val="00C2C7"/>
            </a:solidFill>
            <a:latin typeface="+mn-lt"/>
            <a:ea typeface="+mn-ea"/>
            <a:cs typeface="+mn-cs"/>
          </a:endParaRPr>
        </a:p>
      </xdr:txBody>
    </xdr:sp>
    <xdr:clientData/>
  </xdr:twoCellAnchor>
  <xdr:twoCellAnchor editAs="oneCell">
    <xdr:from>
      <xdr:col>3</xdr:col>
      <xdr:colOff>297895</xdr:colOff>
      <xdr:row>5</xdr:row>
      <xdr:rowOff>95908</xdr:rowOff>
    </xdr:from>
    <xdr:to>
      <xdr:col>10</xdr:col>
      <xdr:colOff>603249</xdr:colOff>
      <xdr:row>7</xdr:row>
      <xdr:rowOff>95250</xdr:rowOff>
    </xdr:to>
    <xdr:sp macro="" textlink="">
      <xdr:nvSpPr>
        <xdr:cNvPr id="5" name="TextBox 4">
          <a:extLst>
            <a:ext uri="{FF2B5EF4-FFF2-40B4-BE49-F238E27FC236}">
              <a16:creationId xmlns:a16="http://schemas.microsoft.com/office/drawing/2014/main" id="{56B5C715-E173-4B07-955A-BACBDC603CBF}"/>
            </a:ext>
          </a:extLst>
        </xdr:cNvPr>
        <xdr:cNvSpPr txBox="1"/>
      </xdr:nvSpPr>
      <xdr:spPr>
        <a:xfrm>
          <a:off x="1790145" y="286408"/>
          <a:ext cx="4639229" cy="380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ln>
                <a:noFill/>
              </a:ln>
              <a:solidFill>
                <a:schemeClr val="bg1"/>
              </a:solidFill>
            </a:rPr>
            <a:t>Sales &amp; Product Group Performance</a:t>
          </a:r>
        </a:p>
      </xdr:txBody>
    </xdr:sp>
    <xdr:clientData/>
  </xdr:twoCellAnchor>
  <xdr:twoCellAnchor editAs="oneCell">
    <xdr:from>
      <xdr:col>18</xdr:col>
      <xdr:colOff>589641</xdr:colOff>
      <xdr:row>5</xdr:row>
      <xdr:rowOff>101214</xdr:rowOff>
    </xdr:from>
    <xdr:to>
      <xdr:col>19</xdr:col>
      <xdr:colOff>393481</xdr:colOff>
      <xdr:row>10</xdr:row>
      <xdr:rowOff>81040</xdr:rowOff>
    </xdr:to>
    <xdr:grpSp>
      <xdr:nvGrpSpPr>
        <xdr:cNvPr id="8" name="Group 7">
          <a:extLst>
            <a:ext uri="{FF2B5EF4-FFF2-40B4-BE49-F238E27FC236}">
              <a16:creationId xmlns:a16="http://schemas.microsoft.com/office/drawing/2014/main" id="{34752C20-1403-0F0E-70D0-526716446B61}"/>
            </a:ext>
          </a:extLst>
        </xdr:cNvPr>
        <xdr:cNvGrpSpPr/>
      </xdr:nvGrpSpPr>
      <xdr:grpSpPr>
        <a:xfrm>
          <a:off x="12130766" y="1053714"/>
          <a:ext cx="422965" cy="932326"/>
          <a:chOff x="9455727" y="416550"/>
          <a:chExt cx="400022" cy="745815"/>
        </a:xfrm>
      </xdr:grpSpPr>
      <xdr:pic macro="[0]!Refresh">
        <xdr:nvPicPr>
          <xdr:cNvPr id="29" name="Graphic 28" descr="Arrow circle with solid fill">
            <a:extLst>
              <a:ext uri="{FF2B5EF4-FFF2-40B4-BE49-F238E27FC236}">
                <a16:creationId xmlns:a16="http://schemas.microsoft.com/office/drawing/2014/main" id="{18E9D3A5-D378-73BC-1B09-3EBC6E27DE5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455727" y="416550"/>
            <a:ext cx="400022" cy="386616"/>
          </a:xfrm>
          <a:prstGeom prst="rect">
            <a:avLst/>
          </a:prstGeom>
        </xdr:spPr>
      </xdr:pic>
      <xdr:pic macro="[0]!ClearAllSlicerFilters">
        <xdr:nvPicPr>
          <xdr:cNvPr id="30" name="Picture 29">
            <a:extLst>
              <a:ext uri="{FF2B5EF4-FFF2-40B4-BE49-F238E27FC236}">
                <a16:creationId xmlns:a16="http://schemas.microsoft.com/office/drawing/2014/main" id="{EE26380D-7ECC-EF1D-4977-BC153C5B752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498041" y="816675"/>
            <a:ext cx="315395" cy="345690"/>
          </a:xfrm>
          <a:prstGeom prst="rect">
            <a:avLst/>
          </a:prstGeom>
        </xdr:spPr>
      </xdr:pic>
    </xdr:grpSp>
    <xdr:clientData/>
  </xdr:twoCellAnchor>
  <xdr:twoCellAnchor editAs="oneCell">
    <xdr:from>
      <xdr:col>1</xdr:col>
      <xdr:colOff>57736</xdr:colOff>
      <xdr:row>5</xdr:row>
      <xdr:rowOff>57455</xdr:rowOff>
    </xdr:from>
    <xdr:to>
      <xdr:col>3</xdr:col>
      <xdr:colOff>72214</xdr:colOff>
      <xdr:row>50</xdr:row>
      <xdr:rowOff>80315</xdr:rowOff>
    </xdr:to>
    <xdr:sp macro="" textlink="">
      <xdr:nvSpPr>
        <xdr:cNvPr id="3" name="Rectangle: Rounded Corners 2">
          <a:extLst>
            <a:ext uri="{FF2B5EF4-FFF2-40B4-BE49-F238E27FC236}">
              <a16:creationId xmlns:a16="http://schemas.microsoft.com/office/drawing/2014/main" id="{EABBEB41-E5DD-4535-B797-65B4317B5F06}"/>
            </a:ext>
          </a:extLst>
        </xdr:cNvPr>
        <xdr:cNvSpPr/>
      </xdr:nvSpPr>
      <xdr:spPr>
        <a:xfrm>
          <a:off x="1073736" y="964598"/>
          <a:ext cx="1266335" cy="8187146"/>
        </a:xfrm>
        <a:prstGeom prst="roundRect">
          <a:avLst>
            <a:gd name="adj" fmla="val 5043"/>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196440</xdr:colOff>
      <xdr:row>12</xdr:row>
      <xdr:rowOff>148211</xdr:rowOff>
    </xdr:from>
    <xdr:to>
      <xdr:col>8</xdr:col>
      <xdr:colOff>193900</xdr:colOff>
      <xdr:row>14</xdr:row>
      <xdr:rowOff>59674</xdr:rowOff>
    </xdr:to>
    <xdr:sp macro="" textlink="">
      <xdr:nvSpPr>
        <xdr:cNvPr id="103" name="Rectangle: Rounded Corners 102">
          <a:extLst>
            <a:ext uri="{FF2B5EF4-FFF2-40B4-BE49-F238E27FC236}">
              <a16:creationId xmlns:a16="http://schemas.microsoft.com/office/drawing/2014/main" id="{D24FBCEB-F91C-41D6-9246-57B3E6590DF2}"/>
            </a:ext>
          </a:extLst>
        </xdr:cNvPr>
        <xdr:cNvSpPr/>
      </xdr:nvSpPr>
      <xdr:spPr>
        <a:xfrm>
          <a:off x="1702297" y="1599640"/>
          <a:ext cx="3127103" cy="274320"/>
        </a:xfrm>
        <a:prstGeom prst="roundRect">
          <a:avLst>
            <a:gd name="adj" fmla="val 2269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Monthly Trend by Revenyue &amp; Order Volume</a:t>
          </a:r>
          <a:endParaRPr lang="en-US" sz="1200" b="1">
            <a:effectLst/>
          </a:endParaRPr>
        </a:p>
        <a:p>
          <a:pPr algn="ctr"/>
          <a:endParaRPr lang="en-US" sz="900">
            <a:solidFill>
              <a:schemeClr val="bg1"/>
            </a:solidFill>
          </a:endParaRPr>
        </a:p>
      </xdr:txBody>
    </xdr:sp>
    <xdr:clientData/>
  </xdr:twoCellAnchor>
  <xdr:twoCellAnchor>
    <xdr:from>
      <xdr:col>3</xdr:col>
      <xdr:colOff>410960</xdr:colOff>
      <xdr:row>7</xdr:row>
      <xdr:rowOff>148691</xdr:rowOff>
    </xdr:from>
    <xdr:to>
      <xdr:col>5</xdr:col>
      <xdr:colOff>546977</xdr:colOff>
      <xdr:row>9</xdr:row>
      <xdr:rowOff>62460</xdr:rowOff>
    </xdr:to>
    <xdr:sp macro="" textlink="'Analysis Sheet'!E7:F7">
      <xdr:nvSpPr>
        <xdr:cNvPr id="9" name="TextBox 8">
          <a:extLst>
            <a:ext uri="{FF2B5EF4-FFF2-40B4-BE49-F238E27FC236}">
              <a16:creationId xmlns:a16="http://schemas.microsoft.com/office/drawing/2014/main" id="{7957932C-CDAE-4163-919A-3EB82344791A}"/>
            </a:ext>
          </a:extLst>
        </xdr:cNvPr>
        <xdr:cNvSpPr txBox="1"/>
      </xdr:nvSpPr>
      <xdr:spPr>
        <a:xfrm>
          <a:off x="2667078" y="1456044"/>
          <a:ext cx="1376134" cy="287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0959A69-3938-4898-849C-22EAE457E199}" type="TxLink">
            <a:rPr lang="en-US" sz="1500" b="1">
              <a:solidFill>
                <a:schemeClr val="bg1">
                  <a:lumMod val="65000"/>
                </a:schemeClr>
              </a:solidFill>
              <a:latin typeface="+mn-lt"/>
              <a:ea typeface="+mn-ea"/>
              <a:cs typeface="+mn-cs"/>
            </a:rPr>
            <a:pPr marL="0" indent="0" algn="ctr"/>
            <a:t>Total Revenue</a:t>
          </a:fld>
          <a:endParaRPr lang="en-US" sz="1500" b="1">
            <a:solidFill>
              <a:schemeClr val="bg1">
                <a:lumMod val="65000"/>
              </a:schemeClr>
            </a:solidFill>
            <a:latin typeface="+mn-lt"/>
            <a:ea typeface="+mn-ea"/>
            <a:cs typeface="+mn-cs"/>
          </a:endParaRPr>
        </a:p>
      </xdr:txBody>
    </xdr:sp>
    <xdr:clientData/>
  </xdr:twoCellAnchor>
  <xdr:twoCellAnchor>
    <xdr:from>
      <xdr:col>11</xdr:col>
      <xdr:colOff>598617</xdr:colOff>
      <xdr:row>7</xdr:row>
      <xdr:rowOff>144574</xdr:rowOff>
    </xdr:from>
    <xdr:to>
      <xdr:col>15</xdr:col>
      <xdr:colOff>38621</xdr:colOff>
      <xdr:row>9</xdr:row>
      <xdr:rowOff>62460</xdr:rowOff>
    </xdr:to>
    <xdr:sp macro="" textlink="'Analysis Sheet'!E19:F19">
      <xdr:nvSpPr>
        <xdr:cNvPr id="10" name="TextBox 9">
          <a:extLst>
            <a:ext uri="{FF2B5EF4-FFF2-40B4-BE49-F238E27FC236}">
              <a16:creationId xmlns:a16="http://schemas.microsoft.com/office/drawing/2014/main" id="{FFEA17D2-78F7-4CD1-957B-FA0A6F5A4DB9}"/>
            </a:ext>
          </a:extLst>
        </xdr:cNvPr>
        <xdr:cNvSpPr txBox="1"/>
      </xdr:nvSpPr>
      <xdr:spPr>
        <a:xfrm>
          <a:off x="7815205" y="1451927"/>
          <a:ext cx="1920240" cy="291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5B3452F-EB99-48EE-864F-FAC17C4AF57C}" type="TxLink">
            <a:rPr lang="en-US" sz="1500" b="1">
              <a:solidFill>
                <a:schemeClr val="bg1">
                  <a:lumMod val="65000"/>
                </a:schemeClr>
              </a:solidFill>
              <a:latin typeface="+mn-lt"/>
              <a:ea typeface="+mn-ea"/>
              <a:cs typeface="+mn-cs"/>
            </a:rPr>
            <a:pPr marL="0" indent="0" algn="ctr"/>
            <a:t>Average Order Value (AOV)</a:t>
          </a:fld>
          <a:endParaRPr lang="en-US" sz="1500" b="1">
            <a:solidFill>
              <a:schemeClr val="bg1">
                <a:lumMod val="65000"/>
              </a:schemeClr>
            </a:solidFill>
            <a:latin typeface="+mn-lt"/>
            <a:ea typeface="+mn-ea"/>
            <a:cs typeface="+mn-cs"/>
          </a:endParaRPr>
        </a:p>
      </xdr:txBody>
    </xdr:sp>
    <xdr:clientData/>
  </xdr:twoCellAnchor>
  <xdr:twoCellAnchor>
    <xdr:from>
      <xdr:col>11</xdr:col>
      <xdr:colOff>221486</xdr:colOff>
      <xdr:row>15</xdr:row>
      <xdr:rowOff>48692</xdr:rowOff>
    </xdr:from>
    <xdr:to>
      <xdr:col>16</xdr:col>
      <xdr:colOff>104590</xdr:colOff>
      <xdr:row>22</xdr:row>
      <xdr:rowOff>62150</xdr:rowOff>
    </xdr:to>
    <xdr:graphicFrame macro="">
      <xdr:nvGraphicFramePr>
        <xdr:cNvPr id="13" name="Chart 12">
          <a:extLst>
            <a:ext uri="{FF2B5EF4-FFF2-40B4-BE49-F238E27FC236}">
              <a16:creationId xmlns:a16="http://schemas.microsoft.com/office/drawing/2014/main" id="{EF932057-E8FB-434C-BFE3-1500EA46C1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148007</xdr:colOff>
      <xdr:row>23</xdr:row>
      <xdr:rowOff>65989</xdr:rowOff>
    </xdr:from>
    <xdr:to>
      <xdr:col>9</xdr:col>
      <xdr:colOff>99785</xdr:colOff>
      <xdr:row>33</xdr:row>
      <xdr:rowOff>89647</xdr:rowOff>
    </xdr:to>
    <xdr:sp macro="" textlink="">
      <xdr:nvSpPr>
        <xdr:cNvPr id="15" name="Rectangle: Rounded Corners 14">
          <a:extLst>
            <a:ext uri="{FF2B5EF4-FFF2-40B4-BE49-F238E27FC236}">
              <a16:creationId xmlns:a16="http://schemas.microsoft.com/office/drawing/2014/main" id="{83A13F44-7215-46CD-8880-9785608D2DF0}"/>
            </a:ext>
          </a:extLst>
        </xdr:cNvPr>
        <xdr:cNvSpPr/>
      </xdr:nvSpPr>
      <xdr:spPr>
        <a:xfrm>
          <a:off x="1653864" y="3513132"/>
          <a:ext cx="3707350" cy="1837944"/>
        </a:xfrm>
        <a:prstGeom prst="roundRect">
          <a:avLst>
            <a:gd name="adj" fmla="val 3405"/>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205511</xdr:colOff>
      <xdr:row>23</xdr:row>
      <xdr:rowOff>142462</xdr:rowOff>
    </xdr:from>
    <xdr:to>
      <xdr:col>6</xdr:col>
      <xdr:colOff>75971</xdr:colOff>
      <xdr:row>25</xdr:row>
      <xdr:rowOff>53925</xdr:rowOff>
    </xdr:to>
    <xdr:sp macro="" textlink="">
      <xdr:nvSpPr>
        <xdr:cNvPr id="16" name="Rectangle: Rounded Corners 15">
          <a:extLst>
            <a:ext uri="{FF2B5EF4-FFF2-40B4-BE49-F238E27FC236}">
              <a16:creationId xmlns:a16="http://schemas.microsoft.com/office/drawing/2014/main" id="{16C18222-C0B3-4037-840F-F9C23056E34B}"/>
            </a:ext>
          </a:extLst>
        </xdr:cNvPr>
        <xdr:cNvSpPr/>
      </xdr:nvSpPr>
      <xdr:spPr>
        <a:xfrm>
          <a:off x="1711368" y="3589605"/>
          <a:ext cx="1748246" cy="274320"/>
        </a:xfrm>
        <a:prstGeom prst="roundRect">
          <a:avLst>
            <a:gd name="adj" fmla="val 2269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Categories by Revenue</a:t>
          </a:r>
          <a:endParaRPr lang="en-US" sz="1200" b="1">
            <a:effectLst/>
          </a:endParaRPr>
        </a:p>
      </xdr:txBody>
    </xdr:sp>
    <xdr:clientData/>
  </xdr:twoCellAnchor>
  <xdr:twoCellAnchor editAs="oneCell">
    <xdr:from>
      <xdr:col>9</xdr:col>
      <xdr:colOff>156883</xdr:colOff>
      <xdr:row>23</xdr:row>
      <xdr:rowOff>63500</xdr:rowOff>
    </xdr:from>
    <xdr:to>
      <xdr:col>19</xdr:col>
      <xdr:colOff>557311</xdr:colOff>
      <xdr:row>33</xdr:row>
      <xdr:rowOff>89647</xdr:rowOff>
    </xdr:to>
    <xdr:sp macro="" textlink="">
      <xdr:nvSpPr>
        <xdr:cNvPr id="18" name="Rectangle: Rounded Corners 17">
          <a:extLst>
            <a:ext uri="{FF2B5EF4-FFF2-40B4-BE49-F238E27FC236}">
              <a16:creationId xmlns:a16="http://schemas.microsoft.com/office/drawing/2014/main" id="{CCEB30E2-E96D-4360-A9D6-DEE2ACBD278B}"/>
            </a:ext>
          </a:extLst>
        </xdr:cNvPr>
        <xdr:cNvSpPr/>
      </xdr:nvSpPr>
      <xdr:spPr>
        <a:xfrm>
          <a:off x="6133354" y="4359088"/>
          <a:ext cx="6601016" cy="1893794"/>
        </a:xfrm>
        <a:prstGeom prst="roundRect">
          <a:avLst>
            <a:gd name="adj" fmla="val 3400"/>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292084</xdr:colOff>
      <xdr:row>23</xdr:row>
      <xdr:rowOff>142462</xdr:rowOff>
    </xdr:from>
    <xdr:to>
      <xdr:col>13</xdr:col>
      <xdr:colOff>189289</xdr:colOff>
      <xdr:row>25</xdr:row>
      <xdr:rowOff>53925</xdr:rowOff>
    </xdr:to>
    <xdr:sp macro="" textlink="">
      <xdr:nvSpPr>
        <xdr:cNvPr id="19" name="Rectangle: Rounded Corners 18">
          <a:extLst>
            <a:ext uri="{FF2B5EF4-FFF2-40B4-BE49-F238E27FC236}">
              <a16:creationId xmlns:a16="http://schemas.microsoft.com/office/drawing/2014/main" id="{974CEB55-266A-4213-9645-CEDD32CDCDBF}"/>
            </a:ext>
          </a:extLst>
        </xdr:cNvPr>
        <xdr:cNvSpPr/>
      </xdr:nvSpPr>
      <xdr:spPr>
        <a:xfrm>
          <a:off x="5553513" y="3589605"/>
          <a:ext cx="2400919" cy="274320"/>
        </a:xfrm>
        <a:prstGeom prst="roundRect">
          <a:avLst>
            <a:gd name="adj" fmla="val 2269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Top 8 Product Groups by Revenue</a:t>
          </a:r>
        </a:p>
      </xdr:txBody>
    </xdr:sp>
    <xdr:clientData/>
  </xdr:twoCellAnchor>
  <xdr:twoCellAnchor>
    <xdr:from>
      <xdr:col>3</xdr:col>
      <xdr:colOff>347379</xdr:colOff>
      <xdr:row>9</xdr:row>
      <xdr:rowOff>146694</xdr:rowOff>
    </xdr:from>
    <xdr:to>
      <xdr:col>5</xdr:col>
      <xdr:colOff>610559</xdr:colOff>
      <xdr:row>11</xdr:row>
      <xdr:rowOff>104588</xdr:rowOff>
    </xdr:to>
    <xdr:sp macro="" textlink="'Analysis Sheet'!F9">
      <xdr:nvSpPr>
        <xdr:cNvPr id="24" name="TextBox 23">
          <a:extLst>
            <a:ext uri="{FF2B5EF4-FFF2-40B4-BE49-F238E27FC236}">
              <a16:creationId xmlns:a16="http://schemas.microsoft.com/office/drawing/2014/main" id="{C12E2059-8CD4-4057-AABB-93491A64A560}"/>
            </a:ext>
          </a:extLst>
        </xdr:cNvPr>
        <xdr:cNvSpPr txBox="1"/>
      </xdr:nvSpPr>
      <xdr:spPr>
        <a:xfrm>
          <a:off x="2603497" y="1827576"/>
          <a:ext cx="1503297" cy="331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8A54DA1-F793-40ED-8AA7-3598F8C20C3E}" type="TxLink">
            <a:rPr lang="en-US" sz="1500" b="1" i="0" u="none" strike="noStrike">
              <a:solidFill>
                <a:srgbClr val="009E8F"/>
              </a:solidFill>
              <a:latin typeface="Calibri"/>
              <a:ea typeface="Calibri"/>
              <a:cs typeface="Calibri"/>
            </a:rPr>
            <a:pPr marL="0" indent="0" algn="ctr"/>
            <a:t>$ 62,010,267</a:t>
          </a:fld>
          <a:endParaRPr lang="en-US" sz="1500" b="1">
            <a:solidFill>
              <a:srgbClr val="009E8F"/>
            </a:solidFill>
            <a:latin typeface="+mn-lt"/>
            <a:ea typeface="+mn-ea"/>
            <a:cs typeface="+mn-cs"/>
          </a:endParaRPr>
        </a:p>
      </xdr:txBody>
    </xdr:sp>
    <xdr:clientData/>
  </xdr:twoCellAnchor>
  <xdr:twoCellAnchor>
    <xdr:from>
      <xdr:col>12</xdr:col>
      <xdr:colOff>293481</xdr:colOff>
      <xdr:row>10</xdr:row>
      <xdr:rowOff>7995</xdr:rowOff>
    </xdr:from>
    <xdr:to>
      <xdr:col>14</xdr:col>
      <xdr:colOff>244056</xdr:colOff>
      <xdr:row>11</xdr:row>
      <xdr:rowOff>104588</xdr:rowOff>
    </xdr:to>
    <xdr:sp macro="" textlink="'Analysis Sheet'!F21">
      <xdr:nvSpPr>
        <xdr:cNvPr id="25" name="TextBox 24">
          <a:extLst>
            <a:ext uri="{FF2B5EF4-FFF2-40B4-BE49-F238E27FC236}">
              <a16:creationId xmlns:a16="http://schemas.microsoft.com/office/drawing/2014/main" id="{DF883B95-F8E9-485F-8E3E-D9DC42A24D30}"/>
            </a:ext>
          </a:extLst>
        </xdr:cNvPr>
        <xdr:cNvSpPr txBox="1"/>
      </xdr:nvSpPr>
      <xdr:spPr>
        <a:xfrm>
          <a:off x="8130128" y="1875642"/>
          <a:ext cx="1190693" cy="283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835202B-5D7F-475B-96AB-AA542809E66F}" type="TxLink">
            <a:rPr lang="en-US" sz="1500" b="1" i="0" u="none" strike="noStrike">
              <a:solidFill>
                <a:srgbClr val="009E8F"/>
              </a:solidFill>
              <a:latin typeface="Calibri"/>
              <a:ea typeface="Calibri"/>
              <a:cs typeface="Calibri"/>
            </a:rPr>
            <a:pPr marL="0" indent="0" algn="ctr"/>
            <a:t>$24,423</a:t>
          </a:fld>
          <a:endParaRPr lang="en-US" sz="1500" b="1" i="0" u="none" strike="noStrike">
            <a:solidFill>
              <a:srgbClr val="009E8F"/>
            </a:solidFill>
            <a:latin typeface="Calibri"/>
            <a:ea typeface="Calibri"/>
            <a:cs typeface="Calibri"/>
          </a:endParaRPr>
        </a:p>
      </xdr:txBody>
    </xdr:sp>
    <xdr:clientData/>
  </xdr:twoCellAnchor>
  <xdr:twoCellAnchor>
    <xdr:from>
      <xdr:col>18</xdr:col>
      <xdr:colOff>0</xdr:colOff>
      <xdr:row>5</xdr:row>
      <xdr:rowOff>100533</xdr:rowOff>
    </xdr:from>
    <xdr:to>
      <xdr:col>18</xdr:col>
      <xdr:colOff>0</xdr:colOff>
      <xdr:row>7</xdr:row>
      <xdr:rowOff>35751</xdr:rowOff>
    </xdr:to>
    <xdr:sp macro="" textlink="">
      <xdr:nvSpPr>
        <xdr:cNvPr id="27" name="TextBox 26">
          <a:extLst>
            <a:ext uri="{FF2B5EF4-FFF2-40B4-BE49-F238E27FC236}">
              <a16:creationId xmlns:a16="http://schemas.microsoft.com/office/drawing/2014/main" id="{ECB63F5A-5D74-493D-8C21-B2409B76565C}"/>
            </a:ext>
          </a:extLst>
        </xdr:cNvPr>
        <xdr:cNvSpPr txBox="1"/>
      </xdr:nvSpPr>
      <xdr:spPr>
        <a:xfrm>
          <a:off x="11347131" y="281962"/>
          <a:ext cx="2025756" cy="298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bg1"/>
              </a:solidFill>
            </a:rPr>
            <a:t>:</a:t>
          </a:r>
        </a:p>
      </xdr:txBody>
    </xdr:sp>
    <xdr:clientData/>
  </xdr:twoCellAnchor>
  <xdr:twoCellAnchor>
    <xdr:from>
      <xdr:col>18</xdr:col>
      <xdr:colOff>0</xdr:colOff>
      <xdr:row>8</xdr:row>
      <xdr:rowOff>39486</xdr:rowOff>
    </xdr:from>
    <xdr:to>
      <xdr:col>18</xdr:col>
      <xdr:colOff>0</xdr:colOff>
      <xdr:row>10</xdr:row>
      <xdr:rowOff>18569</xdr:rowOff>
    </xdr:to>
    <xdr:sp macro="" textlink="">
      <xdr:nvSpPr>
        <xdr:cNvPr id="28" name="TextBox 27">
          <a:extLst>
            <a:ext uri="{FF2B5EF4-FFF2-40B4-BE49-F238E27FC236}">
              <a16:creationId xmlns:a16="http://schemas.microsoft.com/office/drawing/2014/main" id="{102C9C44-0D99-4024-B272-FFF61D400D4B}"/>
            </a:ext>
          </a:extLst>
        </xdr:cNvPr>
        <xdr:cNvSpPr txBox="1"/>
      </xdr:nvSpPr>
      <xdr:spPr>
        <a:xfrm>
          <a:off x="11339660" y="765200"/>
          <a:ext cx="2040697" cy="34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bg1"/>
              </a:solidFill>
            </a:rPr>
            <a:t>Top Contriuting State:</a:t>
          </a:r>
        </a:p>
      </xdr:txBody>
    </xdr:sp>
    <xdr:clientData/>
  </xdr:twoCellAnchor>
  <xdr:twoCellAnchor>
    <xdr:from>
      <xdr:col>18</xdr:col>
      <xdr:colOff>0</xdr:colOff>
      <xdr:row>6</xdr:row>
      <xdr:rowOff>129562</xdr:rowOff>
    </xdr:from>
    <xdr:to>
      <xdr:col>18</xdr:col>
      <xdr:colOff>0</xdr:colOff>
      <xdr:row>8</xdr:row>
      <xdr:rowOff>67501</xdr:rowOff>
    </xdr:to>
    <xdr:sp macro="" textlink="">
      <xdr:nvSpPr>
        <xdr:cNvPr id="31" name="TextBox 30">
          <a:extLst>
            <a:ext uri="{FF2B5EF4-FFF2-40B4-BE49-F238E27FC236}">
              <a16:creationId xmlns:a16="http://schemas.microsoft.com/office/drawing/2014/main" id="{913566BF-FDB3-4810-BE80-A62A96164F40}"/>
            </a:ext>
          </a:extLst>
        </xdr:cNvPr>
        <xdr:cNvSpPr txBox="1"/>
      </xdr:nvSpPr>
      <xdr:spPr>
        <a:xfrm>
          <a:off x="11875955" y="492419"/>
          <a:ext cx="968108" cy="300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b="1">
              <a:solidFill>
                <a:schemeClr val="accent3">
                  <a:lumMod val="60000"/>
                  <a:lumOff val="40000"/>
                </a:schemeClr>
              </a:solidFill>
            </a:rPr>
            <a:t>U.S (60%)</a:t>
          </a:r>
        </a:p>
      </xdr:txBody>
    </xdr:sp>
    <xdr:clientData/>
  </xdr:twoCellAnchor>
  <xdr:twoCellAnchor>
    <xdr:from>
      <xdr:col>18</xdr:col>
      <xdr:colOff>0</xdr:colOff>
      <xdr:row>9</xdr:row>
      <xdr:rowOff>52186</xdr:rowOff>
    </xdr:from>
    <xdr:to>
      <xdr:col>18</xdr:col>
      <xdr:colOff>0</xdr:colOff>
      <xdr:row>11</xdr:row>
      <xdr:rowOff>31269</xdr:rowOff>
    </xdr:to>
    <xdr:sp macro="" textlink="">
      <xdr:nvSpPr>
        <xdr:cNvPr id="32" name="TextBox 31">
          <a:extLst>
            <a:ext uri="{FF2B5EF4-FFF2-40B4-BE49-F238E27FC236}">
              <a16:creationId xmlns:a16="http://schemas.microsoft.com/office/drawing/2014/main" id="{102A3189-D625-46FF-8049-FB5C6A6157AB}"/>
            </a:ext>
          </a:extLst>
        </xdr:cNvPr>
        <xdr:cNvSpPr txBox="1"/>
      </xdr:nvSpPr>
      <xdr:spPr>
        <a:xfrm>
          <a:off x="11599450" y="959329"/>
          <a:ext cx="1521118" cy="34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b="1">
              <a:solidFill>
                <a:srgbClr val="00B294"/>
              </a:solidFill>
            </a:rPr>
            <a:t>California (18%)</a:t>
          </a:r>
        </a:p>
      </xdr:txBody>
    </xdr:sp>
    <xdr:clientData/>
  </xdr:twoCellAnchor>
  <xdr:twoCellAnchor>
    <xdr:from>
      <xdr:col>9</xdr:col>
      <xdr:colOff>229240</xdr:colOff>
      <xdr:row>7</xdr:row>
      <xdr:rowOff>144574</xdr:rowOff>
    </xdr:from>
    <xdr:to>
      <xdr:col>11</xdr:col>
      <xdr:colOff>361487</xdr:colOff>
      <xdr:row>9</xdr:row>
      <xdr:rowOff>62460</xdr:rowOff>
    </xdr:to>
    <xdr:sp macro="" textlink="'Analysis Sheet'!E15:F15">
      <xdr:nvSpPr>
        <xdr:cNvPr id="33" name="TextBox 32">
          <a:extLst>
            <a:ext uri="{FF2B5EF4-FFF2-40B4-BE49-F238E27FC236}">
              <a16:creationId xmlns:a16="http://schemas.microsoft.com/office/drawing/2014/main" id="{B7464049-2F7A-4389-BC61-EEF56967D2C2}"/>
            </a:ext>
          </a:extLst>
        </xdr:cNvPr>
        <xdr:cNvSpPr txBox="1"/>
      </xdr:nvSpPr>
      <xdr:spPr>
        <a:xfrm>
          <a:off x="6205711" y="1451927"/>
          <a:ext cx="1372364" cy="291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8AA3B59-41DD-4F74-932B-B45D72343FAD}" type="TxLink">
            <a:rPr lang="en-US" sz="1500" b="1">
              <a:solidFill>
                <a:schemeClr val="bg1">
                  <a:lumMod val="65000"/>
                </a:schemeClr>
              </a:solidFill>
              <a:latin typeface="+mn-lt"/>
              <a:ea typeface="+mn-ea"/>
              <a:cs typeface="+mn-cs"/>
            </a:rPr>
            <a:pPr marL="0" indent="0" algn="ctr"/>
            <a:t>Items Sold</a:t>
          </a:fld>
          <a:endParaRPr lang="en-US" sz="1500" b="1">
            <a:solidFill>
              <a:schemeClr val="bg1">
                <a:lumMod val="65000"/>
              </a:schemeClr>
            </a:solidFill>
            <a:latin typeface="+mn-lt"/>
            <a:ea typeface="+mn-ea"/>
            <a:cs typeface="+mn-cs"/>
          </a:endParaRPr>
        </a:p>
      </xdr:txBody>
    </xdr:sp>
    <xdr:clientData/>
  </xdr:twoCellAnchor>
  <xdr:twoCellAnchor editAs="oneCell">
    <xdr:from>
      <xdr:col>3</xdr:col>
      <xdr:colOff>187367</xdr:colOff>
      <xdr:row>34</xdr:row>
      <xdr:rowOff>27215</xdr:rowOff>
    </xdr:from>
    <xdr:to>
      <xdr:col>9</xdr:col>
      <xdr:colOff>101228</xdr:colOff>
      <xdr:row>35</xdr:row>
      <xdr:rowOff>120107</xdr:rowOff>
    </xdr:to>
    <xdr:sp macro="" textlink="">
      <xdr:nvSpPr>
        <xdr:cNvPr id="37" name="Rectangle: Rounded Corners 36">
          <a:extLst>
            <a:ext uri="{FF2B5EF4-FFF2-40B4-BE49-F238E27FC236}">
              <a16:creationId xmlns:a16="http://schemas.microsoft.com/office/drawing/2014/main" id="{25736EDD-98A7-4268-96DE-AFE9F881A236}"/>
            </a:ext>
          </a:extLst>
        </xdr:cNvPr>
        <xdr:cNvSpPr/>
      </xdr:nvSpPr>
      <xdr:spPr>
        <a:xfrm>
          <a:off x="2451280" y="6222606"/>
          <a:ext cx="3657600" cy="275110"/>
        </a:xfrm>
        <a:prstGeom prst="roundRect">
          <a:avLst>
            <a:gd name="adj" fmla="val 22921"/>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Pareto (Gross Profit Contribution by Product Groups)</a:t>
          </a:r>
        </a:p>
      </xdr:txBody>
    </xdr:sp>
    <xdr:clientData/>
  </xdr:twoCellAnchor>
  <xdr:twoCellAnchor>
    <xdr:from>
      <xdr:col>6</xdr:col>
      <xdr:colOff>335053</xdr:colOff>
      <xdr:row>7</xdr:row>
      <xdr:rowOff>148691</xdr:rowOff>
    </xdr:from>
    <xdr:to>
      <xdr:col>8</xdr:col>
      <xdr:colOff>471070</xdr:colOff>
      <xdr:row>9</xdr:row>
      <xdr:rowOff>62460</xdr:rowOff>
    </xdr:to>
    <xdr:sp macro="" textlink="'Analysis Sheet'!E11:F11">
      <xdr:nvSpPr>
        <xdr:cNvPr id="44" name="TextBox 43">
          <a:extLst>
            <a:ext uri="{FF2B5EF4-FFF2-40B4-BE49-F238E27FC236}">
              <a16:creationId xmlns:a16="http://schemas.microsoft.com/office/drawing/2014/main" id="{F27B8E87-DCDE-444B-A383-E04661805832}"/>
            </a:ext>
          </a:extLst>
        </xdr:cNvPr>
        <xdr:cNvSpPr txBox="1"/>
      </xdr:nvSpPr>
      <xdr:spPr>
        <a:xfrm>
          <a:off x="4451347" y="1456044"/>
          <a:ext cx="1376135" cy="287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3D04894-82D9-4E12-8343-0FB51883A127}" type="TxLink">
            <a:rPr lang="en-US" sz="1500" b="1">
              <a:solidFill>
                <a:schemeClr val="bg1">
                  <a:lumMod val="65000"/>
                </a:schemeClr>
              </a:solidFill>
              <a:latin typeface="+mn-lt"/>
              <a:ea typeface="+mn-ea"/>
              <a:cs typeface="+mn-cs"/>
            </a:rPr>
            <a:pPr marL="0" indent="0" algn="ctr"/>
            <a:t>Total Orders</a:t>
          </a:fld>
          <a:endParaRPr lang="en-US" sz="1500" b="1">
            <a:solidFill>
              <a:schemeClr val="bg1">
                <a:lumMod val="65000"/>
              </a:schemeClr>
            </a:solidFill>
            <a:latin typeface="+mn-lt"/>
            <a:ea typeface="+mn-ea"/>
            <a:cs typeface="+mn-cs"/>
          </a:endParaRPr>
        </a:p>
      </xdr:txBody>
    </xdr:sp>
    <xdr:clientData/>
  </xdr:twoCellAnchor>
  <xdr:twoCellAnchor>
    <xdr:from>
      <xdr:col>6</xdr:col>
      <xdr:colOff>428760</xdr:colOff>
      <xdr:row>10</xdr:row>
      <xdr:rowOff>7995</xdr:rowOff>
    </xdr:from>
    <xdr:to>
      <xdr:col>8</xdr:col>
      <xdr:colOff>377362</xdr:colOff>
      <xdr:row>11</xdr:row>
      <xdr:rowOff>104588</xdr:rowOff>
    </xdr:to>
    <xdr:sp macro="" textlink="'Analysis Sheet'!F13">
      <xdr:nvSpPr>
        <xdr:cNvPr id="45" name="TextBox 44">
          <a:extLst>
            <a:ext uri="{FF2B5EF4-FFF2-40B4-BE49-F238E27FC236}">
              <a16:creationId xmlns:a16="http://schemas.microsoft.com/office/drawing/2014/main" id="{06A409B4-3CD8-4EE6-AAFE-0281F430F92B}"/>
            </a:ext>
          </a:extLst>
        </xdr:cNvPr>
        <xdr:cNvSpPr txBox="1"/>
      </xdr:nvSpPr>
      <xdr:spPr>
        <a:xfrm>
          <a:off x="4545054" y="1875642"/>
          <a:ext cx="1188720" cy="283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E943115-D2FE-4E4F-A406-7F58586B83B1}" type="TxLink">
            <a:rPr lang="en-US" sz="1500" b="1" i="0" u="none" strike="noStrike">
              <a:solidFill>
                <a:srgbClr val="009E8F"/>
              </a:solidFill>
              <a:latin typeface="Calibri"/>
              <a:ea typeface="Calibri"/>
              <a:cs typeface="Calibri"/>
            </a:rPr>
            <a:pPr marL="0" indent="0" algn="ctr"/>
            <a:t> 2,539 </a:t>
          </a:fld>
          <a:endParaRPr lang="en-US" sz="1500" b="1" i="0" u="none" strike="noStrike">
            <a:solidFill>
              <a:srgbClr val="009E8F"/>
            </a:solidFill>
            <a:latin typeface="Calibri"/>
            <a:ea typeface="Calibri"/>
            <a:cs typeface="Calibri"/>
          </a:endParaRPr>
        </a:p>
      </xdr:txBody>
    </xdr:sp>
    <xdr:clientData/>
  </xdr:twoCellAnchor>
  <xdr:twoCellAnchor>
    <xdr:from>
      <xdr:col>9</xdr:col>
      <xdr:colOff>321062</xdr:colOff>
      <xdr:row>10</xdr:row>
      <xdr:rowOff>7995</xdr:rowOff>
    </xdr:from>
    <xdr:to>
      <xdr:col>11</xdr:col>
      <xdr:colOff>269665</xdr:colOff>
      <xdr:row>11</xdr:row>
      <xdr:rowOff>104588</xdr:rowOff>
    </xdr:to>
    <xdr:sp macro="" textlink="'Analysis Sheet'!F17">
      <xdr:nvSpPr>
        <xdr:cNvPr id="47" name="TextBox 46">
          <a:extLst>
            <a:ext uri="{FF2B5EF4-FFF2-40B4-BE49-F238E27FC236}">
              <a16:creationId xmlns:a16="http://schemas.microsoft.com/office/drawing/2014/main" id="{E2641F95-2CB8-410E-931F-2C020B4CD9AC}"/>
            </a:ext>
          </a:extLst>
        </xdr:cNvPr>
        <xdr:cNvSpPr txBox="1"/>
      </xdr:nvSpPr>
      <xdr:spPr>
        <a:xfrm>
          <a:off x="6297533" y="1875642"/>
          <a:ext cx="1188720" cy="283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36DEE59-7999-477A-87CA-A13424BB445C}" type="TxLink">
            <a:rPr lang="en-US" sz="1500" b="1" i="0" u="none" strike="noStrike">
              <a:solidFill>
                <a:srgbClr val="009E8F"/>
              </a:solidFill>
              <a:latin typeface="Calibri"/>
              <a:ea typeface="Calibri"/>
              <a:cs typeface="Calibri"/>
            </a:rPr>
            <a:pPr marL="0" indent="0" algn="ctr"/>
            <a:t> 158,497 </a:t>
          </a:fld>
          <a:endParaRPr lang="en-US" sz="1500" b="1" i="0" u="none" strike="noStrike">
            <a:solidFill>
              <a:srgbClr val="009E8F"/>
            </a:solidFill>
            <a:latin typeface="Calibri"/>
            <a:ea typeface="Calibri"/>
            <a:cs typeface="Calibri"/>
          </a:endParaRPr>
        </a:p>
      </xdr:txBody>
    </xdr:sp>
    <xdr:clientData/>
  </xdr:twoCellAnchor>
  <xdr:twoCellAnchor editAs="oneCell">
    <xdr:from>
      <xdr:col>3</xdr:col>
      <xdr:colOff>148007</xdr:colOff>
      <xdr:row>42</xdr:row>
      <xdr:rowOff>63499</xdr:rowOff>
    </xdr:from>
    <xdr:to>
      <xdr:col>19</xdr:col>
      <xdr:colOff>557310</xdr:colOff>
      <xdr:row>50</xdr:row>
      <xdr:rowOff>80314</xdr:rowOff>
    </xdr:to>
    <xdr:sp macro="[0]!SetCorners" textlink="">
      <xdr:nvSpPr>
        <xdr:cNvPr id="60" name="Rectangle: Rounded Corners 59">
          <a:extLst>
            <a:ext uri="{FF2B5EF4-FFF2-40B4-BE49-F238E27FC236}">
              <a16:creationId xmlns:a16="http://schemas.microsoft.com/office/drawing/2014/main" id="{EE13E042-0566-451A-A381-3B275A55DF7A}"/>
            </a:ext>
          </a:extLst>
        </xdr:cNvPr>
        <xdr:cNvSpPr/>
      </xdr:nvSpPr>
      <xdr:spPr>
        <a:xfrm>
          <a:off x="1653864" y="6957785"/>
          <a:ext cx="10424160" cy="1468243"/>
        </a:xfrm>
        <a:prstGeom prst="roundRect">
          <a:avLst>
            <a:gd name="adj" fmla="val 4262"/>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361209</xdr:colOff>
      <xdr:row>43</xdr:row>
      <xdr:rowOff>18143</xdr:rowOff>
    </xdr:from>
    <xdr:to>
      <xdr:col>19</xdr:col>
      <xdr:colOff>388423</xdr:colOff>
      <xdr:row>49</xdr:row>
      <xdr:rowOff>149740</xdr:rowOff>
    </xdr:to>
    <xdr:sp macro="" textlink="">
      <xdr:nvSpPr>
        <xdr:cNvPr id="62" name="Rectangle: Rounded Corners 61">
          <a:extLst>
            <a:ext uri="{FF2B5EF4-FFF2-40B4-BE49-F238E27FC236}">
              <a16:creationId xmlns:a16="http://schemas.microsoft.com/office/drawing/2014/main" id="{EEEAB0A4-5CE8-1650-7468-D2B649EAF8F7}"/>
            </a:ext>
          </a:extLst>
        </xdr:cNvPr>
        <xdr:cNvSpPr/>
      </xdr:nvSpPr>
      <xdr:spPr>
        <a:xfrm>
          <a:off x="2624118" y="7961416"/>
          <a:ext cx="10002487" cy="1239960"/>
        </a:xfrm>
        <a:prstGeom prst="roundRect">
          <a:avLst>
            <a:gd name="adj" fmla="val 5135"/>
          </a:avLst>
        </a:prstGeom>
        <a:solidFill>
          <a:schemeClr val="tx1">
            <a:lumMod val="65000"/>
            <a:lumOff val="3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accent3">
                  <a:lumMod val="75000"/>
                </a:schemeClr>
              </a:solidFill>
            </a:rPr>
            <a:t>Executive Insights:</a:t>
          </a:r>
        </a:p>
        <a:p>
          <a:pPr marL="0" indent="0"/>
          <a:endParaRPr lang="en-US" sz="1100" b="0"/>
        </a:p>
        <a:p>
          <a:pPr marL="0" indent="0"/>
          <a:r>
            <a:rPr lang="en-US" sz="1100" b="0"/>
            <a:t>• Revenue is highly concentrated in a few core products → strong need for retention &amp; pricing discipline.</a:t>
          </a:r>
        </a:p>
        <a:p>
          <a:pPr marL="0" indent="0"/>
          <a:r>
            <a:rPr lang="en-US" sz="1100" b="0"/>
            <a:t>• Growth opportunities exist in mid-tier product groups (Touring Bikes &amp; Frames) → expand via bundling &amp; cross-sell.</a:t>
          </a:r>
        </a:p>
        <a:p>
          <a:pPr marL="0" indent="0"/>
          <a:r>
            <a:rPr lang="en-US" sz="1100" b="0"/>
            <a:t>• Profit distribution is top-heavy (13.5% of SKUs generate ~80%) → allocate effort where impact is highest.</a:t>
          </a:r>
        </a:p>
        <a:p>
          <a:pPr marL="0" indent="0"/>
          <a:r>
            <a:rPr lang="en-US" sz="1100" b="0"/>
            <a:t>• Long tail (≈60% of SKUs) adds operational complexity → streamline and automate where possible.</a:t>
          </a:r>
        </a:p>
      </xdr:txBody>
    </xdr:sp>
    <xdr:clientData/>
  </xdr:twoCellAnchor>
  <xdr:twoCellAnchor>
    <xdr:from>
      <xdr:col>9</xdr:col>
      <xdr:colOff>263814</xdr:colOff>
      <xdr:row>12</xdr:row>
      <xdr:rowOff>102756</xdr:rowOff>
    </xdr:from>
    <xdr:to>
      <xdr:col>19</xdr:col>
      <xdr:colOff>587663</xdr:colOff>
      <xdr:row>22</xdr:row>
      <xdr:rowOff>48219</xdr:rowOff>
    </xdr:to>
    <xdr:graphicFrame macro="">
      <xdr:nvGraphicFramePr>
        <xdr:cNvPr id="7" name="Chart 6">
          <a:extLst>
            <a:ext uri="{FF2B5EF4-FFF2-40B4-BE49-F238E27FC236}">
              <a16:creationId xmlns:a16="http://schemas.microsoft.com/office/drawing/2014/main" id="{5E0E6F2E-8E4D-4B96-BD4D-884A666336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82177</xdr:colOff>
      <xdr:row>24</xdr:row>
      <xdr:rowOff>14942</xdr:rowOff>
    </xdr:from>
    <xdr:to>
      <xdr:col>19</xdr:col>
      <xdr:colOff>562429</xdr:colOff>
      <xdr:row>33</xdr:row>
      <xdr:rowOff>141942</xdr:rowOff>
    </xdr:to>
    <xdr:graphicFrame macro="">
      <xdr:nvGraphicFramePr>
        <xdr:cNvPr id="12" name="Chart 11">
          <a:extLst>
            <a:ext uri="{FF2B5EF4-FFF2-40B4-BE49-F238E27FC236}">
              <a16:creationId xmlns:a16="http://schemas.microsoft.com/office/drawing/2014/main" id="{6243D415-59E6-45DA-93BE-32F949C383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420245</xdr:colOff>
      <xdr:row>25</xdr:row>
      <xdr:rowOff>99785</xdr:rowOff>
    </xdr:from>
    <xdr:to>
      <xdr:col>8</xdr:col>
      <xdr:colOff>535216</xdr:colOff>
      <xdr:row>32</xdr:row>
      <xdr:rowOff>159362</xdr:rowOff>
    </xdr:to>
    <xdr:graphicFrame macro="">
      <xdr:nvGraphicFramePr>
        <xdr:cNvPr id="14" name="Chart 13">
          <a:extLst>
            <a:ext uri="{FF2B5EF4-FFF2-40B4-BE49-F238E27FC236}">
              <a16:creationId xmlns:a16="http://schemas.microsoft.com/office/drawing/2014/main" id="{AA13A709-7E81-4D85-99E6-56CEABC54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526677</xdr:colOff>
      <xdr:row>34</xdr:row>
      <xdr:rowOff>127000</xdr:rowOff>
    </xdr:from>
    <xdr:to>
      <xdr:col>19</xdr:col>
      <xdr:colOff>408214</xdr:colOff>
      <xdr:row>41</xdr:row>
      <xdr:rowOff>29884</xdr:rowOff>
    </xdr:to>
    <xdr:graphicFrame macro="">
      <xdr:nvGraphicFramePr>
        <xdr:cNvPr id="17" name="Chart 16">
          <a:extLst>
            <a:ext uri="{FF2B5EF4-FFF2-40B4-BE49-F238E27FC236}">
              <a16:creationId xmlns:a16="http://schemas.microsoft.com/office/drawing/2014/main" id="{5E0DE0B0-20F4-49BA-8802-500DB6E81B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xdr:col>
      <xdr:colOff>177025</xdr:colOff>
      <xdr:row>16</xdr:row>
      <xdr:rowOff>145730</xdr:rowOff>
    </xdr:from>
    <xdr:to>
      <xdr:col>2</xdr:col>
      <xdr:colOff>578852</xdr:colOff>
      <xdr:row>21</xdr:row>
      <xdr:rowOff>133456</xdr:rowOff>
    </xdr:to>
    <mc:AlternateContent xmlns:mc="http://schemas.openxmlformats.org/markup-compatibility/2006" xmlns:a14="http://schemas.microsoft.com/office/drawing/2010/main">
      <mc:Choice Requires="a14">
        <xdr:graphicFrame macro="">
          <xdr:nvGraphicFramePr>
            <xdr:cNvPr id="21" name="Year">
              <a:extLst>
                <a:ext uri="{FF2B5EF4-FFF2-40B4-BE49-F238E27FC236}">
                  <a16:creationId xmlns:a16="http://schemas.microsoft.com/office/drawing/2014/main" id="{DF3979A7-4D27-4037-AC20-0EDED6C1E4D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93025" y="3048587"/>
              <a:ext cx="1027756" cy="894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177025</xdr:colOff>
      <xdr:row>22</xdr:row>
      <xdr:rowOff>159333</xdr:rowOff>
    </xdr:from>
    <xdr:to>
      <xdr:col>2</xdr:col>
      <xdr:colOff>575224</xdr:colOff>
      <xdr:row>31</xdr:row>
      <xdr:rowOff>0</xdr:rowOff>
    </xdr:to>
    <mc:AlternateContent xmlns:mc="http://schemas.openxmlformats.org/markup-compatibility/2006" xmlns:a14="http://schemas.microsoft.com/office/drawing/2010/main">
      <mc:Choice Requires="a14">
        <xdr:graphicFrame macro="">
          <xdr:nvGraphicFramePr>
            <xdr:cNvPr id="34" name="Category">
              <a:extLst>
                <a:ext uri="{FF2B5EF4-FFF2-40B4-BE49-F238E27FC236}">
                  <a16:creationId xmlns:a16="http://schemas.microsoft.com/office/drawing/2014/main" id="{93E0038B-22E4-45EE-A248-0EA70C09C31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93025" y="4268157"/>
              <a:ext cx="1018258" cy="15215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175627</xdr:colOff>
      <xdr:row>35</xdr:row>
      <xdr:rowOff>136071</xdr:rowOff>
    </xdr:from>
    <xdr:to>
      <xdr:col>11</xdr:col>
      <xdr:colOff>562427</xdr:colOff>
      <xdr:row>42</xdr:row>
      <xdr:rowOff>45356</xdr:rowOff>
    </xdr:to>
    <xdr:sp macro="" textlink="">
      <xdr:nvSpPr>
        <xdr:cNvPr id="42" name="TextBox 41">
          <a:extLst>
            <a:ext uri="{FF2B5EF4-FFF2-40B4-BE49-F238E27FC236}">
              <a16:creationId xmlns:a16="http://schemas.microsoft.com/office/drawing/2014/main" id="{14142DC5-AD93-D11E-79ED-D7726562B3EC}"/>
            </a:ext>
          </a:extLst>
        </xdr:cNvPr>
        <xdr:cNvSpPr txBox="1"/>
      </xdr:nvSpPr>
      <xdr:spPr>
        <a:xfrm>
          <a:off x="2443484" y="6486071"/>
          <a:ext cx="5394229" cy="1179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bg1"/>
              </a:solidFill>
            </a:rPr>
            <a:t>• </a:t>
          </a:r>
          <a:r>
            <a:rPr lang="en-US" sz="1100" b="1">
              <a:solidFill>
                <a:schemeClr val="accent3">
                  <a:lumMod val="75000"/>
                </a:schemeClr>
              </a:solidFill>
            </a:rPr>
            <a:t>A-segment </a:t>
          </a:r>
          <a:r>
            <a:rPr lang="en-US" sz="1100" b="0">
              <a:solidFill>
                <a:schemeClr val="bg1"/>
              </a:solidFill>
            </a:rPr>
            <a:t>(13.5% of products) generates ~80% of total profit → high dependency risk → prioritize portfolio defense.</a:t>
          </a:r>
        </a:p>
        <a:p>
          <a:r>
            <a:rPr lang="en-US" sz="1100" b="0">
              <a:solidFill>
                <a:schemeClr val="bg1"/>
              </a:solidFill>
            </a:rPr>
            <a:t>• </a:t>
          </a:r>
          <a:r>
            <a:rPr lang="en-US" sz="1100" b="1">
              <a:solidFill>
                <a:schemeClr val="accent3">
                  <a:lumMod val="75000"/>
                </a:schemeClr>
              </a:solidFill>
            </a:rPr>
            <a:t>B-segment</a:t>
          </a:r>
          <a:r>
            <a:rPr lang="en-US" sz="1100" b="0">
              <a:solidFill>
                <a:schemeClr val="bg1"/>
              </a:solidFill>
            </a:rPr>
            <a:t> (27% of products) offers scalable growth potential → target upsell &amp; bundling strategies.</a:t>
          </a:r>
        </a:p>
        <a:p>
          <a:r>
            <a:rPr lang="en-US" sz="1100" b="0">
              <a:solidFill>
                <a:schemeClr val="bg1"/>
              </a:solidFill>
            </a:rPr>
            <a:t>•</a:t>
          </a:r>
          <a:r>
            <a:rPr lang="en-US" sz="1100" b="1">
              <a:solidFill>
                <a:schemeClr val="bg1"/>
              </a:solidFill>
            </a:rPr>
            <a:t> </a:t>
          </a:r>
          <a:r>
            <a:rPr lang="en-US" sz="1100" b="1">
              <a:solidFill>
                <a:schemeClr val="accent3">
                  <a:lumMod val="75000"/>
                </a:schemeClr>
              </a:solidFill>
            </a:rPr>
            <a:t>C-segment</a:t>
          </a:r>
          <a:r>
            <a:rPr lang="en-US" sz="1100" b="1">
              <a:solidFill>
                <a:schemeClr val="bg1"/>
              </a:solidFill>
            </a:rPr>
            <a:t> </a:t>
          </a:r>
          <a:r>
            <a:rPr lang="en-US" sz="1100" b="0">
              <a:solidFill>
                <a:schemeClr val="bg1"/>
              </a:solidFill>
            </a:rPr>
            <a:t>(nearly 60% of products) has minimal impact → streamline, automate, and reduce inventory complexity.</a:t>
          </a:r>
        </a:p>
      </xdr:txBody>
    </xdr:sp>
    <xdr:clientData/>
  </xdr:twoCellAnchor>
  <xdr:twoCellAnchor editAs="oneCell">
    <xdr:from>
      <xdr:col>1</xdr:col>
      <xdr:colOff>350429</xdr:colOff>
      <xdr:row>6</xdr:row>
      <xdr:rowOff>47625</xdr:rowOff>
    </xdr:from>
    <xdr:to>
      <xdr:col>2</xdr:col>
      <xdr:colOff>405449</xdr:colOff>
      <xdr:row>9</xdr:row>
      <xdr:rowOff>127091</xdr:rowOff>
    </xdr:to>
    <xdr:pic>
      <xdr:nvPicPr>
        <xdr:cNvPr id="6" name="Graphic 5" descr="Research with solid fill">
          <a:hlinkClick xmlns:r="http://schemas.openxmlformats.org/officeDocument/2006/relationships" r:id="rId9"/>
          <a:extLst>
            <a:ext uri="{FF2B5EF4-FFF2-40B4-BE49-F238E27FC236}">
              <a16:creationId xmlns:a16="http://schemas.microsoft.com/office/drawing/2014/main" id="{64287362-6799-4BAA-A38B-BA7003B4F04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66429" y="1136196"/>
          <a:ext cx="680949" cy="623752"/>
        </a:xfrm>
        <a:prstGeom prst="rect">
          <a:avLst/>
        </a:prstGeom>
      </xdr:spPr>
    </xdr:pic>
    <xdr:clientData/>
  </xdr:twoCellAnchor>
  <xdr:twoCellAnchor>
    <xdr:from>
      <xdr:col>3</xdr:col>
      <xdr:colOff>204503</xdr:colOff>
      <xdr:row>8</xdr:row>
      <xdr:rowOff>143960</xdr:rowOff>
    </xdr:from>
    <xdr:to>
      <xdr:col>18</xdr:col>
      <xdr:colOff>460103</xdr:colOff>
      <xdr:row>10</xdr:row>
      <xdr:rowOff>94867</xdr:rowOff>
    </xdr:to>
    <xdr:sp macro="" textlink="">
      <xdr:nvSpPr>
        <xdr:cNvPr id="49" name="TextBox 48">
          <a:extLst>
            <a:ext uri="{FF2B5EF4-FFF2-40B4-BE49-F238E27FC236}">
              <a16:creationId xmlns:a16="http://schemas.microsoft.com/office/drawing/2014/main" id="{379622D5-68E1-465D-90A6-003CF43703C5}"/>
            </a:ext>
          </a:extLst>
        </xdr:cNvPr>
        <xdr:cNvSpPr txBox="1"/>
      </xdr:nvSpPr>
      <xdr:spPr>
        <a:xfrm>
          <a:off x="2460621" y="1638078"/>
          <a:ext cx="9556482" cy="324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a:t>
          </a:r>
        </a:p>
      </xdr:txBody>
    </xdr:sp>
    <xdr:clientData/>
  </xdr:twoCellAnchor>
  <xdr:twoCellAnchor>
    <xdr:from>
      <xdr:col>3</xdr:col>
      <xdr:colOff>122684</xdr:colOff>
      <xdr:row>14</xdr:row>
      <xdr:rowOff>76566</xdr:rowOff>
    </xdr:from>
    <xdr:to>
      <xdr:col>9</xdr:col>
      <xdr:colOff>362857</xdr:colOff>
      <xdr:row>19</xdr:row>
      <xdr:rowOff>172357</xdr:rowOff>
    </xdr:to>
    <xdr:sp macro="" textlink="">
      <xdr:nvSpPr>
        <xdr:cNvPr id="2" name="TextBox 1">
          <a:extLst>
            <a:ext uri="{FF2B5EF4-FFF2-40B4-BE49-F238E27FC236}">
              <a16:creationId xmlns:a16="http://schemas.microsoft.com/office/drawing/2014/main" id="{40A133F4-63F3-BA5E-8BD7-D8E3EB4D81FA}"/>
            </a:ext>
          </a:extLst>
        </xdr:cNvPr>
        <xdr:cNvSpPr txBox="1"/>
      </xdr:nvSpPr>
      <xdr:spPr>
        <a:xfrm>
          <a:off x="2390541" y="2616566"/>
          <a:ext cx="3995745" cy="1002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a:t>
          </a:r>
          <a:r>
            <a:rPr lang="en-US" sz="1100" b="1" baseline="0">
              <a:solidFill>
                <a:schemeClr val="bg1"/>
              </a:solidFill>
            </a:rPr>
            <a:t> </a:t>
          </a:r>
          <a:r>
            <a:rPr lang="en-US" sz="1100" b="1">
              <a:solidFill>
                <a:schemeClr val="bg1"/>
              </a:solidFill>
            </a:rPr>
            <a:t>Peak in Aug–Sep → </a:t>
          </a:r>
          <a:r>
            <a:rPr lang="en-US" sz="1100" b="0">
              <a:solidFill>
                <a:schemeClr val="bg1"/>
              </a:solidFill>
            </a:rPr>
            <a:t>Prepare inventory, marketing, and staffing ahead to capture demand.</a:t>
          </a:r>
        </a:p>
        <a:p>
          <a:endParaRPr lang="en-US" sz="1100" b="0">
            <a:solidFill>
              <a:schemeClr val="bg1"/>
            </a:solidFill>
          </a:endParaRPr>
        </a:p>
        <a:p>
          <a:r>
            <a:rPr lang="en-US" sz="1100" b="1">
              <a:solidFill>
                <a:schemeClr val="bg1"/>
              </a:solidFill>
            </a:rPr>
            <a:t>* Misalignment between order volume and revenue growth → </a:t>
          </a:r>
          <a:r>
            <a:rPr lang="en-US" sz="1100" b="0">
              <a:solidFill>
                <a:schemeClr val="bg1"/>
              </a:solidFill>
            </a:rPr>
            <a:t>Potential pricing optimization opportunity.</a:t>
          </a:r>
        </a:p>
      </xdr:txBody>
    </xdr:sp>
    <xdr:clientData/>
  </xdr:twoCellAnchor>
  <xdr:twoCellAnchor>
    <xdr:from>
      <xdr:col>9</xdr:col>
      <xdr:colOff>343647</xdr:colOff>
      <xdr:row>25</xdr:row>
      <xdr:rowOff>164353</xdr:rowOff>
    </xdr:from>
    <xdr:to>
      <xdr:col>14</xdr:col>
      <xdr:colOff>119529</xdr:colOff>
      <xdr:row>33</xdr:row>
      <xdr:rowOff>7471</xdr:rowOff>
    </xdr:to>
    <xdr:sp macro="" textlink="">
      <xdr:nvSpPr>
        <xdr:cNvPr id="22" name="TextBox 21">
          <a:extLst>
            <a:ext uri="{FF2B5EF4-FFF2-40B4-BE49-F238E27FC236}">
              <a16:creationId xmlns:a16="http://schemas.microsoft.com/office/drawing/2014/main" id="{6D8BD95E-09E1-09C6-F013-48BA76A18582}"/>
            </a:ext>
          </a:extLst>
        </xdr:cNvPr>
        <xdr:cNvSpPr txBox="1"/>
      </xdr:nvSpPr>
      <xdr:spPr>
        <a:xfrm>
          <a:off x="6320118" y="4833471"/>
          <a:ext cx="2876176" cy="1337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 </a:t>
          </a:r>
          <a:r>
            <a:rPr lang="en-US" sz="1100" b="1">
              <a:solidFill>
                <a:schemeClr val="accent3">
                  <a:lumMod val="75000"/>
                </a:schemeClr>
              </a:solidFill>
            </a:rPr>
            <a:t>Core products (Road &amp; Mountain Bikes) </a:t>
          </a:r>
          <a:r>
            <a:rPr lang="en-US" sz="1100">
              <a:solidFill>
                <a:schemeClr val="bg1"/>
              </a:solidFill>
            </a:rPr>
            <a:t>→ ~44M revenue → retention + pricing optimization.</a:t>
          </a:r>
        </a:p>
        <a:p>
          <a:r>
            <a:rPr lang="en-US" sz="1100">
              <a:solidFill>
                <a:schemeClr val="bg1"/>
              </a:solidFill>
            </a:rPr>
            <a:t>• </a:t>
          </a:r>
          <a:r>
            <a:rPr lang="en-US" sz="1100" b="1">
              <a:solidFill>
                <a:schemeClr val="accent3">
                  <a:lumMod val="75000"/>
                </a:schemeClr>
              </a:solidFill>
            </a:rPr>
            <a:t>Growth zone (Touring Bikes &amp; Frames) </a:t>
          </a:r>
          <a:r>
            <a:rPr lang="en-US" sz="1100">
              <a:solidFill>
                <a:schemeClr val="bg1"/>
              </a:solidFill>
            </a:rPr>
            <a:t>→ opportunity for bundling &amp; cross-sell.</a:t>
          </a:r>
        </a:p>
        <a:p>
          <a:r>
            <a:rPr lang="en-US" sz="1100">
              <a:solidFill>
                <a:schemeClr val="bg1"/>
              </a:solidFill>
            </a:rPr>
            <a:t>• </a:t>
          </a:r>
          <a:r>
            <a:rPr lang="en-US" sz="1100" b="1">
              <a:solidFill>
                <a:schemeClr val="accent3">
                  <a:lumMod val="75000"/>
                </a:schemeClr>
              </a:solidFill>
            </a:rPr>
            <a:t>Low-impact groups </a:t>
          </a:r>
          <a:r>
            <a:rPr lang="en-US" sz="1100">
              <a:solidFill>
                <a:schemeClr val="bg1"/>
              </a:solidFill>
            </a:rPr>
            <a:t>→ streamline operations and reduce complexity.</a:t>
          </a:r>
        </a:p>
        <a:p>
          <a:endParaRPr lang="en-US" sz="1100">
            <a:solidFill>
              <a:schemeClr val="bg1"/>
            </a:solidFill>
          </a:endParaRPr>
        </a:p>
      </xdr:txBody>
    </xdr:sp>
    <xdr:clientData/>
  </xdr:twoCellAnchor>
  <xdr:twoCellAnchor>
    <xdr:from>
      <xdr:col>15</xdr:col>
      <xdr:colOff>280084</xdr:colOff>
      <xdr:row>7</xdr:row>
      <xdr:rowOff>144574</xdr:rowOff>
    </xdr:from>
    <xdr:to>
      <xdr:col>17</xdr:col>
      <xdr:colOff>416229</xdr:colOff>
      <xdr:row>9</xdr:row>
      <xdr:rowOff>62460</xdr:rowOff>
    </xdr:to>
    <xdr:sp macro="" textlink="'Analysis Sheet'!E23:F23">
      <xdr:nvSpPr>
        <xdr:cNvPr id="23" name="TextBox 22">
          <a:extLst>
            <a:ext uri="{FF2B5EF4-FFF2-40B4-BE49-F238E27FC236}">
              <a16:creationId xmlns:a16="http://schemas.microsoft.com/office/drawing/2014/main" id="{CF2A83FB-9A59-1589-8317-1A9E6DADEC39}"/>
            </a:ext>
          </a:extLst>
        </xdr:cNvPr>
        <xdr:cNvSpPr txBox="1"/>
      </xdr:nvSpPr>
      <xdr:spPr>
        <a:xfrm>
          <a:off x="9976908" y="1451927"/>
          <a:ext cx="1376262" cy="291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FB7ED85-ADA9-4A5F-8E7F-11820DF853A8}" type="TxLink">
            <a:rPr lang="en-US" sz="1500" b="1">
              <a:solidFill>
                <a:schemeClr val="bg1">
                  <a:lumMod val="65000"/>
                </a:schemeClr>
              </a:solidFill>
              <a:latin typeface="+mn-lt"/>
              <a:ea typeface="+mn-ea"/>
              <a:cs typeface="+mn-cs"/>
            </a:rPr>
            <a:pPr marL="0" indent="0" algn="ctr"/>
            <a:t>Gross Profit</a:t>
          </a:fld>
          <a:endParaRPr lang="en-US" sz="1500" b="1">
            <a:solidFill>
              <a:schemeClr val="bg1">
                <a:lumMod val="65000"/>
              </a:schemeClr>
            </a:solidFill>
            <a:latin typeface="+mn-lt"/>
            <a:ea typeface="+mn-ea"/>
            <a:cs typeface="+mn-cs"/>
          </a:endParaRPr>
        </a:p>
      </xdr:txBody>
    </xdr:sp>
    <xdr:clientData/>
  </xdr:twoCellAnchor>
  <xdr:twoCellAnchor>
    <xdr:from>
      <xdr:col>15</xdr:col>
      <xdr:colOff>373855</xdr:colOff>
      <xdr:row>10</xdr:row>
      <xdr:rowOff>7995</xdr:rowOff>
    </xdr:from>
    <xdr:to>
      <xdr:col>17</xdr:col>
      <xdr:colOff>322458</xdr:colOff>
      <xdr:row>11</xdr:row>
      <xdr:rowOff>107203</xdr:rowOff>
    </xdr:to>
    <xdr:sp macro="" textlink="'Analysis Sheet'!F25">
      <xdr:nvSpPr>
        <xdr:cNvPr id="35" name="TextBox 34">
          <a:extLst>
            <a:ext uri="{FF2B5EF4-FFF2-40B4-BE49-F238E27FC236}">
              <a16:creationId xmlns:a16="http://schemas.microsoft.com/office/drawing/2014/main" id="{C1E92DA7-3954-029E-0D97-C2B988A6421A}"/>
            </a:ext>
          </a:extLst>
        </xdr:cNvPr>
        <xdr:cNvSpPr txBox="1"/>
      </xdr:nvSpPr>
      <xdr:spPr>
        <a:xfrm>
          <a:off x="10070679" y="1875642"/>
          <a:ext cx="1188720" cy="285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DA1A109-4E5A-4195-ACE4-88F32976F5AF}" type="TxLink">
            <a:rPr lang="en-US" sz="1500" b="1" i="0" u="none" strike="noStrike">
              <a:solidFill>
                <a:srgbClr val="009E8F"/>
              </a:solidFill>
              <a:latin typeface="Calibri"/>
              <a:ea typeface="Calibri"/>
              <a:cs typeface="Calibri"/>
            </a:rPr>
            <a:pPr marL="0" indent="0" algn="ctr"/>
            <a:t>$ 3,253,740</a:t>
          </a:fld>
          <a:endParaRPr lang="en-US" sz="1500" b="1" i="0" u="none" strike="noStrike">
            <a:solidFill>
              <a:srgbClr val="009E8F"/>
            </a:solidFill>
            <a:latin typeface="Calibri"/>
            <a:ea typeface="Calibri"/>
            <a:cs typeface="Calibri"/>
          </a:endParaRPr>
        </a:p>
      </xdr:txBody>
    </xdr:sp>
    <xdr:clientData/>
  </xdr:twoCellAnchor>
  <xdr:twoCellAnchor>
    <xdr:from>
      <xdr:col>9</xdr:col>
      <xdr:colOff>314103</xdr:colOff>
      <xdr:row>12</xdr:row>
      <xdr:rowOff>52779</xdr:rowOff>
    </xdr:from>
    <xdr:to>
      <xdr:col>19</xdr:col>
      <xdr:colOff>413891</xdr:colOff>
      <xdr:row>22</xdr:row>
      <xdr:rowOff>143494</xdr:rowOff>
    </xdr:to>
    <xdr:sp macro="" textlink="">
      <xdr:nvSpPr>
        <xdr:cNvPr id="51" name="Rectangle: Rounded Corners 50">
          <a:hlinkClick xmlns:r="http://schemas.openxmlformats.org/officeDocument/2006/relationships" r:id="rId12"/>
          <a:extLst>
            <a:ext uri="{FF2B5EF4-FFF2-40B4-BE49-F238E27FC236}">
              <a16:creationId xmlns:a16="http://schemas.microsoft.com/office/drawing/2014/main" id="{B1730373-A911-516A-BE82-24A87C89499F}"/>
            </a:ext>
          </a:extLst>
        </xdr:cNvPr>
        <xdr:cNvSpPr/>
      </xdr:nvSpPr>
      <xdr:spPr>
        <a:xfrm>
          <a:off x="6290574" y="2293955"/>
          <a:ext cx="6300376" cy="1958363"/>
        </a:xfrm>
        <a:prstGeom prst="roundRect">
          <a:avLst>
            <a:gd name="adj" fmla="val 328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429497</xdr:colOff>
      <xdr:row>11</xdr:row>
      <xdr:rowOff>66527</xdr:rowOff>
    </xdr:from>
    <xdr:to>
      <xdr:col>2</xdr:col>
      <xdr:colOff>326381</xdr:colOff>
      <xdr:row>14</xdr:row>
      <xdr:rowOff>70881</xdr:rowOff>
    </xdr:to>
    <xdr:pic>
      <xdr:nvPicPr>
        <xdr:cNvPr id="59" name="Picture 58">
          <a:hlinkClick xmlns:r="http://schemas.openxmlformats.org/officeDocument/2006/relationships" r:id="rId12"/>
          <a:extLst>
            <a:ext uri="{FF2B5EF4-FFF2-40B4-BE49-F238E27FC236}">
              <a16:creationId xmlns:a16="http://schemas.microsoft.com/office/drawing/2014/main" id="{BEA9418F-2A2C-44C0-B5D1-39B03706EF29}"/>
            </a:ext>
          </a:extLst>
        </xdr:cNvPr>
        <xdr:cNvPicPr>
          <a:picLocks noChangeAspect="1"/>
        </xdr:cNvPicPr>
      </xdr:nvPicPr>
      <xdr:blipFill>
        <a:blip xmlns:r="http://schemas.openxmlformats.org/officeDocument/2006/relationships" r:embed="rId13"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445497" y="2062241"/>
          <a:ext cx="522813" cy="548640"/>
        </a:xfrm>
        <a:prstGeom prst="rect">
          <a:avLst/>
        </a:prstGeom>
        <a:solidFill>
          <a:schemeClr val="dk1"/>
        </a:solid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148007</xdr:colOff>
      <xdr:row>12</xdr:row>
      <xdr:rowOff>27214</xdr:rowOff>
    </xdr:from>
    <xdr:to>
      <xdr:col>19</xdr:col>
      <xdr:colOff>557310</xdr:colOff>
      <xdr:row>27</xdr:row>
      <xdr:rowOff>175657</xdr:rowOff>
    </xdr:to>
    <xdr:sp macro="[0]!SetCorners" textlink="">
      <xdr:nvSpPr>
        <xdr:cNvPr id="65" name="Rectangle: Rounded Corners 64">
          <a:extLst>
            <a:ext uri="{FF2B5EF4-FFF2-40B4-BE49-F238E27FC236}">
              <a16:creationId xmlns:a16="http://schemas.microsoft.com/office/drawing/2014/main" id="{0306C921-9EE7-4D75-A266-CDEAD5EC100F}"/>
            </a:ext>
          </a:extLst>
        </xdr:cNvPr>
        <xdr:cNvSpPr/>
      </xdr:nvSpPr>
      <xdr:spPr>
        <a:xfrm>
          <a:off x="2415864" y="2204357"/>
          <a:ext cx="10424160" cy="2869871"/>
        </a:xfrm>
        <a:prstGeom prst="roundRect">
          <a:avLst>
            <a:gd name="adj" fmla="val 2182"/>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148007</xdr:colOff>
      <xdr:row>5</xdr:row>
      <xdr:rowOff>46182</xdr:rowOff>
    </xdr:from>
    <xdr:to>
      <xdr:col>19</xdr:col>
      <xdr:colOff>557310</xdr:colOff>
      <xdr:row>11</xdr:row>
      <xdr:rowOff>117929</xdr:rowOff>
    </xdr:to>
    <xdr:sp macro="[0]!SetCorners" textlink="">
      <xdr:nvSpPr>
        <xdr:cNvPr id="2" name="Rectangle: Rounded Corners 1">
          <a:extLst>
            <a:ext uri="{FF2B5EF4-FFF2-40B4-BE49-F238E27FC236}">
              <a16:creationId xmlns:a16="http://schemas.microsoft.com/office/drawing/2014/main" id="{F430876E-59E7-4E8B-BFBA-7865F98D0373}"/>
            </a:ext>
          </a:extLst>
        </xdr:cNvPr>
        <xdr:cNvSpPr/>
      </xdr:nvSpPr>
      <xdr:spPr>
        <a:xfrm>
          <a:off x="2415864" y="953325"/>
          <a:ext cx="10424160" cy="1160318"/>
        </a:xfrm>
        <a:prstGeom prst="roundRect">
          <a:avLst>
            <a:gd name="adj" fmla="val 5397"/>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148007</xdr:colOff>
      <xdr:row>28</xdr:row>
      <xdr:rowOff>99786</xdr:rowOff>
    </xdr:from>
    <xdr:to>
      <xdr:col>19</xdr:col>
      <xdr:colOff>557310</xdr:colOff>
      <xdr:row>50</xdr:row>
      <xdr:rowOff>27214</xdr:rowOff>
    </xdr:to>
    <xdr:sp macro="[0]!SetCorners" textlink="">
      <xdr:nvSpPr>
        <xdr:cNvPr id="3" name="Rectangle: Rounded Corners 2">
          <a:extLst>
            <a:ext uri="{FF2B5EF4-FFF2-40B4-BE49-F238E27FC236}">
              <a16:creationId xmlns:a16="http://schemas.microsoft.com/office/drawing/2014/main" id="{CC44F63C-B64F-4613-9353-C27B5EBBB2CF}"/>
            </a:ext>
          </a:extLst>
        </xdr:cNvPr>
        <xdr:cNvSpPr/>
      </xdr:nvSpPr>
      <xdr:spPr>
        <a:xfrm>
          <a:off x="2415864" y="5179786"/>
          <a:ext cx="10424160" cy="3918857"/>
        </a:xfrm>
        <a:prstGeom prst="roundRect">
          <a:avLst>
            <a:gd name="adj" fmla="val 1596"/>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139700</xdr:colOff>
      <xdr:row>5</xdr:row>
      <xdr:rowOff>46404</xdr:rowOff>
    </xdr:from>
    <xdr:to>
      <xdr:col>16</xdr:col>
      <xdr:colOff>565150</xdr:colOff>
      <xdr:row>13</xdr:row>
      <xdr:rowOff>126999</xdr:rowOff>
    </xdr:to>
    <xdr:sp macro="" textlink="">
      <xdr:nvSpPr>
        <xdr:cNvPr id="5" name="Rectangle: Rounded Corners 4">
          <a:extLst>
            <a:ext uri="{FF2B5EF4-FFF2-40B4-BE49-F238E27FC236}">
              <a16:creationId xmlns:a16="http://schemas.microsoft.com/office/drawing/2014/main" id="{E9410E71-D574-4234-8ABE-C87AE495212B}"/>
            </a:ext>
          </a:extLst>
        </xdr:cNvPr>
        <xdr:cNvSpPr/>
      </xdr:nvSpPr>
      <xdr:spPr>
        <a:xfrm>
          <a:off x="2400300" y="967154"/>
          <a:ext cx="8515350" cy="1553795"/>
        </a:xfrm>
        <a:prstGeom prst="roundRect">
          <a:avLst>
            <a:gd name="adj" fmla="val 4087"/>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US" sz="1300" b="1">
            <a:solidFill>
              <a:srgbClr val="00C2C7"/>
            </a:solidFill>
            <a:latin typeface="+mn-lt"/>
            <a:ea typeface="+mn-ea"/>
            <a:cs typeface="+mn-cs"/>
          </a:endParaRPr>
        </a:p>
      </xdr:txBody>
    </xdr:sp>
    <xdr:clientData/>
  </xdr:twoCellAnchor>
  <xdr:twoCellAnchor editAs="oneCell">
    <xdr:from>
      <xdr:col>3</xdr:col>
      <xdr:colOff>143681</xdr:colOff>
      <xdr:row>6</xdr:row>
      <xdr:rowOff>25689</xdr:rowOff>
    </xdr:from>
    <xdr:to>
      <xdr:col>9</xdr:col>
      <xdr:colOff>0</xdr:colOff>
      <xdr:row>10</xdr:row>
      <xdr:rowOff>138423</xdr:rowOff>
    </xdr:to>
    <xdr:sp macro="" textlink="">
      <xdr:nvSpPr>
        <xdr:cNvPr id="6" name="TextBox 5">
          <a:extLst>
            <a:ext uri="{FF2B5EF4-FFF2-40B4-BE49-F238E27FC236}">
              <a16:creationId xmlns:a16="http://schemas.microsoft.com/office/drawing/2014/main" id="{E2F9ADE1-5439-4640-AD40-3ED804A7A9B2}"/>
            </a:ext>
          </a:extLst>
        </xdr:cNvPr>
        <xdr:cNvSpPr txBox="1"/>
      </xdr:nvSpPr>
      <xdr:spPr>
        <a:xfrm>
          <a:off x="2411538" y="1114260"/>
          <a:ext cx="3611891" cy="83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ln>
                <a:noFill/>
              </a:ln>
              <a:solidFill>
                <a:schemeClr val="bg1"/>
              </a:solidFill>
            </a:rPr>
            <a:t>Product</a:t>
          </a:r>
          <a:r>
            <a:rPr lang="en-US" sz="1800" b="1" baseline="0">
              <a:ln>
                <a:noFill/>
              </a:ln>
              <a:solidFill>
                <a:schemeClr val="bg1"/>
              </a:solidFill>
            </a:rPr>
            <a:t> Deep Dive </a:t>
          </a:r>
        </a:p>
        <a:p>
          <a:pPr algn="l"/>
          <a:r>
            <a:rPr lang="en-US" sz="1800" b="1" baseline="0">
              <a:ln>
                <a:noFill/>
              </a:ln>
              <a:solidFill>
                <a:schemeClr val="bg1"/>
              </a:solidFill>
            </a:rPr>
            <a:t>(Dynamic by Product Group Slicer)</a:t>
          </a:r>
          <a:endParaRPr lang="en-US" sz="1800" b="1">
            <a:ln>
              <a:noFill/>
            </a:ln>
            <a:solidFill>
              <a:schemeClr val="bg1"/>
            </a:solidFill>
          </a:endParaRPr>
        </a:p>
      </xdr:txBody>
    </xdr:sp>
    <xdr:clientData/>
  </xdr:twoCellAnchor>
  <xdr:twoCellAnchor editAs="oneCell">
    <xdr:from>
      <xdr:col>18</xdr:col>
      <xdr:colOff>589641</xdr:colOff>
      <xdr:row>5</xdr:row>
      <xdr:rowOff>101214</xdr:rowOff>
    </xdr:from>
    <xdr:to>
      <xdr:col>19</xdr:col>
      <xdr:colOff>393481</xdr:colOff>
      <xdr:row>10</xdr:row>
      <xdr:rowOff>81040</xdr:rowOff>
    </xdr:to>
    <xdr:grpSp>
      <xdr:nvGrpSpPr>
        <xdr:cNvPr id="7" name="Group 6">
          <a:extLst>
            <a:ext uri="{FF2B5EF4-FFF2-40B4-BE49-F238E27FC236}">
              <a16:creationId xmlns:a16="http://schemas.microsoft.com/office/drawing/2014/main" id="{D46A38D6-E88D-4E20-B8D4-B6216AEB330D}"/>
            </a:ext>
          </a:extLst>
        </xdr:cNvPr>
        <xdr:cNvGrpSpPr/>
      </xdr:nvGrpSpPr>
      <xdr:grpSpPr>
        <a:xfrm>
          <a:off x="12246427" y="1008357"/>
          <a:ext cx="429768" cy="886969"/>
          <a:chOff x="9455727" y="416550"/>
          <a:chExt cx="400022" cy="745815"/>
        </a:xfrm>
      </xdr:grpSpPr>
      <xdr:pic macro="[0]!Refresh">
        <xdr:nvPicPr>
          <xdr:cNvPr id="8" name="Graphic 7" descr="Arrow circle with solid fill">
            <a:extLst>
              <a:ext uri="{FF2B5EF4-FFF2-40B4-BE49-F238E27FC236}">
                <a16:creationId xmlns:a16="http://schemas.microsoft.com/office/drawing/2014/main" id="{7CF998C3-618E-190F-0F1B-B0E9456B25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455727" y="416550"/>
            <a:ext cx="400022" cy="386616"/>
          </a:xfrm>
          <a:prstGeom prst="rect">
            <a:avLst/>
          </a:prstGeom>
        </xdr:spPr>
      </xdr:pic>
      <xdr:pic macro="[0]!ClearAllSlicerFilters">
        <xdr:nvPicPr>
          <xdr:cNvPr id="9" name="Picture 8">
            <a:extLst>
              <a:ext uri="{FF2B5EF4-FFF2-40B4-BE49-F238E27FC236}">
                <a16:creationId xmlns:a16="http://schemas.microsoft.com/office/drawing/2014/main" id="{40E683F0-C545-4780-6356-FA7CCC7ED1F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498041" y="816675"/>
            <a:ext cx="315395" cy="345690"/>
          </a:xfrm>
          <a:prstGeom prst="rect">
            <a:avLst/>
          </a:prstGeom>
        </xdr:spPr>
      </xdr:pic>
    </xdr:grpSp>
    <xdr:clientData/>
  </xdr:twoCellAnchor>
  <xdr:twoCellAnchor editAs="oneCell">
    <xdr:from>
      <xdr:col>1</xdr:col>
      <xdr:colOff>57736</xdr:colOff>
      <xdr:row>5</xdr:row>
      <xdr:rowOff>57455</xdr:rowOff>
    </xdr:from>
    <xdr:to>
      <xdr:col>3</xdr:col>
      <xdr:colOff>72214</xdr:colOff>
      <xdr:row>50</xdr:row>
      <xdr:rowOff>18142</xdr:rowOff>
    </xdr:to>
    <xdr:sp macro="" textlink="">
      <xdr:nvSpPr>
        <xdr:cNvPr id="10" name="Rectangle: Rounded Corners 9">
          <a:extLst>
            <a:ext uri="{FF2B5EF4-FFF2-40B4-BE49-F238E27FC236}">
              <a16:creationId xmlns:a16="http://schemas.microsoft.com/office/drawing/2014/main" id="{D110E607-ED90-4CC7-A60E-3590533D0EB2}"/>
            </a:ext>
          </a:extLst>
        </xdr:cNvPr>
        <xdr:cNvSpPr/>
      </xdr:nvSpPr>
      <xdr:spPr>
        <a:xfrm>
          <a:off x="1073736" y="981091"/>
          <a:ext cx="1261387" cy="8273415"/>
        </a:xfrm>
        <a:prstGeom prst="roundRect">
          <a:avLst>
            <a:gd name="adj" fmla="val 5043"/>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272802</xdr:colOff>
      <xdr:row>12</xdr:row>
      <xdr:rowOff>141614</xdr:rowOff>
    </xdr:from>
    <xdr:to>
      <xdr:col>6</xdr:col>
      <xdr:colOff>223816</xdr:colOff>
      <xdr:row>14</xdr:row>
      <xdr:rowOff>53077</xdr:rowOff>
    </xdr:to>
    <xdr:sp macro="" textlink="'Analysis Sheet'!AA7:AB7">
      <xdr:nvSpPr>
        <xdr:cNvPr id="11" name="Rectangle: Rounded Corners 10">
          <a:extLst>
            <a:ext uri="{FF2B5EF4-FFF2-40B4-BE49-F238E27FC236}">
              <a16:creationId xmlns:a16="http://schemas.microsoft.com/office/drawing/2014/main" id="{78649D19-5EE8-4910-96E5-FE5B9B35414C}"/>
            </a:ext>
          </a:extLst>
        </xdr:cNvPr>
        <xdr:cNvSpPr/>
      </xdr:nvSpPr>
      <xdr:spPr>
        <a:xfrm>
          <a:off x="2540659" y="2318757"/>
          <a:ext cx="1828800" cy="274320"/>
        </a:xfrm>
        <a:prstGeom prst="roundRect">
          <a:avLst>
            <a:gd name="adj" fmla="val 2269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fld id="{7C9B4433-55B9-4404-B7F6-46E0EBB3A277}" type="TxLink">
            <a:rPr lang="en-US" sz="1200" b="1" i="0" u="none" strike="noStrike" baseline="0">
              <a:solidFill>
                <a:schemeClr val="bg1"/>
              </a:solidFill>
              <a:effectLst/>
              <a:latin typeface="Calibri"/>
              <a:ea typeface="Calibri"/>
              <a:cs typeface="Calibri"/>
            </a:rPr>
            <a:pPr marL="0" marR="0" lvl="0" indent="0" algn="l" defTabSz="914400" rtl="0" eaLnBrk="1" fontAlgn="auto" latinLnBrk="0" hangingPunct="1">
              <a:lnSpc>
                <a:spcPct val="100000"/>
              </a:lnSpc>
              <a:spcBef>
                <a:spcPts val="0"/>
              </a:spcBef>
              <a:spcAft>
                <a:spcPts val="0"/>
              </a:spcAft>
              <a:buClrTx/>
              <a:buSzTx/>
              <a:buFontTx/>
              <a:buNone/>
              <a:tabLst/>
              <a:defRPr/>
            </a:pPr>
            <a:t>Monthly Revenue Trend</a:t>
          </a:fld>
          <a:endParaRPr lang="en-US" sz="1200">
            <a:solidFill>
              <a:schemeClr val="bg1"/>
            </a:solidFill>
          </a:endParaRPr>
        </a:p>
      </xdr:txBody>
    </xdr:sp>
    <xdr:clientData/>
  </xdr:twoCellAnchor>
  <xdr:twoCellAnchor>
    <xdr:from>
      <xdr:col>11</xdr:col>
      <xdr:colOff>221486</xdr:colOff>
      <xdr:row>15</xdr:row>
      <xdr:rowOff>48692</xdr:rowOff>
    </xdr:from>
    <xdr:to>
      <xdr:col>16</xdr:col>
      <xdr:colOff>104590</xdr:colOff>
      <xdr:row>22</xdr:row>
      <xdr:rowOff>62150</xdr:rowOff>
    </xdr:to>
    <xdr:graphicFrame macro="">
      <xdr:nvGraphicFramePr>
        <xdr:cNvPr id="15" name="Chart 14">
          <a:extLst>
            <a:ext uri="{FF2B5EF4-FFF2-40B4-BE49-F238E27FC236}">
              <a16:creationId xmlns:a16="http://schemas.microsoft.com/office/drawing/2014/main" id="{84F59887-7BEE-4452-A902-9470362734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5</xdr:row>
      <xdr:rowOff>100533</xdr:rowOff>
    </xdr:from>
    <xdr:to>
      <xdr:col>18</xdr:col>
      <xdr:colOff>0</xdr:colOff>
      <xdr:row>7</xdr:row>
      <xdr:rowOff>35751</xdr:rowOff>
    </xdr:to>
    <xdr:sp macro="" textlink="">
      <xdr:nvSpPr>
        <xdr:cNvPr id="23" name="TextBox 22">
          <a:extLst>
            <a:ext uri="{FF2B5EF4-FFF2-40B4-BE49-F238E27FC236}">
              <a16:creationId xmlns:a16="http://schemas.microsoft.com/office/drawing/2014/main" id="{BF59EB7A-355A-4944-BC74-4E52FB05159C}"/>
            </a:ext>
          </a:extLst>
        </xdr:cNvPr>
        <xdr:cNvSpPr txBox="1"/>
      </xdr:nvSpPr>
      <xdr:spPr>
        <a:xfrm>
          <a:off x="11595100" y="1021283"/>
          <a:ext cx="0" cy="303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bg1"/>
              </a:solidFill>
            </a:rPr>
            <a:t>:</a:t>
          </a:r>
        </a:p>
      </xdr:txBody>
    </xdr:sp>
    <xdr:clientData/>
  </xdr:twoCellAnchor>
  <xdr:twoCellAnchor>
    <xdr:from>
      <xdr:col>18</xdr:col>
      <xdr:colOff>0</xdr:colOff>
      <xdr:row>8</xdr:row>
      <xdr:rowOff>39486</xdr:rowOff>
    </xdr:from>
    <xdr:to>
      <xdr:col>18</xdr:col>
      <xdr:colOff>0</xdr:colOff>
      <xdr:row>10</xdr:row>
      <xdr:rowOff>18569</xdr:rowOff>
    </xdr:to>
    <xdr:sp macro="" textlink="">
      <xdr:nvSpPr>
        <xdr:cNvPr id="24" name="TextBox 23">
          <a:extLst>
            <a:ext uri="{FF2B5EF4-FFF2-40B4-BE49-F238E27FC236}">
              <a16:creationId xmlns:a16="http://schemas.microsoft.com/office/drawing/2014/main" id="{2FA7CD1E-4B10-4ED3-B8D4-0D6B11D5FEA8}"/>
            </a:ext>
          </a:extLst>
        </xdr:cNvPr>
        <xdr:cNvSpPr txBox="1"/>
      </xdr:nvSpPr>
      <xdr:spPr>
        <a:xfrm>
          <a:off x="11595100" y="1512686"/>
          <a:ext cx="0"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bg1"/>
              </a:solidFill>
            </a:rPr>
            <a:t>Top Contriuting State:</a:t>
          </a:r>
        </a:p>
      </xdr:txBody>
    </xdr:sp>
    <xdr:clientData/>
  </xdr:twoCellAnchor>
  <xdr:twoCellAnchor>
    <xdr:from>
      <xdr:col>18</xdr:col>
      <xdr:colOff>0</xdr:colOff>
      <xdr:row>6</xdr:row>
      <xdr:rowOff>129562</xdr:rowOff>
    </xdr:from>
    <xdr:to>
      <xdr:col>18</xdr:col>
      <xdr:colOff>0</xdr:colOff>
      <xdr:row>8</xdr:row>
      <xdr:rowOff>67501</xdr:rowOff>
    </xdr:to>
    <xdr:sp macro="" textlink="">
      <xdr:nvSpPr>
        <xdr:cNvPr id="25" name="TextBox 24">
          <a:extLst>
            <a:ext uri="{FF2B5EF4-FFF2-40B4-BE49-F238E27FC236}">
              <a16:creationId xmlns:a16="http://schemas.microsoft.com/office/drawing/2014/main" id="{91F23CDF-AB4E-48B7-AFFF-CEA56CFC0579}"/>
            </a:ext>
          </a:extLst>
        </xdr:cNvPr>
        <xdr:cNvSpPr txBox="1"/>
      </xdr:nvSpPr>
      <xdr:spPr>
        <a:xfrm>
          <a:off x="11595100" y="1234462"/>
          <a:ext cx="0" cy="306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b="1">
              <a:solidFill>
                <a:schemeClr val="accent3">
                  <a:lumMod val="60000"/>
                  <a:lumOff val="40000"/>
                </a:schemeClr>
              </a:solidFill>
            </a:rPr>
            <a:t>U.S (60%)</a:t>
          </a:r>
        </a:p>
      </xdr:txBody>
    </xdr:sp>
    <xdr:clientData/>
  </xdr:twoCellAnchor>
  <xdr:twoCellAnchor>
    <xdr:from>
      <xdr:col>18</xdr:col>
      <xdr:colOff>0</xdr:colOff>
      <xdr:row>9</xdr:row>
      <xdr:rowOff>52186</xdr:rowOff>
    </xdr:from>
    <xdr:to>
      <xdr:col>18</xdr:col>
      <xdr:colOff>0</xdr:colOff>
      <xdr:row>11</xdr:row>
      <xdr:rowOff>31269</xdr:rowOff>
    </xdr:to>
    <xdr:sp macro="" textlink="">
      <xdr:nvSpPr>
        <xdr:cNvPr id="26" name="TextBox 25">
          <a:extLst>
            <a:ext uri="{FF2B5EF4-FFF2-40B4-BE49-F238E27FC236}">
              <a16:creationId xmlns:a16="http://schemas.microsoft.com/office/drawing/2014/main" id="{1D3BDBB7-C670-48FF-B52A-E223B22FAF4D}"/>
            </a:ext>
          </a:extLst>
        </xdr:cNvPr>
        <xdr:cNvSpPr txBox="1"/>
      </xdr:nvSpPr>
      <xdr:spPr>
        <a:xfrm>
          <a:off x="11595100" y="1709536"/>
          <a:ext cx="0"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b="1">
              <a:solidFill>
                <a:srgbClr val="00B294"/>
              </a:solidFill>
            </a:rPr>
            <a:t>California (18%)</a:t>
          </a:r>
        </a:p>
      </xdr:txBody>
    </xdr:sp>
    <xdr:clientData/>
  </xdr:twoCellAnchor>
  <xdr:twoCellAnchor editAs="oneCell">
    <xdr:from>
      <xdr:col>1</xdr:col>
      <xdr:colOff>177602</xdr:colOff>
      <xdr:row>17</xdr:row>
      <xdr:rowOff>122413</xdr:rowOff>
    </xdr:from>
    <xdr:to>
      <xdr:col>2</xdr:col>
      <xdr:colOff>575801</xdr:colOff>
      <xdr:row>25</xdr:row>
      <xdr:rowOff>147617</xdr:rowOff>
    </xdr:to>
    <mc:AlternateContent xmlns:mc="http://schemas.openxmlformats.org/markup-compatibility/2006" xmlns:a14="http://schemas.microsoft.com/office/drawing/2010/main">
      <mc:Choice Requires="a14">
        <xdr:graphicFrame macro="">
          <xdr:nvGraphicFramePr>
            <xdr:cNvPr id="39" name="Category 1">
              <a:extLst>
                <a:ext uri="{FF2B5EF4-FFF2-40B4-BE49-F238E27FC236}">
                  <a16:creationId xmlns:a16="http://schemas.microsoft.com/office/drawing/2014/main" id="{41268593-00D8-4309-9037-8A9784CB2DA6}"/>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93602" y="3262777"/>
              <a:ext cx="1021654" cy="15030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347028</xdr:colOff>
      <xdr:row>6</xdr:row>
      <xdr:rowOff>47625</xdr:rowOff>
    </xdr:from>
    <xdr:to>
      <xdr:col>2</xdr:col>
      <xdr:colOff>402048</xdr:colOff>
      <xdr:row>9</xdr:row>
      <xdr:rowOff>127091</xdr:rowOff>
    </xdr:to>
    <xdr:pic>
      <xdr:nvPicPr>
        <xdr:cNvPr id="41" name="Graphic 40" descr="Research with solid fill">
          <a:hlinkClick xmlns:r="http://schemas.openxmlformats.org/officeDocument/2006/relationships" r:id="rId5"/>
          <a:extLst>
            <a:ext uri="{FF2B5EF4-FFF2-40B4-BE49-F238E27FC236}">
              <a16:creationId xmlns:a16="http://schemas.microsoft.com/office/drawing/2014/main" id="{EF119594-2D2E-4ECE-B9DF-5035F73524A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63028" y="1190625"/>
          <a:ext cx="674145" cy="650966"/>
        </a:xfrm>
        <a:prstGeom prst="rect">
          <a:avLst/>
        </a:prstGeom>
      </xdr:spPr>
    </xdr:pic>
    <xdr:clientData/>
  </xdr:twoCellAnchor>
  <xdr:twoCellAnchor>
    <xdr:from>
      <xdr:col>5</xdr:col>
      <xdr:colOff>369662</xdr:colOff>
      <xdr:row>15</xdr:row>
      <xdr:rowOff>156481</xdr:rowOff>
    </xdr:from>
    <xdr:to>
      <xdr:col>17</xdr:col>
      <xdr:colOff>165142</xdr:colOff>
      <xdr:row>26</xdr:row>
      <xdr:rowOff>120196</xdr:rowOff>
    </xdr:to>
    <xdr:graphicFrame macro="">
      <xdr:nvGraphicFramePr>
        <xdr:cNvPr id="47" name="Chart 46">
          <a:extLst>
            <a:ext uri="{FF2B5EF4-FFF2-40B4-BE49-F238E27FC236}">
              <a16:creationId xmlns:a16="http://schemas.microsoft.com/office/drawing/2014/main" id="{B33C4935-6490-48A7-90F6-AB435B65BE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275007</xdr:colOff>
      <xdr:row>34</xdr:row>
      <xdr:rowOff>16849</xdr:rowOff>
    </xdr:from>
    <xdr:to>
      <xdr:col>18</xdr:col>
      <xdr:colOff>30078</xdr:colOff>
      <xdr:row>36</xdr:row>
      <xdr:rowOff>19751</xdr:rowOff>
    </xdr:to>
    <xdr:sp macro="" textlink="'Analysis Sheet'!AD6">
      <xdr:nvSpPr>
        <xdr:cNvPr id="48" name="TextBox 47">
          <a:extLst>
            <a:ext uri="{FF2B5EF4-FFF2-40B4-BE49-F238E27FC236}">
              <a16:creationId xmlns:a16="http://schemas.microsoft.com/office/drawing/2014/main" id="{DA1C98F3-C1EA-AE39-8CF1-CBA031D555D8}"/>
            </a:ext>
          </a:extLst>
        </xdr:cNvPr>
        <xdr:cNvSpPr txBox="1"/>
      </xdr:nvSpPr>
      <xdr:spPr>
        <a:xfrm>
          <a:off x="2542864" y="6185420"/>
          <a:ext cx="9144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F7F0068-CF0C-49E7-B0E4-8A17AA623BE3}" type="TxLink">
            <a:rPr lang="en-US" sz="1300" b="1" i="0" u="none" strike="noStrike">
              <a:solidFill>
                <a:schemeClr val="bg1"/>
              </a:solidFill>
              <a:latin typeface="Calibri"/>
              <a:ea typeface="Calibri"/>
              <a:cs typeface="Calibri"/>
            </a:rPr>
            <a:pPr/>
            <a:t>Peak month: Aug → strongest annual demand peak; prepare inventory, logistics, and marketing ahead of Q3–Q4.</a:t>
          </a:fld>
          <a:endParaRPr lang="en-US" sz="1300" b="1">
            <a:solidFill>
              <a:schemeClr val="bg1"/>
            </a:solidFill>
          </a:endParaRPr>
        </a:p>
      </xdr:txBody>
    </xdr:sp>
    <xdr:clientData/>
  </xdr:twoCellAnchor>
  <xdr:twoCellAnchor>
    <xdr:from>
      <xdr:col>3</xdr:col>
      <xdr:colOff>275007</xdr:colOff>
      <xdr:row>36</xdr:row>
      <xdr:rowOff>152635</xdr:rowOff>
    </xdr:from>
    <xdr:to>
      <xdr:col>18</xdr:col>
      <xdr:colOff>30078</xdr:colOff>
      <xdr:row>38</xdr:row>
      <xdr:rowOff>155538</xdr:rowOff>
    </xdr:to>
    <xdr:sp macro="" textlink="'Analysis Sheet'!AD7">
      <xdr:nvSpPr>
        <xdr:cNvPr id="49" name="TextBox 48">
          <a:extLst>
            <a:ext uri="{FF2B5EF4-FFF2-40B4-BE49-F238E27FC236}">
              <a16:creationId xmlns:a16="http://schemas.microsoft.com/office/drawing/2014/main" id="{49587398-E817-51CF-D24C-2BA79918EA89}"/>
            </a:ext>
          </a:extLst>
        </xdr:cNvPr>
        <xdr:cNvSpPr txBox="1"/>
      </xdr:nvSpPr>
      <xdr:spPr>
        <a:xfrm>
          <a:off x="2542864" y="6684064"/>
          <a:ext cx="9144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A4F36F4-172C-4F80-8844-20E1A3D9D072}" type="TxLink">
            <a:rPr lang="en-US" sz="1300" b="1" i="0" u="none" strike="noStrike">
              <a:solidFill>
                <a:schemeClr val="bg1"/>
              </a:solidFill>
              <a:latin typeface="Calibri"/>
              <a:ea typeface="Calibri"/>
              <a:cs typeface="Calibri"/>
            </a:rPr>
            <a:pPr marL="0" indent="0"/>
            <a:t>Weak month: Jan → expected annual dip; minimize cost exposure and adjust staffing &amp; operations.</a:t>
          </a:fld>
          <a:endParaRPr lang="en-US" sz="1300" b="1" i="0" u="none" strike="noStrike">
            <a:solidFill>
              <a:schemeClr val="bg1"/>
            </a:solidFill>
            <a:latin typeface="Calibri"/>
            <a:ea typeface="Calibri"/>
            <a:cs typeface="Calibri"/>
          </a:endParaRPr>
        </a:p>
      </xdr:txBody>
    </xdr:sp>
    <xdr:clientData/>
  </xdr:twoCellAnchor>
  <xdr:twoCellAnchor>
    <xdr:from>
      <xdr:col>3</xdr:col>
      <xdr:colOff>275007</xdr:colOff>
      <xdr:row>39</xdr:row>
      <xdr:rowOff>106994</xdr:rowOff>
    </xdr:from>
    <xdr:to>
      <xdr:col>18</xdr:col>
      <xdr:colOff>30078</xdr:colOff>
      <xdr:row>41</xdr:row>
      <xdr:rowOff>109897</xdr:rowOff>
    </xdr:to>
    <xdr:sp macro="" textlink="'Analysis Sheet'!AD8">
      <xdr:nvSpPr>
        <xdr:cNvPr id="50" name="TextBox 49">
          <a:extLst>
            <a:ext uri="{FF2B5EF4-FFF2-40B4-BE49-F238E27FC236}">
              <a16:creationId xmlns:a16="http://schemas.microsoft.com/office/drawing/2014/main" id="{52F604FB-A1ED-13FB-DE63-A162D496C6AD}"/>
            </a:ext>
          </a:extLst>
        </xdr:cNvPr>
        <xdr:cNvSpPr txBox="1"/>
      </xdr:nvSpPr>
      <xdr:spPr>
        <a:xfrm>
          <a:off x="2542864" y="7182708"/>
          <a:ext cx="9144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563A77F-AEFB-4350-96A1-DBC94F63885E}" type="TxLink">
            <a:rPr lang="en-US" sz="1300" b="1" i="0" u="none" strike="noStrike">
              <a:solidFill>
                <a:schemeClr val="bg1"/>
              </a:solidFill>
              <a:latin typeface="Calibri"/>
              <a:ea typeface="Calibri"/>
              <a:cs typeface="Calibri"/>
            </a:rPr>
            <a:pPr marL="0" indent="0"/>
            <a:t>Recent momentum: -13% → reflects portfolio-wide slowdown toward year-end.</a:t>
          </a:fld>
          <a:endParaRPr lang="en-US" sz="1300" b="1" i="0" u="none" strike="noStrike">
            <a:solidFill>
              <a:schemeClr val="bg1"/>
            </a:solidFill>
            <a:latin typeface="Calibri"/>
            <a:ea typeface="Calibri"/>
            <a:cs typeface="Calibri"/>
          </a:endParaRPr>
        </a:p>
      </xdr:txBody>
    </xdr:sp>
    <xdr:clientData/>
  </xdr:twoCellAnchor>
  <xdr:twoCellAnchor>
    <xdr:from>
      <xdr:col>3</xdr:col>
      <xdr:colOff>275007</xdr:colOff>
      <xdr:row>42</xdr:row>
      <xdr:rowOff>61353</xdr:rowOff>
    </xdr:from>
    <xdr:to>
      <xdr:col>18</xdr:col>
      <xdr:colOff>30078</xdr:colOff>
      <xdr:row>44</xdr:row>
      <xdr:rowOff>64256</xdr:rowOff>
    </xdr:to>
    <xdr:sp macro="" textlink="'Analysis Sheet'!AD9">
      <xdr:nvSpPr>
        <xdr:cNvPr id="51" name="TextBox 50">
          <a:extLst>
            <a:ext uri="{FF2B5EF4-FFF2-40B4-BE49-F238E27FC236}">
              <a16:creationId xmlns:a16="http://schemas.microsoft.com/office/drawing/2014/main" id="{670C4258-2F71-AA08-266E-C2E246CB4933}"/>
            </a:ext>
          </a:extLst>
        </xdr:cNvPr>
        <xdr:cNvSpPr txBox="1"/>
      </xdr:nvSpPr>
      <xdr:spPr>
        <a:xfrm>
          <a:off x="2542864" y="7681353"/>
          <a:ext cx="9144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A022106-7058-4406-A2DC-188C70E9CB0B}" type="TxLink">
            <a:rPr lang="en-US" sz="1300" b="1" i="0" u="none" strike="noStrike">
              <a:solidFill>
                <a:schemeClr val="bg1"/>
              </a:solidFill>
              <a:latin typeface="Calibri"/>
              <a:ea typeface="Calibri"/>
              <a:cs typeface="Calibri"/>
            </a:rPr>
            <a:pPr marL="0" indent="0"/>
            <a:t>Seasonality: Moderate → mid-year uplift with predictable Q1–Q4 dips; stable overall demand pattern.</a:t>
          </a:fld>
          <a:endParaRPr lang="en-US" sz="1300" b="1" i="0" u="none" strike="noStrike">
            <a:solidFill>
              <a:schemeClr val="bg1"/>
            </a:solidFill>
            <a:latin typeface="Calibri"/>
            <a:ea typeface="Calibri"/>
            <a:cs typeface="Calibri"/>
          </a:endParaRPr>
        </a:p>
      </xdr:txBody>
    </xdr:sp>
    <xdr:clientData/>
  </xdr:twoCellAnchor>
  <xdr:twoCellAnchor>
    <xdr:from>
      <xdr:col>8</xdr:col>
      <xdr:colOff>441779</xdr:colOff>
      <xdr:row>6</xdr:row>
      <xdr:rowOff>72571</xdr:rowOff>
    </xdr:from>
    <xdr:to>
      <xdr:col>10</xdr:col>
      <xdr:colOff>577796</xdr:colOff>
      <xdr:row>7</xdr:row>
      <xdr:rowOff>167768</xdr:rowOff>
    </xdr:to>
    <xdr:sp macro="" textlink="'Analysis Sheet'!AA23">
      <xdr:nvSpPr>
        <xdr:cNvPr id="52" name="TextBox 51">
          <a:extLst>
            <a:ext uri="{FF2B5EF4-FFF2-40B4-BE49-F238E27FC236}">
              <a16:creationId xmlns:a16="http://schemas.microsoft.com/office/drawing/2014/main" id="{FA2E7C5B-B97A-47EB-ACB8-3B2495D99EA4}"/>
            </a:ext>
          </a:extLst>
        </xdr:cNvPr>
        <xdr:cNvSpPr txBox="1"/>
      </xdr:nvSpPr>
      <xdr:spPr>
        <a:xfrm>
          <a:off x="5839279" y="1161142"/>
          <a:ext cx="1387874" cy="276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8FEE098-41C6-4319-AEC8-0D79F2E28E99}" type="TxLink">
            <a:rPr lang="en-US" sz="1500" b="1">
              <a:solidFill>
                <a:schemeClr val="bg1">
                  <a:lumMod val="65000"/>
                </a:schemeClr>
              </a:solidFill>
              <a:latin typeface="+mn-lt"/>
              <a:ea typeface="+mn-ea"/>
              <a:cs typeface="+mn-cs"/>
            </a:rPr>
            <a:pPr marL="0" indent="0" algn="ctr"/>
            <a:t>Peak Month</a:t>
          </a:fld>
          <a:endParaRPr lang="en-US" sz="1500" b="1">
            <a:solidFill>
              <a:schemeClr val="bg1">
                <a:lumMod val="65000"/>
              </a:schemeClr>
            </a:solidFill>
            <a:latin typeface="+mn-lt"/>
            <a:ea typeface="+mn-ea"/>
            <a:cs typeface="+mn-cs"/>
          </a:endParaRPr>
        </a:p>
      </xdr:txBody>
    </xdr:sp>
    <xdr:clientData/>
  </xdr:twoCellAnchor>
  <xdr:twoCellAnchor>
    <xdr:from>
      <xdr:col>16</xdr:col>
      <xdr:colOff>132018</xdr:colOff>
      <xdr:row>6</xdr:row>
      <xdr:rowOff>72571</xdr:rowOff>
    </xdr:from>
    <xdr:to>
      <xdr:col>19</xdr:col>
      <xdr:colOff>92379</xdr:colOff>
      <xdr:row>7</xdr:row>
      <xdr:rowOff>171885</xdr:rowOff>
    </xdr:to>
    <xdr:sp macro="" textlink="'Analysis Sheet'!AA26">
      <xdr:nvSpPr>
        <xdr:cNvPr id="53" name="TextBox 52">
          <a:extLst>
            <a:ext uri="{FF2B5EF4-FFF2-40B4-BE49-F238E27FC236}">
              <a16:creationId xmlns:a16="http://schemas.microsoft.com/office/drawing/2014/main" id="{DDB46CE7-9ECC-445C-8575-8A0862837789}"/>
            </a:ext>
          </a:extLst>
        </xdr:cNvPr>
        <xdr:cNvSpPr txBox="1"/>
      </xdr:nvSpPr>
      <xdr:spPr>
        <a:xfrm>
          <a:off x="10536947" y="1161142"/>
          <a:ext cx="1838146" cy="280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FF1546F-55EC-4F03-BC5D-EA5164628AF4}" type="TxLink">
            <a:rPr lang="en-US" sz="1500" b="1">
              <a:solidFill>
                <a:schemeClr val="bg1">
                  <a:lumMod val="65000"/>
                </a:schemeClr>
              </a:solidFill>
              <a:latin typeface="+mn-lt"/>
              <a:ea typeface="+mn-ea"/>
              <a:cs typeface="+mn-cs"/>
            </a:rPr>
            <a:pPr marL="0" indent="0" algn="ctr"/>
            <a:t>Seasonality</a:t>
          </a:fld>
          <a:endParaRPr lang="en-US" sz="1500" b="1">
            <a:solidFill>
              <a:schemeClr val="bg1">
                <a:lumMod val="65000"/>
              </a:schemeClr>
            </a:solidFill>
            <a:latin typeface="+mn-lt"/>
            <a:ea typeface="+mn-ea"/>
            <a:cs typeface="+mn-cs"/>
          </a:endParaRPr>
        </a:p>
      </xdr:txBody>
    </xdr:sp>
    <xdr:clientData/>
  </xdr:twoCellAnchor>
  <xdr:twoCellAnchor>
    <xdr:from>
      <xdr:col>9</xdr:col>
      <xdr:colOff>52587</xdr:colOff>
      <xdr:row>8</xdr:row>
      <xdr:rowOff>110976</xdr:rowOff>
    </xdr:from>
    <xdr:to>
      <xdr:col>10</xdr:col>
      <xdr:colOff>341059</xdr:colOff>
      <xdr:row>10</xdr:row>
      <xdr:rowOff>68870</xdr:rowOff>
    </xdr:to>
    <xdr:sp macro="" textlink="'Analysis Sheet'!AB23">
      <xdr:nvSpPr>
        <xdr:cNvPr id="55" name="TextBox 54">
          <a:extLst>
            <a:ext uri="{FF2B5EF4-FFF2-40B4-BE49-F238E27FC236}">
              <a16:creationId xmlns:a16="http://schemas.microsoft.com/office/drawing/2014/main" id="{AFDC879D-77E6-4A7F-AC6A-0124F36BD6E4}"/>
            </a:ext>
          </a:extLst>
        </xdr:cNvPr>
        <xdr:cNvSpPr txBox="1"/>
      </xdr:nvSpPr>
      <xdr:spPr>
        <a:xfrm>
          <a:off x="6076016" y="1562405"/>
          <a:ext cx="914400" cy="320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1A1CE7C-331B-417C-AFE9-053FD7865192}" type="TxLink">
            <a:rPr lang="en-US" sz="1500" b="1" i="0" u="none" strike="noStrike">
              <a:solidFill>
                <a:srgbClr val="009E8F"/>
              </a:solidFill>
              <a:latin typeface="Calibri"/>
              <a:ea typeface="Calibri"/>
              <a:cs typeface="Calibri"/>
            </a:rPr>
            <a:pPr marL="0" indent="0" algn="ctr"/>
            <a:t>Aug</a:t>
          </a:fld>
          <a:endParaRPr lang="en-US" sz="1500" b="1" i="0" u="none" strike="noStrike">
            <a:solidFill>
              <a:srgbClr val="009E8F"/>
            </a:solidFill>
            <a:latin typeface="Calibri"/>
            <a:ea typeface="Calibri"/>
            <a:cs typeface="Calibri"/>
          </a:endParaRPr>
        </a:p>
      </xdr:txBody>
    </xdr:sp>
    <xdr:clientData/>
  </xdr:twoCellAnchor>
  <xdr:twoCellAnchor>
    <xdr:from>
      <xdr:col>16</xdr:col>
      <xdr:colOff>449875</xdr:colOff>
      <xdr:row>8</xdr:row>
      <xdr:rowOff>132341</xdr:rowOff>
    </xdr:from>
    <xdr:to>
      <xdr:col>18</xdr:col>
      <xdr:colOff>400450</xdr:colOff>
      <xdr:row>10</xdr:row>
      <xdr:rowOff>47505</xdr:rowOff>
    </xdr:to>
    <xdr:sp macro="" textlink="'Analysis Sheet'!AC26">
      <xdr:nvSpPr>
        <xdr:cNvPr id="56" name="TextBox 55">
          <a:extLst>
            <a:ext uri="{FF2B5EF4-FFF2-40B4-BE49-F238E27FC236}">
              <a16:creationId xmlns:a16="http://schemas.microsoft.com/office/drawing/2014/main" id="{FCD78F42-4055-4D0F-90F3-A1E3EC6D2ED4}"/>
            </a:ext>
          </a:extLst>
        </xdr:cNvPr>
        <xdr:cNvSpPr txBox="1"/>
      </xdr:nvSpPr>
      <xdr:spPr>
        <a:xfrm>
          <a:off x="10854804" y="1583770"/>
          <a:ext cx="1202432" cy="278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235F0AD-A025-4EC7-83BE-2C2F345144CF}" type="TxLink">
            <a:rPr lang="en-US" sz="1500" b="1" i="0" u="none" strike="noStrike">
              <a:solidFill>
                <a:srgbClr val="009E8F"/>
              </a:solidFill>
              <a:latin typeface="Calibri"/>
              <a:ea typeface="Calibri"/>
              <a:cs typeface="Calibri"/>
            </a:rPr>
            <a:pPr marL="0" indent="0" algn="ctr"/>
            <a:t>Moderate</a:t>
          </a:fld>
          <a:endParaRPr lang="en-US" sz="1500" b="1" i="0" u="none" strike="noStrike">
            <a:solidFill>
              <a:srgbClr val="009E8F"/>
            </a:solidFill>
            <a:latin typeface="Calibri"/>
            <a:ea typeface="Calibri"/>
            <a:cs typeface="Calibri"/>
          </a:endParaRPr>
        </a:p>
      </xdr:txBody>
    </xdr:sp>
    <xdr:clientData/>
  </xdr:twoCellAnchor>
  <xdr:twoCellAnchor>
    <xdr:from>
      <xdr:col>13</xdr:col>
      <xdr:colOff>252774</xdr:colOff>
      <xdr:row>6</xdr:row>
      <xdr:rowOff>72571</xdr:rowOff>
    </xdr:from>
    <xdr:to>
      <xdr:col>16</xdr:col>
      <xdr:colOff>203788</xdr:colOff>
      <xdr:row>7</xdr:row>
      <xdr:rowOff>171885</xdr:rowOff>
    </xdr:to>
    <xdr:sp macro="" textlink="'Analysis Sheet'!AA25">
      <xdr:nvSpPr>
        <xdr:cNvPr id="58" name="TextBox 57">
          <a:extLst>
            <a:ext uri="{FF2B5EF4-FFF2-40B4-BE49-F238E27FC236}">
              <a16:creationId xmlns:a16="http://schemas.microsoft.com/office/drawing/2014/main" id="{3024E949-FBE9-49BB-A298-36C02B5FA1BB}"/>
            </a:ext>
          </a:extLst>
        </xdr:cNvPr>
        <xdr:cNvSpPr txBox="1"/>
      </xdr:nvSpPr>
      <xdr:spPr>
        <a:xfrm>
          <a:off x="8779917" y="1161142"/>
          <a:ext cx="1828800" cy="280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C9B7AF6-8C22-4E05-9CA2-C67707FB5454}" type="TxLink">
            <a:rPr lang="en-US" sz="1500" b="1">
              <a:solidFill>
                <a:schemeClr val="bg1">
                  <a:lumMod val="65000"/>
                </a:schemeClr>
              </a:solidFill>
              <a:latin typeface="+mn-lt"/>
              <a:ea typeface="+mn-ea"/>
              <a:cs typeface="+mn-cs"/>
            </a:rPr>
            <a:pPr marL="0" indent="0" algn="ctr"/>
            <a:t>Recent Momentum</a:t>
          </a:fld>
          <a:endParaRPr lang="en-US" sz="1500" b="1">
            <a:solidFill>
              <a:schemeClr val="bg1">
                <a:lumMod val="65000"/>
              </a:schemeClr>
            </a:solidFill>
            <a:latin typeface="+mn-lt"/>
            <a:ea typeface="+mn-ea"/>
            <a:cs typeface="+mn-cs"/>
          </a:endParaRPr>
        </a:p>
      </xdr:txBody>
    </xdr:sp>
    <xdr:clientData/>
  </xdr:twoCellAnchor>
  <xdr:twoCellAnchor>
    <xdr:from>
      <xdr:col>11</xdr:col>
      <xdr:colOff>16020</xdr:colOff>
      <xdr:row>6</xdr:row>
      <xdr:rowOff>72571</xdr:rowOff>
    </xdr:from>
    <xdr:to>
      <xdr:col>13</xdr:col>
      <xdr:colOff>152037</xdr:colOff>
      <xdr:row>7</xdr:row>
      <xdr:rowOff>167768</xdr:rowOff>
    </xdr:to>
    <xdr:sp macro="" textlink="'Analysis Sheet'!AA24">
      <xdr:nvSpPr>
        <xdr:cNvPr id="59" name="TextBox 58">
          <a:extLst>
            <a:ext uri="{FF2B5EF4-FFF2-40B4-BE49-F238E27FC236}">
              <a16:creationId xmlns:a16="http://schemas.microsoft.com/office/drawing/2014/main" id="{24161BFE-9A64-436A-B44C-95598A8099FB}"/>
            </a:ext>
          </a:extLst>
        </xdr:cNvPr>
        <xdr:cNvSpPr txBox="1"/>
      </xdr:nvSpPr>
      <xdr:spPr>
        <a:xfrm>
          <a:off x="7291306" y="1161142"/>
          <a:ext cx="1387874" cy="276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090ED97-7082-4766-8C91-7B730434A11F}" type="TxLink">
            <a:rPr lang="en-US" sz="1500" b="1">
              <a:solidFill>
                <a:schemeClr val="bg1">
                  <a:lumMod val="65000"/>
                </a:schemeClr>
              </a:solidFill>
              <a:latin typeface="+mn-lt"/>
              <a:ea typeface="+mn-ea"/>
              <a:cs typeface="+mn-cs"/>
            </a:rPr>
            <a:pPr marL="0" indent="0" algn="ctr"/>
            <a:t>Weak Month</a:t>
          </a:fld>
          <a:endParaRPr lang="en-US" sz="1500" b="1">
            <a:solidFill>
              <a:schemeClr val="bg1">
                <a:lumMod val="65000"/>
              </a:schemeClr>
            </a:solidFill>
            <a:latin typeface="+mn-lt"/>
            <a:ea typeface="+mn-ea"/>
            <a:cs typeface="+mn-cs"/>
          </a:endParaRPr>
        </a:p>
      </xdr:txBody>
    </xdr:sp>
    <xdr:clientData/>
  </xdr:twoCellAnchor>
  <xdr:twoCellAnchor>
    <xdr:from>
      <xdr:col>11</xdr:col>
      <xdr:colOff>109728</xdr:colOff>
      <xdr:row>8</xdr:row>
      <xdr:rowOff>132341</xdr:rowOff>
    </xdr:from>
    <xdr:to>
      <xdr:col>13</xdr:col>
      <xdr:colOff>58330</xdr:colOff>
      <xdr:row>10</xdr:row>
      <xdr:rowOff>47505</xdr:rowOff>
    </xdr:to>
    <xdr:sp macro="" textlink="'Analysis Sheet'!AB24">
      <xdr:nvSpPr>
        <xdr:cNvPr id="60" name="TextBox 59">
          <a:extLst>
            <a:ext uri="{FF2B5EF4-FFF2-40B4-BE49-F238E27FC236}">
              <a16:creationId xmlns:a16="http://schemas.microsoft.com/office/drawing/2014/main" id="{D80AF286-36C8-4A60-B346-5C9C4FE5D678}"/>
            </a:ext>
          </a:extLst>
        </xdr:cNvPr>
        <xdr:cNvSpPr txBox="1"/>
      </xdr:nvSpPr>
      <xdr:spPr>
        <a:xfrm>
          <a:off x="7385014" y="1583770"/>
          <a:ext cx="1200459" cy="278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FC0CB1-FE26-48BF-A139-154F91A849D5}" type="TxLink">
            <a:rPr lang="en-US" sz="1500" b="1" i="0" u="none" strike="noStrike">
              <a:solidFill>
                <a:srgbClr val="009E8F"/>
              </a:solidFill>
              <a:latin typeface="Calibri"/>
              <a:ea typeface="Calibri"/>
              <a:cs typeface="Calibri"/>
            </a:rPr>
            <a:pPr marL="0" indent="0" algn="ctr"/>
            <a:t>Jan</a:t>
          </a:fld>
          <a:endParaRPr lang="en-US" sz="1500" b="1" i="0" u="none" strike="noStrike">
            <a:solidFill>
              <a:srgbClr val="009E8F"/>
            </a:solidFill>
            <a:latin typeface="Calibri"/>
            <a:ea typeface="Calibri"/>
            <a:cs typeface="Calibri"/>
          </a:endParaRPr>
        </a:p>
      </xdr:txBody>
    </xdr:sp>
    <xdr:clientData/>
  </xdr:twoCellAnchor>
  <xdr:twoCellAnchor>
    <xdr:from>
      <xdr:col>13</xdr:col>
      <xdr:colOff>566945</xdr:colOff>
      <xdr:row>8</xdr:row>
      <xdr:rowOff>132341</xdr:rowOff>
    </xdr:from>
    <xdr:to>
      <xdr:col>15</xdr:col>
      <xdr:colOff>515547</xdr:colOff>
      <xdr:row>10</xdr:row>
      <xdr:rowOff>47505</xdr:rowOff>
    </xdr:to>
    <xdr:sp macro="" textlink="'Analysis Sheet'!AB25">
      <xdr:nvSpPr>
        <xdr:cNvPr id="61" name="TextBox 60">
          <a:extLst>
            <a:ext uri="{FF2B5EF4-FFF2-40B4-BE49-F238E27FC236}">
              <a16:creationId xmlns:a16="http://schemas.microsoft.com/office/drawing/2014/main" id="{C3520821-847C-4E49-99E3-7AC0A3C9854D}"/>
            </a:ext>
          </a:extLst>
        </xdr:cNvPr>
        <xdr:cNvSpPr txBox="1"/>
      </xdr:nvSpPr>
      <xdr:spPr>
        <a:xfrm>
          <a:off x="9094088" y="1583770"/>
          <a:ext cx="1200459" cy="278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785CD0C-F535-486E-9396-12DAEEF698C0}" type="TxLink">
            <a:rPr lang="en-US" sz="1500" b="1" i="0" u="none" strike="noStrike">
              <a:solidFill>
                <a:srgbClr val="009E8F"/>
              </a:solidFill>
              <a:latin typeface="Calibri"/>
              <a:ea typeface="Calibri"/>
              <a:cs typeface="Calibri"/>
            </a:rPr>
            <a:pPr marL="0" indent="0" algn="ctr"/>
            <a:t>-13%</a:t>
          </a:fld>
          <a:endParaRPr lang="en-US" sz="1500" b="1" i="0" u="none" strike="noStrike">
            <a:solidFill>
              <a:srgbClr val="009E8F"/>
            </a:solidFill>
            <a:latin typeface="Calibri"/>
            <a:ea typeface="Calibri"/>
            <a:cs typeface="Calibri"/>
          </a:endParaRPr>
        </a:p>
      </xdr:txBody>
    </xdr:sp>
    <xdr:clientData/>
  </xdr:twoCellAnchor>
  <xdr:twoCellAnchor>
    <xdr:from>
      <xdr:col>8</xdr:col>
      <xdr:colOff>462642</xdr:colOff>
      <xdr:row>7</xdr:row>
      <xdr:rowOff>99172</xdr:rowOff>
    </xdr:from>
    <xdr:to>
      <xdr:col>18</xdr:col>
      <xdr:colOff>604156</xdr:colOff>
      <xdr:row>9</xdr:row>
      <xdr:rowOff>50079</xdr:rowOff>
    </xdr:to>
    <xdr:sp macro="" textlink="">
      <xdr:nvSpPr>
        <xdr:cNvPr id="62" name="TextBox 61">
          <a:extLst>
            <a:ext uri="{FF2B5EF4-FFF2-40B4-BE49-F238E27FC236}">
              <a16:creationId xmlns:a16="http://schemas.microsoft.com/office/drawing/2014/main" id="{B984B3F9-35D8-4A1C-9C38-3EF772476327}"/>
            </a:ext>
          </a:extLst>
        </xdr:cNvPr>
        <xdr:cNvSpPr txBox="1"/>
      </xdr:nvSpPr>
      <xdr:spPr>
        <a:xfrm>
          <a:off x="5860142" y="1369172"/>
          <a:ext cx="6400800"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a:t>
          </a:r>
        </a:p>
      </xdr:txBody>
    </xdr:sp>
    <xdr:clientData/>
  </xdr:twoCellAnchor>
  <xdr:twoCellAnchor editAs="oneCell">
    <xdr:from>
      <xdr:col>3</xdr:col>
      <xdr:colOff>275007</xdr:colOff>
      <xdr:row>29</xdr:row>
      <xdr:rowOff>18143</xdr:rowOff>
    </xdr:from>
    <xdr:to>
      <xdr:col>4</xdr:col>
      <xdr:colOff>563478</xdr:colOff>
      <xdr:row>30</xdr:row>
      <xdr:rowOff>111035</xdr:rowOff>
    </xdr:to>
    <xdr:sp macro="" textlink="">
      <xdr:nvSpPr>
        <xdr:cNvPr id="73" name="Rectangle: Rounded Corners 72">
          <a:extLst>
            <a:ext uri="{FF2B5EF4-FFF2-40B4-BE49-F238E27FC236}">
              <a16:creationId xmlns:a16="http://schemas.microsoft.com/office/drawing/2014/main" id="{D3EFB846-1A71-4C66-A48C-4A1ECC1D0237}"/>
            </a:ext>
          </a:extLst>
        </xdr:cNvPr>
        <xdr:cNvSpPr/>
      </xdr:nvSpPr>
      <xdr:spPr>
        <a:xfrm>
          <a:off x="2542864" y="5279572"/>
          <a:ext cx="914400" cy="274320"/>
        </a:xfrm>
        <a:prstGeom prst="roundRect">
          <a:avLst>
            <a:gd name="adj" fmla="val 22921"/>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b="1" i="0" u="none" strike="noStrike">
              <a:solidFill>
                <a:schemeClr val="bg1"/>
              </a:solidFill>
              <a:latin typeface="Calibri"/>
              <a:ea typeface="Calibri"/>
              <a:cs typeface="Calibri"/>
            </a:rPr>
            <a:t>Insights</a:t>
          </a:r>
        </a:p>
      </xdr:txBody>
    </xdr:sp>
    <xdr:clientData/>
  </xdr:twoCellAnchor>
  <xdr:twoCellAnchor>
    <xdr:from>
      <xdr:col>3</xdr:col>
      <xdr:colOff>275007</xdr:colOff>
      <xdr:row>31</xdr:row>
      <xdr:rowOff>62490</xdr:rowOff>
    </xdr:from>
    <xdr:to>
      <xdr:col>18</xdr:col>
      <xdr:colOff>30078</xdr:colOff>
      <xdr:row>33</xdr:row>
      <xdr:rowOff>65393</xdr:rowOff>
    </xdr:to>
    <xdr:sp macro="" textlink="">
      <xdr:nvSpPr>
        <xdr:cNvPr id="78" name="TextBox 77">
          <a:extLst>
            <a:ext uri="{FF2B5EF4-FFF2-40B4-BE49-F238E27FC236}">
              <a16:creationId xmlns:a16="http://schemas.microsoft.com/office/drawing/2014/main" id="{1E31CF16-A7DF-43BA-1D13-3B674C9DC8DF}"/>
            </a:ext>
          </a:extLst>
        </xdr:cNvPr>
        <xdr:cNvSpPr txBox="1"/>
      </xdr:nvSpPr>
      <xdr:spPr>
        <a:xfrm>
          <a:off x="2542864" y="5686776"/>
          <a:ext cx="9144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300" b="1" i="0" u="none" strike="noStrike">
              <a:solidFill>
                <a:schemeClr val="bg1"/>
              </a:solidFill>
              <a:latin typeface="Calibri"/>
              <a:ea typeface="Calibri"/>
              <a:cs typeface="Calibri"/>
            </a:rPr>
            <a:t>Peak month affected by holiday / promo cycles (depends on category)</a:t>
          </a:r>
          <a:br>
            <a:rPr lang="en-US" sz="1300" b="1" i="0" u="none" strike="noStrike">
              <a:solidFill>
                <a:schemeClr val="bg1"/>
              </a:solidFill>
              <a:latin typeface="Calibri"/>
              <a:ea typeface="Calibri"/>
              <a:cs typeface="Calibri"/>
            </a:rPr>
          </a:br>
          <a:endParaRPr lang="en-US" sz="1300" b="1" i="0" u="none" strike="noStrike">
            <a:solidFill>
              <a:schemeClr val="bg1"/>
            </a:solidFill>
            <a:latin typeface="Calibri"/>
            <a:ea typeface="Calibri"/>
            <a:cs typeface="Calibri"/>
          </a:endParaRPr>
        </a:p>
      </xdr:txBody>
    </xdr:sp>
    <xdr:clientData/>
  </xdr:twoCellAnchor>
  <xdr:twoCellAnchor editAs="oneCell">
    <xdr:from>
      <xdr:col>18</xdr:col>
      <xdr:colOff>327603</xdr:colOff>
      <xdr:row>12</xdr:row>
      <xdr:rowOff>170294</xdr:rowOff>
    </xdr:from>
    <xdr:to>
      <xdr:col>19</xdr:col>
      <xdr:colOff>252788</xdr:colOff>
      <xdr:row>15</xdr:row>
      <xdr:rowOff>164753</xdr:rowOff>
    </xdr:to>
    <xdr:pic>
      <xdr:nvPicPr>
        <xdr:cNvPr id="80" name="Graphic 79" descr="Back with solid fill">
          <a:hlinkClick xmlns:r="http://schemas.openxmlformats.org/officeDocument/2006/relationships" r:id="rId9"/>
          <a:extLst>
            <a:ext uri="{FF2B5EF4-FFF2-40B4-BE49-F238E27FC236}">
              <a16:creationId xmlns:a16="http://schemas.microsoft.com/office/drawing/2014/main" id="{500C8519-3722-A1FB-04B8-3B23557C637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868728" y="2456294"/>
          <a:ext cx="544310" cy="565959"/>
        </a:xfrm>
        <a:prstGeom prst="rect">
          <a:avLst/>
        </a:prstGeom>
      </xdr:spPr>
    </xdr:pic>
    <xdr:clientData/>
  </xdr:twoCellAnchor>
  <xdr:twoCellAnchor editAs="oneCell">
    <xdr:from>
      <xdr:col>1</xdr:col>
      <xdr:colOff>361999</xdr:colOff>
      <xdr:row>11</xdr:row>
      <xdr:rowOff>47625</xdr:rowOff>
    </xdr:from>
    <xdr:to>
      <xdr:col>2</xdr:col>
      <xdr:colOff>387077</xdr:colOff>
      <xdr:row>14</xdr:row>
      <xdr:rowOff>129400</xdr:rowOff>
    </xdr:to>
    <xdr:pic>
      <xdr:nvPicPr>
        <xdr:cNvPr id="81" name="Graphic 80" descr="Presentation with bar chart with solid fill">
          <a:hlinkClick xmlns:r="http://schemas.openxmlformats.org/officeDocument/2006/relationships" r:id="rId12"/>
          <a:extLst>
            <a:ext uri="{FF2B5EF4-FFF2-40B4-BE49-F238E27FC236}">
              <a16:creationId xmlns:a16="http://schemas.microsoft.com/office/drawing/2014/main" id="{92CD4489-194E-4B7B-BE26-98A12FC8EBF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77999" y="2143125"/>
          <a:ext cx="644203" cy="653275"/>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28702199073" createdVersion="8" refreshedVersion="8" minRefreshableVersion="3" recordCount="0" supportSubquery="1" supportAdvancedDrill="1" xr:uid="{1EA54BBA-9480-4842-A676-A62E1F94FCDB}">
  <cacheSource type="external" connectionId="8"/>
  <cacheFields count="4">
    <cacheField name="[Products].[Sub Category].[Sub Category]" caption="Sub Category" numFmtId="0" hierarchy="32" level="1">
      <sharedItems count="37">
        <s v="Bib-Shorts"/>
        <s v="Bike Racks"/>
        <s v="Bike Stands"/>
        <s v="Bottles and Cages"/>
        <s v="Bottom Brackets"/>
        <s v="Brakes"/>
        <s v="Caps"/>
        <s v="Chains"/>
        <s v="Cleaners"/>
        <s v="Cranksets"/>
        <s v="Derailleurs"/>
        <s v="Fenders"/>
        <s v="Forks"/>
        <s v="Gloves"/>
        <s v="Handlebars"/>
        <s v="Headsets"/>
        <s v="Helmets"/>
        <s v="Hydration Packs"/>
        <s v="Jerseys"/>
        <s v="Lights"/>
        <s v="Locks"/>
        <s v="Mountain Bikes"/>
        <s v="Mountain Frames"/>
        <s v="Panniers"/>
        <s v="Pedals"/>
        <s v="Pumps"/>
        <s v="Road Bikes"/>
        <s v="Road Frames"/>
        <s v="Saddles"/>
        <s v="Shorts"/>
        <s v="Socks"/>
        <s v="Tights"/>
        <s v="Tires and Tubes"/>
        <s v="Touring Bikes"/>
        <s v="Touring Frames"/>
        <s v="Vests"/>
        <s v="Wheels"/>
      </sharedItems>
    </cacheField>
    <cacheField name="[Measures].[Gross Profit]" caption="Gross Profit" numFmtId="0" hierarchy="71" level="32767"/>
    <cacheField name="[Calendar].[Year].[Year]" caption="Year" numFmtId="0" hierarchy="1" level="1">
      <sharedItems containsSemiMixedTypes="0" containsNonDate="0" containsString="0"/>
    </cacheField>
    <cacheField name="Unsupported0" numFmtId="0" hierarchy="82" level="32767">
      <extLst>
        <ext xmlns:x14="http://schemas.microsoft.com/office/spreadsheetml/2009/9/main" uri="{63CAB8AC-B538-458d-9737-405883B0398D}">
          <x14:cacheField ignore="1"/>
        </ext>
      </extLst>
    </cacheField>
  </cacheFields>
  <cacheHierarchies count="83">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fieldsUsage count="2">
        <fieldUsage x="-1"/>
        <fieldUsage x="2"/>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cacheHierarchy uniqueName="[Measures].[Gross Profit]" caption="Gross Profit" measure="1" displayFolder="" measureGroup="Order_Items" count="0" oneField="1">
      <fieldsUsage count="1">
        <fieldUsage x="1"/>
      </fieldsUsage>
    </cacheHierarchy>
    <cacheHierarchy uniqueName="[Measures].[Average Order Value]" caption="Average Order Value" measure="1" displayFolder="" measureGroup="Orders" count="0"/>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Unsupported0" caption="Date" measure="1" count="0">
      <extLst>
        <ext xmlns:x14="http://schemas.microsoft.com/office/spreadsheetml/2009/9/main" uri="{8CF416AD-EC4C-4aba-99F5-12A058AE0983}">
          <x14:cacheHierarchy ignore="1"/>
        </ext>
      </extLst>
    </cacheHierarchy>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28706597222" createdVersion="8" refreshedVersion="8" minRefreshableVersion="3" recordCount="0" supportSubquery="1" supportAdvancedDrill="1" xr:uid="{94A09F31-1E4B-4AE7-A8F8-76603638136B}">
  <cacheSource type="external" connectionId="8"/>
  <cacheFields count="3">
    <cacheField name="[Products].[Sub Category].[Sub Category]" caption="Sub Category" numFmtId="0" hierarchy="32" level="1">
      <sharedItems containsSemiMixedTypes="0" containsNonDate="0" containsString="0"/>
    </cacheField>
    <cacheField name="[Measures].[Average Order Value]" caption="Average Order Value" numFmtId="0" hierarchy="72" level="32767"/>
    <cacheField name="[Products].[Category].[Category]" caption="Category" numFmtId="0" hierarchy="33" level="1">
      <sharedItems containsSemiMixedTypes="0" containsNonDate="0" containsString="0"/>
    </cacheField>
  </cacheFields>
  <cacheHierarchies count="82">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cacheHierarchy uniqueName="[Measures].[Gross Profit]" caption="Gross Profit" measure="1" displayFolder="" measureGroup="Order_Items" count="0"/>
    <cacheHierarchy uniqueName="[Measures].[Average Order Value]" caption="Average Order Value" measure="1" displayFolder="" measureGroup="Orders" count="0" oneField="1">
      <fieldsUsage count="1">
        <fieldUsage x="1"/>
      </fieldsUsage>
    </cacheHierarchy>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28707291669" createdVersion="8" refreshedVersion="8" minRefreshableVersion="3" recordCount="0" supportSubquery="1" supportAdvancedDrill="1" xr:uid="{457AAA1C-E196-43D0-8365-113804A54F34}">
  <cacheSource type="external" connectionId="8"/>
  <cacheFields count="3">
    <cacheField name="[Measures].[Gross Profit]" caption="Gross Profit" numFmtId="0" hierarchy="71" level="32767"/>
    <cacheField name="[Products].[Sub Category].[Sub Category]" caption="Sub Category" numFmtId="0" hierarchy="32" level="1">
      <sharedItems containsSemiMixedTypes="0" containsNonDate="0" containsString="0"/>
    </cacheField>
    <cacheField name="[Products].[Category].[Category]" caption="Category" numFmtId="0" hierarchy="33" level="1">
      <sharedItems containsSemiMixedTypes="0" containsNonDate="0" containsString="0"/>
    </cacheField>
  </cacheFields>
  <cacheHierarchies count="82">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2" memberValueDatatype="130" unbalanced="0">
      <fieldsUsage count="2">
        <fieldUsage x="-1"/>
        <fieldUsage x="1"/>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cacheHierarchy uniqueName="[Measures].[Gross Profit]" caption="Gross Profit" measure="1" displayFolder="" measureGroup="Order_Items" count="0" oneField="1">
      <fieldsUsage count="1">
        <fieldUsage x="0"/>
      </fieldsUsage>
    </cacheHierarchy>
    <cacheHierarchy uniqueName="[Measures].[Average Order Value]" caption="Average Order Value" measure="1" displayFolder="" measureGroup="Orders" count="0"/>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28707754631" createdVersion="8" refreshedVersion="8" minRefreshableVersion="3" recordCount="0" supportSubquery="1" supportAdvancedDrill="1" xr:uid="{940414FF-BB71-4329-AD4C-B5E2833461E2}">
  <cacheSource type="external" connectionId="8"/>
  <cacheFields count="3">
    <cacheField name="[Products].[Sub Category].[Sub Category]" caption="Sub Category" numFmtId="0" hierarchy="32" level="1">
      <sharedItems containsSemiMixedTypes="0" containsNonDate="0" containsString="0"/>
    </cacheField>
    <cacheField name="[Measures].[Sum of OrderQty]" caption="Sum of OrderQty" numFmtId="0" hierarchy="46" level="32767"/>
    <cacheField name="[Products].[Category].[Category]" caption="Category" numFmtId="0" hierarchy="33" level="1">
      <sharedItems containsSemiMixedTypes="0" containsNonDate="0" containsString="0"/>
    </cacheField>
  </cacheFields>
  <cacheHierarchies count="82">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oneField="1">
      <fieldsUsage count="1">
        <fieldUsage x="1"/>
      </fieldsUsage>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cacheHierarchy uniqueName="[Measures].[Gross Profit]" caption="Gross Profit" measure="1" displayFolder="" measureGroup="Order_Items" count="0"/>
    <cacheHierarchy uniqueName="[Measures].[Average Order Value]" caption="Average Order Value" measure="1" displayFolder="" measureGroup="Orders" count="0"/>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28708101854" createdVersion="8" refreshedVersion="8" minRefreshableVersion="3" recordCount="0" supportSubquery="1" supportAdvancedDrill="1" xr:uid="{82FFF842-74D2-432B-8458-CA8F3EE429B2}">
  <cacheSource type="external" connectionId="8"/>
  <cacheFields count="5">
    <cacheField name="[Calendar].[Month Name].[Month Name]" caption="Month Name" numFmtId="0" hierarchy="3" level="1">
      <sharedItems count="12">
        <s v="Jan"/>
        <s v="Feb"/>
        <s v="Mar"/>
        <s v="Apr"/>
        <s v="May"/>
        <s v="Jun"/>
        <s v="Jul"/>
        <s v="Aug"/>
        <s v="Sep"/>
        <s v="Oct"/>
        <s v="Nov"/>
        <s v="Dec"/>
      </sharedItems>
    </cacheField>
    <cacheField name="[Measures].[Revenue]" caption="Revenue" numFmtId="0" hierarchy="70" level="32767"/>
    <cacheField name="[Products].[Sub Category].[Sub Category]" caption="Sub Category" numFmtId="0" hierarchy="32" level="1">
      <sharedItems containsSemiMixedTypes="0" containsNonDate="0" containsString="0"/>
    </cacheField>
    <cacheField name="[Measures].[Distinct Count of SalesOrderID 2]" caption="Distinct Count of SalesOrderID 2" numFmtId="0" hierarchy="69" level="32767"/>
    <cacheField name="[Products].[Category].[Category]" caption="Category" numFmtId="0" hierarchy="33" level="1">
      <sharedItems containsSemiMixedTypes="0" containsNonDate="0" containsString="0"/>
    </cacheField>
  </cacheFields>
  <cacheHierarchies count="82">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2" memberValueDatatype="130" unbalanced="0">
      <fieldsUsage count="2">
        <fieldUsage x="-1"/>
        <fieldUsage x="2"/>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4"/>
      </fieldsUsage>
    </cacheHierarchy>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oneField="1">
      <fieldsUsage count="1">
        <fieldUsage x="3"/>
      </fieldsUsage>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oneField="1">
      <fieldsUsage count="1">
        <fieldUsage x="1"/>
      </fieldsUsage>
    </cacheHierarchy>
    <cacheHierarchy uniqueName="[Measures].[Gross Profit]" caption="Gross Profit" measure="1" displayFolder="" measureGroup="Order_Items" count="0"/>
    <cacheHierarchy uniqueName="[Measures].[Average Order Value]" caption="Average Order Value" measure="1" displayFolder="" measureGroup="Orders" count="0"/>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28708449077" createdVersion="8" refreshedVersion="8" minRefreshableVersion="3" recordCount="0" supportSubquery="1" supportAdvancedDrill="1" xr:uid="{0FDB83FF-7046-4260-B024-5683AD04BCCE}">
  <cacheSource type="external" connectionId="8"/>
  <cacheFields count="3">
    <cacheField name="[Products].[Sub Category].[Sub Category]" caption="Sub Category" numFmtId="0" hierarchy="32" level="1">
      <sharedItems containsSemiMixedTypes="0" containsNonDate="0" containsString="0"/>
    </cacheField>
    <cacheField name="[Measures].[Distinct Count of SalesOrderID 2]" caption="Distinct Count of SalesOrderID 2" numFmtId="0" hierarchy="69" level="32767"/>
    <cacheField name="[Products].[Category].[Category]" caption="Category" numFmtId="0" hierarchy="33" level="1">
      <sharedItems containsSemiMixedTypes="0" containsNonDate="0" containsString="0"/>
    </cacheField>
  </cacheFields>
  <cacheHierarchies count="82">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oneField="1">
      <fieldsUsage count="1">
        <fieldUsage x="1"/>
      </fieldsUsage>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cacheHierarchy uniqueName="[Measures].[Gross Profit]" caption="Gross Profit" measure="1" displayFolder="" measureGroup="Order_Items" count="0"/>
    <cacheHierarchy uniqueName="[Measures].[Average Order Value]" caption="Average Order Value" measure="1" displayFolder="" measureGroup="Orders" count="0"/>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28708680555" createdVersion="8" refreshedVersion="8" minRefreshableVersion="3" recordCount="0" supportSubquery="1" supportAdvancedDrill="1" xr:uid="{2CCD73B3-FF1B-4497-8018-50E80B668152}">
  <cacheSource type="external" connectionId="8"/>
  <cacheFields count="3">
    <cacheField name="[Measures].[Revenue]" caption="Revenue" numFmtId="0" hierarchy="70" level="32767"/>
    <cacheField name="[Products].[Sub Category].[Sub Category]" caption="Sub Category" numFmtId="0" hierarchy="32" level="1">
      <sharedItems containsSemiMixedTypes="0" containsNonDate="0" containsString="0"/>
    </cacheField>
    <cacheField name="[Products].[Category].[Category]" caption="Category" numFmtId="0" hierarchy="33" level="1">
      <sharedItems containsSemiMixedTypes="0" containsNonDate="0" containsString="0"/>
    </cacheField>
  </cacheFields>
  <cacheHierarchies count="82">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2" memberValueDatatype="130" unbalanced="0">
      <fieldsUsage count="2">
        <fieldUsage x="-1"/>
        <fieldUsage x="1"/>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oneField="1">
      <fieldsUsage count="1">
        <fieldUsage x="0"/>
      </fieldsUsage>
    </cacheHierarchy>
    <cacheHierarchy uniqueName="[Measures].[Gross Profit]" caption="Gross Profit" measure="1" displayFolder="" measureGroup="Order_Items" count="0"/>
    <cacheHierarchy uniqueName="[Measures].[Average Order Value]" caption="Average Order Value" measure="1" displayFolder="" measureGroup="Orders" count="0"/>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28710069448" createdVersion="8" refreshedVersion="8" minRefreshableVersion="3" recordCount="0" supportSubquery="1" supportAdvancedDrill="1" xr:uid="{6F4F6CDD-5C7E-4DFA-9774-74F53B0E3DB3}">
  <cacheSource type="external" connectionId="8"/>
  <cacheFields count="3">
    <cacheField name="[Products].[Sub Category].[Sub Category]" caption="Sub Category" numFmtId="0" hierarchy="32" level="1">
      <sharedItems count="8">
        <s v="Jerseys"/>
        <s v="Mountain Bikes"/>
        <s v="Mountain Frames"/>
        <s v="Road Bikes"/>
        <s v="Road Frames"/>
        <s v="Touring Bikes"/>
        <s v="Touring Frames"/>
        <s v="Wheels"/>
      </sharedItems>
    </cacheField>
    <cacheField name="[Measures].[Revenue]" caption="Revenue" numFmtId="0" hierarchy="70" level="32767"/>
    <cacheField name="[Products].[Category].[Category]" caption="Category" numFmtId="0" hierarchy="33" level="1">
      <sharedItems containsSemiMixedTypes="0" containsNonDate="0" containsString="0"/>
    </cacheField>
  </cacheFields>
  <cacheHierarchies count="82">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oneField="1">
      <fieldsUsage count="1">
        <fieldUsage x="1"/>
      </fieldsUsage>
    </cacheHierarchy>
    <cacheHierarchy uniqueName="[Measures].[Gross Profit]" caption="Gross Profit" measure="1" displayFolder="" measureGroup="Order_Items" count="0"/>
    <cacheHierarchy uniqueName="[Measures].[Average Order Value]" caption="Average Order Value" measure="1" displayFolder="" measureGroup="Orders" count="0"/>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28707175923" createdVersion="8" refreshedVersion="8" minRefreshableVersion="3" recordCount="0" supportSubquery="1" supportAdvancedDrill="1" xr:uid="{E915BB02-ADE0-411F-8C5D-F3E4F21A1B87}">
  <cacheSource type="external" connectionId="8"/>
  <cacheFields count="3">
    <cacheField name="[Products].[Category].[Category]" caption="Category" numFmtId="0" hierarchy="33" level="1">
      <sharedItems count="4">
        <s v="Accessories"/>
        <s v="Bikes"/>
        <s v="Clothing"/>
        <s v="Components"/>
      </sharedItems>
    </cacheField>
    <cacheField name="[Products].[Sub Category].[Sub Category]" caption="Sub Category" numFmtId="0" hierarchy="32" level="1">
      <sharedItems containsSemiMixedTypes="0" containsNonDate="0" containsString="0"/>
    </cacheField>
    <cacheField name="[Measures].[Revenue]" caption="Revenue" numFmtId="0" hierarchy="70" level="32767"/>
  </cacheFields>
  <cacheHierarchies count="82">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2" memberValueDatatype="130" unbalanced="0">
      <fieldsUsage count="2">
        <fieldUsage x="-1"/>
        <fieldUsage x="1"/>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oneField="1">
      <fieldsUsage count="1">
        <fieldUsage x="2"/>
      </fieldsUsage>
    </cacheHierarchy>
    <cacheHierarchy uniqueName="[Measures].[Gross Profit]" caption="Gross Profit" measure="1" displayFolder="" measureGroup="Order_Items" count="0"/>
    <cacheHierarchy uniqueName="[Measures].[Average Order Value]" caption="Average Order Value" measure="1" displayFolder="" measureGroup="Orders" count="0"/>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2870949074" createdVersion="8" refreshedVersion="8" minRefreshableVersion="3" recordCount="0" supportSubquery="1" supportAdvancedDrill="1" xr:uid="{3893D32D-0E29-4BEF-96BF-876B2635F490}">
  <cacheSource type="external" connectionId="8"/>
  <cacheFields count="4">
    <cacheField name="[Calendar].[Month Name].[Month Name]" caption="Month Name" numFmtId="0" hierarchy="3" level="1">
      <sharedItems count="12">
        <s v="Jan"/>
        <s v="Feb"/>
        <s v="Mar"/>
        <s v="Apr"/>
        <s v="May"/>
        <s v="Jun"/>
        <s v="Jul"/>
        <s v="Aug"/>
        <s v="Sep"/>
        <s v="Oct"/>
        <s v="Nov"/>
        <s v="Dec"/>
      </sharedItems>
    </cacheField>
    <cacheField name="[Measures].[Revenue]" caption="Revenue" numFmtId="0" hierarchy="70" level="32767"/>
    <cacheField name="[Products].[Category].[Category]" caption="Category" numFmtId="0" hierarchy="33" level="1">
      <sharedItems containsSemiMixedTypes="0" containsNonDate="0" containsString="0"/>
    </cacheField>
    <cacheField name="[Calendar].[Year].[Year]" caption="Year" numFmtId="0" hierarchy="1" level="1">
      <sharedItems containsSemiMixedTypes="0" containsNonDate="0" containsString="0"/>
    </cacheField>
  </cacheFields>
  <cacheHierarchies count="82">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oneField="1">
      <fieldsUsage count="1">
        <fieldUsage x="1"/>
      </fieldsUsage>
    </cacheHierarchy>
    <cacheHierarchy uniqueName="[Measures].[Gross Profit]" caption="Gross Profit" measure="1" displayFolder="" measureGroup="Order_Items" count="0"/>
    <cacheHierarchy uniqueName="[Measures].[Average Order Value]" caption="Average Order Value" measure="1" displayFolder="" measureGroup="Orders" count="0"/>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79.457851620369" createdVersion="3" refreshedVersion="8" minRefreshableVersion="3" recordCount="0" supportSubquery="1" supportAdvancedDrill="1" xr:uid="{32742E3B-F8C7-4B56-A591-B30CE58F21AA}">
  <cacheSource type="external" connectionId="8">
    <extLst>
      <ext xmlns:x14="http://schemas.microsoft.com/office/spreadsheetml/2009/9/main" uri="{F057638F-6D5F-4e77-A914-E7F072B9BCA8}">
        <x14:sourceConnection name="ThisWorkbookDataModel"/>
      </ext>
    </extLst>
  </cacheSource>
  <cacheFields count="0"/>
  <cacheHierarchies count="82">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SalesOrderID]" caption="Count of SalesOrderID" measure="1" displayFolder="" measureGroup="Order_Items" count="0">
      <extLst>
        <ext xmlns:x15="http://schemas.microsoft.com/office/spreadsheetml/2010/11/main" uri="{B97F6D7D-B522-45F9-BDA1-12C45D357490}">
          <x15:cacheHierarchy aggregatedColumn="10"/>
        </ext>
      </extLst>
    </cacheHierarchy>
    <cacheHierarchy uniqueName="[Measures].[Distinct Count of SalesOrderID 2]" caption="Distinct Count of SalesOrderID 2" measure="1" displayFolder="" measureGroup="Order_Items" count="0">
      <extLst>
        <ext xmlns:x15="http://schemas.microsoft.com/office/spreadsheetml/2010/11/main" uri="{B97F6D7D-B522-45F9-BDA1-12C45D357490}">
          <x15:cacheHierarchy aggregatedColumn="10"/>
        </ext>
      </extLst>
    </cacheHierarchy>
    <cacheHierarchy uniqueName="[Measures].[Revenue]" caption="Revenue" measure="1" displayFolder="" measureGroup="Order_Items" count="0"/>
    <cacheHierarchy uniqueName="[Measures].[Gross Profit]" caption="Gross Profit" measure="1" displayFolder="" measureGroup="Order_Items" count="0"/>
    <cacheHierarchy uniqueName="[Measures].[Average Order Value]" caption="Average Order Value" measure="1" displayFolder="" measureGroup="Orders" count="0"/>
    <cacheHierarchy uniqueName="[Measures].[MaxDate]" caption="MaxDate" measure="1" displayFolder="" measureGroup="Orders" count="0"/>
    <cacheHierarchy uniqueName="[Measures].[MinDate]" caption="MinDate" measure="1" displayFolder="" measureGroup="Order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6165083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FAA7077-D477-4095-81DB-7A9F0C08BCB7}" name="pvt_revenue" cacheId="140" applyNumberFormats="0" applyBorderFormats="0" applyFontFormats="0" applyPatternFormats="0" applyAlignmentFormats="0" applyWidthHeightFormats="1" dataCaption="Values" tag="aca5c287-b8c0-4a64-9ecd-42fa33f08136" updatedVersion="8" minRefreshableVersion="3" useAutoFormatting="1" subtotalHiddenItems="1" itemPrintTitles="1" createdVersion="8" indent="0" outline="1" outlineData="1" multipleFieldFilters="0">
  <location ref="E8:E9"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4"/>
  </dataFields>
  <formats count="4">
    <format dxfId="3">
      <pivotArea type="all" dataOnly="0" outline="0" fieldPosition="0"/>
    </format>
    <format dxfId="2">
      <pivotArea outline="0" collapsedLevelsAreSubtotals="1" fieldPosition="0"/>
    </format>
    <format dxfId="1">
      <pivotArea dataOnly="0" labelOnly="1" outline="0" axis="axisValues" fieldPosition="0"/>
    </format>
    <format dxfId="0">
      <pivotArea outline="0" collapsedLevelsAreSubtotals="1" fieldPosition="0"/>
    </format>
  </formats>
  <pivotHierarchies count="8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Sub Category].&amp;[Bike Racks]"/>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Items]"/>
        <x15:activeTabTopLevelEntity name="[Calendar]"/>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691F86-5477-4588-ABFE-F9CFFB49544A}" name="pvt_aov" cacheId="127" applyNumberFormats="0" applyBorderFormats="0" applyFontFormats="0" applyPatternFormats="0" applyAlignmentFormats="0" applyWidthHeightFormats="1" dataCaption="Values" tag="8ca7753b-a749-4d02-93e6-d83416d0e6fc" updatedVersion="8" minRefreshableVersion="3" useAutoFormatting="1" subtotalHiddenItems="1" itemPrintTitles="1" createdVersion="8" indent="0" outline="1" outlineData="1" multipleFieldFilters="0">
  <location ref="E20:E21"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dataFields>
  <pivotHierarchies count="8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Sub Category].&amp;[Bike Racks]"/>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228D9F-8966-4C5C-8B2F-9B5955FA5F6C}" name="pvt_orders" cacheId="138" applyNumberFormats="0" applyBorderFormats="0" applyFontFormats="0" applyPatternFormats="0" applyAlignmentFormats="0" applyWidthHeightFormats="1" dataCaption="Values" tag="d1496dc8-d7b4-4c08-b341-4513c0076e3a" updatedVersion="8" minRefreshableVersion="3" useAutoFormatting="1" subtotalHiddenItems="1" itemPrintTitles="1" createdVersion="8" indent="0" outline="1" outlineData="1" multipleFieldFilters="0">
  <location ref="E12:E13"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name="Orders" fld="1" subtotal="count" baseField="0" baseItem="0">
      <extLst>
        <ext xmlns:x15="http://schemas.microsoft.com/office/spreadsheetml/2010/11/main" uri="{FABC7310-3BB5-11E1-824E-6D434824019B}">
          <x15:dataField isCountDistinct="1"/>
        </ext>
      </extLst>
    </dataField>
  </dataFields>
  <formats count="1">
    <format dxfId="4">
      <pivotArea outline="0" collapsedLevelsAreSubtotals="1" fieldPosition="0"/>
    </format>
  </formats>
  <pivotHierarchies count="8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Sub Category].&amp;[Bike Racks]"/>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Order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_Items]"/>
        <x15:activeTabTopLevelEntity name="[Calendar]"/>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43383F2-98DC-427E-A104-2C6B2B157C5B}" name="pvt_top_8_product_groups_by_revenue" cacheId="145" applyNumberFormats="0" applyBorderFormats="0" applyFontFormats="0" applyPatternFormats="0" applyAlignmentFormats="0" applyWidthHeightFormats="1" dataCaption="Values" tag="b8b6c006-bc25-409e-976c-c3a2d997793f" updatedVersion="8" minRefreshableVersion="3" useAutoFormatting="1" subtotalHiddenItems="1" itemPrintTitles="1" createdVersion="8" indent="0" outline="1" outlineData="1" multipleFieldFilters="0" chartFormat="21">
  <location ref="J24:K33" firstHeaderRow="1" firstDataRow="1" firstDataCol="1"/>
  <pivotFields count="3">
    <pivotField axis="axisRow" allDrilled="1" subtotalTop="0" showAll="0" measureFilter="1"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9">
    <i>
      <x/>
    </i>
    <i>
      <x v="7"/>
    </i>
    <i>
      <x v="6"/>
    </i>
    <i>
      <x v="4"/>
    </i>
    <i>
      <x v="2"/>
    </i>
    <i>
      <x v="5"/>
    </i>
    <i>
      <x v="1"/>
    </i>
    <i>
      <x v="3"/>
    </i>
    <i t="grand">
      <x/>
    </i>
  </rowItems>
  <colItems count="1">
    <i/>
  </colItems>
  <dataFields count="1">
    <dataField fld="1" subtotal="count" baseField="0" baseItem="0"/>
  </dataFields>
  <chartFormats count="1">
    <chartFormat chart="9" format="3" series="1">
      <pivotArea type="data" outline="0" fieldPosition="0">
        <references count="1">
          <reference field="4294967294" count="1" selected="0">
            <x v="0"/>
          </reference>
        </references>
      </pivotArea>
    </chartFormat>
  </chartFormats>
  <pivotHierarchies count="8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8" iMeasureHier="70">
      <autoFilter ref="A1">
        <filterColumn colId="0">
          <top10 val="8" filterVal="8"/>
        </filterColumn>
      </autoFilter>
    </filter>
  </filters>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_Item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FC9CD6C-E3A2-4151-BADB-B0A00BE9DB9E}" name="pvt_pareto_chart" cacheId="114" applyNumberFormats="0" applyBorderFormats="0" applyFontFormats="0" applyPatternFormats="0" applyAlignmentFormats="0" applyWidthHeightFormats="1" dataCaption="Values" tag="b3ac6a15-1c8b-4063-803a-9b519427bed0" updatedVersion="8" minRefreshableVersion="3" visualTotals="0" useAutoFormatting="1" subtotalHiddenItems="1" itemPrintTitles="1" createdVersion="8" indent="0" showEmptyRow="1" outline="1" outlineData="1" multipleFieldFilters="0" chartFormat="2">
  <location ref="S8:U46" firstHeaderRow="0" firstDataRow="1" firstDataCol="1"/>
  <pivotFields count="4">
    <pivotField axis="axisRow" allDrilled="1" subtotalTop="0" showAll="0" sortType="descending"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autoSortScope>
        <pivotArea dataOnly="0" outline="0" fieldPosition="0">
          <references count="1">
            <reference field="4294967294" count="1" selected="0">
              <x v="1"/>
            </reference>
          </references>
        </pivotArea>
      </autoSortScope>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8">
    <i>
      <x v="21"/>
    </i>
    <i>
      <x v="26"/>
    </i>
    <i>
      <x v="33"/>
    </i>
    <i>
      <x v="22"/>
    </i>
    <i>
      <x v="36"/>
    </i>
    <i>
      <x v="27"/>
    </i>
    <i>
      <x v="29"/>
    </i>
    <i>
      <x v="16"/>
    </i>
    <i>
      <x v="31"/>
    </i>
    <i>
      <x v="13"/>
    </i>
    <i>
      <x/>
    </i>
    <i>
      <x v="35"/>
    </i>
    <i>
      <x v="1"/>
    </i>
    <i>
      <x v="9"/>
    </i>
    <i>
      <x v="14"/>
    </i>
    <i>
      <x v="24"/>
    </i>
    <i>
      <x v="18"/>
    </i>
    <i>
      <x v="12"/>
    </i>
    <i>
      <x v="15"/>
    </i>
    <i>
      <x v="17"/>
    </i>
    <i>
      <x v="5"/>
    </i>
    <i>
      <x v="10"/>
    </i>
    <i>
      <x v="28"/>
    </i>
    <i>
      <x v="4"/>
    </i>
    <i>
      <x v="30"/>
    </i>
    <i>
      <x v="20"/>
    </i>
    <i>
      <x v="34"/>
    </i>
    <i>
      <x v="25"/>
    </i>
    <i>
      <x v="8"/>
    </i>
    <i>
      <x v="3"/>
    </i>
    <i>
      <x v="7"/>
    </i>
    <i>
      <x v="6"/>
    </i>
    <i>
      <x v="32"/>
    </i>
    <i>
      <x v="2"/>
    </i>
    <i>
      <x v="23"/>
    </i>
    <i>
      <x v="11"/>
    </i>
    <i>
      <x v="19"/>
    </i>
    <i t="grand">
      <x/>
    </i>
  </rowItems>
  <colFields count="1">
    <field x="-2"/>
  </colFields>
  <colItems count="2">
    <i>
      <x/>
    </i>
    <i i="1">
      <x v="1"/>
    </i>
  </colItems>
  <dataFields count="2">
    <dataField fld="1" subtotal="count" baseField="0" baseItem="0"/>
    <dataField name="Gross Profit Share" fld="3" subtotal="count" showDataAs="percentOfTotal" baseField="0" baseItem="0" numFmtId="10">
      <extLst>
        <ext xmlns:x14="http://schemas.microsoft.com/office/spreadsheetml/2009/9/main" uri="{E15A36E0-9728-4e99-A89B-3F7291B0FE68}">
          <x14:dataField sourceField="1" uniqueName="[__Xl2].[Measures].[Gross Profit]"/>
        </ext>
      </extLst>
    </dataField>
  </dataFields>
  <pivotHierarchies count="83">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_Item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5259BF6-780E-4759-BBEB-7FDE93F00E70}" name="pvt_revenue_month" cacheId="143" applyNumberFormats="0" applyBorderFormats="0" applyFontFormats="0" applyPatternFormats="0" applyAlignmentFormats="0" applyWidthHeightFormats="1" dataCaption="Values" tag="b1e523a6-0f0b-43b5-8b66-c0dd272da2e4" updatedVersion="8" minRefreshableVersion="3" useAutoFormatting="1" subtotalHiddenItems="1" itemPrintTitles="1" createdVersion="8" indent="0" outline="1" outlineData="1" multipleFieldFilters="0" chartFormat="8">
  <location ref="AA8:AB21" firstHeaderRow="1" firstDataRow="1" firstDataCol="1" rowPageCount="2" colPageCount="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xis="axisPage" allDrilled="1" subtotalTop="0" showAll="0" dataSourceSort="1" defaultSubtotal="0" defaultAttributeDrillState="1"/>
    <pivotField axis="axisPage"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pageFields count="2">
    <pageField fld="3" hier="1" name="[Calendar].[Year].[All]" cap="All"/>
    <pageField fld="2" hier="33" name="[Products].[Category].[All]" cap="All"/>
  </pageFields>
  <dataFields count="1">
    <dataField fld="1" subtotal="count" baseField="0" baseItem="0"/>
  </dataFields>
  <chartFormats count="3">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0" count="1" selected="0">
            <x v="7"/>
          </reference>
        </references>
      </pivotArea>
    </chartFormat>
    <chartFormat chart="7" format="4">
      <pivotArea type="data" outline="0" fieldPosition="0">
        <references count="2">
          <reference field="4294967294" count="1" selected="0">
            <x v="0"/>
          </reference>
          <reference field="0" count="1" selected="0">
            <x v="8"/>
          </reference>
        </references>
      </pivotArea>
    </chartFormat>
  </chartFormats>
  <pivotHierarchies count="8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Calendar]"/>
        <x15:activeTabTopLevelEntity name="[Order_Item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77B474-0A53-4A5A-A329-08C30B06EF77}" name="pvt_monthly_trend" cacheId="136" applyNumberFormats="0" applyBorderFormats="0" applyFontFormats="0" applyPatternFormats="0" applyAlignmentFormats="0" applyWidthHeightFormats="1" dataCaption="Values" tag="30deb5f0-946e-4b51-ab87-386b85d8d709" updatedVersion="8" minRefreshableVersion="3" showDrill="0" useAutoFormatting="1" subtotalHiddenItems="1" itemPrintTitles="1" createdVersion="8" indent="0" outline="1" outlineData="1" multipleFieldFilters="0" chartFormat="23">
  <location ref="J8:L21" firstHeaderRow="0"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dataField name="Orders" fld="3" subtotal="count" baseField="0" baseItem="2">
      <extLst>
        <ext xmlns:x15="http://schemas.microsoft.com/office/spreadsheetml/2010/11/main" uri="{FABC7310-3BB5-11E1-824E-6D434824019B}">
          <x15:dataField isCountDistinct="1"/>
        </ext>
      </extLst>
    </dataField>
  </dataFields>
  <chartFormats count="19">
    <chartFormat chart="9" format="4" series="1">
      <pivotArea type="data" outline="0" fieldPosition="0">
        <references count="1">
          <reference field="4294967294" count="1" selected="0">
            <x v="0"/>
          </reference>
        </references>
      </pivotArea>
    </chartFormat>
    <chartFormat chart="14" format="18" series="1">
      <pivotArea type="data" outline="0" fieldPosition="0">
        <references count="1">
          <reference field="4294967294" count="1" selected="0">
            <x v="0"/>
          </reference>
        </references>
      </pivotArea>
    </chartFormat>
    <chartFormat chart="15" format="32" series="1">
      <pivotArea type="data" outline="0" fieldPosition="0">
        <references count="1">
          <reference field="4294967294" count="1" selected="0">
            <x v="0"/>
          </reference>
        </references>
      </pivotArea>
    </chartFormat>
    <chartFormat chart="9" format="18">
      <pivotArea type="data" outline="0" fieldPosition="0">
        <references count="2">
          <reference field="4294967294" count="1" selected="0">
            <x v="0"/>
          </reference>
          <reference field="0" count="1" selected="0">
            <x v="7"/>
          </reference>
        </references>
      </pivotArea>
    </chartFormat>
    <chartFormat chart="9" format="30">
      <pivotArea type="data" outline="0" fieldPosition="0">
        <references count="2">
          <reference field="4294967294" count="1" selected="0">
            <x v="0"/>
          </reference>
          <reference field="0" count="1" selected="0">
            <x v="1"/>
          </reference>
        </references>
      </pivotArea>
    </chartFormat>
    <chartFormat chart="9" format="31">
      <pivotArea type="data" outline="0" fieldPosition="0">
        <references count="2">
          <reference field="4294967294" count="1" selected="0">
            <x v="0"/>
          </reference>
          <reference field="0" count="1" selected="0">
            <x v="2"/>
          </reference>
        </references>
      </pivotArea>
    </chartFormat>
    <chartFormat chart="9" format="32">
      <pivotArea type="data" outline="0" fieldPosition="0">
        <references count="2">
          <reference field="4294967294" count="1" selected="0">
            <x v="0"/>
          </reference>
          <reference field="0" count="1" selected="0">
            <x v="3"/>
          </reference>
        </references>
      </pivotArea>
    </chartFormat>
    <chartFormat chart="9" format="33">
      <pivotArea type="data" outline="0" fieldPosition="0">
        <references count="2">
          <reference field="4294967294" count="1" selected="0">
            <x v="0"/>
          </reference>
          <reference field="0" count="1" selected="0">
            <x v="4"/>
          </reference>
        </references>
      </pivotArea>
    </chartFormat>
    <chartFormat chart="9" format="34">
      <pivotArea type="data" outline="0" fieldPosition="0">
        <references count="2">
          <reference field="4294967294" count="1" selected="0">
            <x v="0"/>
          </reference>
          <reference field="0" count="1" selected="0">
            <x v="5"/>
          </reference>
        </references>
      </pivotArea>
    </chartFormat>
    <chartFormat chart="9" format="35">
      <pivotArea type="data" outline="0" fieldPosition="0">
        <references count="2">
          <reference field="4294967294" count="1" selected="0">
            <x v="0"/>
          </reference>
          <reference field="0" count="1" selected="0">
            <x v="6"/>
          </reference>
        </references>
      </pivotArea>
    </chartFormat>
    <chartFormat chart="9" format="36">
      <pivotArea type="data" outline="0" fieldPosition="0">
        <references count="2">
          <reference field="4294967294" count="1" selected="0">
            <x v="0"/>
          </reference>
          <reference field="0" count="1" selected="0">
            <x v="8"/>
          </reference>
        </references>
      </pivotArea>
    </chartFormat>
    <chartFormat chart="9" format="37">
      <pivotArea type="data" outline="0" fieldPosition="0">
        <references count="2">
          <reference field="4294967294" count="1" selected="0">
            <x v="0"/>
          </reference>
          <reference field="0" count="1" selected="0">
            <x v="9"/>
          </reference>
        </references>
      </pivotArea>
    </chartFormat>
    <chartFormat chart="9" format="38">
      <pivotArea type="data" outline="0" fieldPosition="0">
        <references count="2">
          <reference field="4294967294" count="1" selected="0">
            <x v="0"/>
          </reference>
          <reference field="0" count="1" selected="0">
            <x v="10"/>
          </reference>
        </references>
      </pivotArea>
    </chartFormat>
    <chartFormat chart="9" format="41">
      <pivotArea type="data" outline="0" fieldPosition="0">
        <references count="2">
          <reference field="4294967294" count="1" selected="0">
            <x v="0"/>
          </reference>
          <reference field="0" count="1" selected="0">
            <x v="11"/>
          </reference>
        </references>
      </pivotArea>
    </chartFormat>
    <chartFormat chart="9" format="42">
      <pivotArea type="data" outline="0" fieldPosition="0">
        <references count="2">
          <reference field="4294967294" count="1" selected="0">
            <x v="0"/>
          </reference>
          <reference field="0" count="1" selected="0">
            <x v="0"/>
          </reference>
        </references>
      </pivotArea>
    </chartFormat>
    <chartFormat chart="9" format="43" series="1">
      <pivotArea type="data" outline="0" fieldPosition="0">
        <references count="1">
          <reference field="4294967294" count="1" selected="0">
            <x v="1"/>
          </reference>
        </references>
      </pivotArea>
    </chartFormat>
    <chartFormat chart="9" format="44">
      <pivotArea type="data" outline="0" fieldPosition="0">
        <references count="2">
          <reference field="4294967294" count="1" selected="0">
            <x v="1"/>
          </reference>
          <reference field="0" count="1" selected="0">
            <x v="9"/>
          </reference>
        </references>
      </pivotArea>
    </chartFormat>
    <chartFormat chart="9" format="45">
      <pivotArea type="data" outline="0" fieldPosition="0">
        <references count="2">
          <reference field="4294967294" count="1" selected="0">
            <x v="1"/>
          </reference>
          <reference field="0" count="1" selected="0">
            <x v="10"/>
          </reference>
        </references>
      </pivotArea>
    </chartFormat>
    <chartFormat chart="9" format="46">
      <pivotArea type="data" outline="0" fieldPosition="0">
        <references count="2">
          <reference field="4294967294" count="1" selected="0">
            <x v="1"/>
          </reference>
          <reference field="0" count="1" selected="0">
            <x v="7"/>
          </reference>
        </references>
      </pivotArea>
    </chartFormat>
  </chartFormats>
  <pivotHierarchies count="8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Sub Category].&amp;[Bike Racks]"/>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Order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_Item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0A1F8FA-DC4C-481C-A4A8-B5F86908EF9B}" name="pvt_gross_profit" cacheId="132" applyNumberFormats="0" applyBorderFormats="0" applyFontFormats="0" applyPatternFormats="0" applyAlignmentFormats="0" applyWidthHeightFormats="1" dataCaption="Values" tag="0af4b40e-e70d-4d38-8a53-8c561a7c1a16" updatedVersion="8" minRefreshableVersion="3" useAutoFormatting="1" subtotalHiddenItems="1" itemPrintTitles="1" createdVersion="8" indent="0" outline="1" outlineData="1" multipleFieldFilters="0">
  <location ref="E24:E2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formats count="1">
    <format dxfId="5">
      <pivotArea outline="0" collapsedLevelsAreSubtotals="1" fieldPosition="0"/>
    </format>
  </formats>
  <pivotHierarchies count="8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Sub Category].&amp;[Bike Racks]"/>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Items]"/>
        <x15:activeTabTopLevelEntity name="[Calendar]"/>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913342E-B04F-44C1-BB43-714D03E6C528}" name="pvt_items_sold" cacheId="134" applyNumberFormats="0" applyBorderFormats="0" applyFontFormats="0" applyPatternFormats="0" applyAlignmentFormats="0" applyWidthHeightFormats="1" dataCaption="Values" tag="bbee6dda-2634-4fb0-84af-f3c289dda50f" updatedVersion="8" minRefreshableVersion="3" useAutoFormatting="1" subtotalHiddenItems="1" itemPrintTitles="1" createdVersion="8" indent="0" outline="1" outlineData="1" multipleFieldFilters="0">
  <location ref="E16:E17"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name="Items Sold" fld="1" baseField="0" baseItem="0"/>
  </dataFields>
  <formats count="1">
    <format dxfId="6">
      <pivotArea outline="0" collapsedLevelsAreSubtotals="1" fieldPosition="0"/>
    </format>
  </formats>
  <pivotHierarchies count="8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Sub Category].&amp;[Bike Racks]"/>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Items Sol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_Items]"/>
        <x15:activeTabTopLevelEntity name="[Calendar]"/>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7C6D5AB-5619-4F3A-A5ED-C5E82CA61609}" name="pvt_categories_by_revenue" cacheId="130" applyNumberFormats="0" applyBorderFormats="0" applyFontFormats="0" applyPatternFormats="0" applyAlignmentFormats="0" applyWidthHeightFormats="1" dataCaption="Values" tag="d488b4aa-e79d-4b96-8eb3-684b4dfe64b0" updatedVersion="8" minRefreshableVersion="3" visualTotals="0" useAutoFormatting="1" subtotalHiddenItems="1" rowGrandTotals="0" colGrandTotals="0" itemPrintTitles="1" createdVersion="8" indent="0" outline="1" outlineData="1" multipleFieldFilters="0" chartFormat="13">
  <location ref="J36:K40" firstHeaderRow="1" firstDataRow="1" firstDataCol="1"/>
  <pivotFields count="3">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s>
  <rowFields count="1">
    <field x="0"/>
  </rowFields>
  <rowItems count="4">
    <i>
      <x/>
    </i>
    <i>
      <x v="2"/>
    </i>
    <i>
      <x v="3"/>
    </i>
    <i>
      <x v="1"/>
    </i>
  </rowItems>
  <colItems count="1">
    <i/>
  </colItems>
  <dataFields count="1">
    <dataField fld="2" subtotal="count" showDataAs="percentOfTotal" baseField="0" baseItem="0" numFmtId="10"/>
  </dataFields>
  <formats count="2">
    <format dxfId="8">
      <pivotArea collapsedLevelsAreSubtotals="1" fieldPosition="0">
        <references count="1">
          <reference field="0" count="0"/>
        </references>
      </pivotArea>
    </format>
    <format dxfId="7">
      <pivotArea outline="0" fieldPosition="0">
        <references count="1">
          <reference field="4294967294" count="1">
            <x v="0"/>
          </reference>
        </references>
      </pivotArea>
    </format>
  </formats>
  <chartFormats count="1">
    <chartFormat chart="10" format="4" series="1">
      <pivotArea type="data" outline="0" fieldPosition="0">
        <references count="1">
          <reference field="4294967294" count="1" selected="0">
            <x v="0"/>
          </reference>
        </references>
      </pivotArea>
    </chartFormat>
  </chartFormats>
  <pivotHierarchies count="8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Sub Category].&amp;[Bike Racks]"/>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_Item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BCD9F83-9E09-42DC-BE48-5A6676C11942}" sourceName="[Calendar].[Year]">
  <pivotTables>
    <pivotTable tabId="38" name="pvt_monthly_trend"/>
    <pivotTable tabId="38" name="pvt_aov"/>
    <pivotTable tabId="38" name="pvt_categories_by_revenue"/>
    <pivotTable tabId="38" name="pvt_gross_profit"/>
    <pivotTable tabId="38" name="pvt_items_sold"/>
    <pivotTable tabId="38" name="pvt_orders"/>
    <pivotTable tabId="38" name="pvt_pareto_chart"/>
    <pivotTable tabId="38" name="pvt_revenue"/>
    <pivotTable tabId="38" name="pvt_top_8_product_groups_by_revenue"/>
  </pivotTables>
  <data>
    <olap pivotCacheId="1761650835">
      <levels count="2">
        <level uniqueName="[Calendar].[Year].[(All)]" sourceCaption="(All)" count="0"/>
        <level uniqueName="[Calendar].[Year].[Year]" sourceCaption="Year" count="2">
          <ranges>
            <range startItem="0">
              <i n="[Calendar].[Year].&amp;[2018]" c="2018"/>
              <i n="[Calendar].[Year].&amp;[2019]" c="2019"/>
            </range>
          </ranges>
        </level>
      </levels>
      <selections count="1">
        <selection n="[Calend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AA9A0BB-371B-4218-B78A-687772810267}" sourceName="[Products].[Category]">
  <pivotTables>
    <pivotTable tabId="38" name="pvt_aov"/>
    <pivotTable tabId="38" name="pvt_categories_by_revenue"/>
    <pivotTable tabId="38" name="pvt_gross_profit"/>
    <pivotTable tabId="38" name="pvt_items_sold"/>
    <pivotTable tabId="38" name="pvt_monthly_trend"/>
    <pivotTable tabId="38" name="pvt_orders"/>
    <pivotTable tabId="38" name="pvt_revenue"/>
    <pivotTable tabId="38" name="pvt_revenue_month"/>
    <pivotTable tabId="38" name="pvt_top_8_product_groups_by_revenue"/>
  </pivotTables>
  <data>
    <olap pivotCacheId="1761650835">
      <levels count="2">
        <level uniqueName="[Products].[Category].[(All)]" sourceCaption="(All)" count="0"/>
        <level uniqueName="[Products].[Category].[Category]" sourceCaption="Category" count="4">
          <ranges>
            <range startItem="0">
              <i n="[Products].[Category].&amp;[Accessories]" c="Accessories"/>
              <i n="[Products].[Category].&amp;[Bikes]" c="Bikes"/>
              <i n="[Products].[Category].&amp;[Clothing]" c="Clothing"/>
              <i n="[Products].[Category].&amp;[Components]" c="Components"/>
            </range>
          </ranges>
        </level>
      </levels>
      <selections count="1">
        <selection n="[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56D8CBC-8504-4EAF-9C4B-9C4999375EE9}" cache="Slicer_Year" caption="Year" level="1" style="Dashboard" rowHeight="241300"/>
  <slicer name="Category" xr10:uid="{1F7B82AA-AC09-415F-A1E7-701A717505B3}" cache="Slicer_Category" caption="Product Category" level="1" style="Dashboard"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70B55831-8763-427E-AC3C-FEAD8FD1E866}" cache="Slicer_Category" caption="Product Category" level="1" style="Dashboard" rowHeight="241300"/>
</slicers>
</file>

<file path=xl/theme/theme1.xml><?xml version="1.0" encoding="utf-8"?>
<a:theme xmlns:a="http://schemas.openxmlformats.org/drawingml/2006/main" name="ThemeBlu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278DE-9802-4B83-B3A3-1DFA7BF8DB29}">
  <sheetPr codeName="Sheet5">
    <tabColor rgb="FF10CF9B"/>
  </sheetPr>
  <dimension ref="C5:AO64"/>
  <sheetViews>
    <sheetView zoomScale="85" zoomScaleNormal="85" zoomScaleSheetLayoutView="55" workbookViewId="0"/>
  </sheetViews>
  <sheetFormatPr defaultRowHeight="14.5" x14ac:dyDescent="0.35"/>
  <cols>
    <col min="1" max="4" width="8.7265625" style="1"/>
    <col min="5" max="5" width="11.6328125" style="1" bestFit="1" customWidth="1"/>
    <col min="6" max="6" width="21.1796875" style="1" customWidth="1"/>
    <col min="7" max="8" width="10.54296875" style="1" customWidth="1"/>
    <col min="9" max="9" width="5" style="1" customWidth="1"/>
    <col min="10" max="10" width="15.6328125" style="1" bestFit="1" customWidth="1"/>
    <col min="11" max="11" width="11.6328125" style="1" bestFit="1" customWidth="1"/>
    <col min="12" max="12" width="6.81640625" style="1" bestFit="1" customWidth="1"/>
    <col min="13" max="14" width="6.54296875" style="1" customWidth="1"/>
    <col min="15" max="15" width="2.7265625" style="1" customWidth="1"/>
    <col min="16" max="16" width="19.7265625" style="1" customWidth="1"/>
    <col min="17" max="17" width="18.6328125" style="1" customWidth="1"/>
    <col min="18" max="18" width="13.36328125" style="1" customWidth="1"/>
    <col min="19" max="19" width="15.6328125" style="1" bestFit="1" customWidth="1"/>
    <col min="20" max="20" width="11.6328125" style="1" bestFit="1" customWidth="1"/>
    <col min="21" max="21" width="16.36328125" style="1" bestFit="1" customWidth="1"/>
    <col min="22" max="22" width="24.90625" style="1" customWidth="1"/>
    <col min="23" max="23" width="29.6328125" style="1" customWidth="1"/>
    <col min="24" max="24" width="10.7265625" style="1" bestFit="1" customWidth="1"/>
    <col min="25" max="25" width="6.7265625" style="1" bestFit="1" customWidth="1"/>
    <col min="26" max="26" width="10.7265625" style="1" bestFit="1" customWidth="1"/>
    <col min="27" max="27" width="13.1796875" style="1" bestFit="1" customWidth="1"/>
    <col min="28" max="28" width="11.6328125" style="1" bestFit="1" customWidth="1"/>
    <col min="29" max="29" width="10.6328125" style="1" customWidth="1"/>
    <col min="30" max="30" width="13" style="1" customWidth="1"/>
    <col min="31" max="31" width="3.90625" style="1" bestFit="1" customWidth="1"/>
    <col min="32" max="32" width="4.7265625" style="1" bestFit="1" customWidth="1"/>
    <col min="33" max="33" width="3.7265625" style="1" bestFit="1" customWidth="1"/>
    <col min="34" max="34" width="3.26953125" style="1" bestFit="1" customWidth="1"/>
    <col min="35" max="35" width="4.1796875" style="1" bestFit="1" customWidth="1"/>
    <col min="36" max="36" width="17.36328125" style="1" customWidth="1"/>
    <col min="37" max="37" width="7.36328125" style="1" customWidth="1"/>
    <col min="38" max="38" width="8.81640625" style="1" customWidth="1"/>
    <col min="39" max="39" width="11.81640625" style="1" customWidth="1"/>
    <col min="40" max="40" width="10.7265625" style="1" bestFit="1" customWidth="1"/>
    <col min="41" max="41" width="15.1796875" style="1" customWidth="1"/>
    <col min="42" max="16384" width="8.7265625" style="1"/>
  </cols>
  <sheetData>
    <row r="5" spans="5:40" ht="19.5" x14ac:dyDescent="0.35">
      <c r="E5" s="32" t="s">
        <v>70</v>
      </c>
      <c r="F5" s="32"/>
      <c r="G5" s="32"/>
      <c r="H5" s="32"/>
      <c r="I5" s="17"/>
      <c r="J5" s="32" t="s">
        <v>69</v>
      </c>
      <c r="K5" s="32"/>
      <c r="L5" s="32"/>
      <c r="M5" s="32"/>
      <c r="N5" s="32"/>
      <c r="AA5" s="10" t="s">
        <v>83</v>
      </c>
      <c r="AB5" t="s" vm="2">
        <v>78</v>
      </c>
    </row>
    <row r="6" spans="5:40" x14ac:dyDescent="0.35">
      <c r="J6"/>
      <c r="K6"/>
      <c r="AA6" s="10" t="s">
        <v>77</v>
      </c>
      <c r="AB6" t="s" vm="1">
        <v>78</v>
      </c>
      <c r="AD6" s="21" t="str">
        <f>IF(AB6="All",
    "Peak month: "&amp;AB23&amp;" → strongest annual demand peak; prepare inventory, logistics, and marketing ahead of Q3–Q4.",
    "Peak month: "&amp;AB23&amp;" → "&amp;
        IF(AB6="Bikes","strong summer-driven demand; prepare inventory before Q3.",
        IF(AB6="Clothing","promotion-driven uplift; plan seasonal campaigns.",
        IF(AB6="Accessories","late-summer demand spike; optimize stocking for Aug peak.",
        "maintenance/upgrade-driven peak; prepare for late-summer surge."
        )))
)</f>
        <v>Peak month: Aug → strongest annual demand peak; prepare inventory, logistics, and marketing ahead of Q3–Q4.</v>
      </c>
    </row>
    <row r="7" spans="5:40" x14ac:dyDescent="0.35">
      <c r="E7" s="33" t="s">
        <v>1</v>
      </c>
      <c r="F7" s="33"/>
      <c r="J7" s="33" t="s">
        <v>22</v>
      </c>
      <c r="K7" s="33"/>
      <c r="L7" s="33"/>
      <c r="M7" s="16"/>
      <c r="N7" s="16"/>
      <c r="O7" s="16"/>
      <c r="P7" s="16"/>
      <c r="Q7" s="16"/>
      <c r="S7" s="33" t="s">
        <v>65</v>
      </c>
      <c r="T7" s="33"/>
      <c r="U7" s="33"/>
      <c r="V7" s="33"/>
      <c r="W7" s="33"/>
      <c r="AA7" s="33" t="str">
        <f>IF(AB6="All","Monthly Revenue Trend","Monthly Revenue Trend - " &amp; AB6)</f>
        <v>Monthly Revenue Trend</v>
      </c>
      <c r="AB7" s="33"/>
      <c r="AD7" s="21" t="str">
        <f>IF(AB6="All",
    "Weak month: "&amp;AB24&amp;" → expected annual dip; minimize cost exposure and adjust staffing &amp; operations.",
    "Weak month: "&amp;AB24&amp;" → "&amp;
        IF(AB6="Bikes","expected seasonal dip; reduce stock &amp; staffing.",
        IF(AB6="Clothing","lowest demand period; use clearance &amp; low-cost ops.",
        IF(AB6="Accessories","post-holiday drop; minimize inventory exposure.",
        "minimal maintenance demand; lower purchasing &amp; operations."
        )))
)</f>
        <v>Weak month: Jan → expected annual dip; minimize cost exposure and adjust staffing &amp; operations.</v>
      </c>
    </row>
    <row r="8" spans="5:40" x14ac:dyDescent="0.35">
      <c r="E8" s="4" t="s">
        <v>0</v>
      </c>
      <c r="F8" s="4"/>
      <c r="J8" s="10" t="s">
        <v>8</v>
      </c>
      <c r="K8" t="s">
        <v>0</v>
      </c>
      <c r="L8" t="s">
        <v>3</v>
      </c>
      <c r="M8"/>
      <c r="P8" s="24" t="s">
        <v>8</v>
      </c>
      <c r="Q8" s="24" t="s">
        <v>7</v>
      </c>
      <c r="S8" s="10" t="s">
        <v>8</v>
      </c>
      <c r="T8" t="s">
        <v>7</v>
      </c>
      <c r="U8" t="s">
        <v>66</v>
      </c>
      <c r="V8" s="15" t="s">
        <v>92</v>
      </c>
      <c r="W8" s="15" t="s">
        <v>67</v>
      </c>
      <c r="X8" s="15" t="s">
        <v>71</v>
      </c>
      <c r="Y8"/>
      <c r="Z8"/>
      <c r="AA8" s="10" t="s">
        <v>8</v>
      </c>
      <c r="AB8" t="s">
        <v>0</v>
      </c>
      <c r="AC8" s="21"/>
      <c r="AD8" t="str">
        <f>IF(AB6="All",
    "Recent momentum: "&amp;TEXT(AB25,"0%")&amp;" → reflects portfolio-wide slowdown toward year-end.",
    "Recent momentum: "&amp;TEXT(AB25,"0%")&amp;" → "&amp;
        IF(AB25&lt;0,
            "reflects market-wide slowdown.",
            "indicates positive category lift."
        )
)</f>
        <v>Recent momentum: -13% → reflects portfolio-wide slowdown toward year-end.</v>
      </c>
      <c r="AE8"/>
      <c r="AF8"/>
      <c r="AG8"/>
      <c r="AH8"/>
      <c r="AI8"/>
      <c r="AJ8"/>
      <c r="AK8"/>
      <c r="AL8"/>
      <c r="AM8"/>
      <c r="AN8"/>
    </row>
    <row r="9" spans="5:40" x14ac:dyDescent="0.35">
      <c r="E9" s="5">
        <v>62010266.930000052</v>
      </c>
      <c r="F9" s="6">
        <f>GETPIVOTDATA("[Measures].[Revenue]",$E$8)</f>
        <v>62010266.930000052</v>
      </c>
      <c r="J9" s="11" t="s">
        <v>13</v>
      </c>
      <c r="K9" s="8">
        <v>2167940.1999999969</v>
      </c>
      <c r="L9" s="34">
        <v>105</v>
      </c>
      <c r="M9" s="12"/>
      <c r="N9" s="12"/>
      <c r="O9" s="12"/>
      <c r="P9" s="11" t="s">
        <v>48</v>
      </c>
      <c r="Q9">
        <v>923183.50999999058</v>
      </c>
      <c r="R9"/>
      <c r="S9" s="11" t="s">
        <v>48</v>
      </c>
      <c r="T9" s="34">
        <v>923183.50999999058</v>
      </c>
      <c r="U9" s="13">
        <v>0.28372999004757193</v>
      </c>
      <c r="V9" s="13">
        <f>U9</f>
        <v>0.28372999004757193</v>
      </c>
      <c r="W9" s="14">
        <v>0.8</v>
      </c>
      <c r="X9" t="str">
        <f>IF(V9&lt;=0.8,"A",IF(V9&lt;=0.95,"B","C"))</f>
        <v>A</v>
      </c>
      <c r="Y9"/>
      <c r="Z9"/>
      <c r="AA9" s="11" t="s">
        <v>13</v>
      </c>
      <c r="AB9" s="8">
        <v>2167940.1999999969</v>
      </c>
      <c r="AC9"/>
      <c r="AD9" t="str">
        <f>IF(AB6="All",
    "Seasonality: "&amp;AC26&amp;" → mid-year uplift with predictable Q1–Q4 dips; stable overall demand pattern.",
    "Seasonality: "&amp;AC26&amp;" → "&amp;
        IF(AB6="Bikes","stable demand; ideal for cost optimization.",
        IF(AB6="Clothing","mid-level seasonality driven by promo cycles.",
        IF(AB6="Accessories","holiday &amp; promotion-driven spikes; plan flexible stocking.",
        "upgrade-cycle seasonality; expect sharp late-summer peaks."
        )))
)</f>
        <v>Seasonality: Moderate → mid-year uplift with predictable Q1–Q4 dips; stable overall demand pattern.</v>
      </c>
      <c r="AE9"/>
      <c r="AF9"/>
      <c r="AG9"/>
      <c r="AH9"/>
      <c r="AI9"/>
      <c r="AJ9"/>
      <c r="AK9"/>
      <c r="AL9"/>
      <c r="AM9"/>
      <c r="AN9"/>
    </row>
    <row r="10" spans="5:40" x14ac:dyDescent="0.35">
      <c r="J10" s="11" t="s">
        <v>12</v>
      </c>
      <c r="K10" s="8">
        <v>3997698.7600000063</v>
      </c>
      <c r="L10" s="34">
        <v>193</v>
      </c>
      <c r="M10" s="12"/>
      <c r="N10" s="12"/>
      <c r="O10" s="12"/>
      <c r="P10" s="11" t="s">
        <v>53</v>
      </c>
      <c r="Q10">
        <v>845072.34999999334</v>
      </c>
      <c r="R10"/>
      <c r="S10" s="11" t="s">
        <v>53</v>
      </c>
      <c r="T10" s="34">
        <v>845072.34999999334</v>
      </c>
      <c r="U10" s="13">
        <v>0.25972341019715439</v>
      </c>
      <c r="V10" s="13">
        <f>U10+V9</f>
        <v>0.54345340024472633</v>
      </c>
      <c r="W10" s="14">
        <v>0.8</v>
      </c>
      <c r="X10" t="str">
        <f t="shared" ref="X10:X45" si="0">IF(V10&lt;=0.8,"A",IF(V10&lt;=0.95,"B","C"))</f>
        <v>A</v>
      </c>
      <c r="Y10"/>
      <c r="Z10"/>
      <c r="AA10" s="11" t="s">
        <v>12</v>
      </c>
      <c r="AB10" s="8">
        <v>3997698.7600000063</v>
      </c>
      <c r="AC10"/>
      <c r="AD10"/>
      <c r="AE10"/>
      <c r="AF10"/>
      <c r="AG10"/>
      <c r="AH10"/>
      <c r="AI10"/>
      <c r="AJ10"/>
      <c r="AK10"/>
      <c r="AL10"/>
      <c r="AM10"/>
      <c r="AN10"/>
    </row>
    <row r="11" spans="5:40" x14ac:dyDescent="0.35">
      <c r="E11" s="33" t="s">
        <v>2</v>
      </c>
      <c r="F11" s="33"/>
      <c r="G11" s="26"/>
      <c r="J11" s="11" t="s">
        <v>16</v>
      </c>
      <c r="K11" s="8">
        <v>3764457.5600000042</v>
      </c>
      <c r="L11" s="34">
        <v>188</v>
      </c>
      <c r="M11" s="12"/>
      <c r="N11" s="12"/>
      <c r="O11" s="12"/>
      <c r="P11" s="11" t="s">
        <v>60</v>
      </c>
      <c r="Q11">
        <v>280567.0000000007</v>
      </c>
      <c r="R11"/>
      <c r="S11" s="11" t="s">
        <v>60</v>
      </c>
      <c r="T11" s="34">
        <v>280567.0000000007</v>
      </c>
      <c r="U11" s="13">
        <v>8.6229087993218295E-2</v>
      </c>
      <c r="V11" s="13">
        <f t="shared" ref="V11:V45" si="1">U11+V10</f>
        <v>0.62968248823794459</v>
      </c>
      <c r="W11" s="14">
        <v>0.8</v>
      </c>
      <c r="X11" t="str">
        <f t="shared" si="0"/>
        <v>A</v>
      </c>
      <c r="Y11"/>
      <c r="Z11"/>
      <c r="AA11" s="11" t="s">
        <v>16</v>
      </c>
      <c r="AB11" s="8">
        <v>3764457.5600000042</v>
      </c>
      <c r="AC11"/>
      <c r="AD11"/>
      <c r="AE11"/>
      <c r="AF11"/>
      <c r="AG11"/>
      <c r="AH11"/>
      <c r="AI11"/>
      <c r="AJ11"/>
      <c r="AK11"/>
      <c r="AL11"/>
      <c r="AM11"/>
      <c r="AN11"/>
    </row>
    <row r="12" spans="5:40" x14ac:dyDescent="0.35">
      <c r="E12" t="s">
        <v>3</v>
      </c>
      <c r="F12"/>
      <c r="G12"/>
      <c r="H12"/>
      <c r="J12" s="11" t="s">
        <v>9</v>
      </c>
      <c r="K12" s="8">
        <v>2942600.8600000064</v>
      </c>
      <c r="L12" s="34">
        <v>111</v>
      </c>
      <c r="M12" s="12"/>
      <c r="N12" s="12"/>
      <c r="O12" s="12"/>
      <c r="P12" s="11" t="s">
        <v>49</v>
      </c>
      <c r="Q12">
        <v>256685.73000000417</v>
      </c>
      <c r="R12"/>
      <c r="S12" s="11" t="s">
        <v>49</v>
      </c>
      <c r="T12" s="34">
        <v>256685.73000000417</v>
      </c>
      <c r="U12" s="13">
        <v>7.8889450287360163E-2</v>
      </c>
      <c r="V12" s="13">
        <f t="shared" si="1"/>
        <v>0.70857193852530476</v>
      </c>
      <c r="W12" s="14">
        <v>0.8</v>
      </c>
      <c r="X12" t="str">
        <f t="shared" si="0"/>
        <v>A</v>
      </c>
      <c r="Y12"/>
      <c r="Z12"/>
      <c r="AA12" s="11" t="s">
        <v>9</v>
      </c>
      <c r="AB12" s="8">
        <v>2942600.8600000064</v>
      </c>
      <c r="AC12"/>
      <c r="AD12"/>
      <c r="AE12"/>
      <c r="AF12"/>
      <c r="AG12"/>
      <c r="AH12"/>
      <c r="AI12"/>
      <c r="AJ12"/>
      <c r="AK12"/>
      <c r="AL12"/>
      <c r="AM12"/>
      <c r="AN12"/>
    </row>
    <row r="13" spans="5:40" x14ac:dyDescent="0.35">
      <c r="E13" s="9">
        <v>2539</v>
      </c>
      <c r="F13" s="9">
        <f>E13</f>
        <v>2539</v>
      </c>
      <c r="G13"/>
      <c r="H13"/>
      <c r="J13" s="11" t="s">
        <v>17</v>
      </c>
      <c r="K13" s="8">
        <v>5500984.5300000114</v>
      </c>
      <c r="L13" s="34">
        <v>219</v>
      </c>
      <c r="M13" s="12"/>
      <c r="N13" s="12"/>
      <c r="O13" s="12"/>
      <c r="P13" s="11" t="s">
        <v>63</v>
      </c>
      <c r="Q13">
        <v>176647.95000000024</v>
      </c>
      <c r="R13"/>
      <c r="S13" s="11" t="s">
        <v>63</v>
      </c>
      <c r="T13" s="34">
        <v>176647.95000000024</v>
      </c>
      <c r="U13" s="13">
        <v>5.4290745612889643E-2</v>
      </c>
      <c r="V13" s="13">
        <f t="shared" si="1"/>
        <v>0.76286268413819436</v>
      </c>
      <c r="W13" s="14">
        <v>0.8</v>
      </c>
      <c r="X13" t="str">
        <f t="shared" si="0"/>
        <v>A</v>
      </c>
      <c r="Y13"/>
      <c r="Z13"/>
      <c r="AA13" s="11" t="s">
        <v>17</v>
      </c>
      <c r="AB13" s="8">
        <v>5500984.5300000114</v>
      </c>
      <c r="AC13"/>
      <c r="AD13"/>
      <c r="AE13"/>
      <c r="AF13"/>
      <c r="AG13"/>
      <c r="AH13"/>
      <c r="AI13"/>
      <c r="AJ13"/>
      <c r="AK13"/>
      <c r="AL13"/>
      <c r="AM13"/>
      <c r="AN13"/>
    </row>
    <row r="14" spans="5:40" x14ac:dyDescent="0.35">
      <c r="E14"/>
      <c r="F14"/>
      <c r="G14"/>
      <c r="H14"/>
      <c r="J14" s="11" t="s">
        <v>15</v>
      </c>
      <c r="K14" s="8">
        <v>3833595.2800000091</v>
      </c>
      <c r="L14" s="34">
        <v>170</v>
      </c>
      <c r="M14" s="12"/>
      <c r="N14" s="12"/>
      <c r="O14" s="12"/>
      <c r="P14" s="11" t="s">
        <v>54</v>
      </c>
      <c r="Q14">
        <v>138628.70999999886</v>
      </c>
      <c r="R14"/>
      <c r="S14" s="11" t="s">
        <v>54</v>
      </c>
      <c r="T14" s="34">
        <v>138628.70999999886</v>
      </c>
      <c r="U14" s="13">
        <v>4.2605963042610898E-2</v>
      </c>
      <c r="V14" s="13">
        <f>U14+V13</f>
        <v>0.80546864718080524</v>
      </c>
      <c r="W14" s="14">
        <v>0.8</v>
      </c>
      <c r="X14" t="str">
        <f t="shared" si="0"/>
        <v>B</v>
      </c>
      <c r="Y14"/>
      <c r="Z14"/>
      <c r="AA14" s="11" t="s">
        <v>15</v>
      </c>
      <c r="AB14" s="8">
        <v>3833595.2800000091</v>
      </c>
      <c r="AC14"/>
      <c r="AD14"/>
      <c r="AE14"/>
      <c r="AF14"/>
      <c r="AG14"/>
      <c r="AH14"/>
      <c r="AI14"/>
      <c r="AJ14"/>
      <c r="AK14"/>
      <c r="AL14"/>
      <c r="AM14"/>
      <c r="AN14"/>
    </row>
    <row r="15" spans="5:40" x14ac:dyDescent="0.35">
      <c r="E15" s="33" t="s">
        <v>4</v>
      </c>
      <c r="F15" s="33"/>
      <c r="G15"/>
      <c r="H15"/>
      <c r="J15" s="11" t="s">
        <v>14</v>
      </c>
      <c r="K15" s="8">
        <v>5706749.6500000162</v>
      </c>
      <c r="L15" s="34">
        <v>167</v>
      </c>
      <c r="M15" s="12"/>
      <c r="N15" s="12"/>
      <c r="O15" s="12"/>
      <c r="P15" s="11" t="s">
        <v>56</v>
      </c>
      <c r="Q15">
        <v>76949.839999999967</v>
      </c>
      <c r="R15"/>
      <c r="S15" s="11" t="s">
        <v>56</v>
      </c>
      <c r="T15" s="34">
        <v>76949.839999999967</v>
      </c>
      <c r="U15" s="13">
        <v>2.3649661308792726E-2</v>
      </c>
      <c r="V15" s="13">
        <f t="shared" si="1"/>
        <v>0.829118308489598</v>
      </c>
      <c r="W15" s="14">
        <v>0.8</v>
      </c>
      <c r="X15" t="str">
        <f t="shared" si="0"/>
        <v>B</v>
      </c>
      <c r="Y15"/>
      <c r="Z15"/>
      <c r="AA15" s="11" t="s">
        <v>14</v>
      </c>
      <c r="AB15" s="8">
        <v>5706749.6500000162</v>
      </c>
      <c r="AC15"/>
    </row>
    <row r="16" spans="5:40" x14ac:dyDescent="0.35">
      <c r="E16" t="s">
        <v>4</v>
      </c>
      <c r="F16"/>
      <c r="G16"/>
      <c r="H16"/>
      <c r="J16" s="11" t="s">
        <v>10</v>
      </c>
      <c r="K16" s="8">
        <v>8766176.6000000443</v>
      </c>
      <c r="L16" s="34">
        <v>325</v>
      </c>
      <c r="M16" s="12"/>
      <c r="N16" s="12"/>
      <c r="O16" s="12"/>
      <c r="P16" s="11" t="s">
        <v>43</v>
      </c>
      <c r="Q16">
        <v>64829.890000000094</v>
      </c>
      <c r="R16"/>
      <c r="S16" s="11" t="s">
        <v>43</v>
      </c>
      <c r="T16" s="34">
        <v>64829.890000000094</v>
      </c>
      <c r="U16" s="13">
        <v>1.9924732022656468E-2</v>
      </c>
      <c r="V16" s="13">
        <f t="shared" si="1"/>
        <v>0.84904304051225443</v>
      </c>
      <c r="W16" s="14">
        <v>0.8</v>
      </c>
      <c r="X16" t="str">
        <f t="shared" si="0"/>
        <v>B</v>
      </c>
      <c r="Y16"/>
      <c r="Z16"/>
      <c r="AA16" s="11" t="s">
        <v>10</v>
      </c>
      <c r="AB16" s="8">
        <v>8766176.6000000443</v>
      </c>
      <c r="AC16"/>
    </row>
    <row r="17" spans="3:41" x14ac:dyDescent="0.35">
      <c r="E17" s="9">
        <v>158497</v>
      </c>
      <c r="F17" s="9">
        <f>E17</f>
        <v>158497</v>
      </c>
      <c r="G17"/>
      <c r="H17"/>
      <c r="J17" s="11" t="s">
        <v>20</v>
      </c>
      <c r="K17" s="8">
        <v>7785106.7100000326</v>
      </c>
      <c r="L17" s="34">
        <v>287</v>
      </c>
      <c r="M17" s="12"/>
      <c r="N17" s="12"/>
      <c r="O17" s="12"/>
      <c r="P17" s="11" t="s">
        <v>58</v>
      </c>
      <c r="Q17">
        <v>62312.510000000148</v>
      </c>
      <c r="R17"/>
      <c r="S17" s="11" t="s">
        <v>58</v>
      </c>
      <c r="T17" s="34">
        <v>62312.510000000148</v>
      </c>
      <c r="U17" s="13">
        <v>1.9151043807248514E-2</v>
      </c>
      <c r="V17" s="13">
        <f t="shared" si="1"/>
        <v>0.86819408431950296</v>
      </c>
      <c r="W17" s="14">
        <v>0.8</v>
      </c>
      <c r="X17" t="str">
        <f t="shared" si="0"/>
        <v>B</v>
      </c>
      <c r="Y17"/>
      <c r="Z17"/>
      <c r="AA17" s="11" t="s">
        <v>20</v>
      </c>
      <c r="AB17" s="8">
        <v>7785106.7100000326</v>
      </c>
      <c r="AC17"/>
    </row>
    <row r="18" spans="3:41" x14ac:dyDescent="0.35">
      <c r="E18"/>
      <c r="F18"/>
      <c r="G18"/>
      <c r="H18"/>
      <c r="J18" s="11" t="s">
        <v>19</v>
      </c>
      <c r="K18" s="8">
        <v>4410278.6200000113</v>
      </c>
      <c r="L18" s="34">
        <v>172</v>
      </c>
      <c r="M18" s="12"/>
      <c r="N18" s="12"/>
      <c r="O18" s="12"/>
      <c r="P18" s="11" t="s">
        <v>40</v>
      </c>
      <c r="Q18">
        <v>59789.729999999916</v>
      </c>
      <c r="R18"/>
      <c r="S18" s="11" t="s">
        <v>40</v>
      </c>
      <c r="T18" s="34">
        <v>59789.729999999916</v>
      </c>
      <c r="U18" s="13">
        <v>1.8375695963034653E-2</v>
      </c>
      <c r="V18" s="13">
        <f t="shared" si="1"/>
        <v>0.88656978028253763</v>
      </c>
      <c r="W18" s="14">
        <v>0.8</v>
      </c>
      <c r="X18" t="str">
        <f t="shared" si="0"/>
        <v>B</v>
      </c>
      <c r="Y18"/>
      <c r="Z18"/>
      <c r="AA18" s="11" t="s">
        <v>19</v>
      </c>
      <c r="AB18" s="8">
        <v>4410278.6200000113</v>
      </c>
      <c r="AC18"/>
      <c r="AK18" s="1" t="s">
        <v>85</v>
      </c>
      <c r="AL18" s="1" t="s">
        <v>86</v>
      </c>
      <c r="AM18" s="1" t="s">
        <v>87</v>
      </c>
      <c r="AN18" s="1" t="s">
        <v>88</v>
      </c>
      <c r="AO18" s="1" t="s">
        <v>89</v>
      </c>
    </row>
    <row r="19" spans="3:41" x14ac:dyDescent="0.35">
      <c r="E19" s="33" t="s">
        <v>5</v>
      </c>
      <c r="F19" s="33"/>
      <c r="G19"/>
      <c r="H19"/>
      <c r="J19" s="11" t="s">
        <v>18</v>
      </c>
      <c r="K19" s="8">
        <v>7037274.3300000252</v>
      </c>
      <c r="L19" s="34">
        <v>312</v>
      </c>
      <c r="M19" s="12"/>
      <c r="N19" s="12"/>
      <c r="O19" s="12"/>
      <c r="P19" s="11" t="s">
        <v>27</v>
      </c>
      <c r="Q19">
        <v>51819.689999999748</v>
      </c>
      <c r="R19"/>
      <c r="S19" s="11" t="s">
        <v>27</v>
      </c>
      <c r="T19" s="34">
        <v>51819.689999999748</v>
      </c>
      <c r="U19" s="13">
        <v>1.5926194487560053E-2</v>
      </c>
      <c r="V19" s="13">
        <f t="shared" si="1"/>
        <v>0.90249597477009769</v>
      </c>
      <c r="W19" s="14">
        <v>0.8</v>
      </c>
      <c r="X19" t="str">
        <f t="shared" si="0"/>
        <v>B</v>
      </c>
      <c r="Y19"/>
      <c r="Z19"/>
      <c r="AA19" s="11" t="s">
        <v>18</v>
      </c>
      <c r="AB19" s="8">
        <v>7037274.3300000252</v>
      </c>
      <c r="AC19"/>
      <c r="AJ19" s="1" t="s">
        <v>81</v>
      </c>
      <c r="AK19" s="22">
        <v>1.28</v>
      </c>
      <c r="AL19" s="16">
        <v>1.1000000000000001</v>
      </c>
      <c r="AM19" s="16">
        <v>2.08</v>
      </c>
      <c r="AN19" s="16">
        <v>1.8</v>
      </c>
      <c r="AO19" s="16">
        <v>2.1</v>
      </c>
    </row>
    <row r="20" spans="3:41" x14ac:dyDescent="0.35">
      <c r="E20" t="s">
        <v>6</v>
      </c>
      <c r="F20"/>
      <c r="G20"/>
      <c r="H20"/>
      <c r="J20" s="11" t="s">
        <v>11</v>
      </c>
      <c r="K20" s="8">
        <v>6097403.8300000066</v>
      </c>
      <c r="L20" s="34">
        <v>290</v>
      </c>
      <c r="M20" s="12"/>
      <c r="N20" s="12"/>
      <c r="O20" s="12"/>
      <c r="P20" s="11" t="s">
        <v>62</v>
      </c>
      <c r="Q20">
        <v>47412.689999999944</v>
      </c>
      <c r="R20"/>
      <c r="S20" s="11" t="s">
        <v>62</v>
      </c>
      <c r="T20" s="34">
        <v>47412.689999999944</v>
      </c>
      <c r="U20" s="13">
        <v>1.4571752978807792E-2</v>
      </c>
      <c r="V20" s="13">
        <f t="shared" si="1"/>
        <v>0.91706772774890544</v>
      </c>
      <c r="W20" s="14">
        <v>0.8</v>
      </c>
      <c r="X20" t="str">
        <f t="shared" si="0"/>
        <v>B</v>
      </c>
      <c r="Y20"/>
      <c r="Z20"/>
      <c r="AA20" s="11" t="s">
        <v>11</v>
      </c>
      <c r="AB20" s="8">
        <v>6097403.8300000066</v>
      </c>
      <c r="AC20"/>
      <c r="AJ20" s="19" t="s">
        <v>84</v>
      </c>
      <c r="AK20" s="30">
        <v>-0.13</v>
      </c>
      <c r="AL20" s="30">
        <v>-0.14000000000000001</v>
      </c>
      <c r="AM20" s="30">
        <v>-0.08</v>
      </c>
      <c r="AN20" s="30">
        <v>-7.0000000000000007E-2</v>
      </c>
      <c r="AO20" s="30">
        <v>-0.11</v>
      </c>
    </row>
    <row r="21" spans="3:41" x14ac:dyDescent="0.35">
      <c r="E21" s="34">
        <v>24423.106313509277</v>
      </c>
      <c r="F21" s="31">
        <f>E21</f>
        <v>24423.106313509277</v>
      </c>
      <c r="G21"/>
      <c r="H21"/>
      <c r="J21" s="11" t="s">
        <v>21</v>
      </c>
      <c r="K21" s="8">
        <v>62010266.930000052</v>
      </c>
      <c r="L21" s="34">
        <v>2539</v>
      </c>
      <c r="M21" s="12"/>
      <c r="N21" s="12"/>
      <c r="O21" s="12"/>
      <c r="P21" s="11" t="s">
        <v>28</v>
      </c>
      <c r="Q21">
        <v>43125.119999999995</v>
      </c>
      <c r="R21"/>
      <c r="S21" s="11" t="s">
        <v>28</v>
      </c>
      <c r="T21" s="34">
        <v>43125.119999999995</v>
      </c>
      <c r="U21" s="13">
        <v>1.3254016927144277E-2</v>
      </c>
      <c r="V21" s="13">
        <f t="shared" si="1"/>
        <v>0.93032174467604967</v>
      </c>
      <c r="W21" s="14">
        <v>0.8</v>
      </c>
      <c r="X21" t="str">
        <f t="shared" si="0"/>
        <v>B</v>
      </c>
      <c r="Y21"/>
      <c r="Z21"/>
      <c r="AA21" s="11" t="s">
        <v>21</v>
      </c>
      <c r="AB21" s="8">
        <v>62010266.930000052</v>
      </c>
      <c r="AC21"/>
      <c r="AJ21" s="1" t="s">
        <v>90</v>
      </c>
      <c r="AK21" s="1" t="s">
        <v>10</v>
      </c>
      <c r="AL21" s="1" t="s">
        <v>10</v>
      </c>
      <c r="AM21" s="1" t="s">
        <v>10</v>
      </c>
      <c r="AN21" s="1" t="s">
        <v>10</v>
      </c>
      <c r="AO21" s="1" t="s">
        <v>10</v>
      </c>
    </row>
    <row r="22" spans="3:41" x14ac:dyDescent="0.35">
      <c r="E22"/>
      <c r="F22"/>
      <c r="G22"/>
      <c r="H22"/>
      <c r="J22"/>
      <c r="K22"/>
      <c r="L22"/>
      <c r="M22"/>
      <c r="N22"/>
      <c r="O22"/>
      <c r="P22" s="11" t="s">
        <v>36</v>
      </c>
      <c r="Q22">
        <v>32175.889999999996</v>
      </c>
      <c r="R22"/>
      <c r="S22" s="11" t="s">
        <v>36</v>
      </c>
      <c r="T22" s="34">
        <v>32175.889999999996</v>
      </c>
      <c r="U22" s="13">
        <v>9.8888951661104309E-3</v>
      </c>
      <c r="V22" s="13">
        <f t="shared" si="1"/>
        <v>0.94021063984216013</v>
      </c>
      <c r="W22" s="14">
        <v>0.8</v>
      </c>
      <c r="X22" t="str">
        <f t="shared" si="0"/>
        <v>B</v>
      </c>
      <c r="Y22"/>
      <c r="Z22"/>
      <c r="AA22"/>
      <c r="AB22"/>
      <c r="AC22"/>
      <c r="AJ22" s="1" t="s">
        <v>91</v>
      </c>
      <c r="AK22" s="1" t="s">
        <v>13</v>
      </c>
      <c r="AL22" s="1" t="s">
        <v>13</v>
      </c>
      <c r="AM22" s="1" t="s">
        <v>13</v>
      </c>
      <c r="AN22" s="1" t="s">
        <v>13</v>
      </c>
      <c r="AO22" s="1" t="s">
        <v>13</v>
      </c>
    </row>
    <row r="23" spans="3:41" x14ac:dyDescent="0.35">
      <c r="E23" s="33" t="s">
        <v>7</v>
      </c>
      <c r="F23" s="33"/>
      <c r="G23"/>
      <c r="H23"/>
      <c r="J23" s="33" t="s">
        <v>68</v>
      </c>
      <c r="K23" s="33"/>
      <c r="L23"/>
      <c r="M23"/>
      <c r="N23"/>
      <c r="O23"/>
      <c r="P23" s="11" t="s">
        <v>41</v>
      </c>
      <c r="Q23">
        <v>31223.220000000063</v>
      </c>
      <c r="R23"/>
      <c r="S23" s="11" t="s">
        <v>41</v>
      </c>
      <c r="T23" s="34">
        <v>31223.220000000063</v>
      </c>
      <c r="U23" s="13">
        <v>9.5961028375097998E-3</v>
      </c>
      <c r="V23" s="13">
        <f t="shared" si="1"/>
        <v>0.94980674267966991</v>
      </c>
      <c r="W23" s="14">
        <v>0.8</v>
      </c>
      <c r="X23" t="str">
        <f t="shared" si="0"/>
        <v>B</v>
      </c>
      <c r="Y23"/>
      <c r="Z23"/>
      <c r="AA23" s="19" t="s">
        <v>79</v>
      </c>
      <c r="AB23" s="16" t="str">
        <f>_xlfn.XLOOKUP(MAX(AB9:AB20),AB9:AB20,AA9:AA20)</f>
        <v>Aug</v>
      </c>
      <c r="AC23"/>
    </row>
    <row r="24" spans="3:41" ht="17" customHeight="1" x14ac:dyDescent="0.35">
      <c r="C24" s="7"/>
      <c r="D24" s="7"/>
      <c r="E24" t="s">
        <v>7</v>
      </c>
      <c r="F24" s="4"/>
      <c r="G24"/>
      <c r="H24"/>
      <c r="J24" s="10" t="s">
        <v>8</v>
      </c>
      <c r="K24" t="s">
        <v>0</v>
      </c>
      <c r="L24"/>
      <c r="M24"/>
      <c r="N24"/>
      <c r="O24"/>
      <c r="P24" s="11" t="s">
        <v>51</v>
      </c>
      <c r="Q24">
        <v>24416.100000000162</v>
      </c>
      <c r="S24" s="11" t="s">
        <v>51</v>
      </c>
      <c r="T24" s="34">
        <v>24416.100000000162</v>
      </c>
      <c r="U24" s="13">
        <v>7.5040116455293241E-3</v>
      </c>
      <c r="V24" s="13">
        <f t="shared" si="1"/>
        <v>0.95731075432519919</v>
      </c>
      <c r="W24" s="14">
        <v>0.8</v>
      </c>
      <c r="X24" t="str">
        <f t="shared" si="0"/>
        <v>C</v>
      </c>
      <c r="AA24" s="19" t="s">
        <v>80</v>
      </c>
      <c r="AB24" s="16" t="str">
        <f>_xlfn.XLOOKUP(MIN(AB9:AB20),AB9:AB20,AA9:AA20)</f>
        <v>Jan</v>
      </c>
      <c r="AC24"/>
    </row>
    <row r="25" spans="3:41" x14ac:dyDescent="0.35">
      <c r="E25" s="9">
        <v>3253739.6200000006</v>
      </c>
      <c r="F25" s="6">
        <f>GETPIVOTDATA("[Measures].[Gross Profit]",$E$24)</f>
        <v>3253739.6200000006</v>
      </c>
      <c r="G25"/>
      <c r="H25"/>
      <c r="J25" s="11" t="s">
        <v>45</v>
      </c>
      <c r="K25" s="8">
        <v>555454.33000000101</v>
      </c>
      <c r="L25"/>
      <c r="M25"/>
      <c r="N25"/>
      <c r="O25"/>
      <c r="P25" s="11" t="s">
        <v>45</v>
      </c>
      <c r="Q25">
        <v>20946.219999999848</v>
      </c>
      <c r="S25" s="11" t="s">
        <v>45</v>
      </c>
      <c r="T25" s="34">
        <v>20946.219999999848</v>
      </c>
      <c r="U25" s="13">
        <v>6.4375833490941245E-3</v>
      </c>
      <c r="V25" s="13">
        <f t="shared" si="1"/>
        <v>0.96374833767429335</v>
      </c>
      <c r="W25" s="14">
        <v>0.8</v>
      </c>
      <c r="X25" t="str">
        <f t="shared" si="0"/>
        <v>C</v>
      </c>
      <c r="AA25" s="19" t="s">
        <v>84</v>
      </c>
      <c r="AB25" s="20">
        <f>(GETPIVOTDATA("[Measures].[Revenue]",$AA$8,"[Calendar].[Month Name]","[Calendar].[Month Name].&amp;[Dec]")-GETPIVOTDATA("[Measures].[Revenue]",$AA$8,"[Calendar].[Month Name]","[Calendar].[Month Name].&amp;[Nov]"))/GETPIVOTDATA("[Measures].[Revenue]",$AA$8,"[Calendar].[Month Name]","[Calendar].[Month Name].&amp;[Nov]")</f>
        <v>-0.13355604114981479</v>
      </c>
      <c r="AC25"/>
    </row>
    <row r="26" spans="3:41" x14ac:dyDescent="0.35">
      <c r="E26"/>
      <c r="F26"/>
      <c r="G26"/>
      <c r="H26"/>
      <c r="J26" s="11" t="s">
        <v>63</v>
      </c>
      <c r="K26" s="8">
        <v>681438.16999999573</v>
      </c>
      <c r="P26" s="11" t="s">
        <v>39</v>
      </c>
      <c r="Q26">
        <v>20223.739999999987</v>
      </c>
      <c r="S26" s="11" t="s">
        <v>39</v>
      </c>
      <c r="T26" s="34">
        <v>20223.739999999987</v>
      </c>
      <c r="U26" s="13">
        <v>6.2155373084217423E-3</v>
      </c>
      <c r="V26" s="13">
        <f t="shared" si="1"/>
        <v>0.96996387498271508</v>
      </c>
      <c r="W26" s="14">
        <v>0.8</v>
      </c>
      <c r="X26" t="str">
        <f t="shared" si="0"/>
        <v>C</v>
      </c>
      <c r="AA26" s="23" t="s">
        <v>82</v>
      </c>
      <c r="AB26" s="22">
        <f>(MAX(AB9:AB20)-MIN(AB9:AB20))/AVERAGE(AB9:AB20)</f>
        <v>1.2768665693598935</v>
      </c>
      <c r="AC26" s="16" t="str">
        <f>IF(AB26&gt;1.8,"High",
   IF(AB26&gt;=1.2,"Moderate",
      "Low"))</f>
        <v>Moderate</v>
      </c>
    </row>
    <row r="27" spans="3:41" x14ac:dyDescent="0.35">
      <c r="E27"/>
      <c r="F27"/>
      <c r="G27"/>
      <c r="H27"/>
      <c r="J27" s="11" t="s">
        <v>61</v>
      </c>
      <c r="K27" s="8">
        <v>1042563.7300000011</v>
      </c>
      <c r="P27" s="11" t="s">
        <v>42</v>
      </c>
      <c r="Q27">
        <v>15638.62000000001</v>
      </c>
      <c r="S27" s="11" t="s">
        <v>42</v>
      </c>
      <c r="T27" s="34">
        <v>15638.62000000001</v>
      </c>
      <c r="U27" s="13">
        <v>4.8063526361706863E-3</v>
      </c>
      <c r="V27" s="13">
        <f t="shared" si="1"/>
        <v>0.97477022761888577</v>
      </c>
      <c r="W27" s="14">
        <v>0.8</v>
      </c>
      <c r="X27" t="str">
        <f t="shared" si="0"/>
        <v>C</v>
      </c>
      <c r="AA27" s="19"/>
    </row>
    <row r="28" spans="3:41" x14ac:dyDescent="0.35">
      <c r="E28"/>
      <c r="F28"/>
      <c r="G28"/>
      <c r="H28"/>
      <c r="J28" s="11" t="s">
        <v>54</v>
      </c>
      <c r="K28" s="8">
        <v>3546900.5999999875</v>
      </c>
      <c r="P28" s="11" t="s">
        <v>44</v>
      </c>
      <c r="Q28">
        <v>15353.87000000001</v>
      </c>
      <c r="S28" s="11" t="s">
        <v>44</v>
      </c>
      <c r="T28" s="34">
        <v>15353.87000000001</v>
      </c>
      <c r="U28" s="13">
        <v>4.7188379505302908E-3</v>
      </c>
      <c r="V28" s="13">
        <f t="shared" si="1"/>
        <v>0.97948906556941606</v>
      </c>
      <c r="W28" s="14">
        <v>0.8</v>
      </c>
      <c r="X28" t="str">
        <f t="shared" si="0"/>
        <v>C</v>
      </c>
      <c r="AA28" s="19"/>
    </row>
    <row r="29" spans="3:41" x14ac:dyDescent="0.35">
      <c r="G29"/>
      <c r="H29"/>
      <c r="J29" s="11" t="s">
        <v>49</v>
      </c>
      <c r="K29" s="8">
        <v>3550185.5000000033</v>
      </c>
      <c r="P29" s="11" t="s">
        <v>32</v>
      </c>
      <c r="Q29">
        <v>11701.939999999988</v>
      </c>
      <c r="S29" s="11" t="s">
        <v>32</v>
      </c>
      <c r="T29" s="34">
        <v>11701.939999999988</v>
      </c>
      <c r="U29" s="13">
        <v>3.5964586496321995E-3</v>
      </c>
      <c r="V29" s="13">
        <f t="shared" si="1"/>
        <v>0.98308552421904827</v>
      </c>
      <c r="W29" s="14">
        <v>0.8</v>
      </c>
      <c r="X29" t="str">
        <f t="shared" si="0"/>
        <v>C</v>
      </c>
      <c r="AA29"/>
    </row>
    <row r="30" spans="3:41" x14ac:dyDescent="0.35">
      <c r="G30"/>
      <c r="H30"/>
      <c r="J30" s="11" t="s">
        <v>60</v>
      </c>
      <c r="K30" s="8">
        <v>6725993.8100000098</v>
      </c>
      <c r="P30" s="11" t="s">
        <v>37</v>
      </c>
      <c r="Q30">
        <v>11484.010000000002</v>
      </c>
      <c r="S30" s="11" t="s">
        <v>37</v>
      </c>
      <c r="T30" s="34">
        <v>11484.010000000002</v>
      </c>
      <c r="U30" s="13">
        <v>3.5294803337705309E-3</v>
      </c>
      <c r="V30" s="13">
        <f t="shared" si="1"/>
        <v>0.98661500455281881</v>
      </c>
      <c r="W30" s="14">
        <v>0.8</v>
      </c>
      <c r="X30" t="str">
        <f t="shared" si="0"/>
        <v>C</v>
      </c>
      <c r="AB30" s="28"/>
    </row>
    <row r="31" spans="3:41" x14ac:dyDescent="0.35">
      <c r="E31"/>
      <c r="F31"/>
      <c r="G31"/>
      <c r="H31"/>
      <c r="J31" s="11" t="s">
        <v>48</v>
      </c>
      <c r="K31" s="8">
        <v>18931815.659999773</v>
      </c>
      <c r="P31" s="11" t="s">
        <v>55</v>
      </c>
      <c r="Q31">
        <v>9816.2800000000079</v>
      </c>
      <c r="S31" s="11" t="s">
        <v>55</v>
      </c>
      <c r="T31" s="34">
        <v>9816.2800000000079</v>
      </c>
      <c r="U31" s="13">
        <v>3.016922417412124E-3</v>
      </c>
      <c r="V31" s="13">
        <f t="shared" si="1"/>
        <v>0.98963192697023095</v>
      </c>
      <c r="W31" s="14">
        <v>0.8</v>
      </c>
      <c r="X31" t="str">
        <f t="shared" si="0"/>
        <v>C</v>
      </c>
      <c r="AA31"/>
      <c r="AB31" s="14"/>
    </row>
    <row r="32" spans="3:41" x14ac:dyDescent="0.35">
      <c r="E32"/>
      <c r="F32"/>
      <c r="G32"/>
      <c r="H32"/>
      <c r="J32" s="11" t="s">
        <v>53</v>
      </c>
      <c r="K32" s="8">
        <v>24935609.379999738</v>
      </c>
      <c r="P32" s="11" t="s">
        <v>31</v>
      </c>
      <c r="Q32">
        <v>8004.7600000000084</v>
      </c>
      <c r="S32" s="11" t="s">
        <v>31</v>
      </c>
      <c r="T32" s="34">
        <v>8004.7600000000084</v>
      </c>
      <c r="U32" s="13">
        <v>2.4601722740186589E-3</v>
      </c>
      <c r="V32" s="13">
        <f t="shared" si="1"/>
        <v>0.99209209924424957</v>
      </c>
      <c r="W32" s="14">
        <v>0.8</v>
      </c>
      <c r="X32" t="str">
        <f t="shared" si="0"/>
        <v>C</v>
      </c>
      <c r="AA32"/>
    </row>
    <row r="33" spans="5:27" x14ac:dyDescent="0.35">
      <c r="E33"/>
      <c r="F33"/>
      <c r="G33"/>
      <c r="H33"/>
      <c r="J33" s="11" t="s">
        <v>21</v>
      </c>
      <c r="K33" s="8">
        <v>59969961.180000097</v>
      </c>
      <c r="P33" s="11" t="s">
        <v>57</v>
      </c>
      <c r="Q33">
        <v>5208.1199999999899</v>
      </c>
      <c r="S33" s="11" t="s">
        <v>57</v>
      </c>
      <c r="T33" s="34">
        <v>5208.1199999999899</v>
      </c>
      <c r="U33" s="13">
        <v>1.6006566622562099E-3</v>
      </c>
      <c r="V33" s="13">
        <f t="shared" si="1"/>
        <v>0.99369275590650574</v>
      </c>
      <c r="W33" s="14">
        <v>0.8</v>
      </c>
      <c r="X33" t="str">
        <f t="shared" si="0"/>
        <v>C</v>
      </c>
      <c r="AA33"/>
    </row>
    <row r="34" spans="5:27" x14ac:dyDescent="0.35">
      <c r="E34"/>
      <c r="F34"/>
      <c r="G34"/>
      <c r="H34"/>
      <c r="J34"/>
      <c r="K34"/>
      <c r="P34" s="11" t="s">
        <v>47</v>
      </c>
      <c r="Q34">
        <v>5057.0299999999916</v>
      </c>
      <c r="S34" s="11" t="s">
        <v>47</v>
      </c>
      <c r="T34" s="34">
        <v>5057.0299999999916</v>
      </c>
      <c r="U34" s="13">
        <v>1.5542208629466148E-3</v>
      </c>
      <c r="V34" s="13">
        <f t="shared" si="1"/>
        <v>0.9952469767694524</v>
      </c>
      <c r="W34" s="14">
        <v>0.8</v>
      </c>
      <c r="X34" t="str">
        <f t="shared" si="0"/>
        <v>C</v>
      </c>
      <c r="AA34"/>
    </row>
    <row r="35" spans="5:27" x14ac:dyDescent="0.35">
      <c r="E35"/>
      <c r="F35"/>
      <c r="G35"/>
      <c r="H35"/>
      <c r="J35" s="33" t="s">
        <v>64</v>
      </c>
      <c r="K35" s="33"/>
      <c r="P35" s="11" t="s">
        <v>61</v>
      </c>
      <c r="Q35">
        <v>4233.1200000000117</v>
      </c>
      <c r="S35" s="11" t="s">
        <v>61</v>
      </c>
      <c r="T35" s="34">
        <v>4233.1200000000117</v>
      </c>
      <c r="U35" s="13">
        <v>1.3010014612048185E-3</v>
      </c>
      <c r="V35" s="13">
        <f t="shared" si="1"/>
        <v>0.99654797823065722</v>
      </c>
      <c r="W35" s="14">
        <v>0.8</v>
      </c>
      <c r="X35" t="str">
        <f t="shared" si="0"/>
        <v>C</v>
      </c>
      <c r="AA35"/>
    </row>
    <row r="36" spans="5:27" x14ac:dyDescent="0.35">
      <c r="E36"/>
      <c r="F36"/>
      <c r="G36"/>
      <c r="H36"/>
      <c r="J36" s="10" t="s">
        <v>8</v>
      </c>
      <c r="K36" t="s">
        <v>0</v>
      </c>
      <c r="P36" s="11" t="s">
        <v>52</v>
      </c>
      <c r="Q36">
        <v>4201.7999999999993</v>
      </c>
      <c r="S36" s="11" t="s">
        <v>52</v>
      </c>
      <c r="T36" s="34">
        <v>4201.7999999999993</v>
      </c>
      <c r="U36" s="13">
        <v>1.2913756141310405E-3</v>
      </c>
      <c r="V36" s="13">
        <f t="shared" si="1"/>
        <v>0.99783935384478828</v>
      </c>
      <c r="W36" s="14">
        <v>0.8</v>
      </c>
      <c r="X36" t="str">
        <f t="shared" si="0"/>
        <v>C</v>
      </c>
      <c r="AA36"/>
    </row>
    <row r="37" spans="5:27" x14ac:dyDescent="0.35">
      <c r="E37"/>
      <c r="F37"/>
      <c r="G37"/>
      <c r="H37"/>
      <c r="J37" s="11" t="s">
        <v>23</v>
      </c>
      <c r="K37" s="13">
        <v>6.3712759121967513E-3</v>
      </c>
      <c r="P37" s="11" t="s">
        <v>35</v>
      </c>
      <c r="Q37">
        <v>2477.0900000000011</v>
      </c>
      <c r="S37" s="11" t="s">
        <v>35</v>
      </c>
      <c r="T37" s="34">
        <v>2477.0900000000011</v>
      </c>
      <c r="U37" s="13">
        <v>7.6130554048452117E-4</v>
      </c>
      <c r="V37" s="13">
        <f t="shared" si="1"/>
        <v>0.99860065938527276</v>
      </c>
      <c r="W37" s="14">
        <v>0.8</v>
      </c>
      <c r="X37" t="str">
        <f t="shared" si="0"/>
        <v>C</v>
      </c>
      <c r="AA37"/>
    </row>
    <row r="38" spans="5:27" x14ac:dyDescent="0.35">
      <c r="E38"/>
      <c r="F38" s="4"/>
      <c r="G38"/>
      <c r="H38"/>
      <c r="J38" s="11" t="s">
        <v>25</v>
      </c>
      <c r="K38" s="13">
        <v>2.4783093769533505E-2</v>
      </c>
      <c r="P38" s="11" t="s">
        <v>30</v>
      </c>
      <c r="Q38">
        <v>1629.9900000000046</v>
      </c>
      <c r="S38" s="11" t="s">
        <v>30</v>
      </c>
      <c r="T38" s="34">
        <v>1629.9900000000046</v>
      </c>
      <c r="U38" s="13">
        <v>5.0095895503771267E-4</v>
      </c>
      <c r="V38" s="13">
        <f t="shared" si="1"/>
        <v>0.99910161834031053</v>
      </c>
      <c r="W38" s="14">
        <v>0.8</v>
      </c>
      <c r="X38" t="str">
        <f t="shared" si="0"/>
        <v>C</v>
      </c>
      <c r="AA38"/>
    </row>
    <row r="39" spans="5:27" x14ac:dyDescent="0.35">
      <c r="E39"/>
      <c r="F39" s="4"/>
      <c r="G39"/>
      <c r="H39"/>
      <c r="J39" s="11" t="s">
        <v>26</v>
      </c>
      <c r="K39" s="13">
        <v>0.15295785310369986</v>
      </c>
      <c r="P39" s="11" t="s">
        <v>34</v>
      </c>
      <c r="Q39">
        <v>1466.8999999999994</v>
      </c>
      <c r="S39" s="11" t="s">
        <v>34</v>
      </c>
      <c r="T39" s="34">
        <v>1466.8999999999994</v>
      </c>
      <c r="U39" s="13">
        <v>4.5083509171517513E-4</v>
      </c>
      <c r="V39" s="13">
        <f t="shared" si="1"/>
        <v>0.9995524534320257</v>
      </c>
      <c r="W39" s="14">
        <v>0.8</v>
      </c>
      <c r="X39" t="str">
        <f t="shared" si="0"/>
        <v>C</v>
      </c>
      <c r="AA39"/>
    </row>
    <row r="40" spans="5:27" x14ac:dyDescent="0.35">
      <c r="E40"/>
      <c r="F40" s="4"/>
      <c r="G40"/>
      <c r="H40"/>
      <c r="J40" s="11" t="s">
        <v>24</v>
      </c>
      <c r="K40" s="13">
        <v>0.81588777721456729</v>
      </c>
      <c r="P40" s="11" t="s">
        <v>33</v>
      </c>
      <c r="Q40">
        <v>1223.0999999999985</v>
      </c>
      <c r="S40" s="11" t="s">
        <v>33</v>
      </c>
      <c r="T40" s="34">
        <v>1223.0999999999985</v>
      </c>
      <c r="U40" s="13">
        <v>3.7590592451893808E-4</v>
      </c>
      <c r="V40" s="13">
        <f t="shared" si="1"/>
        <v>0.99992835935654467</v>
      </c>
      <c r="W40" s="14">
        <v>0.8</v>
      </c>
      <c r="X40" t="str">
        <f t="shared" si="0"/>
        <v>C</v>
      </c>
      <c r="AA40"/>
    </row>
    <row r="41" spans="5:27" x14ac:dyDescent="0.35">
      <c r="E41"/>
      <c r="F41" s="4"/>
      <c r="G41"/>
      <c r="H41"/>
      <c r="J41"/>
      <c r="K41"/>
      <c r="P41" s="11" t="s">
        <v>59</v>
      </c>
      <c r="Q41">
        <v>233.10000000000002</v>
      </c>
      <c r="S41" s="11" t="s">
        <v>59</v>
      </c>
      <c r="T41" s="34">
        <v>233.10000000000002</v>
      </c>
      <c r="U41" s="13">
        <v>7.1640643451365037E-5</v>
      </c>
      <c r="V41" s="13">
        <f t="shared" si="1"/>
        <v>0.999999999999996</v>
      </c>
      <c r="W41" s="14">
        <v>0.8</v>
      </c>
      <c r="X41" t="str">
        <f t="shared" si="0"/>
        <v>C</v>
      </c>
      <c r="AA41"/>
    </row>
    <row r="42" spans="5:27" x14ac:dyDescent="0.35">
      <c r="J42"/>
      <c r="K42"/>
      <c r="P42" s="11" t="s">
        <v>29</v>
      </c>
      <c r="Q42"/>
      <c r="S42" s="11" t="s">
        <v>29</v>
      </c>
      <c r="T42" s="34"/>
      <c r="U42" s="13">
        <v>0</v>
      </c>
      <c r="V42" s="13">
        <f t="shared" si="1"/>
        <v>0.999999999999996</v>
      </c>
      <c r="W42" s="14">
        <v>0.8</v>
      </c>
      <c r="X42" t="str">
        <f t="shared" si="0"/>
        <v>C</v>
      </c>
      <c r="AA42"/>
    </row>
    <row r="43" spans="5:27" x14ac:dyDescent="0.35">
      <c r="J43"/>
      <c r="K43"/>
      <c r="P43" s="11" t="s">
        <v>50</v>
      </c>
      <c r="Q43"/>
      <c r="S43" s="11" t="s">
        <v>50</v>
      </c>
      <c r="T43" s="34"/>
      <c r="U43" s="13">
        <v>0</v>
      </c>
      <c r="V43" s="13">
        <f t="shared" si="1"/>
        <v>0.999999999999996</v>
      </c>
      <c r="W43" s="14">
        <v>0.8</v>
      </c>
      <c r="X43" t="str">
        <f t="shared" si="0"/>
        <v>C</v>
      </c>
      <c r="AA43"/>
    </row>
    <row r="44" spans="5:27" x14ac:dyDescent="0.35">
      <c r="E44" s="4"/>
      <c r="F44" s="4"/>
      <c r="G44" s="4"/>
      <c r="H44" s="4"/>
      <c r="J44"/>
      <c r="K44"/>
      <c r="P44" s="11" t="s">
        <v>38</v>
      </c>
      <c r="Q44"/>
      <c r="S44" s="11" t="s">
        <v>38</v>
      </c>
      <c r="T44" s="34"/>
      <c r="U44" s="13">
        <v>0</v>
      </c>
      <c r="V44" s="13">
        <f t="shared" si="1"/>
        <v>0.999999999999996</v>
      </c>
      <c r="W44" s="14">
        <v>0.8</v>
      </c>
      <c r="X44" t="str">
        <f t="shared" si="0"/>
        <v>C</v>
      </c>
      <c r="AA44"/>
    </row>
    <row r="45" spans="5:27" x14ac:dyDescent="0.35">
      <c r="E45" s="4"/>
      <c r="F45" s="4"/>
      <c r="G45" s="4"/>
      <c r="H45" s="4"/>
      <c r="J45"/>
      <c r="K45"/>
      <c r="P45" s="11" t="s">
        <v>46</v>
      </c>
      <c r="Q45"/>
      <c r="S45" s="11" t="s">
        <v>46</v>
      </c>
      <c r="T45" s="34"/>
      <c r="U45" s="13">
        <v>0</v>
      </c>
      <c r="V45" s="13">
        <f t="shared" si="1"/>
        <v>0.999999999999996</v>
      </c>
      <c r="W45" s="14">
        <v>0.8</v>
      </c>
      <c r="X45" t="str">
        <f t="shared" si="0"/>
        <v>C</v>
      </c>
      <c r="AA45"/>
    </row>
    <row r="46" spans="5:27" x14ac:dyDescent="0.35">
      <c r="E46" s="4"/>
      <c r="F46" s="4"/>
      <c r="G46" s="4"/>
      <c r="H46" s="4"/>
      <c r="J46"/>
      <c r="K46"/>
      <c r="P46" s="27" t="s">
        <v>21</v>
      </c>
      <c r="Q46" s="25">
        <v>3253739.6200000006</v>
      </c>
      <c r="S46" s="29" t="s">
        <v>21</v>
      </c>
      <c r="T46" s="34">
        <v>3253739.6200000006</v>
      </c>
      <c r="U46" s="13">
        <v>1</v>
      </c>
      <c r="V46"/>
      <c r="W46"/>
      <c r="AA46"/>
    </row>
    <row r="47" spans="5:27" x14ac:dyDescent="0.35">
      <c r="E47" s="4"/>
      <c r="F47" s="4"/>
      <c r="G47" s="4"/>
      <c r="H47" s="4"/>
      <c r="J47"/>
      <c r="K47"/>
      <c r="AA47"/>
    </row>
    <row r="48" spans="5:27" x14ac:dyDescent="0.35">
      <c r="E48" s="4"/>
      <c r="F48" s="4"/>
      <c r="G48" s="4"/>
      <c r="H48" s="4"/>
      <c r="J48"/>
      <c r="K48"/>
      <c r="S48" s="33" t="s">
        <v>65</v>
      </c>
      <c r="T48" s="33"/>
      <c r="U48" s="33"/>
      <c r="V48" s="33"/>
      <c r="W48" s="33"/>
      <c r="AA48"/>
    </row>
    <row r="49" spans="5:27" x14ac:dyDescent="0.35">
      <c r="E49" s="4"/>
      <c r="F49" s="4"/>
      <c r="G49" s="4"/>
      <c r="H49" s="4"/>
      <c r="J49"/>
      <c r="K49"/>
      <c r="S49" s="1" t="s">
        <v>72</v>
      </c>
      <c r="T49" s="1" t="s">
        <v>73</v>
      </c>
      <c r="AA49"/>
    </row>
    <row r="50" spans="5:27" x14ac:dyDescent="0.35">
      <c r="E50" s="4"/>
      <c r="F50" s="4"/>
      <c r="G50" s="4"/>
      <c r="H50" s="4"/>
      <c r="J50"/>
      <c r="K50"/>
      <c r="S50" s="1" t="s">
        <v>74</v>
      </c>
      <c r="T50" s="18">
        <f>COUNTIF($X$9:$X$45,S50)/COUNTA($X$9:$X$45)</f>
        <v>0.13513513513513514</v>
      </c>
      <c r="AA50"/>
    </row>
    <row r="51" spans="5:27" x14ac:dyDescent="0.35">
      <c r="E51" s="4"/>
      <c r="F51" s="4"/>
      <c r="G51" s="4"/>
      <c r="H51" s="4"/>
      <c r="J51"/>
      <c r="K51"/>
      <c r="S51" s="1" t="s">
        <v>75</v>
      </c>
      <c r="T51" s="18">
        <f>COUNTIF($X$9:$X$45,S51)/COUNTA($X$9:$X$45)</f>
        <v>0.27027027027027029</v>
      </c>
      <c r="AA51"/>
    </row>
    <row r="52" spans="5:27" x14ac:dyDescent="0.35">
      <c r="E52" s="4"/>
      <c r="F52" s="4"/>
      <c r="G52" s="4"/>
      <c r="H52" s="4"/>
      <c r="J52"/>
      <c r="K52"/>
      <c r="S52" s="1" t="s">
        <v>76</v>
      </c>
      <c r="T52" s="18">
        <f>COUNTIF($X$9:$X$45,S52)/COUNTA($X$9:$X$45)</f>
        <v>0.59459459459459463</v>
      </c>
      <c r="AA52"/>
    </row>
    <row r="53" spans="5:27" x14ac:dyDescent="0.35">
      <c r="E53" s="4"/>
      <c r="F53" s="4"/>
      <c r="G53" s="4"/>
      <c r="H53" s="4"/>
      <c r="J53"/>
      <c r="K53"/>
      <c r="AA53"/>
    </row>
    <row r="54" spans="5:27" x14ac:dyDescent="0.35">
      <c r="E54" s="4"/>
      <c r="F54" s="4"/>
      <c r="G54" s="4"/>
      <c r="H54" s="4"/>
      <c r="J54"/>
      <c r="K54"/>
      <c r="AA54"/>
    </row>
    <row r="55" spans="5:27" x14ac:dyDescent="0.35">
      <c r="E55" s="4"/>
      <c r="F55" s="4"/>
      <c r="G55" s="4"/>
      <c r="H55" s="4"/>
      <c r="J55"/>
      <c r="K55"/>
      <c r="AA55"/>
    </row>
    <row r="56" spans="5:27" x14ac:dyDescent="0.35">
      <c r="E56" s="4"/>
      <c r="F56" s="4"/>
      <c r="G56" s="4"/>
      <c r="H56" s="4"/>
      <c r="AA56"/>
    </row>
    <row r="57" spans="5:27" x14ac:dyDescent="0.35">
      <c r="E57" s="4"/>
      <c r="F57" s="4"/>
      <c r="G57" s="4"/>
      <c r="H57" s="4"/>
      <c r="AA57"/>
    </row>
    <row r="58" spans="5:27" x14ac:dyDescent="0.35">
      <c r="E58" s="4"/>
      <c r="F58" s="4"/>
      <c r="G58" s="4"/>
      <c r="H58" s="4"/>
      <c r="AA58"/>
    </row>
    <row r="59" spans="5:27" x14ac:dyDescent="0.35">
      <c r="E59" s="4"/>
      <c r="F59" s="4"/>
      <c r="G59" s="4"/>
      <c r="H59" s="4"/>
      <c r="J59"/>
      <c r="K59" s="4"/>
      <c r="AA59"/>
    </row>
    <row r="60" spans="5:27" x14ac:dyDescent="0.35">
      <c r="E60" s="4"/>
      <c r="F60" s="4"/>
      <c r="G60" s="4"/>
      <c r="H60" s="4"/>
      <c r="AA60"/>
    </row>
    <row r="61" spans="5:27" x14ac:dyDescent="0.35">
      <c r="E61" s="4"/>
      <c r="F61" s="4"/>
      <c r="G61" s="4"/>
      <c r="H61" s="4"/>
      <c r="AA61"/>
    </row>
    <row r="62" spans="5:27" x14ac:dyDescent="0.35">
      <c r="E62" s="4"/>
      <c r="F62" s="4"/>
      <c r="G62" s="4"/>
      <c r="H62" s="4"/>
    </row>
    <row r="63" spans="5:27" x14ac:dyDescent="0.35">
      <c r="E63" s="4"/>
      <c r="F63" s="4"/>
      <c r="G63" s="4"/>
      <c r="H63" s="4"/>
      <c r="J63"/>
      <c r="K63" s="4"/>
    </row>
    <row r="64" spans="5:27" x14ac:dyDescent="0.35">
      <c r="E64" s="4"/>
      <c r="F64" s="4"/>
      <c r="G64" s="4"/>
      <c r="H64" s="4"/>
    </row>
  </sheetData>
  <sortState xmlns:xlrd2="http://schemas.microsoft.com/office/spreadsheetml/2017/richdata2" ref="S8:U42">
    <sortCondition descending="1" ref="U8"/>
  </sortState>
  <mergeCells count="13">
    <mergeCell ref="S7:W7"/>
    <mergeCell ref="S48:W48"/>
    <mergeCell ref="AA7:AB7"/>
    <mergeCell ref="J35:K35"/>
    <mergeCell ref="E23:F23"/>
    <mergeCell ref="J7:L7"/>
    <mergeCell ref="J23:K23"/>
    <mergeCell ref="J5:N5"/>
    <mergeCell ref="E5:H5"/>
    <mergeCell ref="E7:F7"/>
    <mergeCell ref="E19:F19"/>
    <mergeCell ref="E11:F11"/>
    <mergeCell ref="E15:F15"/>
  </mergeCells>
  <pageMargins left="0.2" right="0.2" top="0.2" bottom="0.2" header="0.2" footer="0.2"/>
  <pageSetup paperSize="9" orientation="portrait" r:id="rId11"/>
  <drawing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9C134-ACEC-44D8-91DB-77847BC4F2B7}">
  <sheetPr codeName="Sheet7">
    <tabColor theme="4"/>
  </sheetPr>
  <dimension ref="N41:N51"/>
  <sheetViews>
    <sheetView showGridLines="0" tabSelected="1" view="pageBreakPreview" topLeftCell="A4" zoomScale="40" zoomScaleNormal="55" zoomScaleSheetLayoutView="40" workbookViewId="0">
      <selection activeCell="AD20" sqref="AD20"/>
    </sheetView>
  </sheetViews>
  <sheetFormatPr defaultColWidth="8.90625" defaultRowHeight="14.5" x14ac:dyDescent="0.35"/>
  <cols>
    <col min="1" max="1" width="14.54296875" style="3" customWidth="1"/>
    <col min="2" max="20" width="8.90625" style="3"/>
    <col min="21" max="21" width="2" style="3" customWidth="1"/>
    <col min="22" max="16384" width="8.90625" style="3"/>
  </cols>
  <sheetData>
    <row r="41" spans="14:14" x14ac:dyDescent="0.35">
      <c r="N41" s="2"/>
    </row>
    <row r="51" ht="9.5" customHeight="1" x14ac:dyDescent="0.35"/>
  </sheetData>
  <pageMargins left="0.2" right="0.2" top="0.2" bottom="0.2" header="0.2" footer="0.2"/>
  <pageSetup paperSize="9" scale="77"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69DC0-D317-4633-A524-7713F7B7DA4A}">
  <sheetPr codeName="Sheet8">
    <tabColor theme="4"/>
  </sheetPr>
  <dimension ref="N41:N51"/>
  <sheetViews>
    <sheetView showGridLines="0" view="pageBreakPreview" zoomScale="70" zoomScaleNormal="55" zoomScaleSheetLayoutView="70" workbookViewId="0"/>
  </sheetViews>
  <sheetFormatPr defaultColWidth="8.90625" defaultRowHeight="14.5" x14ac:dyDescent="0.35"/>
  <cols>
    <col min="1" max="1" width="14.54296875" style="3" customWidth="1"/>
    <col min="2" max="20" width="8.90625" style="3"/>
    <col min="21" max="21" width="2" style="3" customWidth="1"/>
    <col min="22" max="16384" width="8.90625" style="3"/>
  </cols>
  <sheetData>
    <row r="41" spans="14:14" x14ac:dyDescent="0.35">
      <c r="N41" s="2"/>
    </row>
    <row r="51" ht="9.5" customHeight="1" x14ac:dyDescent="0.35"/>
  </sheetData>
  <pageMargins left="0.2" right="0.2" top="0.2" bottom="0.2" header="0.2" footer="0.2"/>
  <pageSetup paperSize="9" scale="77"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_rels/item87.xml.rels><?xml version="1.0" encoding="UTF-8" standalone="yes"?>
<Relationships xmlns="http://schemas.openxmlformats.org/package/2006/relationships"><Relationship Id="rId1" Type="http://schemas.openxmlformats.org/officeDocument/2006/relationships/customXmlProps" Target="itemProps87.xml"/></Relationships>
</file>

<file path=customXml/_rels/item88.xml.rels><?xml version="1.0" encoding="UTF-8" standalone="yes"?>
<Relationships xmlns="http://schemas.openxmlformats.org/package/2006/relationships"><Relationship Id="rId1" Type="http://schemas.openxmlformats.org/officeDocument/2006/relationships/customXmlProps" Target="itemProps88.xml"/></Relationships>
</file>

<file path=customXml/_rels/item89.xml.rels><?xml version="1.0" encoding="UTF-8" standalone="yes"?>
<Relationships xmlns="http://schemas.openxmlformats.org/package/2006/relationships"><Relationship Id="rId1" Type="http://schemas.openxmlformats.org/officeDocument/2006/relationships/customXmlProps" Target="itemProps89.xml"/></Relationships>
</file>

<file path=customXml/_rels/item90.xml.rels><?xml version="1.0" encoding="UTF-8" standalone="yes"?>
<Relationships xmlns="http://schemas.openxmlformats.org/package/2006/relationships"><Relationship Id="rId1" Type="http://schemas.openxmlformats.org/officeDocument/2006/relationships/customXmlProps" Target="itemProps90.xml"/></Relationships>
</file>

<file path=customXml/_rels/item91.xml.rels><?xml version="1.0" encoding="UTF-8" standalone="yes"?>
<Relationships xmlns="http://schemas.openxmlformats.org/package/2006/relationships"><Relationship Id="rId1" Type="http://schemas.openxmlformats.org/officeDocument/2006/relationships/customXmlProps" Target="itemProps91.xml"/></Relationships>
</file>

<file path=customXml/_rels/item92.xml.rels><?xml version="1.0" encoding="UTF-8" standalone="yes"?>
<Relationships xmlns="http://schemas.openxmlformats.org/package/2006/relationships"><Relationship Id="rId1" Type="http://schemas.openxmlformats.org/officeDocument/2006/relationships/customXmlProps" Target="itemProps92.xml"/></Relationships>
</file>

<file path=customXml/_rels/item93.xml.rels><?xml version="1.0" encoding="UTF-8" standalone="yes"?>
<Relationships xmlns="http://schemas.openxmlformats.org/package/2006/relationships"><Relationship Id="rId1" Type="http://schemas.openxmlformats.org/officeDocument/2006/relationships/customXmlProps" Target="itemProps93.xml"/></Relationships>
</file>

<file path=customXml/_rels/item94.xml.rels><?xml version="1.0" encoding="UTF-8" standalone="yes"?>
<Relationships xmlns="http://schemas.openxmlformats.org/package/2006/relationships"><Relationship Id="rId1" Type="http://schemas.openxmlformats.org/officeDocument/2006/relationships/customXmlProps" Target="itemProps94.xml"/></Relationships>
</file>

<file path=customXml/_rels/item95.xml.rels><?xml version="1.0" encoding="UTF-8" standalone="yes"?>
<Relationships xmlns="http://schemas.openxmlformats.org/package/2006/relationships"><Relationship Id="rId1" Type="http://schemas.openxmlformats.org/officeDocument/2006/relationships/customXmlProps" Target="itemProps95.xml"/></Relationships>
</file>

<file path=customXml/_rels/item96.xml.rels><?xml version="1.0" encoding="UTF-8" standalone="yes"?>
<Relationships xmlns="http://schemas.openxmlformats.org/package/2006/relationships"><Relationship Id="rId1" Type="http://schemas.openxmlformats.org/officeDocument/2006/relationships/customXmlProps" Target="itemProps96.xml"/></Relationships>
</file>

<file path=customXml/_rels/item97.xml.rels><?xml version="1.0" encoding="UTF-8" standalone="yes"?>
<Relationships xmlns="http://schemas.openxmlformats.org/package/2006/relationships"><Relationship Id="rId1" Type="http://schemas.openxmlformats.org/officeDocument/2006/relationships/customXmlProps" Target="itemProps97.xml"/></Relationships>
</file>

<file path=customXml/_rels/item98.xml.rels><?xml version="1.0" encoding="UTF-8" standalone="yes"?>
<Relationships xmlns="http://schemas.openxmlformats.org/package/2006/relationships"><Relationship Id="rId1" Type="http://schemas.openxmlformats.org/officeDocument/2006/relationships/customXmlProps" Target="itemProps98.xml"/></Relationships>
</file>

<file path=customXml/_rels/item99.xml.rels><?xml version="1.0" encoding="UTF-8" standalone="yes"?>
<Relationships xmlns="http://schemas.openxmlformats.org/package/2006/relationships"><Relationship Id="rId1" Type="http://schemas.openxmlformats.org/officeDocument/2006/relationships/customXmlProps" Target="itemProps99.xml"/></Relationships>
</file>

<file path=customXml/_rels/item100.xml.rels><?xml version="1.0" encoding="UTF-8" standalone="yes"?>
<Relationships xmlns="http://schemas.openxmlformats.org/package/2006/relationships"><Relationship Id="rId1" Type="http://schemas.openxmlformats.org/officeDocument/2006/relationships/customXmlProps" Target="itemProps100.xml"/></Relationships>
</file>

<file path=customXml/_rels/item101.xml.rels><?xml version="1.0" encoding="UTF-8" standalone="yes"?>
<Relationships xmlns="http://schemas.openxmlformats.org/package/2006/relationships"><Relationship Id="rId1" Type="http://schemas.openxmlformats.org/officeDocument/2006/relationships/customXmlProps" Target="itemProps101.xml"/></Relationships>
</file>

<file path=customXml/_rels/item102.xml.rels><?xml version="1.0" encoding="UTF-8" standalone="yes"?>
<Relationships xmlns="http://schemas.openxmlformats.org/package/2006/relationships"><Relationship Id="rId1" Type="http://schemas.openxmlformats.org/officeDocument/2006/relationships/customXmlProps" Target="itemProps102.xml"/></Relationships>
</file>

<file path=customXml/_rels/item103.xml.rels><?xml version="1.0" encoding="UTF-8" standalone="yes"?>
<Relationships xmlns="http://schemas.openxmlformats.org/package/2006/relationships"><Relationship Id="rId1" Type="http://schemas.openxmlformats.org/officeDocument/2006/relationships/customXmlProps" Target="itemProps103.xml"/></Relationships>
</file>

<file path=customXml/_rels/item104.xml.rels><?xml version="1.0" encoding="UTF-8" standalone="yes"?>
<Relationships xmlns="http://schemas.openxmlformats.org/package/2006/relationships"><Relationship Id="rId1" Type="http://schemas.openxmlformats.org/officeDocument/2006/relationships/customXmlProps" Target="itemProps104.xml"/></Relationships>
</file>

<file path=customXml/_rels/item105.xml.rels><?xml version="1.0" encoding="UTF-8" standalone="yes"?>
<Relationships xmlns="http://schemas.openxmlformats.org/package/2006/relationships"><Relationship Id="rId1" Type="http://schemas.openxmlformats.org/officeDocument/2006/relationships/customXmlProps" Target="itemProps105.xml"/></Relationships>
</file>

<file path=customXml/_rels/item106.xml.rels><?xml version="1.0" encoding="UTF-8" standalone="yes"?>
<Relationships xmlns="http://schemas.openxmlformats.org/package/2006/relationships"><Relationship Id="rId1" Type="http://schemas.openxmlformats.org/officeDocument/2006/relationships/customXmlProps" Target="itemProps106.xml"/></Relationships>
</file>

<file path=customXml/_rels/item107.xml.rels><?xml version="1.0" encoding="UTF-8" standalone="yes"?>
<Relationships xmlns="http://schemas.openxmlformats.org/package/2006/relationships"><Relationship Id="rId1" Type="http://schemas.openxmlformats.org/officeDocument/2006/relationships/customXmlProps" Target="itemProps107.xml"/></Relationships>
</file>

<file path=customXml/_rels/item108.xml.rels><?xml version="1.0" encoding="UTF-8" standalone="yes"?>
<Relationships xmlns="http://schemas.openxmlformats.org/package/2006/relationships"><Relationship Id="rId1" Type="http://schemas.openxmlformats.org/officeDocument/2006/relationships/customXmlProps" Target="itemProps108.xml"/></Relationships>
</file>

<file path=customXml/_rels/item109.xml.rels><?xml version="1.0" encoding="UTF-8" standalone="yes"?>
<Relationships xmlns="http://schemas.openxmlformats.org/package/2006/relationships"><Relationship Id="rId1" Type="http://schemas.openxmlformats.org/officeDocument/2006/relationships/customXmlProps" Target="itemProps109.xml"/></Relationships>
</file>

<file path=customXml/_rels/item110.xml.rels><?xml version="1.0" encoding="UTF-8" standalone="yes"?>
<Relationships xmlns="http://schemas.openxmlformats.org/package/2006/relationships"><Relationship Id="rId1" Type="http://schemas.openxmlformats.org/officeDocument/2006/relationships/customXmlProps" Target="itemProps110.xml"/></Relationships>
</file>

<file path=customXml/_rels/item111.xml.rels><?xml version="1.0" encoding="UTF-8" standalone="yes"?>
<Relationships xmlns="http://schemas.openxmlformats.org/package/2006/relationships"><Relationship Id="rId1" Type="http://schemas.openxmlformats.org/officeDocument/2006/relationships/customXmlProps" Target="itemProps111.xml"/></Relationships>
</file>

<file path=customXml/_rels/item112.xml.rels><?xml version="1.0" encoding="UTF-8" standalone="yes"?>
<Relationships xmlns="http://schemas.openxmlformats.org/package/2006/relationships"><Relationship Id="rId1" Type="http://schemas.openxmlformats.org/officeDocument/2006/relationships/customXmlProps" Target="itemProps112.xml"/></Relationships>
</file>

<file path=customXml/_rels/item113.xml.rels><?xml version="1.0" encoding="UTF-8" standalone="yes"?>
<Relationships xmlns="http://schemas.openxmlformats.org/package/2006/relationships"><Relationship Id="rId1" Type="http://schemas.openxmlformats.org/officeDocument/2006/relationships/customXmlProps" Target="itemProps113.xml"/></Relationships>
</file>

<file path=customXml/_rels/item114.xml.rels><?xml version="1.0" encoding="UTF-8" standalone="yes"?>
<Relationships xmlns="http://schemas.openxmlformats.org/package/2006/relationships"><Relationship Id="rId1" Type="http://schemas.openxmlformats.org/officeDocument/2006/relationships/customXmlProps" Target="itemProps114.xml"/></Relationships>
</file>

<file path=customXml/_rels/item115.xml.rels><?xml version="1.0" encoding="UTF-8" standalone="yes"?>
<Relationships xmlns="http://schemas.openxmlformats.org/package/2006/relationships"><Relationship Id="rId1" Type="http://schemas.openxmlformats.org/officeDocument/2006/relationships/customXmlProps" Target="itemProps115.xml"/></Relationships>
</file>

<file path=customXml/_rels/item116.xml.rels><?xml version="1.0" encoding="UTF-8" standalone="yes"?>
<Relationships xmlns="http://schemas.openxmlformats.org/package/2006/relationships"><Relationship Id="rId1" Type="http://schemas.openxmlformats.org/officeDocument/2006/relationships/customXmlProps" Target="itemProps116.xml"/></Relationships>
</file>

<file path=customXml/_rels/item117.xml.rels><?xml version="1.0" encoding="UTF-8" standalone="yes"?>
<Relationships xmlns="http://schemas.openxmlformats.org/package/2006/relationships"><Relationship Id="rId1" Type="http://schemas.openxmlformats.org/officeDocument/2006/relationships/customXmlProps" Target="itemProps117.xml"/></Relationships>
</file>

<file path=customXml/_rels/item118.xml.rels><?xml version="1.0" encoding="UTF-8" standalone="yes"?>
<Relationships xmlns="http://schemas.openxmlformats.org/package/2006/relationships"><Relationship Id="rId1" Type="http://schemas.openxmlformats.org/officeDocument/2006/relationships/customXmlProps" Target="itemProps118.xml"/></Relationships>
</file>

<file path=customXml/_rels/item119.xml.rels><?xml version="1.0" encoding="UTF-8" standalone="yes"?>
<Relationships xmlns="http://schemas.openxmlformats.org/package/2006/relationships"><Relationship Id="rId1" Type="http://schemas.openxmlformats.org/officeDocument/2006/relationships/customXmlProps" Target="itemProps119.xml"/></Relationships>
</file>

<file path=customXml/_rels/item120.xml.rels><?xml version="1.0" encoding="UTF-8" standalone="yes"?>
<Relationships xmlns="http://schemas.openxmlformats.org/package/2006/relationships"><Relationship Id="rId1" Type="http://schemas.openxmlformats.org/officeDocument/2006/relationships/customXmlProps" Target="itemProps120.xml"/></Relationships>
</file>

<file path=customXml/_rels/item121.xml.rels><?xml version="1.0" encoding="UTF-8" standalone="yes"?>
<Relationships xmlns="http://schemas.openxmlformats.org/package/2006/relationships"><Relationship Id="rId1" Type="http://schemas.openxmlformats.org/officeDocument/2006/relationships/customXmlProps" Target="itemProps121.xml"/></Relationships>
</file>

<file path=customXml/_rels/item122.xml.rels><?xml version="1.0" encoding="UTF-8" standalone="yes"?>
<Relationships xmlns="http://schemas.openxmlformats.org/package/2006/relationships"><Relationship Id="rId1" Type="http://schemas.openxmlformats.org/officeDocument/2006/relationships/customXmlProps" Target="itemProps122.xml"/></Relationships>
</file>

<file path=customXml/_rels/item123.xml.rels><?xml version="1.0" encoding="UTF-8" standalone="yes"?>
<Relationships xmlns="http://schemas.openxmlformats.org/package/2006/relationships"><Relationship Id="rId1" Type="http://schemas.openxmlformats.org/officeDocument/2006/relationships/customXmlProps" Target="itemProps123.xml"/></Relationships>
</file>

<file path=customXml/_rels/item124.xml.rels><?xml version="1.0" encoding="UTF-8" standalone="yes"?>
<Relationships xmlns="http://schemas.openxmlformats.org/package/2006/relationships"><Relationship Id="rId1" Type="http://schemas.openxmlformats.org/officeDocument/2006/relationships/customXmlProps" Target="itemProps124.xml"/></Relationships>
</file>

<file path=customXml/_rels/item125.xml.rels><?xml version="1.0" encoding="UTF-8" standalone="yes"?>
<Relationships xmlns="http://schemas.openxmlformats.org/package/2006/relationships"><Relationship Id="rId1" Type="http://schemas.openxmlformats.org/officeDocument/2006/relationships/customXmlProps" Target="itemProps125.xml"/></Relationships>
</file>

<file path=customXml/_rels/item126.xml.rels><?xml version="1.0" encoding="UTF-8" standalone="yes"?>
<Relationships xmlns="http://schemas.openxmlformats.org/package/2006/relationships"><Relationship Id="rId1" Type="http://schemas.openxmlformats.org/officeDocument/2006/relationships/customXmlProps" Target="itemProps126.xml"/></Relationships>
</file>

<file path=customXml/_rels/item127.xml.rels><?xml version="1.0" encoding="UTF-8" standalone="yes"?>
<Relationships xmlns="http://schemas.openxmlformats.org/package/2006/relationships"><Relationship Id="rId1" Type="http://schemas.openxmlformats.org/officeDocument/2006/relationships/customXmlProps" Target="itemProps127.xml"/></Relationships>
</file>

<file path=customXml/_rels/item128.xml.rels><?xml version="1.0" encoding="UTF-8" standalone="yes"?>
<Relationships xmlns="http://schemas.openxmlformats.org/package/2006/relationships"><Relationship Id="rId1" Type="http://schemas.openxmlformats.org/officeDocument/2006/relationships/customXmlProps" Target="itemProps128.xml"/></Relationships>
</file>

<file path=customXml/_rels/item129.xml.rels><?xml version="1.0" encoding="UTF-8" standalone="yes"?>
<Relationships xmlns="http://schemas.openxmlformats.org/package/2006/relationships"><Relationship Id="rId1" Type="http://schemas.openxmlformats.org/officeDocument/2006/relationships/customXmlProps" Target="itemProps129.xml"/></Relationships>
</file>

<file path=customXml/_rels/item130.xml.rels><?xml version="1.0" encoding="UTF-8" standalone="yes"?>
<Relationships xmlns="http://schemas.openxmlformats.org/package/2006/relationships"><Relationship Id="rId1" Type="http://schemas.openxmlformats.org/officeDocument/2006/relationships/customXmlProps" Target="itemProps130.xml"/></Relationships>
</file>

<file path=customXml/_rels/item131.xml.rels><?xml version="1.0" encoding="UTF-8" standalone="yes"?>
<Relationships xmlns="http://schemas.openxmlformats.org/package/2006/relationships"><Relationship Id="rId1" Type="http://schemas.openxmlformats.org/officeDocument/2006/relationships/customXmlProps" Target="itemProps131.xml"/></Relationships>
</file>

<file path=customXml/_rels/item132.xml.rels><?xml version="1.0" encoding="UTF-8" standalone="yes"?>
<Relationships xmlns="http://schemas.openxmlformats.org/package/2006/relationships"><Relationship Id="rId1" Type="http://schemas.openxmlformats.org/officeDocument/2006/relationships/customXmlProps" Target="itemProps132.xml"/></Relationships>
</file>

<file path=customXml/_rels/item133.xml.rels><?xml version="1.0" encoding="UTF-8" standalone="yes"?>
<Relationships xmlns="http://schemas.openxmlformats.org/package/2006/relationships"><Relationship Id="rId1" Type="http://schemas.openxmlformats.org/officeDocument/2006/relationships/customXmlProps" Target="itemProps133.xml"/></Relationships>
</file>

<file path=customXml/_rels/item134.xml.rels><?xml version="1.0" encoding="UTF-8" standalone="yes"?>
<Relationships xmlns="http://schemas.openxmlformats.org/package/2006/relationships"><Relationship Id="rId1" Type="http://schemas.openxmlformats.org/officeDocument/2006/relationships/customXmlProps" Target="itemProps134.xml"/></Relationships>
</file>

<file path=customXml/_rels/item135.xml.rels><?xml version="1.0" encoding="UTF-8" standalone="yes"?>
<Relationships xmlns="http://schemas.openxmlformats.org/package/2006/relationships"><Relationship Id="rId1" Type="http://schemas.openxmlformats.org/officeDocument/2006/relationships/customXmlProps" Target="itemProps135.xml"/></Relationships>
</file>

<file path=customXml/_rels/item136.xml.rels><?xml version="1.0" encoding="UTF-8" standalone="yes"?>
<Relationships xmlns="http://schemas.openxmlformats.org/package/2006/relationships"><Relationship Id="rId1" Type="http://schemas.openxmlformats.org/officeDocument/2006/relationships/customXmlProps" Target="itemProps136.xml"/></Relationships>
</file>

<file path=customXml/_rels/item137.xml.rels><?xml version="1.0" encoding="UTF-8" standalone="yes"?>
<Relationships xmlns="http://schemas.openxmlformats.org/package/2006/relationships"><Relationship Id="rId1" Type="http://schemas.openxmlformats.org/officeDocument/2006/relationships/customXmlProps" Target="itemProps137.xml"/></Relationships>
</file>

<file path=customXml/_rels/item138.xml.rels><?xml version="1.0" encoding="UTF-8" standalone="yes"?>
<Relationships xmlns="http://schemas.openxmlformats.org/package/2006/relationships"><Relationship Id="rId1" Type="http://schemas.openxmlformats.org/officeDocument/2006/relationships/customXmlProps" Target="itemProps138.xml"/></Relationships>
</file>

<file path=customXml/_rels/item139.xml.rels><?xml version="1.0" encoding="UTF-8" standalone="yes"?>
<Relationships xmlns="http://schemas.openxmlformats.org/package/2006/relationships"><Relationship Id="rId1" Type="http://schemas.openxmlformats.org/officeDocument/2006/relationships/customXmlProps" Target="itemProps139.xml"/></Relationships>
</file>

<file path=customXml/_rels/item140.xml.rels><?xml version="1.0" encoding="UTF-8" standalone="yes"?>
<Relationships xmlns="http://schemas.openxmlformats.org/package/2006/relationships"><Relationship Id="rId1" Type="http://schemas.openxmlformats.org/officeDocument/2006/relationships/customXmlProps" Target="itemProps140.xml"/></Relationships>
</file>

<file path=customXml/_rels/item141.xml.rels><?xml version="1.0" encoding="UTF-8" standalone="yes"?>
<Relationships xmlns="http://schemas.openxmlformats.org/package/2006/relationships"><Relationship Id="rId1" Type="http://schemas.openxmlformats.org/officeDocument/2006/relationships/customXmlProps" Target="itemProps141.xml"/></Relationships>
</file>

<file path=customXml/_rels/item142.xml.rels><?xml version="1.0" encoding="UTF-8" standalone="yes"?>
<Relationships xmlns="http://schemas.openxmlformats.org/package/2006/relationships"><Relationship Id="rId1" Type="http://schemas.openxmlformats.org/officeDocument/2006/relationships/customXmlProps" Target="itemProps142.xml"/></Relationships>
</file>

<file path=customXml/_rels/item143.xml.rels><?xml version="1.0" encoding="UTF-8" standalone="yes"?>
<Relationships xmlns="http://schemas.openxmlformats.org/package/2006/relationships"><Relationship Id="rId1" Type="http://schemas.openxmlformats.org/officeDocument/2006/relationships/customXmlProps" Target="itemProps143.xml"/></Relationships>
</file>

<file path=customXml/_rels/item144.xml.rels><?xml version="1.0" encoding="UTF-8" standalone="yes"?>
<Relationships xmlns="http://schemas.openxmlformats.org/package/2006/relationships"><Relationship Id="rId1" Type="http://schemas.openxmlformats.org/officeDocument/2006/relationships/customXmlProps" Target="itemProps144.xml"/></Relationships>
</file>

<file path=customXml/_rels/item145.xml.rels><?xml version="1.0" encoding="UTF-8" standalone="yes"?>
<Relationships xmlns="http://schemas.openxmlformats.org/package/2006/relationships"><Relationship Id="rId1" Type="http://schemas.openxmlformats.org/officeDocument/2006/relationships/customXmlProps" Target="itemProps145.xml"/></Relationships>
</file>

<file path=customXml/_rels/item146.xml.rels><?xml version="1.0" encoding="UTF-8" standalone="yes"?>
<Relationships xmlns="http://schemas.openxmlformats.org/package/2006/relationships"><Relationship Id="rId1" Type="http://schemas.openxmlformats.org/officeDocument/2006/relationships/customXmlProps" Target="itemProps146.xml"/></Relationships>
</file>

<file path=customXml/_rels/item147.xml.rels><?xml version="1.0" encoding="UTF-8" standalone="yes"?>
<Relationships xmlns="http://schemas.openxmlformats.org/package/2006/relationships"><Relationship Id="rId1" Type="http://schemas.openxmlformats.org/officeDocument/2006/relationships/customXmlProps" Target="itemProps147.xml"/></Relationships>
</file>

<file path=customXml/_rels/item148.xml.rels><?xml version="1.0" encoding="UTF-8" standalone="yes"?>
<Relationships xmlns="http://schemas.openxmlformats.org/package/2006/relationships"><Relationship Id="rId1" Type="http://schemas.openxmlformats.org/officeDocument/2006/relationships/customXmlProps" Target="itemProps148.xml"/></Relationships>
</file>

<file path=customXml/_rels/item149.xml.rels><?xml version="1.0" encoding="UTF-8" standalone="yes"?>
<Relationships xmlns="http://schemas.openxmlformats.org/package/2006/relationships"><Relationship Id="rId1" Type="http://schemas.openxmlformats.org/officeDocument/2006/relationships/customXmlProps" Target="itemProps149.xml"/></Relationships>
</file>

<file path=customXml/_rels/item150.xml.rels><?xml version="1.0" encoding="UTF-8" standalone="yes"?>
<Relationships xmlns="http://schemas.openxmlformats.org/package/2006/relationships"><Relationship Id="rId1" Type="http://schemas.openxmlformats.org/officeDocument/2006/relationships/customXmlProps" Target="itemProps150.xml"/></Relationships>
</file>

<file path=customXml/_rels/item151.xml.rels><?xml version="1.0" encoding="UTF-8" standalone="yes"?>
<Relationships xmlns="http://schemas.openxmlformats.org/package/2006/relationships"><Relationship Id="rId1" Type="http://schemas.openxmlformats.org/officeDocument/2006/relationships/customXmlProps" Target="itemProps151.xml"/></Relationships>
</file>

<file path=customXml/_rels/item152.xml.rels><?xml version="1.0" encoding="UTF-8" standalone="yes"?>
<Relationships xmlns="http://schemas.openxmlformats.org/package/2006/relationships"><Relationship Id="rId1" Type="http://schemas.openxmlformats.org/officeDocument/2006/relationships/customXmlProps" Target="itemProps152.xml"/></Relationships>
</file>

<file path=customXml/_rels/item153.xml.rels><?xml version="1.0" encoding="UTF-8" standalone="yes"?>
<Relationships xmlns="http://schemas.openxmlformats.org/package/2006/relationships"><Relationship Id="rId1" Type="http://schemas.openxmlformats.org/officeDocument/2006/relationships/customXmlProps" Target="itemProps153.xml"/></Relationships>
</file>

<file path=customXml/_rels/item154.xml.rels><?xml version="1.0" encoding="UTF-8" standalone="yes"?>
<Relationships xmlns="http://schemas.openxmlformats.org/package/2006/relationships"><Relationship Id="rId1" Type="http://schemas.openxmlformats.org/officeDocument/2006/relationships/customXmlProps" Target="itemProps154.xml"/></Relationships>
</file>

<file path=customXml/_rels/item155.xml.rels><?xml version="1.0" encoding="UTF-8" standalone="yes"?>
<Relationships xmlns="http://schemas.openxmlformats.org/package/2006/relationships"><Relationship Id="rId1" Type="http://schemas.openxmlformats.org/officeDocument/2006/relationships/customXmlProps" Target="itemProps155.xml"/></Relationships>
</file>

<file path=customXml/_rels/item156.xml.rels><?xml version="1.0" encoding="UTF-8" standalone="yes"?>
<Relationships xmlns="http://schemas.openxmlformats.org/package/2006/relationships"><Relationship Id="rId1" Type="http://schemas.openxmlformats.org/officeDocument/2006/relationships/customXmlProps" Target="itemProps156.xml"/></Relationships>
</file>

<file path=customXml/_rels/item157.xml.rels><?xml version="1.0" encoding="UTF-8" standalone="yes"?>
<Relationships xmlns="http://schemas.openxmlformats.org/package/2006/relationships"><Relationship Id="rId1" Type="http://schemas.openxmlformats.org/officeDocument/2006/relationships/customXmlProps" Target="itemProps157.xml"/></Relationships>
</file>

<file path=customXml/_rels/item158.xml.rels><?xml version="1.0" encoding="UTF-8" standalone="yes"?>
<Relationships xmlns="http://schemas.openxmlformats.org/package/2006/relationships"><Relationship Id="rId1" Type="http://schemas.openxmlformats.org/officeDocument/2006/relationships/customXmlProps" Target="itemProps158.xml"/></Relationships>
</file>

<file path=customXml/_rels/item159.xml.rels><?xml version="1.0" encoding="UTF-8" standalone="yes"?>
<Relationships xmlns="http://schemas.openxmlformats.org/package/2006/relationships"><Relationship Id="rId1" Type="http://schemas.openxmlformats.org/officeDocument/2006/relationships/customXmlProps" Target="itemProps159.xml"/></Relationships>
</file>

<file path=customXml/_rels/item160.xml.rels><?xml version="1.0" encoding="UTF-8" standalone="yes"?>
<Relationships xmlns="http://schemas.openxmlformats.org/package/2006/relationships"><Relationship Id="rId1" Type="http://schemas.openxmlformats.org/officeDocument/2006/relationships/customXmlProps" Target="itemProps160.xml"/></Relationships>
</file>

<file path=customXml/_rels/item161.xml.rels><?xml version="1.0" encoding="UTF-8" standalone="yes"?>
<Relationships xmlns="http://schemas.openxmlformats.org/package/2006/relationships"><Relationship Id="rId1" Type="http://schemas.openxmlformats.org/officeDocument/2006/relationships/customXmlProps" Target="itemProps161.xml"/></Relationships>
</file>

<file path=customXml/_rels/item162.xml.rels><?xml version="1.0" encoding="UTF-8" standalone="yes"?>
<Relationships xmlns="http://schemas.openxmlformats.org/package/2006/relationships"><Relationship Id="rId1" Type="http://schemas.openxmlformats.org/officeDocument/2006/relationships/customXmlProps" Target="itemProps162.xml"/></Relationships>
</file>

<file path=customXml/_rels/item163.xml.rels><?xml version="1.0" encoding="UTF-8" standalone="yes"?>
<Relationships xmlns="http://schemas.openxmlformats.org/package/2006/relationships"><Relationship Id="rId1" Type="http://schemas.openxmlformats.org/officeDocument/2006/relationships/customXmlProps" Target="itemProps163.xml"/></Relationships>
</file>

<file path=customXml/_rels/item164.xml.rels><?xml version="1.0" encoding="UTF-8" standalone="yes"?>
<Relationships xmlns="http://schemas.openxmlformats.org/package/2006/relationships"><Relationship Id="rId1" Type="http://schemas.openxmlformats.org/officeDocument/2006/relationships/customXmlProps" Target="itemProps164.xml"/></Relationships>
</file>

<file path=customXml/_rels/item165.xml.rels><?xml version="1.0" encoding="UTF-8" standalone="yes"?>
<Relationships xmlns="http://schemas.openxmlformats.org/package/2006/relationships"><Relationship Id="rId1" Type="http://schemas.openxmlformats.org/officeDocument/2006/relationships/customXmlProps" Target="itemProps165.xml"/></Relationships>
</file>

<file path=customXml/_rels/item166.xml.rels><?xml version="1.0" encoding="UTF-8" standalone="yes"?>
<Relationships xmlns="http://schemas.openxmlformats.org/package/2006/relationships"><Relationship Id="rId1" Type="http://schemas.openxmlformats.org/officeDocument/2006/relationships/customXmlProps" Target="itemProps166.xml"/></Relationships>
</file>

<file path=customXml/_rels/item167.xml.rels><?xml version="1.0" encoding="UTF-8" standalone="yes"?>
<Relationships xmlns="http://schemas.openxmlformats.org/package/2006/relationships"><Relationship Id="rId1" Type="http://schemas.openxmlformats.org/officeDocument/2006/relationships/customXmlProps" Target="itemProps167.xml"/></Relationships>
</file>

<file path=customXml/_rels/item168.xml.rels><?xml version="1.0" encoding="UTF-8" standalone="yes"?>
<Relationships xmlns="http://schemas.openxmlformats.org/package/2006/relationships"><Relationship Id="rId1" Type="http://schemas.openxmlformats.org/officeDocument/2006/relationships/customXmlProps" Target="itemProps168.xml"/></Relationships>
</file>

<file path=customXml/_rels/item169.xml.rels><?xml version="1.0" encoding="UTF-8" standalone="yes"?>
<Relationships xmlns="http://schemas.openxmlformats.org/package/2006/relationships"><Relationship Id="rId1" Type="http://schemas.openxmlformats.org/officeDocument/2006/relationships/customXmlProps" Target="itemProps169.xml"/></Relationships>
</file>

<file path=customXml/_rels/item170.xml.rels><?xml version="1.0" encoding="UTF-8" standalone="yes"?>
<Relationships xmlns="http://schemas.openxmlformats.org/package/2006/relationships"><Relationship Id="rId1" Type="http://schemas.openxmlformats.org/officeDocument/2006/relationships/customXmlProps" Target="itemProps170.xml"/></Relationships>
</file>

<file path=customXml/_rels/item171.xml.rels><?xml version="1.0" encoding="UTF-8" standalone="yes"?>
<Relationships xmlns="http://schemas.openxmlformats.org/package/2006/relationships"><Relationship Id="rId1" Type="http://schemas.openxmlformats.org/officeDocument/2006/relationships/customXmlProps" Target="itemProps171.xml"/></Relationships>
</file>

<file path=customXml/_rels/item172.xml.rels><?xml version="1.0" encoding="UTF-8" standalone="yes"?>
<Relationships xmlns="http://schemas.openxmlformats.org/package/2006/relationships"><Relationship Id="rId1" Type="http://schemas.openxmlformats.org/officeDocument/2006/relationships/customXmlProps" Target="itemProps172.xml"/></Relationships>
</file>

<file path=customXml/_rels/item173.xml.rels><?xml version="1.0" encoding="UTF-8" standalone="yes"?>
<Relationships xmlns="http://schemas.openxmlformats.org/package/2006/relationships"><Relationship Id="rId1" Type="http://schemas.openxmlformats.org/officeDocument/2006/relationships/customXmlProps" Target="itemProps173.xml"/></Relationships>
</file>

<file path=customXml/_rels/item174.xml.rels><?xml version="1.0" encoding="UTF-8" standalone="yes"?>
<Relationships xmlns="http://schemas.openxmlformats.org/package/2006/relationships"><Relationship Id="rId1" Type="http://schemas.openxmlformats.org/officeDocument/2006/relationships/customXmlProps" Target="itemProps174.xml"/></Relationships>
</file>

<file path=customXml/_rels/item175.xml.rels><?xml version="1.0" encoding="UTF-8" standalone="yes"?>
<Relationships xmlns="http://schemas.openxmlformats.org/package/2006/relationships"><Relationship Id="rId1" Type="http://schemas.openxmlformats.org/officeDocument/2006/relationships/customXmlProps" Target="itemProps175.xml"/></Relationships>
</file>

<file path=customXml/_rels/item176.xml.rels><?xml version="1.0" encoding="UTF-8" standalone="yes"?>
<Relationships xmlns="http://schemas.openxmlformats.org/package/2006/relationships"><Relationship Id="rId1" Type="http://schemas.openxmlformats.org/officeDocument/2006/relationships/customXmlProps" Target="itemProps176.xml"/></Relationships>
</file>

<file path=customXml/_rels/item177.xml.rels><?xml version="1.0" encoding="UTF-8" standalone="yes"?>
<Relationships xmlns="http://schemas.openxmlformats.org/package/2006/relationships"><Relationship Id="rId1" Type="http://schemas.openxmlformats.org/officeDocument/2006/relationships/customXmlProps" Target="itemProps177.xml"/></Relationships>
</file>

<file path=customXml/_rels/item178.xml.rels><?xml version="1.0" encoding="UTF-8" standalone="yes"?>
<Relationships xmlns="http://schemas.openxmlformats.org/package/2006/relationships"><Relationship Id="rId1" Type="http://schemas.openxmlformats.org/officeDocument/2006/relationships/customXmlProps" Target="itemProps178.xml"/></Relationships>
</file>

<file path=customXml/_rels/item179.xml.rels><?xml version="1.0" encoding="UTF-8" standalone="yes"?>
<Relationships xmlns="http://schemas.openxmlformats.org/package/2006/relationships"><Relationship Id="rId1" Type="http://schemas.openxmlformats.org/officeDocument/2006/relationships/customXmlProps" Target="itemProps179.xml"/></Relationships>
</file>

<file path=customXml/_rels/item180.xml.rels><?xml version="1.0" encoding="UTF-8" standalone="yes"?>
<Relationships xmlns="http://schemas.openxmlformats.org/package/2006/relationships"><Relationship Id="rId1" Type="http://schemas.openxmlformats.org/officeDocument/2006/relationships/customXmlProps" Target="itemProps180.xml"/></Relationships>
</file>

<file path=customXml/_rels/item181.xml.rels><?xml version="1.0" encoding="UTF-8" standalone="yes"?>
<Relationships xmlns="http://schemas.openxmlformats.org/package/2006/relationships"><Relationship Id="rId1" Type="http://schemas.openxmlformats.org/officeDocument/2006/relationships/customXmlProps" Target="itemProps181.xml"/></Relationships>
</file>

<file path=customXml/_rels/item182.xml.rels><?xml version="1.0" encoding="UTF-8" standalone="yes"?>
<Relationships xmlns="http://schemas.openxmlformats.org/package/2006/relationships"><Relationship Id="rId1" Type="http://schemas.openxmlformats.org/officeDocument/2006/relationships/customXmlProps" Target="itemProps182.xml"/></Relationships>
</file>

<file path=customXml/_rels/item183.xml.rels><?xml version="1.0" encoding="UTF-8" standalone="yes"?>
<Relationships xmlns="http://schemas.openxmlformats.org/package/2006/relationships"><Relationship Id="rId1" Type="http://schemas.openxmlformats.org/officeDocument/2006/relationships/customXmlProps" Target="itemProps183.xml"/></Relationships>
</file>

<file path=customXml/_rels/item184.xml.rels><?xml version="1.0" encoding="UTF-8" standalone="yes"?>
<Relationships xmlns="http://schemas.openxmlformats.org/package/2006/relationships"><Relationship Id="rId1" Type="http://schemas.openxmlformats.org/officeDocument/2006/relationships/customXmlProps" Target="itemProps184.xml"/></Relationships>
</file>

<file path=customXml/_rels/item185.xml.rels><?xml version="1.0" encoding="UTF-8" standalone="yes"?>
<Relationships xmlns="http://schemas.openxmlformats.org/package/2006/relationships"><Relationship Id="rId1" Type="http://schemas.openxmlformats.org/officeDocument/2006/relationships/customXmlProps" Target="itemProps185.xml"/></Relationships>
</file>

<file path=customXml/_rels/item186.xml.rels><?xml version="1.0" encoding="UTF-8" standalone="yes"?>
<Relationships xmlns="http://schemas.openxmlformats.org/package/2006/relationships"><Relationship Id="rId1" Type="http://schemas.openxmlformats.org/officeDocument/2006/relationships/customXmlProps" Target="itemProps18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84.xml>�� 
</file>

<file path=customXml/item85.xml>�� 
</file>

<file path=customXml/item86.xml>�� 
</file>

<file path=customXml/item87.xml>�� 
</file>

<file path=customXml/item88.xml>�� 
</file>

<file path=customXml/item89.xml>�� 
</file>

<file path=customXml/item90.xml>�� 
</file>

<file path=customXml/item91.xml>�� 
</file>

<file path=customXml/item92.xml>�� 
</file>

<file path=customXml/item93.xml>�� 
</file>

<file path=customXml/item94.xml>�� 
</file>

<file path=customXml/item95.xml>�� 
</file>

<file path=customXml/item96.xml>�� 
</file>

<file path=customXml/item97.xml>�� 
</file>

<file path=customXml/item98.xml>�� 
</file>

<file path=customXml/item99.xml>�� 
</file>

<file path=customXml/item100.xml>�� 
</file>

<file path=customXml/item101.xml>�� 
</file>

<file path=customXml/item102.xml>�� 
</file>

<file path=customXml/item103.xml>�� 
</file>

<file path=customXml/item104.xml>�� 
</file>

<file path=customXml/item105.xml>�� 
</file>

<file path=customXml/item106.xml>�� 
</file>

<file path=customXml/item107.xml>�� 
</file>

<file path=customXml/item108.xml>�� 
</file>

<file path=customXml/item109.xml>�� 
</file>

<file path=customXml/item110.xml>�� 
</file>

<file path=customXml/item111.xml>�� 
</file>

<file path=customXml/item112.xml>�� 
</file>

<file path=customXml/item113.xml>�� 
</file>

<file path=customXml/item114.xml>�� 
</file>

<file path=customXml/item115.xml>�� 
</file>

<file path=customXml/item116.xml>�� 
</file>

<file path=customXml/item117.xml>�� 
</file>

<file path=customXml/item118.xml>�� 
</file>

<file path=customXml/item119.xml>�� 
</file>

<file path=customXml/item120.xml>�� 
</file>

<file path=customXml/item121.xml>�� 
</file>

<file path=customXml/item122.xml>�� 
</file>

<file path=customXml/item123.xml>�� 
</file>

<file path=customXml/item124.xml>�� 
</file>

<file path=customXml/item125.xml>�� 
</file>

<file path=customXml/item126.xml>�� 
</file>

<file path=customXml/item127.xml>�� 
</file>

<file path=customXml/item128.xml>�� 
</file>

<file path=customXml/item129.xml>�� 
</file>

<file path=customXml/item130.xml>�� 
</file>

<file path=customXml/item131.xml>�� 
</file>

<file path=customXml/item132.xml>�� 
</file>

<file path=customXml/item133.xml>�� 
</file>

<file path=customXml/item134.xml>�� 
</file>

<file path=customXml/item135.xml>�� 
</file>

<file path=customXml/item136.xml>�� 
</file>

<file path=customXml/item137.xml>�� 
</file>

<file path=customXml/item138.xml>�� 
</file>

<file path=customXml/item139.xml>�� 
</file>

<file path=customXml/item140.xml>�� 
</file>

<file path=customXml/item141.xml>�� 
</file>

<file path=customXml/item142.xml>�� 
</file>

<file path=customXml/item143.xml>�� 
</file>

<file path=customXml/item144.xml>�� 
</file>

<file path=customXml/item145.xml>�� 
</file>

<file path=customXml/item146.xml>�� 
</file>

<file path=customXml/item147.xml>�� 
</file>

<file path=customXml/item148.xml>�� 
</file>

<file path=customXml/item149.xml>�� 
</file>

<file path=customXml/item150.xml>�� 
</file>

<file path=customXml/item151.xml>�� 
</file>

<file path=customXml/item152.xml>�� 
</file>

<file path=customXml/item153.xml>�� 
</file>

<file path=customXml/item154.xml>�� 
</file>

<file path=customXml/item155.xml>�� 
</file>

<file path=customXml/item156.xml>�� 
</file>

<file path=customXml/item157.xml>�� 
</file>

<file path=customXml/item158.xml>�� 
</file>

<file path=customXml/item159.xml>�� 
</file>

<file path=customXml/item160.xml>�� 
</file>

<file path=customXml/item161.xml>�� 
</file>

<file path=customXml/item162.xml>�� 
</file>

<file path=customXml/item163.xml>�� 
</file>

<file path=customXml/item164.xml>�� 
</file>

<file path=customXml/item165.xml>�� 
</file>

<file path=customXml/item166.xml>�� 
</file>

<file path=customXml/item167.xml>�� 
</file>

<file path=customXml/item168.xml>�� 
</file>

<file path=customXml/item169.xml>�� 
</file>

<file path=customXml/item170.xml>�� 
</file>

<file path=customXml/item171.xml>�� 
</file>

<file path=customXml/item172.xml>�� 
</file>

<file path=customXml/item173.xml>�� 
</file>

<file path=customXml/item174.xml>�� 
</file>

<file path=customXml/item175.xml>�� 
</file>

<file path=customXml/item176.xml>�� 
</file>

<file path=customXml/item177.xml>�� 
</file>

<file path=customXml/item178.xml>�� 
</file>

<file path=customXml/item179.xml>�� 
</file>

<file path=customXml/item180.xml>�� 
</file>

<file path=customXml/item181.xml>�� 
</file>

<file path=customXml/item182.xml>�� 
</file>

<file path=customXml/item183.xml>�� 
</file>

<file path=customXml/item184.xml>�� 
</file>

<file path=customXml/item185.xml>�� 
</file>

<file path=customXml/item186.xml>�� 
</file>

<file path=customXml/itemProps1.xml><?xml version="1.0" encoding="utf-8"?>
<ds:datastoreItem xmlns:ds="http://schemas.openxmlformats.org/officeDocument/2006/customXml" ds:itemID="{2387C33C-3CA3-4E4E-96DD-559530F1ED63}">
  <ds:schemaRefs/>
</ds:datastoreItem>
</file>

<file path=customXml/itemProps2.xml><?xml version="1.0" encoding="utf-8"?>
<ds:datastoreItem xmlns:ds="http://schemas.openxmlformats.org/officeDocument/2006/customXml" ds:itemID="{90EFA7C0-E21E-4E51-B486-4DF65191C697}">
  <ds:schemaRefs/>
</ds:datastoreItem>
</file>

<file path=customXml/itemProps3.xml><?xml version="1.0" encoding="utf-8"?>
<ds:datastoreItem xmlns:ds="http://schemas.openxmlformats.org/officeDocument/2006/customXml" ds:itemID="{C3FB71B4-E6A8-4208-A41C-B9863E3FA11A}">
  <ds:schemaRefs/>
</ds:datastoreItem>
</file>

<file path=customXml/itemProps4.xml><?xml version="1.0" encoding="utf-8"?>
<ds:datastoreItem xmlns:ds="http://schemas.openxmlformats.org/officeDocument/2006/customXml" ds:itemID="{5EE2EAFF-C1AE-44CD-808D-5CC7D470BDFD}">
  <ds:schemaRefs/>
</ds:datastoreItem>
</file>

<file path=customXml/itemProps5.xml><?xml version="1.0" encoding="utf-8"?>
<ds:datastoreItem xmlns:ds="http://schemas.openxmlformats.org/officeDocument/2006/customXml" ds:itemID="{BC301267-F526-42B6-BD83-DC403FC303E7}">
  <ds:schemaRefs/>
</ds:datastoreItem>
</file>

<file path=customXml/itemProps6.xml><?xml version="1.0" encoding="utf-8"?>
<ds:datastoreItem xmlns:ds="http://schemas.openxmlformats.org/officeDocument/2006/customXml" ds:itemID="{14CEDEAA-1F96-4196-92B6-443A14EF6734}">
  <ds:schemaRefs/>
</ds:datastoreItem>
</file>

<file path=customXml/itemProps7.xml><?xml version="1.0" encoding="utf-8"?>
<ds:datastoreItem xmlns:ds="http://schemas.openxmlformats.org/officeDocument/2006/customXml" ds:itemID="{E3756546-EF79-4136-AA03-4269D52A697D}">
  <ds:schemaRefs/>
</ds:datastoreItem>
</file>

<file path=customXml/itemProps8.xml><?xml version="1.0" encoding="utf-8"?>
<ds:datastoreItem xmlns:ds="http://schemas.openxmlformats.org/officeDocument/2006/customXml" ds:itemID="{A1AF944C-21A4-47A2-9248-48F0EAE4087B}">
  <ds:schemaRefs/>
</ds:datastoreItem>
</file>

<file path=customXml/itemProps9.xml><?xml version="1.0" encoding="utf-8"?>
<ds:datastoreItem xmlns:ds="http://schemas.openxmlformats.org/officeDocument/2006/customXml" ds:itemID="{72110FB1-8B35-4F6D-AF97-AFF2C3B54670}">
  <ds:schemaRefs/>
</ds:datastoreItem>
</file>

<file path=customXml/itemProps10.xml><?xml version="1.0" encoding="utf-8"?>
<ds:datastoreItem xmlns:ds="http://schemas.openxmlformats.org/officeDocument/2006/customXml" ds:itemID="{D848BBF1-CA34-478C-AE7D-F36CDA7C0FA1}">
  <ds:schemaRefs/>
</ds:datastoreItem>
</file>

<file path=customXml/itemProps11.xml><?xml version="1.0" encoding="utf-8"?>
<ds:datastoreItem xmlns:ds="http://schemas.openxmlformats.org/officeDocument/2006/customXml" ds:itemID="{EB4AF385-AA18-471D-9852-BDB0AEF1086C}">
  <ds:schemaRefs/>
</ds:datastoreItem>
</file>

<file path=customXml/itemProps12.xml><?xml version="1.0" encoding="utf-8"?>
<ds:datastoreItem xmlns:ds="http://schemas.openxmlformats.org/officeDocument/2006/customXml" ds:itemID="{07EF2DA0-32D9-4193-8064-11BFC123509C}">
  <ds:schemaRefs/>
</ds:datastoreItem>
</file>

<file path=customXml/itemProps13.xml><?xml version="1.0" encoding="utf-8"?>
<ds:datastoreItem xmlns:ds="http://schemas.openxmlformats.org/officeDocument/2006/customXml" ds:itemID="{968895E1-1A0B-4A56-94A3-0808FB7CBBFE}">
  <ds:schemaRefs/>
</ds:datastoreItem>
</file>

<file path=customXml/itemProps14.xml><?xml version="1.0" encoding="utf-8"?>
<ds:datastoreItem xmlns:ds="http://schemas.openxmlformats.org/officeDocument/2006/customXml" ds:itemID="{69D262F6-59AD-4B46-A7E7-DCA7EE249273}">
  <ds:schemaRefs/>
</ds:datastoreItem>
</file>

<file path=customXml/itemProps15.xml><?xml version="1.0" encoding="utf-8"?>
<ds:datastoreItem xmlns:ds="http://schemas.openxmlformats.org/officeDocument/2006/customXml" ds:itemID="{6E34581E-2B2C-4DFB-8895-29CD19D5D544}">
  <ds:schemaRefs/>
</ds:datastoreItem>
</file>

<file path=customXml/itemProps16.xml><?xml version="1.0" encoding="utf-8"?>
<ds:datastoreItem xmlns:ds="http://schemas.openxmlformats.org/officeDocument/2006/customXml" ds:itemID="{130D2F45-0754-4A8C-AF7F-ACFAD8E5B9E2}">
  <ds:schemaRefs/>
</ds:datastoreItem>
</file>

<file path=customXml/itemProps17.xml><?xml version="1.0" encoding="utf-8"?>
<ds:datastoreItem xmlns:ds="http://schemas.openxmlformats.org/officeDocument/2006/customXml" ds:itemID="{126F6E05-D1A8-4C08-898F-AEECD9BE9C0D}">
  <ds:schemaRefs/>
</ds:datastoreItem>
</file>

<file path=customXml/itemProps18.xml><?xml version="1.0" encoding="utf-8"?>
<ds:datastoreItem xmlns:ds="http://schemas.openxmlformats.org/officeDocument/2006/customXml" ds:itemID="{06B749C3-63B0-41AA-BCAC-9BB66AAFEE0A}">
  <ds:schemaRefs/>
</ds:datastoreItem>
</file>

<file path=customXml/itemProps19.xml><?xml version="1.0" encoding="utf-8"?>
<ds:datastoreItem xmlns:ds="http://schemas.openxmlformats.org/officeDocument/2006/customXml" ds:itemID="{DB622F9F-0F9E-4D90-9C03-15398FBB4681}">
  <ds:schemaRefs/>
</ds:datastoreItem>
</file>

<file path=customXml/itemProps20.xml><?xml version="1.0" encoding="utf-8"?>
<ds:datastoreItem xmlns:ds="http://schemas.openxmlformats.org/officeDocument/2006/customXml" ds:itemID="{8A77C52E-4388-482C-BBE1-3D91751EBDDD}">
  <ds:schemaRefs/>
</ds:datastoreItem>
</file>

<file path=customXml/itemProps21.xml><?xml version="1.0" encoding="utf-8"?>
<ds:datastoreItem xmlns:ds="http://schemas.openxmlformats.org/officeDocument/2006/customXml" ds:itemID="{3F055AEC-7A6B-4D88-978E-DB4331D10B84}">
  <ds:schemaRefs/>
</ds:datastoreItem>
</file>

<file path=customXml/itemProps22.xml><?xml version="1.0" encoding="utf-8"?>
<ds:datastoreItem xmlns:ds="http://schemas.openxmlformats.org/officeDocument/2006/customXml" ds:itemID="{F1464FAF-4217-4E3E-AF35-41BBA294358D}">
  <ds:schemaRefs/>
</ds:datastoreItem>
</file>

<file path=customXml/itemProps23.xml><?xml version="1.0" encoding="utf-8"?>
<ds:datastoreItem xmlns:ds="http://schemas.openxmlformats.org/officeDocument/2006/customXml" ds:itemID="{F5C43B58-7416-4C1F-9A8F-06473E7B24B7}">
  <ds:schemaRefs/>
</ds:datastoreItem>
</file>

<file path=customXml/itemProps24.xml><?xml version="1.0" encoding="utf-8"?>
<ds:datastoreItem xmlns:ds="http://schemas.openxmlformats.org/officeDocument/2006/customXml" ds:itemID="{B2FF8E60-17E1-4D5F-B65D-889B4AD6790B}">
  <ds:schemaRefs/>
</ds:datastoreItem>
</file>

<file path=customXml/itemProps25.xml><?xml version="1.0" encoding="utf-8"?>
<ds:datastoreItem xmlns:ds="http://schemas.openxmlformats.org/officeDocument/2006/customXml" ds:itemID="{F5AC387F-1D81-4FFD-A4EF-CC325C9AFD99}">
  <ds:schemaRefs/>
</ds:datastoreItem>
</file>

<file path=customXml/itemProps26.xml><?xml version="1.0" encoding="utf-8"?>
<ds:datastoreItem xmlns:ds="http://schemas.openxmlformats.org/officeDocument/2006/customXml" ds:itemID="{E8C6241B-4F52-4449-8D42-1296330F8BBD}">
  <ds:schemaRefs/>
</ds:datastoreItem>
</file>

<file path=customXml/itemProps27.xml><?xml version="1.0" encoding="utf-8"?>
<ds:datastoreItem xmlns:ds="http://schemas.openxmlformats.org/officeDocument/2006/customXml" ds:itemID="{CD37E9C8-5A8D-4EE2-9109-BBEF01857D30}">
  <ds:schemaRefs/>
</ds:datastoreItem>
</file>

<file path=customXml/itemProps28.xml><?xml version="1.0" encoding="utf-8"?>
<ds:datastoreItem xmlns:ds="http://schemas.openxmlformats.org/officeDocument/2006/customXml" ds:itemID="{258D24B7-BFF7-416D-AF3E-2186EFA99499}">
  <ds:schemaRefs/>
</ds:datastoreItem>
</file>

<file path=customXml/itemProps29.xml><?xml version="1.0" encoding="utf-8"?>
<ds:datastoreItem xmlns:ds="http://schemas.openxmlformats.org/officeDocument/2006/customXml" ds:itemID="{26488B25-4F65-492A-B369-87E828828DCD}">
  <ds:schemaRefs/>
</ds:datastoreItem>
</file>

<file path=customXml/itemProps30.xml><?xml version="1.0" encoding="utf-8"?>
<ds:datastoreItem xmlns:ds="http://schemas.openxmlformats.org/officeDocument/2006/customXml" ds:itemID="{3FA4C82C-218E-4F96-95C5-54984DC193E9}">
  <ds:schemaRefs/>
</ds:datastoreItem>
</file>

<file path=customXml/itemProps31.xml><?xml version="1.0" encoding="utf-8"?>
<ds:datastoreItem xmlns:ds="http://schemas.openxmlformats.org/officeDocument/2006/customXml" ds:itemID="{4FB15930-EF14-4E6C-BE85-25CDD2AB4085}">
  <ds:schemaRefs/>
</ds:datastoreItem>
</file>

<file path=customXml/itemProps32.xml><?xml version="1.0" encoding="utf-8"?>
<ds:datastoreItem xmlns:ds="http://schemas.openxmlformats.org/officeDocument/2006/customXml" ds:itemID="{8EF14106-A23A-4A3D-B7C9-F3AD872D4259}">
  <ds:schemaRefs/>
</ds:datastoreItem>
</file>

<file path=customXml/itemProps33.xml><?xml version="1.0" encoding="utf-8"?>
<ds:datastoreItem xmlns:ds="http://schemas.openxmlformats.org/officeDocument/2006/customXml" ds:itemID="{E97FAF7A-26E8-4EEC-B122-657BB1C81EE1}">
  <ds:schemaRefs/>
</ds:datastoreItem>
</file>

<file path=customXml/itemProps34.xml><?xml version="1.0" encoding="utf-8"?>
<ds:datastoreItem xmlns:ds="http://schemas.openxmlformats.org/officeDocument/2006/customXml" ds:itemID="{B616A6D8-DFF9-4AA0-B756-F7F1C5F83F75}">
  <ds:schemaRefs/>
</ds:datastoreItem>
</file>

<file path=customXml/itemProps35.xml><?xml version="1.0" encoding="utf-8"?>
<ds:datastoreItem xmlns:ds="http://schemas.openxmlformats.org/officeDocument/2006/customXml" ds:itemID="{18F7C3A8-BDD8-4D6A-8B31-4EE5A8A58298}">
  <ds:schemaRefs/>
</ds:datastoreItem>
</file>

<file path=customXml/itemProps36.xml><?xml version="1.0" encoding="utf-8"?>
<ds:datastoreItem xmlns:ds="http://schemas.openxmlformats.org/officeDocument/2006/customXml" ds:itemID="{48351871-80FA-460E-90EE-C60850E73387}">
  <ds:schemaRefs/>
</ds:datastoreItem>
</file>

<file path=customXml/itemProps37.xml><?xml version="1.0" encoding="utf-8"?>
<ds:datastoreItem xmlns:ds="http://schemas.openxmlformats.org/officeDocument/2006/customXml" ds:itemID="{D24A8619-AF98-4299-8385-E083F59EE401}">
  <ds:schemaRefs/>
</ds:datastoreItem>
</file>

<file path=customXml/itemProps38.xml><?xml version="1.0" encoding="utf-8"?>
<ds:datastoreItem xmlns:ds="http://schemas.openxmlformats.org/officeDocument/2006/customXml" ds:itemID="{D5767DF5-B63E-4BA6-8883-ABA282A2999C}">
  <ds:schemaRefs/>
</ds:datastoreItem>
</file>

<file path=customXml/itemProps39.xml><?xml version="1.0" encoding="utf-8"?>
<ds:datastoreItem xmlns:ds="http://schemas.openxmlformats.org/officeDocument/2006/customXml" ds:itemID="{16D36598-AE41-4234-AB35-194B36F527FE}">
  <ds:schemaRefs/>
</ds:datastoreItem>
</file>

<file path=customXml/itemProps40.xml><?xml version="1.0" encoding="utf-8"?>
<ds:datastoreItem xmlns:ds="http://schemas.openxmlformats.org/officeDocument/2006/customXml" ds:itemID="{64ED3F8A-B508-4144-BA37-09D1CD6B784E}">
  <ds:schemaRefs/>
</ds:datastoreItem>
</file>

<file path=customXml/itemProps41.xml><?xml version="1.0" encoding="utf-8"?>
<ds:datastoreItem xmlns:ds="http://schemas.openxmlformats.org/officeDocument/2006/customXml" ds:itemID="{911A7E5B-5DDD-42F7-8916-43C5085443F3}">
  <ds:schemaRefs/>
</ds:datastoreItem>
</file>

<file path=customXml/itemProps42.xml><?xml version="1.0" encoding="utf-8"?>
<ds:datastoreItem xmlns:ds="http://schemas.openxmlformats.org/officeDocument/2006/customXml" ds:itemID="{EF9E355B-FDC6-4A8C-AFB7-EA47CF6E04B7}">
  <ds:schemaRefs/>
</ds:datastoreItem>
</file>

<file path=customXml/itemProps43.xml><?xml version="1.0" encoding="utf-8"?>
<ds:datastoreItem xmlns:ds="http://schemas.openxmlformats.org/officeDocument/2006/customXml" ds:itemID="{D8BD7895-3119-4C0D-98B1-4EEA557BD164}">
  <ds:schemaRefs/>
</ds:datastoreItem>
</file>

<file path=customXml/itemProps44.xml><?xml version="1.0" encoding="utf-8"?>
<ds:datastoreItem xmlns:ds="http://schemas.openxmlformats.org/officeDocument/2006/customXml" ds:itemID="{47159E18-70FB-4B75-AE20-E5F06F7A9C5D}">
  <ds:schemaRefs/>
</ds:datastoreItem>
</file>

<file path=customXml/itemProps45.xml><?xml version="1.0" encoding="utf-8"?>
<ds:datastoreItem xmlns:ds="http://schemas.openxmlformats.org/officeDocument/2006/customXml" ds:itemID="{9BF14D03-BACB-4CD7-9BF8-2E4DD08B6E5D}">
  <ds:schemaRefs/>
</ds:datastoreItem>
</file>

<file path=customXml/itemProps46.xml><?xml version="1.0" encoding="utf-8"?>
<ds:datastoreItem xmlns:ds="http://schemas.openxmlformats.org/officeDocument/2006/customXml" ds:itemID="{2FF96659-7B33-4BA5-AA9E-19F504B87DF2}">
  <ds:schemaRefs/>
</ds:datastoreItem>
</file>

<file path=customXml/itemProps47.xml><?xml version="1.0" encoding="utf-8"?>
<ds:datastoreItem xmlns:ds="http://schemas.openxmlformats.org/officeDocument/2006/customXml" ds:itemID="{F07211FF-1D45-4DD4-89DD-B40A80C29804}">
  <ds:schemaRefs/>
</ds:datastoreItem>
</file>

<file path=customXml/itemProps48.xml><?xml version="1.0" encoding="utf-8"?>
<ds:datastoreItem xmlns:ds="http://schemas.openxmlformats.org/officeDocument/2006/customXml" ds:itemID="{87E12D80-E1DB-4195-B59F-8C8912568613}">
  <ds:schemaRefs/>
</ds:datastoreItem>
</file>

<file path=customXml/itemProps49.xml><?xml version="1.0" encoding="utf-8"?>
<ds:datastoreItem xmlns:ds="http://schemas.openxmlformats.org/officeDocument/2006/customXml" ds:itemID="{88E4E90B-F4CD-491E-A7C4-AAE501FCADF6}">
  <ds:schemaRefs/>
</ds:datastoreItem>
</file>

<file path=customXml/itemProps50.xml><?xml version="1.0" encoding="utf-8"?>
<ds:datastoreItem xmlns:ds="http://schemas.openxmlformats.org/officeDocument/2006/customXml" ds:itemID="{09463BC2-6437-40FC-A455-B9479D252C38}">
  <ds:schemaRefs/>
</ds:datastoreItem>
</file>

<file path=customXml/itemProps51.xml><?xml version="1.0" encoding="utf-8"?>
<ds:datastoreItem xmlns:ds="http://schemas.openxmlformats.org/officeDocument/2006/customXml" ds:itemID="{79E7AA99-2C04-47E4-A974-458D34DB586C}">
  <ds:schemaRefs/>
</ds:datastoreItem>
</file>

<file path=customXml/itemProps52.xml><?xml version="1.0" encoding="utf-8"?>
<ds:datastoreItem xmlns:ds="http://schemas.openxmlformats.org/officeDocument/2006/customXml" ds:itemID="{6BCE7A18-6201-4294-98CE-3D82242F7035}">
  <ds:schemaRefs/>
</ds:datastoreItem>
</file>

<file path=customXml/itemProps53.xml><?xml version="1.0" encoding="utf-8"?>
<ds:datastoreItem xmlns:ds="http://schemas.openxmlformats.org/officeDocument/2006/customXml" ds:itemID="{080733DB-87EC-4CD8-9C71-D77C8A713C94}">
  <ds:schemaRefs/>
</ds:datastoreItem>
</file>

<file path=customXml/itemProps54.xml><?xml version="1.0" encoding="utf-8"?>
<ds:datastoreItem xmlns:ds="http://schemas.openxmlformats.org/officeDocument/2006/customXml" ds:itemID="{441FFB7C-00BA-4292-A262-8F925834914F}">
  <ds:schemaRefs/>
</ds:datastoreItem>
</file>

<file path=customXml/itemProps55.xml><?xml version="1.0" encoding="utf-8"?>
<ds:datastoreItem xmlns:ds="http://schemas.openxmlformats.org/officeDocument/2006/customXml" ds:itemID="{B614EFB3-A276-4E14-83D4-7F55C66BA5BA}">
  <ds:schemaRefs/>
</ds:datastoreItem>
</file>

<file path=customXml/itemProps56.xml><?xml version="1.0" encoding="utf-8"?>
<ds:datastoreItem xmlns:ds="http://schemas.openxmlformats.org/officeDocument/2006/customXml" ds:itemID="{A918E521-3315-4236-B5BD-0D5A43CA9C33}">
  <ds:schemaRefs/>
</ds:datastoreItem>
</file>

<file path=customXml/itemProps57.xml><?xml version="1.0" encoding="utf-8"?>
<ds:datastoreItem xmlns:ds="http://schemas.openxmlformats.org/officeDocument/2006/customXml" ds:itemID="{242D8FD1-89D8-4CB2-BF7A-F2F97F74B301}">
  <ds:schemaRefs/>
</ds:datastoreItem>
</file>

<file path=customXml/itemProps58.xml><?xml version="1.0" encoding="utf-8"?>
<ds:datastoreItem xmlns:ds="http://schemas.openxmlformats.org/officeDocument/2006/customXml" ds:itemID="{FA643294-2F39-4495-9A2F-B50D6A687FAA}">
  <ds:schemaRefs/>
</ds:datastoreItem>
</file>

<file path=customXml/itemProps59.xml><?xml version="1.0" encoding="utf-8"?>
<ds:datastoreItem xmlns:ds="http://schemas.openxmlformats.org/officeDocument/2006/customXml" ds:itemID="{F1584919-D787-487A-93D9-63675838E022}">
  <ds:schemaRefs/>
</ds:datastoreItem>
</file>

<file path=customXml/itemProps60.xml><?xml version="1.0" encoding="utf-8"?>
<ds:datastoreItem xmlns:ds="http://schemas.openxmlformats.org/officeDocument/2006/customXml" ds:itemID="{A8A28366-E646-40B5-9D43-5059887471B3}">
  <ds:schemaRefs/>
</ds:datastoreItem>
</file>

<file path=customXml/itemProps61.xml><?xml version="1.0" encoding="utf-8"?>
<ds:datastoreItem xmlns:ds="http://schemas.openxmlformats.org/officeDocument/2006/customXml" ds:itemID="{4BA508EB-8A1C-4BA0-94BA-71B3866A214E}">
  <ds:schemaRefs/>
</ds:datastoreItem>
</file>

<file path=customXml/itemProps62.xml><?xml version="1.0" encoding="utf-8"?>
<ds:datastoreItem xmlns:ds="http://schemas.openxmlformats.org/officeDocument/2006/customXml" ds:itemID="{B2142AF4-D7E6-4772-B1D3-4C43DC03441F}">
  <ds:schemaRefs/>
</ds:datastoreItem>
</file>

<file path=customXml/itemProps63.xml><?xml version="1.0" encoding="utf-8"?>
<ds:datastoreItem xmlns:ds="http://schemas.openxmlformats.org/officeDocument/2006/customXml" ds:itemID="{2F4DEB58-8385-4F75-9C13-99A4AE22C6DF}">
  <ds:schemaRefs/>
</ds:datastoreItem>
</file>

<file path=customXml/itemProps64.xml><?xml version="1.0" encoding="utf-8"?>
<ds:datastoreItem xmlns:ds="http://schemas.openxmlformats.org/officeDocument/2006/customXml" ds:itemID="{732B2960-B589-493D-937C-D7D55873E458}">
  <ds:schemaRefs/>
</ds:datastoreItem>
</file>

<file path=customXml/itemProps65.xml><?xml version="1.0" encoding="utf-8"?>
<ds:datastoreItem xmlns:ds="http://schemas.openxmlformats.org/officeDocument/2006/customXml" ds:itemID="{456D64A9-42A9-4A2A-B6FC-C7300B7D5858}">
  <ds:schemaRefs/>
</ds:datastoreItem>
</file>

<file path=customXml/itemProps66.xml><?xml version="1.0" encoding="utf-8"?>
<ds:datastoreItem xmlns:ds="http://schemas.openxmlformats.org/officeDocument/2006/customXml" ds:itemID="{929E881C-8DBF-4BA9-A6CC-7D88F12A7456}">
  <ds:schemaRefs/>
</ds:datastoreItem>
</file>

<file path=customXml/itemProps67.xml><?xml version="1.0" encoding="utf-8"?>
<ds:datastoreItem xmlns:ds="http://schemas.openxmlformats.org/officeDocument/2006/customXml" ds:itemID="{F69683A5-E897-4898-917D-568F7DE6165F}">
  <ds:schemaRefs/>
</ds:datastoreItem>
</file>

<file path=customXml/itemProps68.xml><?xml version="1.0" encoding="utf-8"?>
<ds:datastoreItem xmlns:ds="http://schemas.openxmlformats.org/officeDocument/2006/customXml" ds:itemID="{76BF3908-A3D0-448E-9E3C-0008652598B4}">
  <ds:schemaRefs/>
</ds:datastoreItem>
</file>

<file path=customXml/itemProps69.xml><?xml version="1.0" encoding="utf-8"?>
<ds:datastoreItem xmlns:ds="http://schemas.openxmlformats.org/officeDocument/2006/customXml" ds:itemID="{1C26F32B-7172-4459-B220-A56C30CD6FB7}">
  <ds:schemaRefs/>
</ds:datastoreItem>
</file>

<file path=customXml/itemProps70.xml><?xml version="1.0" encoding="utf-8"?>
<ds:datastoreItem xmlns:ds="http://schemas.openxmlformats.org/officeDocument/2006/customXml" ds:itemID="{AA6CC2D4-1B97-4026-B215-9F1585B6F373}">
  <ds:schemaRefs/>
</ds:datastoreItem>
</file>

<file path=customXml/itemProps71.xml><?xml version="1.0" encoding="utf-8"?>
<ds:datastoreItem xmlns:ds="http://schemas.openxmlformats.org/officeDocument/2006/customXml" ds:itemID="{19DD963E-3BCA-46D2-9E21-72A8AD293E44}">
  <ds:schemaRefs/>
</ds:datastoreItem>
</file>

<file path=customXml/itemProps72.xml><?xml version="1.0" encoding="utf-8"?>
<ds:datastoreItem xmlns:ds="http://schemas.openxmlformats.org/officeDocument/2006/customXml" ds:itemID="{5E16C43D-88B9-4153-8733-A9AD27724BD6}">
  <ds:schemaRefs/>
</ds:datastoreItem>
</file>

<file path=customXml/itemProps73.xml><?xml version="1.0" encoding="utf-8"?>
<ds:datastoreItem xmlns:ds="http://schemas.openxmlformats.org/officeDocument/2006/customXml" ds:itemID="{D643F7F2-FE29-4CFD-BD34-52EA7C6D4B5D}">
  <ds:schemaRefs/>
</ds:datastoreItem>
</file>

<file path=customXml/itemProps74.xml><?xml version="1.0" encoding="utf-8"?>
<ds:datastoreItem xmlns:ds="http://schemas.openxmlformats.org/officeDocument/2006/customXml" ds:itemID="{F9FB5DA4-7B0B-4E6A-9453-9FBFD640A19A}">
  <ds:schemaRefs/>
</ds:datastoreItem>
</file>

<file path=customXml/itemProps75.xml><?xml version="1.0" encoding="utf-8"?>
<ds:datastoreItem xmlns:ds="http://schemas.openxmlformats.org/officeDocument/2006/customXml" ds:itemID="{1B1BFFBB-EAB5-4F06-A73B-959447021428}">
  <ds:schemaRefs/>
</ds:datastoreItem>
</file>

<file path=customXml/itemProps76.xml><?xml version="1.0" encoding="utf-8"?>
<ds:datastoreItem xmlns:ds="http://schemas.openxmlformats.org/officeDocument/2006/customXml" ds:itemID="{90CD73E9-C986-416F-A86E-7665048C1790}">
  <ds:schemaRefs/>
</ds:datastoreItem>
</file>

<file path=customXml/itemProps77.xml><?xml version="1.0" encoding="utf-8"?>
<ds:datastoreItem xmlns:ds="http://schemas.openxmlformats.org/officeDocument/2006/customXml" ds:itemID="{83A3C26E-E6B0-4276-A7F5-856AC9F29C27}">
  <ds:schemaRefs/>
</ds:datastoreItem>
</file>

<file path=customXml/itemProps78.xml><?xml version="1.0" encoding="utf-8"?>
<ds:datastoreItem xmlns:ds="http://schemas.openxmlformats.org/officeDocument/2006/customXml" ds:itemID="{0BDFAAAB-F061-4D07-88E8-3D6B28DB887C}">
  <ds:schemaRefs/>
</ds:datastoreItem>
</file>

<file path=customXml/itemProps79.xml><?xml version="1.0" encoding="utf-8"?>
<ds:datastoreItem xmlns:ds="http://schemas.openxmlformats.org/officeDocument/2006/customXml" ds:itemID="{E8CB2F2B-ED67-4073-A07A-98157D2F2CA1}">
  <ds:schemaRefs/>
</ds:datastoreItem>
</file>

<file path=customXml/itemProps80.xml><?xml version="1.0" encoding="utf-8"?>
<ds:datastoreItem xmlns:ds="http://schemas.openxmlformats.org/officeDocument/2006/customXml" ds:itemID="{FBFADFE2-0250-4D5D-9CA9-48881A98E247}">
  <ds:schemaRefs/>
</ds:datastoreItem>
</file>

<file path=customXml/itemProps81.xml><?xml version="1.0" encoding="utf-8"?>
<ds:datastoreItem xmlns:ds="http://schemas.openxmlformats.org/officeDocument/2006/customXml" ds:itemID="{E1F7551C-6A47-4531-BA69-E1507B161844}">
  <ds:schemaRefs/>
</ds:datastoreItem>
</file>

<file path=customXml/itemProps82.xml><?xml version="1.0" encoding="utf-8"?>
<ds:datastoreItem xmlns:ds="http://schemas.openxmlformats.org/officeDocument/2006/customXml" ds:itemID="{26275113-DBB3-491A-B8D4-CEDC438FE841}">
  <ds:schemaRefs/>
</ds:datastoreItem>
</file>

<file path=customXml/itemProps83.xml><?xml version="1.0" encoding="utf-8"?>
<ds:datastoreItem xmlns:ds="http://schemas.openxmlformats.org/officeDocument/2006/customXml" ds:itemID="{E24A4D52-C380-43D1-8531-A3B0C187AD0A}">
  <ds:schemaRefs/>
</ds:datastoreItem>
</file>

<file path=customXml/itemProps84.xml><?xml version="1.0" encoding="utf-8"?>
<ds:datastoreItem xmlns:ds="http://schemas.openxmlformats.org/officeDocument/2006/customXml" ds:itemID="{C66F26C2-BA36-415D-B805-7D685C906437}">
  <ds:schemaRefs/>
</ds:datastoreItem>
</file>

<file path=customXml/itemProps85.xml><?xml version="1.0" encoding="utf-8"?>
<ds:datastoreItem xmlns:ds="http://schemas.openxmlformats.org/officeDocument/2006/customXml" ds:itemID="{AB42EA33-9418-4744-A2E6-8335296E4853}">
  <ds:schemaRefs/>
</ds:datastoreItem>
</file>

<file path=customXml/itemProps86.xml><?xml version="1.0" encoding="utf-8"?>
<ds:datastoreItem xmlns:ds="http://schemas.openxmlformats.org/officeDocument/2006/customXml" ds:itemID="{02FF116C-0F32-42AC-9A6D-AB363618F157}">
  <ds:schemaRefs/>
</ds:datastoreItem>
</file>

<file path=customXml/itemProps87.xml><?xml version="1.0" encoding="utf-8"?>
<ds:datastoreItem xmlns:ds="http://schemas.openxmlformats.org/officeDocument/2006/customXml" ds:itemID="{D33838EF-C24D-4673-9BCB-0FCDE8C80320}">
  <ds:schemaRefs/>
</ds:datastoreItem>
</file>

<file path=customXml/itemProps88.xml><?xml version="1.0" encoding="utf-8"?>
<ds:datastoreItem xmlns:ds="http://schemas.openxmlformats.org/officeDocument/2006/customXml" ds:itemID="{C8717F2F-341E-4DF7-92ED-3C83CC72B70B}">
  <ds:schemaRefs/>
</ds:datastoreItem>
</file>

<file path=customXml/itemProps89.xml><?xml version="1.0" encoding="utf-8"?>
<ds:datastoreItem xmlns:ds="http://schemas.openxmlformats.org/officeDocument/2006/customXml" ds:itemID="{A4181A01-3CCD-477B-B8C6-E5A1D569885E}">
  <ds:schemaRefs/>
</ds:datastoreItem>
</file>

<file path=customXml/itemProps90.xml><?xml version="1.0" encoding="utf-8"?>
<ds:datastoreItem xmlns:ds="http://schemas.openxmlformats.org/officeDocument/2006/customXml" ds:itemID="{14219B0F-1198-4E67-8317-5498A8BAEE35}">
  <ds:schemaRefs/>
</ds:datastoreItem>
</file>

<file path=customXml/itemProps91.xml><?xml version="1.0" encoding="utf-8"?>
<ds:datastoreItem xmlns:ds="http://schemas.openxmlformats.org/officeDocument/2006/customXml" ds:itemID="{C3CD6D6D-3A16-44E4-85D4-266ED17F13B4}">
  <ds:schemaRefs/>
</ds:datastoreItem>
</file>

<file path=customXml/itemProps92.xml><?xml version="1.0" encoding="utf-8"?>
<ds:datastoreItem xmlns:ds="http://schemas.openxmlformats.org/officeDocument/2006/customXml" ds:itemID="{130E0157-6DB0-4963-B90B-E4048C6E5FAE}">
  <ds:schemaRefs/>
</ds:datastoreItem>
</file>

<file path=customXml/itemProps93.xml><?xml version="1.0" encoding="utf-8"?>
<ds:datastoreItem xmlns:ds="http://schemas.openxmlformats.org/officeDocument/2006/customXml" ds:itemID="{74F7D1AF-E6FA-4D31-8D3F-D1D8F403AB7B}">
  <ds:schemaRefs/>
</ds:datastoreItem>
</file>

<file path=customXml/itemProps94.xml><?xml version="1.0" encoding="utf-8"?>
<ds:datastoreItem xmlns:ds="http://schemas.openxmlformats.org/officeDocument/2006/customXml" ds:itemID="{B207B082-E17A-4A21-B1C9-86D21D88D2CF}">
  <ds:schemaRefs/>
</ds:datastoreItem>
</file>

<file path=customXml/itemProps95.xml><?xml version="1.0" encoding="utf-8"?>
<ds:datastoreItem xmlns:ds="http://schemas.openxmlformats.org/officeDocument/2006/customXml" ds:itemID="{6351DAFE-D9C1-4F7E-8A00-7BB658760D0D}">
  <ds:schemaRefs/>
</ds:datastoreItem>
</file>

<file path=customXml/itemProps96.xml><?xml version="1.0" encoding="utf-8"?>
<ds:datastoreItem xmlns:ds="http://schemas.openxmlformats.org/officeDocument/2006/customXml" ds:itemID="{6CFFA61B-4E38-4C9D-A8F8-2321FBCE6A1A}">
  <ds:schemaRefs>
    <ds:schemaRef ds:uri="http://schemas.microsoft.com/DataMashup"/>
  </ds:schemaRefs>
</ds:datastoreItem>
</file>

<file path=customXml/itemProps97.xml><?xml version="1.0" encoding="utf-8"?>
<ds:datastoreItem xmlns:ds="http://schemas.openxmlformats.org/officeDocument/2006/customXml" ds:itemID="{B9F9959D-BB9A-4787-A5B5-2C3D3E942B4F}">
  <ds:schemaRefs/>
</ds:datastoreItem>
</file>

<file path=customXml/itemProps98.xml><?xml version="1.0" encoding="utf-8"?>
<ds:datastoreItem xmlns:ds="http://schemas.openxmlformats.org/officeDocument/2006/customXml" ds:itemID="{CBB6D847-CE1E-4F4A-850D-1B306A943718}">
  <ds:schemaRefs/>
</ds:datastoreItem>
</file>

<file path=customXml/itemProps99.xml><?xml version="1.0" encoding="utf-8"?>
<ds:datastoreItem xmlns:ds="http://schemas.openxmlformats.org/officeDocument/2006/customXml" ds:itemID="{CD6E650F-BF26-48A4-8F24-83FB608A13D6}">
  <ds:schemaRefs/>
</ds:datastoreItem>
</file>

<file path=customXml/itemProps100.xml><?xml version="1.0" encoding="utf-8"?>
<ds:datastoreItem xmlns:ds="http://schemas.openxmlformats.org/officeDocument/2006/customXml" ds:itemID="{5C9A32D0-D1F9-4D4B-B732-06063EFE6936}">
  <ds:schemaRefs/>
</ds:datastoreItem>
</file>

<file path=customXml/itemProps101.xml><?xml version="1.0" encoding="utf-8"?>
<ds:datastoreItem xmlns:ds="http://schemas.openxmlformats.org/officeDocument/2006/customXml" ds:itemID="{2CB19578-519B-4EB4-868D-0D48A0D67033}">
  <ds:schemaRefs/>
</ds:datastoreItem>
</file>

<file path=customXml/itemProps102.xml><?xml version="1.0" encoding="utf-8"?>
<ds:datastoreItem xmlns:ds="http://schemas.openxmlformats.org/officeDocument/2006/customXml" ds:itemID="{44AEAC9C-2AC4-4CA5-AA6A-0DC246FE8491}">
  <ds:schemaRefs/>
</ds:datastoreItem>
</file>

<file path=customXml/itemProps103.xml><?xml version="1.0" encoding="utf-8"?>
<ds:datastoreItem xmlns:ds="http://schemas.openxmlformats.org/officeDocument/2006/customXml" ds:itemID="{F45EEE7A-54FE-4E92-84A7-5AA3F1A5FCCB}">
  <ds:schemaRefs/>
</ds:datastoreItem>
</file>

<file path=customXml/itemProps104.xml><?xml version="1.0" encoding="utf-8"?>
<ds:datastoreItem xmlns:ds="http://schemas.openxmlformats.org/officeDocument/2006/customXml" ds:itemID="{77132852-0293-47F5-A3BC-16F23B899D64}">
  <ds:schemaRefs/>
</ds:datastoreItem>
</file>

<file path=customXml/itemProps105.xml><?xml version="1.0" encoding="utf-8"?>
<ds:datastoreItem xmlns:ds="http://schemas.openxmlformats.org/officeDocument/2006/customXml" ds:itemID="{A7DD1D06-E4D5-4518-ADEE-5E64DB8B162A}">
  <ds:schemaRefs/>
</ds:datastoreItem>
</file>

<file path=customXml/itemProps106.xml><?xml version="1.0" encoding="utf-8"?>
<ds:datastoreItem xmlns:ds="http://schemas.openxmlformats.org/officeDocument/2006/customXml" ds:itemID="{E591756B-6FA3-47CD-A3CC-CF9A89E62424}">
  <ds:schemaRefs/>
</ds:datastoreItem>
</file>

<file path=customXml/itemProps107.xml><?xml version="1.0" encoding="utf-8"?>
<ds:datastoreItem xmlns:ds="http://schemas.openxmlformats.org/officeDocument/2006/customXml" ds:itemID="{8C375ECC-AAF9-4B67-80C8-4969A2A064F8}">
  <ds:schemaRefs/>
</ds:datastoreItem>
</file>

<file path=customXml/itemProps108.xml><?xml version="1.0" encoding="utf-8"?>
<ds:datastoreItem xmlns:ds="http://schemas.openxmlformats.org/officeDocument/2006/customXml" ds:itemID="{748140B4-7493-4700-8FD2-59BC0FC5C780}">
  <ds:schemaRefs/>
</ds:datastoreItem>
</file>

<file path=customXml/itemProps109.xml><?xml version="1.0" encoding="utf-8"?>
<ds:datastoreItem xmlns:ds="http://schemas.openxmlformats.org/officeDocument/2006/customXml" ds:itemID="{95119C83-800D-4500-B5BD-64A58E0676C4}">
  <ds:schemaRefs/>
</ds:datastoreItem>
</file>

<file path=customXml/itemProps110.xml><?xml version="1.0" encoding="utf-8"?>
<ds:datastoreItem xmlns:ds="http://schemas.openxmlformats.org/officeDocument/2006/customXml" ds:itemID="{8DC5238F-A2AF-4E32-BE07-951E426A61BA}">
  <ds:schemaRefs/>
</ds:datastoreItem>
</file>

<file path=customXml/itemProps111.xml><?xml version="1.0" encoding="utf-8"?>
<ds:datastoreItem xmlns:ds="http://schemas.openxmlformats.org/officeDocument/2006/customXml" ds:itemID="{EC9CC793-9B86-4E5A-9845-8204E158F958}">
  <ds:schemaRefs/>
</ds:datastoreItem>
</file>

<file path=customXml/itemProps112.xml><?xml version="1.0" encoding="utf-8"?>
<ds:datastoreItem xmlns:ds="http://schemas.openxmlformats.org/officeDocument/2006/customXml" ds:itemID="{7BBCFF3F-1541-4AE9-9CAD-973035018EC3}">
  <ds:schemaRefs/>
</ds:datastoreItem>
</file>

<file path=customXml/itemProps113.xml><?xml version="1.0" encoding="utf-8"?>
<ds:datastoreItem xmlns:ds="http://schemas.openxmlformats.org/officeDocument/2006/customXml" ds:itemID="{95FD2AD9-9F7D-4538-A81E-B71A9FC8142F}">
  <ds:schemaRefs/>
</ds:datastoreItem>
</file>

<file path=customXml/itemProps114.xml><?xml version="1.0" encoding="utf-8"?>
<ds:datastoreItem xmlns:ds="http://schemas.openxmlformats.org/officeDocument/2006/customXml" ds:itemID="{8BBDA11B-297D-457B-9CA0-8EC97C4DD45F}">
  <ds:schemaRefs/>
</ds:datastoreItem>
</file>

<file path=customXml/itemProps115.xml><?xml version="1.0" encoding="utf-8"?>
<ds:datastoreItem xmlns:ds="http://schemas.openxmlformats.org/officeDocument/2006/customXml" ds:itemID="{54B11BEE-A414-4CCE-9CB6-8CE71A9098F8}">
  <ds:schemaRefs/>
</ds:datastoreItem>
</file>

<file path=customXml/itemProps116.xml><?xml version="1.0" encoding="utf-8"?>
<ds:datastoreItem xmlns:ds="http://schemas.openxmlformats.org/officeDocument/2006/customXml" ds:itemID="{685528FE-8E76-47CB-AD1C-13E5BF1FD9BF}">
  <ds:schemaRefs/>
</ds:datastoreItem>
</file>

<file path=customXml/itemProps117.xml><?xml version="1.0" encoding="utf-8"?>
<ds:datastoreItem xmlns:ds="http://schemas.openxmlformats.org/officeDocument/2006/customXml" ds:itemID="{233A5D9E-0ED0-4B41-9A90-090558170E3B}">
  <ds:schemaRefs/>
</ds:datastoreItem>
</file>

<file path=customXml/itemProps118.xml><?xml version="1.0" encoding="utf-8"?>
<ds:datastoreItem xmlns:ds="http://schemas.openxmlformats.org/officeDocument/2006/customXml" ds:itemID="{03A31391-C234-4782-A494-EF0F3B2D787A}">
  <ds:schemaRefs/>
</ds:datastoreItem>
</file>

<file path=customXml/itemProps119.xml><?xml version="1.0" encoding="utf-8"?>
<ds:datastoreItem xmlns:ds="http://schemas.openxmlformats.org/officeDocument/2006/customXml" ds:itemID="{30F3A5C8-B55E-4768-947B-4C39273DE6E4}">
  <ds:schemaRefs/>
</ds:datastoreItem>
</file>

<file path=customXml/itemProps120.xml><?xml version="1.0" encoding="utf-8"?>
<ds:datastoreItem xmlns:ds="http://schemas.openxmlformats.org/officeDocument/2006/customXml" ds:itemID="{4170F728-1EBA-487E-A578-9FA4D70892B1}">
  <ds:schemaRefs/>
</ds:datastoreItem>
</file>

<file path=customXml/itemProps121.xml><?xml version="1.0" encoding="utf-8"?>
<ds:datastoreItem xmlns:ds="http://schemas.openxmlformats.org/officeDocument/2006/customXml" ds:itemID="{BABC1278-A86F-4A46-95AA-2E0A1EC568D7}">
  <ds:schemaRefs/>
</ds:datastoreItem>
</file>

<file path=customXml/itemProps122.xml><?xml version="1.0" encoding="utf-8"?>
<ds:datastoreItem xmlns:ds="http://schemas.openxmlformats.org/officeDocument/2006/customXml" ds:itemID="{57DFFCFB-D0D3-4A75-B477-123CFAEAE746}">
  <ds:schemaRefs/>
</ds:datastoreItem>
</file>

<file path=customXml/itemProps123.xml><?xml version="1.0" encoding="utf-8"?>
<ds:datastoreItem xmlns:ds="http://schemas.openxmlformats.org/officeDocument/2006/customXml" ds:itemID="{D08D287C-2259-482C-88C2-4E0AB9075C41}">
  <ds:schemaRefs/>
</ds:datastoreItem>
</file>

<file path=customXml/itemProps124.xml><?xml version="1.0" encoding="utf-8"?>
<ds:datastoreItem xmlns:ds="http://schemas.openxmlformats.org/officeDocument/2006/customXml" ds:itemID="{EA452CEF-7C7C-459E-889E-C5A6FAE378A3}">
  <ds:schemaRefs/>
</ds:datastoreItem>
</file>

<file path=customXml/itemProps125.xml><?xml version="1.0" encoding="utf-8"?>
<ds:datastoreItem xmlns:ds="http://schemas.openxmlformats.org/officeDocument/2006/customXml" ds:itemID="{F765E214-37D7-447C-8316-B624BDD8F39D}">
  <ds:schemaRefs/>
</ds:datastoreItem>
</file>

<file path=customXml/itemProps126.xml><?xml version="1.0" encoding="utf-8"?>
<ds:datastoreItem xmlns:ds="http://schemas.openxmlformats.org/officeDocument/2006/customXml" ds:itemID="{EC533EF6-1D43-4FCA-98FB-595CC2C3AD4E}">
  <ds:schemaRefs/>
</ds:datastoreItem>
</file>

<file path=customXml/itemProps127.xml><?xml version="1.0" encoding="utf-8"?>
<ds:datastoreItem xmlns:ds="http://schemas.openxmlformats.org/officeDocument/2006/customXml" ds:itemID="{4DDE525D-390B-4A56-AF4E-8DF5001918BE}">
  <ds:schemaRefs/>
</ds:datastoreItem>
</file>

<file path=customXml/itemProps128.xml><?xml version="1.0" encoding="utf-8"?>
<ds:datastoreItem xmlns:ds="http://schemas.openxmlformats.org/officeDocument/2006/customXml" ds:itemID="{329608E0-F12A-486A-9705-00098F34841B}">
  <ds:schemaRefs/>
</ds:datastoreItem>
</file>

<file path=customXml/itemProps129.xml><?xml version="1.0" encoding="utf-8"?>
<ds:datastoreItem xmlns:ds="http://schemas.openxmlformats.org/officeDocument/2006/customXml" ds:itemID="{A02DFC2E-E555-499A-8655-9026B0784FAC}">
  <ds:schemaRefs/>
</ds:datastoreItem>
</file>

<file path=customXml/itemProps130.xml><?xml version="1.0" encoding="utf-8"?>
<ds:datastoreItem xmlns:ds="http://schemas.openxmlformats.org/officeDocument/2006/customXml" ds:itemID="{65A333FF-4138-492C-83A8-5A1A633A1AED}">
  <ds:schemaRefs/>
</ds:datastoreItem>
</file>

<file path=customXml/itemProps131.xml><?xml version="1.0" encoding="utf-8"?>
<ds:datastoreItem xmlns:ds="http://schemas.openxmlformats.org/officeDocument/2006/customXml" ds:itemID="{E3BD291B-299E-4969-9449-C1AA30356DAA}">
  <ds:schemaRefs/>
</ds:datastoreItem>
</file>

<file path=customXml/itemProps132.xml><?xml version="1.0" encoding="utf-8"?>
<ds:datastoreItem xmlns:ds="http://schemas.openxmlformats.org/officeDocument/2006/customXml" ds:itemID="{5BD7B978-420A-46C9-9357-821EAAB91B64}">
  <ds:schemaRefs/>
</ds:datastoreItem>
</file>

<file path=customXml/itemProps133.xml><?xml version="1.0" encoding="utf-8"?>
<ds:datastoreItem xmlns:ds="http://schemas.openxmlformats.org/officeDocument/2006/customXml" ds:itemID="{AFD117EF-3F4D-41AA-895B-A821E32792BB}">
  <ds:schemaRefs/>
</ds:datastoreItem>
</file>

<file path=customXml/itemProps134.xml><?xml version="1.0" encoding="utf-8"?>
<ds:datastoreItem xmlns:ds="http://schemas.openxmlformats.org/officeDocument/2006/customXml" ds:itemID="{A2D5FEB0-E076-48DC-B588-B5D485458CAC}">
  <ds:schemaRefs/>
</ds:datastoreItem>
</file>

<file path=customXml/itemProps135.xml><?xml version="1.0" encoding="utf-8"?>
<ds:datastoreItem xmlns:ds="http://schemas.openxmlformats.org/officeDocument/2006/customXml" ds:itemID="{6758AC4C-F42E-4189-B675-86743159CD85}">
  <ds:schemaRefs/>
</ds:datastoreItem>
</file>

<file path=customXml/itemProps136.xml><?xml version="1.0" encoding="utf-8"?>
<ds:datastoreItem xmlns:ds="http://schemas.openxmlformats.org/officeDocument/2006/customXml" ds:itemID="{1B3B3D92-22D6-42B4-87E6-126BDD5CF541}">
  <ds:schemaRefs/>
</ds:datastoreItem>
</file>

<file path=customXml/itemProps137.xml><?xml version="1.0" encoding="utf-8"?>
<ds:datastoreItem xmlns:ds="http://schemas.openxmlformats.org/officeDocument/2006/customXml" ds:itemID="{31BCCA43-BA7B-4576-A7C3-9060032E358D}">
  <ds:schemaRefs/>
</ds:datastoreItem>
</file>

<file path=customXml/itemProps138.xml><?xml version="1.0" encoding="utf-8"?>
<ds:datastoreItem xmlns:ds="http://schemas.openxmlformats.org/officeDocument/2006/customXml" ds:itemID="{3D98DF6A-786B-4EE1-BE28-4069CAF042C9}">
  <ds:schemaRefs/>
</ds:datastoreItem>
</file>

<file path=customXml/itemProps139.xml><?xml version="1.0" encoding="utf-8"?>
<ds:datastoreItem xmlns:ds="http://schemas.openxmlformats.org/officeDocument/2006/customXml" ds:itemID="{6DE6D80A-B9CA-45A2-8E2C-010A31F77735}">
  <ds:schemaRefs/>
</ds:datastoreItem>
</file>

<file path=customXml/itemProps140.xml><?xml version="1.0" encoding="utf-8"?>
<ds:datastoreItem xmlns:ds="http://schemas.openxmlformats.org/officeDocument/2006/customXml" ds:itemID="{C692C82A-8221-401C-8F51-D0EA9D23C929}">
  <ds:schemaRefs/>
</ds:datastoreItem>
</file>

<file path=customXml/itemProps141.xml><?xml version="1.0" encoding="utf-8"?>
<ds:datastoreItem xmlns:ds="http://schemas.openxmlformats.org/officeDocument/2006/customXml" ds:itemID="{601AEA51-C215-4F69-892C-0B9E5F10DCD6}">
  <ds:schemaRefs/>
</ds:datastoreItem>
</file>

<file path=customXml/itemProps142.xml><?xml version="1.0" encoding="utf-8"?>
<ds:datastoreItem xmlns:ds="http://schemas.openxmlformats.org/officeDocument/2006/customXml" ds:itemID="{4E1C36EA-A32E-475F-BC0A-30DA0818D472}">
  <ds:schemaRefs/>
</ds:datastoreItem>
</file>

<file path=customXml/itemProps143.xml><?xml version="1.0" encoding="utf-8"?>
<ds:datastoreItem xmlns:ds="http://schemas.openxmlformats.org/officeDocument/2006/customXml" ds:itemID="{F8199747-4EA5-4791-8D28-69D1F483B8B8}">
  <ds:schemaRefs/>
</ds:datastoreItem>
</file>

<file path=customXml/itemProps144.xml><?xml version="1.0" encoding="utf-8"?>
<ds:datastoreItem xmlns:ds="http://schemas.openxmlformats.org/officeDocument/2006/customXml" ds:itemID="{CF323E78-EDAE-4961-A32E-EC0ABE8C019B}">
  <ds:schemaRefs/>
</ds:datastoreItem>
</file>

<file path=customXml/itemProps145.xml><?xml version="1.0" encoding="utf-8"?>
<ds:datastoreItem xmlns:ds="http://schemas.openxmlformats.org/officeDocument/2006/customXml" ds:itemID="{1426BD27-D63F-45FC-916F-74613C2A8E7F}">
  <ds:schemaRefs/>
</ds:datastoreItem>
</file>

<file path=customXml/itemProps146.xml><?xml version="1.0" encoding="utf-8"?>
<ds:datastoreItem xmlns:ds="http://schemas.openxmlformats.org/officeDocument/2006/customXml" ds:itemID="{2AE1C860-F108-40CC-B15E-E220821554F6}">
  <ds:schemaRefs/>
</ds:datastoreItem>
</file>

<file path=customXml/itemProps147.xml><?xml version="1.0" encoding="utf-8"?>
<ds:datastoreItem xmlns:ds="http://schemas.openxmlformats.org/officeDocument/2006/customXml" ds:itemID="{DDFDA64C-452B-4092-9E0C-E51A9FE6DF72}">
  <ds:schemaRefs/>
</ds:datastoreItem>
</file>

<file path=customXml/itemProps148.xml><?xml version="1.0" encoding="utf-8"?>
<ds:datastoreItem xmlns:ds="http://schemas.openxmlformats.org/officeDocument/2006/customXml" ds:itemID="{6AA9AC5D-2CA0-4211-A60F-0670E2D29873}">
  <ds:schemaRefs/>
</ds:datastoreItem>
</file>

<file path=customXml/itemProps149.xml><?xml version="1.0" encoding="utf-8"?>
<ds:datastoreItem xmlns:ds="http://schemas.openxmlformats.org/officeDocument/2006/customXml" ds:itemID="{E099D86F-6D44-4F71-8447-F2338786A7F9}">
  <ds:schemaRefs/>
</ds:datastoreItem>
</file>

<file path=customXml/itemProps150.xml><?xml version="1.0" encoding="utf-8"?>
<ds:datastoreItem xmlns:ds="http://schemas.openxmlformats.org/officeDocument/2006/customXml" ds:itemID="{69CF88E3-056E-4FAE-ABCA-14B981691338}">
  <ds:schemaRefs/>
</ds:datastoreItem>
</file>

<file path=customXml/itemProps151.xml><?xml version="1.0" encoding="utf-8"?>
<ds:datastoreItem xmlns:ds="http://schemas.openxmlformats.org/officeDocument/2006/customXml" ds:itemID="{A71B9D77-6A25-47A7-A72E-31D480763711}">
  <ds:schemaRefs/>
</ds:datastoreItem>
</file>

<file path=customXml/itemProps152.xml><?xml version="1.0" encoding="utf-8"?>
<ds:datastoreItem xmlns:ds="http://schemas.openxmlformats.org/officeDocument/2006/customXml" ds:itemID="{FC0BB01E-4F20-4B86-9084-0E5A8717F4D3}">
  <ds:schemaRefs/>
</ds:datastoreItem>
</file>

<file path=customXml/itemProps153.xml><?xml version="1.0" encoding="utf-8"?>
<ds:datastoreItem xmlns:ds="http://schemas.openxmlformats.org/officeDocument/2006/customXml" ds:itemID="{1B66B731-66B4-4A29-98B0-8E26E34A6719}">
  <ds:schemaRefs/>
</ds:datastoreItem>
</file>

<file path=customXml/itemProps154.xml><?xml version="1.0" encoding="utf-8"?>
<ds:datastoreItem xmlns:ds="http://schemas.openxmlformats.org/officeDocument/2006/customXml" ds:itemID="{2FB2A097-9359-4233-981B-3E091824035E}">
  <ds:schemaRefs/>
</ds:datastoreItem>
</file>

<file path=customXml/itemProps155.xml><?xml version="1.0" encoding="utf-8"?>
<ds:datastoreItem xmlns:ds="http://schemas.openxmlformats.org/officeDocument/2006/customXml" ds:itemID="{70827869-C24E-4831-922C-BF711F25177E}">
  <ds:schemaRefs/>
</ds:datastoreItem>
</file>

<file path=customXml/itemProps156.xml><?xml version="1.0" encoding="utf-8"?>
<ds:datastoreItem xmlns:ds="http://schemas.openxmlformats.org/officeDocument/2006/customXml" ds:itemID="{12C059BA-83AA-4EF5-8BDC-A3B5825559A4}">
  <ds:schemaRefs/>
</ds:datastoreItem>
</file>

<file path=customXml/itemProps157.xml><?xml version="1.0" encoding="utf-8"?>
<ds:datastoreItem xmlns:ds="http://schemas.openxmlformats.org/officeDocument/2006/customXml" ds:itemID="{2CB41CC3-A847-46D2-8DFD-0B86E5FD9C21}">
  <ds:schemaRefs/>
</ds:datastoreItem>
</file>

<file path=customXml/itemProps158.xml><?xml version="1.0" encoding="utf-8"?>
<ds:datastoreItem xmlns:ds="http://schemas.openxmlformats.org/officeDocument/2006/customXml" ds:itemID="{31F48E98-CC1C-4339-8E6C-5E9BF7F69D99}">
  <ds:schemaRefs/>
</ds:datastoreItem>
</file>

<file path=customXml/itemProps159.xml><?xml version="1.0" encoding="utf-8"?>
<ds:datastoreItem xmlns:ds="http://schemas.openxmlformats.org/officeDocument/2006/customXml" ds:itemID="{73A3D205-3B16-4E7E-A1E9-D6FBF3DC4DB8}">
  <ds:schemaRefs/>
</ds:datastoreItem>
</file>

<file path=customXml/itemProps160.xml><?xml version="1.0" encoding="utf-8"?>
<ds:datastoreItem xmlns:ds="http://schemas.openxmlformats.org/officeDocument/2006/customXml" ds:itemID="{098F6B10-EFF5-47F8-A0F9-FEDE55E69F9E}">
  <ds:schemaRefs/>
</ds:datastoreItem>
</file>

<file path=customXml/itemProps161.xml><?xml version="1.0" encoding="utf-8"?>
<ds:datastoreItem xmlns:ds="http://schemas.openxmlformats.org/officeDocument/2006/customXml" ds:itemID="{5AC3D894-3FF2-44A5-9525-7927A0187A96}">
  <ds:schemaRefs/>
</ds:datastoreItem>
</file>

<file path=customXml/itemProps162.xml><?xml version="1.0" encoding="utf-8"?>
<ds:datastoreItem xmlns:ds="http://schemas.openxmlformats.org/officeDocument/2006/customXml" ds:itemID="{5845A094-83EE-4F72-994A-7D5BE8BC07D3}">
  <ds:schemaRefs/>
</ds:datastoreItem>
</file>

<file path=customXml/itemProps163.xml><?xml version="1.0" encoding="utf-8"?>
<ds:datastoreItem xmlns:ds="http://schemas.openxmlformats.org/officeDocument/2006/customXml" ds:itemID="{AA12ADAD-6BC2-418E-808A-5C13AB7D500A}">
  <ds:schemaRefs/>
</ds:datastoreItem>
</file>

<file path=customXml/itemProps164.xml><?xml version="1.0" encoding="utf-8"?>
<ds:datastoreItem xmlns:ds="http://schemas.openxmlformats.org/officeDocument/2006/customXml" ds:itemID="{4EEF9CEA-C50A-47C4-A654-F2958514509C}">
  <ds:schemaRefs/>
</ds:datastoreItem>
</file>

<file path=customXml/itemProps165.xml><?xml version="1.0" encoding="utf-8"?>
<ds:datastoreItem xmlns:ds="http://schemas.openxmlformats.org/officeDocument/2006/customXml" ds:itemID="{83ADBA13-5661-421B-8891-ABB1AE7C088B}">
  <ds:schemaRefs/>
</ds:datastoreItem>
</file>

<file path=customXml/itemProps166.xml><?xml version="1.0" encoding="utf-8"?>
<ds:datastoreItem xmlns:ds="http://schemas.openxmlformats.org/officeDocument/2006/customXml" ds:itemID="{ED6BDD8D-A1A7-4F79-B491-953651E94B72}">
  <ds:schemaRefs/>
</ds:datastoreItem>
</file>

<file path=customXml/itemProps167.xml><?xml version="1.0" encoding="utf-8"?>
<ds:datastoreItem xmlns:ds="http://schemas.openxmlformats.org/officeDocument/2006/customXml" ds:itemID="{6FC062B0-EA67-440C-9391-42C2AB9E38BA}">
  <ds:schemaRefs/>
</ds:datastoreItem>
</file>

<file path=customXml/itemProps168.xml><?xml version="1.0" encoding="utf-8"?>
<ds:datastoreItem xmlns:ds="http://schemas.openxmlformats.org/officeDocument/2006/customXml" ds:itemID="{B3CE79EB-5AF4-4D29-BD06-E40C20005BDF}">
  <ds:schemaRefs/>
</ds:datastoreItem>
</file>

<file path=customXml/itemProps169.xml><?xml version="1.0" encoding="utf-8"?>
<ds:datastoreItem xmlns:ds="http://schemas.openxmlformats.org/officeDocument/2006/customXml" ds:itemID="{CB6626F1-0905-471F-9906-945C470DD6D8}">
  <ds:schemaRefs/>
</ds:datastoreItem>
</file>

<file path=customXml/itemProps170.xml><?xml version="1.0" encoding="utf-8"?>
<ds:datastoreItem xmlns:ds="http://schemas.openxmlformats.org/officeDocument/2006/customXml" ds:itemID="{1D1E9554-EEC4-4BF4-BA99-77D89B6C7364}">
  <ds:schemaRefs/>
</ds:datastoreItem>
</file>

<file path=customXml/itemProps171.xml><?xml version="1.0" encoding="utf-8"?>
<ds:datastoreItem xmlns:ds="http://schemas.openxmlformats.org/officeDocument/2006/customXml" ds:itemID="{08C2B11C-290F-4A14-B0CC-AEBA2EE1E38C}">
  <ds:schemaRefs/>
</ds:datastoreItem>
</file>

<file path=customXml/itemProps172.xml><?xml version="1.0" encoding="utf-8"?>
<ds:datastoreItem xmlns:ds="http://schemas.openxmlformats.org/officeDocument/2006/customXml" ds:itemID="{DD3A1860-8CCF-4BFA-A383-B767EBBCFE64}">
  <ds:schemaRefs/>
</ds:datastoreItem>
</file>

<file path=customXml/itemProps173.xml><?xml version="1.0" encoding="utf-8"?>
<ds:datastoreItem xmlns:ds="http://schemas.openxmlformats.org/officeDocument/2006/customXml" ds:itemID="{91002ADB-7A34-49F7-8DDE-581D4DC44EC1}">
  <ds:schemaRefs/>
</ds:datastoreItem>
</file>

<file path=customXml/itemProps174.xml><?xml version="1.0" encoding="utf-8"?>
<ds:datastoreItem xmlns:ds="http://schemas.openxmlformats.org/officeDocument/2006/customXml" ds:itemID="{08F500C7-EBE2-43D6-A4FA-44A0A2FD20EE}">
  <ds:schemaRefs/>
</ds:datastoreItem>
</file>

<file path=customXml/itemProps175.xml><?xml version="1.0" encoding="utf-8"?>
<ds:datastoreItem xmlns:ds="http://schemas.openxmlformats.org/officeDocument/2006/customXml" ds:itemID="{B58477F8-A3D8-4389-A994-F3B1DBCFBD6B}">
  <ds:schemaRefs/>
</ds:datastoreItem>
</file>

<file path=customXml/itemProps176.xml><?xml version="1.0" encoding="utf-8"?>
<ds:datastoreItem xmlns:ds="http://schemas.openxmlformats.org/officeDocument/2006/customXml" ds:itemID="{F88A7FBF-83BE-4D74-AFD9-3A873CF79AA0}">
  <ds:schemaRefs/>
</ds:datastoreItem>
</file>

<file path=customXml/itemProps177.xml><?xml version="1.0" encoding="utf-8"?>
<ds:datastoreItem xmlns:ds="http://schemas.openxmlformats.org/officeDocument/2006/customXml" ds:itemID="{78B6F979-BA77-45FD-ADF5-530A8871DE51}">
  <ds:schemaRefs/>
</ds:datastoreItem>
</file>

<file path=customXml/itemProps178.xml><?xml version="1.0" encoding="utf-8"?>
<ds:datastoreItem xmlns:ds="http://schemas.openxmlformats.org/officeDocument/2006/customXml" ds:itemID="{3C2A24E3-63A0-408D-A9AF-0120979BA2FF}">
  <ds:schemaRefs/>
</ds:datastoreItem>
</file>

<file path=customXml/itemProps179.xml><?xml version="1.0" encoding="utf-8"?>
<ds:datastoreItem xmlns:ds="http://schemas.openxmlformats.org/officeDocument/2006/customXml" ds:itemID="{01D96559-32FC-4B7A-B504-5143AA629DA5}">
  <ds:schemaRefs/>
</ds:datastoreItem>
</file>

<file path=customXml/itemProps180.xml><?xml version="1.0" encoding="utf-8"?>
<ds:datastoreItem xmlns:ds="http://schemas.openxmlformats.org/officeDocument/2006/customXml" ds:itemID="{A0052174-03A0-4C1F-A6E2-3E0871CEBED7}">
  <ds:schemaRefs/>
</ds:datastoreItem>
</file>

<file path=customXml/itemProps181.xml><?xml version="1.0" encoding="utf-8"?>
<ds:datastoreItem xmlns:ds="http://schemas.openxmlformats.org/officeDocument/2006/customXml" ds:itemID="{D835E69B-1CEF-4FE0-A6A5-9A74F202CD4E}">
  <ds:schemaRefs/>
</ds:datastoreItem>
</file>

<file path=customXml/itemProps182.xml><?xml version="1.0" encoding="utf-8"?>
<ds:datastoreItem xmlns:ds="http://schemas.openxmlformats.org/officeDocument/2006/customXml" ds:itemID="{425D4C43-000C-406A-94EF-9ED7E0EE3700}">
  <ds:schemaRefs/>
</ds:datastoreItem>
</file>

<file path=customXml/itemProps183.xml><?xml version="1.0" encoding="utf-8"?>
<ds:datastoreItem xmlns:ds="http://schemas.openxmlformats.org/officeDocument/2006/customXml" ds:itemID="{28B27FE0-CF2E-43B6-80FF-EE457666E11E}">
  <ds:schemaRefs/>
</ds:datastoreItem>
</file>

<file path=customXml/itemProps184.xml><?xml version="1.0" encoding="utf-8"?>
<ds:datastoreItem xmlns:ds="http://schemas.openxmlformats.org/officeDocument/2006/customXml" ds:itemID="{C4AB5D05-F558-4F33-A292-D07F35B83796}">
  <ds:schemaRefs/>
</ds:datastoreItem>
</file>

<file path=customXml/itemProps185.xml><?xml version="1.0" encoding="utf-8"?>
<ds:datastoreItem xmlns:ds="http://schemas.openxmlformats.org/officeDocument/2006/customXml" ds:itemID="{6DA489AA-900F-4559-834C-4309F8B9D76E}">
  <ds:schemaRefs/>
</ds:datastoreItem>
</file>

<file path=customXml/itemProps186.xml><?xml version="1.0" encoding="utf-8"?>
<ds:datastoreItem xmlns:ds="http://schemas.openxmlformats.org/officeDocument/2006/customXml" ds:itemID="{07A66FFF-5416-48D1-85B3-A4734E4CBF3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Analysis Sheet</vt:lpstr>
      <vt:lpstr>Dashboard</vt:lpstr>
      <vt:lpstr>Product_Deep_Dive</vt:lpstr>
      <vt:lpstr>Dashboard!Print_Area</vt:lpstr>
      <vt:lpstr>Product_Deep_Dive!Print_Area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asma sistani</dc:creator>
  <cp:lastModifiedBy>asma sistani</cp:lastModifiedBy>
  <cp:lastPrinted>2024-06-30T07:33:43Z</cp:lastPrinted>
  <dcterms:created xsi:type="dcterms:W3CDTF">2015-06-05T18:17:20Z</dcterms:created>
  <dcterms:modified xsi:type="dcterms:W3CDTF">2026-06-11T21:11:44Z</dcterms:modified>
</cp:coreProperties>
</file>