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ЛР1" sheetId="1" r:id="rId1"/>
    <sheet name="ЛР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2" l="1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4" i="1"/>
  <c r="D8" i="2"/>
  <c r="D8" i="1" l="1"/>
  <c r="D6" i="2" l="1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D6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B5" i="1" l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C4" i="1" l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4" i="2"/>
  <c r="C5" i="2" l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</calcChain>
</file>

<file path=xl/sharedStrings.xml><?xml version="1.0" encoding="utf-8"?>
<sst xmlns="http://schemas.openxmlformats.org/spreadsheetml/2006/main" count="25" uniqueCount="18">
  <si>
    <t>τ</t>
  </si>
  <si>
    <t>m</t>
  </si>
  <si>
    <t>mg</t>
  </si>
  <si>
    <t>k2</t>
  </si>
  <si>
    <t>ti</t>
  </si>
  <si>
    <t>Vi</t>
  </si>
  <si>
    <t>h</t>
  </si>
  <si>
    <t>вариант 12</t>
  </si>
  <si>
    <t>c</t>
  </si>
  <si>
    <t>ρ</t>
  </si>
  <si>
    <r>
      <t>Рост (</t>
    </r>
    <r>
      <rPr>
        <i/>
        <sz val="10"/>
        <color theme="1"/>
        <rFont val="Times New Roman"/>
        <family val="1"/>
        <charset val="204"/>
      </rPr>
      <t>м</t>
    </r>
    <r>
      <rPr>
        <sz val="10"/>
        <color theme="1"/>
        <rFont val="Times New Roman"/>
        <family val="1"/>
        <charset val="204"/>
      </rPr>
      <t>)</t>
    </r>
  </si>
  <si>
    <r>
      <t>Полуобхват грудной клетки (</t>
    </r>
    <r>
      <rPr>
        <i/>
        <sz val="10"/>
        <color theme="1"/>
        <rFont val="Times New Roman"/>
        <family val="1"/>
        <charset val="204"/>
      </rPr>
      <t>м</t>
    </r>
    <r>
      <rPr>
        <sz val="10"/>
        <color theme="1"/>
        <rFont val="Times New Roman"/>
        <family val="1"/>
        <charset val="204"/>
      </rPr>
      <t>)</t>
    </r>
  </si>
  <si>
    <r>
      <t>m (</t>
    </r>
    <r>
      <rPr>
        <i/>
        <sz val="10"/>
        <color theme="1"/>
        <rFont val="Times New Roman"/>
        <family val="1"/>
        <charset val="204"/>
      </rPr>
      <t>кг</t>
    </r>
    <r>
      <rPr>
        <sz val="10"/>
        <color theme="1"/>
        <rFont val="Times New Roman"/>
        <family val="1"/>
        <charset val="204"/>
      </rPr>
      <t xml:space="preserve">) </t>
    </r>
  </si>
  <si>
    <r>
      <t xml:space="preserve">1. Гном-парашютист прыгает с высоты 1 </t>
    </r>
    <r>
      <rPr>
        <i/>
        <sz val="8"/>
        <color theme="1"/>
        <rFont val="Times New Roman"/>
        <family val="1"/>
        <charset val="204"/>
      </rPr>
      <t>км</t>
    </r>
    <r>
      <rPr>
        <sz val="8"/>
        <color theme="1"/>
        <rFont val="Times New Roman"/>
        <family val="1"/>
        <charset val="204"/>
      </rPr>
      <t xml:space="preserve">, сразу открывает парашют. Какова скорость при приземлении, если радиус парашюта 1,0 </t>
    </r>
    <r>
      <rPr>
        <i/>
        <sz val="8"/>
        <color theme="1"/>
        <rFont val="Times New Roman"/>
        <family val="1"/>
        <charset val="204"/>
      </rPr>
      <t>м</t>
    </r>
    <r>
      <rPr>
        <sz val="8"/>
        <color theme="1"/>
        <rFont val="Times New Roman"/>
        <family val="1"/>
        <charset val="204"/>
      </rPr>
      <t xml:space="preserve">, а масса спортсмена 20 </t>
    </r>
    <r>
      <rPr>
        <i/>
        <sz val="8"/>
        <color theme="1"/>
        <rFont val="Times New Roman"/>
        <family val="1"/>
        <charset val="204"/>
      </rPr>
      <t>кг</t>
    </r>
    <r>
      <rPr>
        <sz val="8"/>
        <color theme="1"/>
        <rFont val="Times New Roman"/>
        <family val="1"/>
        <charset val="204"/>
      </rPr>
      <t>?</t>
    </r>
  </si>
  <si>
    <r>
      <t>t</t>
    </r>
    <r>
      <rPr>
        <b/>
        <vertAlign val="subscript"/>
        <sz val="11"/>
        <color rgb="FF000000"/>
        <rFont val="Calibri"/>
        <family val="2"/>
        <charset val="204"/>
        <scheme val="minor"/>
      </rPr>
      <t>i</t>
    </r>
  </si>
  <si>
    <r>
      <t>v</t>
    </r>
    <r>
      <rPr>
        <b/>
        <vertAlign val="subscript"/>
        <sz val="11"/>
        <color rgb="FF000000"/>
        <rFont val="Calibri"/>
        <family val="2"/>
        <charset val="204"/>
        <scheme val="minor"/>
      </rPr>
      <t>i</t>
    </r>
  </si>
  <si>
    <t>r</t>
  </si>
  <si>
    <t>На 12,5 секунде скорость перестает изменяться, поэтому к моменту приземления она будет равна 8,530166 м/с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</si>
</sst>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charset val="204"/>
    </font>
    <font>
      <sz val="10"/>
      <color theme="1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b/>
      <sz val="11"/>
      <color rgb="FF000000"/>
      <name val="Calibri"/>
      <family val="2"/>
      <charset val="204"/>
      <scheme val="minor"/>
    </font>
    <font>
      <b/>
      <vertAlign val="subscript"/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2" fillId="0" borderId="0" xfId="0" applyFont="1"/>
    <xf numFmtId="0" fontId="3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5" xfId="0" applyFont="1" applyFill="1" applyBorder="1" applyAlignment="1">
      <alignment horizontal="center" vertical="center"/>
    </xf>
    <xf numFmtId="0" fontId="0" fillId="0" borderId="6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График зависимости v от 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ЛР1!$A$3:$A$20</c:f>
              <c:numCache>
                <c:formatCode>General</c:formatCod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</c:numCache>
            </c:numRef>
          </c:xVal>
          <c:yVal>
            <c:numRef>
              <c:f>ЛР1!$B$3:$B$20</c:f>
              <c:numCache>
                <c:formatCode>General</c:formatCode>
                <c:ptCount val="18"/>
                <c:pt idx="0">
                  <c:v>0</c:v>
                </c:pt>
                <c:pt idx="1">
                  <c:v>16.274749455999999</c:v>
                </c:pt>
                <c:pt idx="2">
                  <c:v>25.107718093630922</c:v>
                </c:pt>
                <c:pt idx="3">
                  <c:v>29.365488942828428</c:v>
                </c:pt>
                <c:pt idx="4">
                  <c:v>31.473236578547994</c:v>
                </c:pt>
                <c:pt idx="5">
                  <c:v>32.537013498009166</c:v>
                </c:pt>
                <c:pt idx="6">
                  <c:v>33.078829344312211</c:v>
                </c:pt>
                <c:pt idx="7">
                  <c:v>33.355973066360313</c:v>
                </c:pt>
                <c:pt idx="8">
                  <c:v>33.49802578492092</c:v>
                </c:pt>
                <c:pt idx="9">
                  <c:v>33.570910173535019</c:v>
                </c:pt>
                <c:pt idx="10">
                  <c:v>33.608324762228563</c:v>
                </c:pt>
                <c:pt idx="11">
                  <c:v>33.627536202532085</c:v>
                </c:pt>
                <c:pt idx="12">
                  <c:v>33.637402093543464</c:v>
                </c:pt>
                <c:pt idx="13">
                  <c:v>33.642468990965561</c:v>
                </c:pt>
                <c:pt idx="14">
                  <c:v>33.64507132470839</c:v>
                </c:pt>
                <c:pt idx="15">
                  <c:v>33.646407894415717</c:v>
                </c:pt>
                <c:pt idx="16">
                  <c:v>33.647094368598019</c:v>
                </c:pt>
                <c:pt idx="17">
                  <c:v>33.647446949548005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B0D2-4B04-87AF-E4A8AF998A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2406943"/>
        <c:axId val="1842407775"/>
      </c:scatterChart>
      <c:valAx>
        <c:axId val="1842406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42407775"/>
        <c:crosses val="autoZero"/>
        <c:crossBetween val="midCat"/>
      </c:valAx>
      <c:valAx>
        <c:axId val="1842407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42406943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График зависимости h от 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ЛР1!$A$3:$A$20</c:f>
              <c:numCache>
                <c:formatCode>General</c:formatCod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</c:numCache>
            </c:numRef>
          </c:xVal>
          <c:yVal>
            <c:numRef>
              <c:f>ЛР1!$C$3:$C$20</c:f>
              <c:numCache>
                <c:formatCode>General</c:formatCode>
                <c:ptCount val="18"/>
                <c:pt idx="0">
                  <c:v>0</c:v>
                </c:pt>
                <c:pt idx="1">
                  <c:v>32.549498911999997</c:v>
                </c:pt>
                <c:pt idx="2">
                  <c:v>82.764935099261834</c:v>
                </c:pt>
                <c:pt idx="3">
                  <c:v>141.49591298491868</c:v>
                </c:pt>
                <c:pt idx="4">
                  <c:v>204.44238614201467</c:v>
                </c:pt>
                <c:pt idx="5">
                  <c:v>269.51641313803299</c:v>
                </c:pt>
                <c:pt idx="6">
                  <c:v>335.67407182665738</c:v>
                </c:pt>
                <c:pt idx="7">
                  <c:v>402.38601795937802</c:v>
                </c:pt>
                <c:pt idx="8">
                  <c:v>469.38206952921985</c:v>
                </c:pt>
                <c:pt idx="9">
                  <c:v>536.5238898762899</c:v>
                </c:pt>
                <c:pt idx="10">
                  <c:v>603.74053940074702</c:v>
                </c:pt>
                <c:pt idx="11">
                  <c:v>670.99561180581122</c:v>
                </c:pt>
                <c:pt idx="12">
                  <c:v>738.27041599289817</c:v>
                </c:pt>
                <c:pt idx="13">
                  <c:v>805.55535397482925</c:v>
                </c:pt>
                <c:pt idx="14">
                  <c:v>872.84549662424604</c:v>
                </c:pt>
                <c:pt idx="15">
                  <c:v>940.13831241307753</c:v>
                </c:pt>
                <c:pt idx="16">
                  <c:v>1007.4325011502735</c:v>
                </c:pt>
                <c:pt idx="17">
                  <c:v>1074.7273950493695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047-4A47-8C28-0FE0D26976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3078623"/>
        <c:axId val="1913075711"/>
      </c:scatterChart>
      <c:valAx>
        <c:axId val="1913078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13075711"/>
        <c:crosses val="autoZero"/>
        <c:crossBetween val="midCat"/>
      </c:valAx>
      <c:valAx>
        <c:axId val="191307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13078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График зависимости v от 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ЛР2!$A$3:$A$40</c:f>
              <c:numCache>
                <c:formatCode>General</c:formatCode>
                <c:ptCount val="3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</c:numCache>
            </c:numRef>
          </c:xVal>
          <c:yVal>
            <c:numRef>
              <c:f>ЛР2!$B$3:$B$40</c:f>
              <c:numCache>
                <c:formatCode>General</c:formatCode>
                <c:ptCount val="38"/>
                <c:pt idx="0">
                  <c:v>0</c:v>
                </c:pt>
                <c:pt idx="1">
                  <c:v>4.0915685938749995</c:v>
                </c:pt>
                <c:pt idx="2">
                  <c:v>6.3455032594990088</c:v>
                </c:pt>
                <c:pt idx="3">
                  <c:v>7.4375507497961664</c:v>
                </c:pt>
                <c:pt idx="4">
                  <c:v>7.9775084013972712</c:v>
                </c:pt>
                <c:pt idx="5">
                  <c:v>8.2491168601201359</c:v>
                </c:pt>
                <c:pt idx="6">
                  <c:v>8.3868788517868733</c:v>
                </c:pt>
                <c:pt idx="7">
                  <c:v>8.4570247767232072</c:v>
                </c:pt>
                <c:pt idx="8">
                  <c:v>8.4928085412947478</c:v>
                </c:pt>
                <c:pt idx="9">
                  <c:v>8.5110798214392656</c:v>
                </c:pt>
                <c:pt idx="10">
                  <c:v>8.5204134811242387</c:v>
                </c:pt>
                <c:pt idx="11">
                  <c:v>8.5251825774554248</c:v>
                </c:pt>
                <c:pt idx="12">
                  <c:v>8.5276196678323615</c:v>
                </c:pt>
                <c:pt idx="13">
                  <c:v>8.5288651381234661</c:v>
                </c:pt>
                <c:pt idx="14">
                  <c:v>8.529501652884516</c:v>
                </c:pt>
                <c:pt idx="15">
                  <c:v>8.5298269576416459</c:v>
                </c:pt>
                <c:pt idx="16">
                  <c:v>8.5299932130711049</c:v>
                </c:pt>
                <c:pt idx="17">
                  <c:v>8.5300781825671184</c:v>
                </c:pt>
                <c:pt idx="18">
                  <c:v>8.530121608700135</c:v>
                </c:pt>
                <c:pt idx="19">
                  <c:v>8.5301438029126313</c:v>
                </c:pt>
                <c:pt idx="20">
                  <c:v>8.5301551459290099</c:v>
                </c:pt>
                <c:pt idx="21">
                  <c:v>8.5301609431185543</c:v>
                </c:pt>
                <c:pt idx="22">
                  <c:v>8.5301639059469849</c:v>
                </c:pt>
                <c:pt idx="23">
                  <c:v>8.5301654201898565</c:v>
                </c:pt>
                <c:pt idx="24">
                  <c:v>8.5301661940893982</c:v>
                </c:pt>
                <c:pt idx="25">
                  <c:v>8.530166589614133</c:v>
                </c:pt>
                <c:pt idx="26">
                  <c:v>8.5301667917589974</c:v>
                </c:pt>
                <c:pt idx="27">
                  <c:v>8.5301668950712379</c:v>
                </c:pt>
                <c:pt idx="28">
                  <c:v>8.530166947872079</c:v>
                </c:pt>
                <c:pt idx="29">
                  <c:v>8.5301669748575453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86A-434D-81C7-E48793547C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183695"/>
        <c:axId val="549182031"/>
      </c:scatterChart>
      <c:valAx>
        <c:axId val="549183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9182031"/>
        <c:crosses val="autoZero"/>
        <c:crossBetween val="midCat"/>
      </c:valAx>
      <c:valAx>
        <c:axId val="549182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91836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График зависимости h от 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ЛР2!$A$3:$A$40</c:f>
              <c:numCache>
                <c:formatCode>General</c:formatCode>
                <c:ptCount val="3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</c:numCache>
            </c:numRef>
          </c:xVal>
          <c:yVal>
            <c:numRef>
              <c:f>ЛР2!$C$3:$C$40</c:f>
              <c:numCache>
                <c:formatCode>General</c:formatCode>
                <c:ptCount val="38"/>
                <c:pt idx="0">
                  <c:v>1000</c:v>
                </c:pt>
                <c:pt idx="1">
                  <c:v>997.95421570306246</c:v>
                </c:pt>
                <c:pt idx="2">
                  <c:v>994.78146407331292</c:v>
                </c:pt>
                <c:pt idx="3">
                  <c:v>991.06268869841483</c:v>
                </c:pt>
                <c:pt idx="4">
                  <c:v>987.07393449771621</c:v>
                </c:pt>
                <c:pt idx="5">
                  <c:v>982.94937606765609</c:v>
                </c:pt>
                <c:pt idx="6">
                  <c:v>978.75593664176267</c:v>
                </c:pt>
                <c:pt idx="7">
                  <c:v>974.52742425340102</c:v>
                </c:pt>
                <c:pt idx="8">
                  <c:v>970.28101998275361</c:v>
                </c:pt>
                <c:pt idx="9">
                  <c:v>966.02548007203393</c:v>
                </c:pt>
                <c:pt idx="10">
                  <c:v>961.7652733314718</c:v>
                </c:pt>
                <c:pt idx="11">
                  <c:v>957.50268204274414</c:v>
                </c:pt>
                <c:pt idx="12">
                  <c:v>953.23887220882796</c:v>
                </c:pt>
                <c:pt idx="13">
                  <c:v>948.97443963976627</c:v>
                </c:pt>
                <c:pt idx="14">
                  <c:v>944.70968881332396</c:v>
                </c:pt>
                <c:pt idx="15">
                  <c:v>940.44477533450311</c:v>
                </c:pt>
                <c:pt idx="16">
                  <c:v>936.17977872796757</c:v>
                </c:pt>
                <c:pt idx="17">
                  <c:v>931.91473963668398</c:v>
                </c:pt>
                <c:pt idx="18">
                  <c:v>927.64967883233396</c:v>
                </c:pt>
                <c:pt idx="19">
                  <c:v>923.38460693087768</c:v>
                </c:pt>
                <c:pt idx="20">
                  <c:v>919.11952935791317</c:v>
                </c:pt>
                <c:pt idx="21">
                  <c:v>914.85444888635391</c:v>
                </c:pt>
                <c:pt idx="22">
                  <c:v>910.58936693338046</c:v>
                </c:pt>
                <c:pt idx="23">
                  <c:v>906.32428422328553</c:v>
                </c:pt>
                <c:pt idx="24">
                  <c:v>902.05920112624085</c:v>
                </c:pt>
                <c:pt idx="25">
                  <c:v>897.79411783143382</c:v>
                </c:pt>
                <c:pt idx="26">
                  <c:v>893.52903443555431</c:v>
                </c:pt>
                <c:pt idx="27">
                  <c:v>889.26395098801868</c:v>
                </c:pt>
                <c:pt idx="28">
                  <c:v>884.99886751408269</c:v>
                </c:pt>
                <c:pt idx="29">
                  <c:v>880.73378402665389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AA0-4597-9932-CA14FC312B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7978703"/>
        <c:axId val="557972047"/>
      </c:scatterChart>
      <c:valAx>
        <c:axId val="557978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7972047"/>
        <c:crosses val="autoZero"/>
        <c:crossBetween val="midCat"/>
      </c:valAx>
      <c:valAx>
        <c:axId val="55797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79787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2</xdr:row>
      <xdr:rowOff>3810</xdr:rowOff>
    </xdr:from>
    <xdr:to>
      <xdr:col>11</xdr:col>
      <xdr:colOff>342900</xdr:colOff>
      <xdr:row>17</xdr:row>
      <xdr:rowOff>3810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22860</xdr:colOff>
      <xdr:row>17</xdr:row>
      <xdr:rowOff>19050</xdr:rowOff>
    </xdr:from>
    <xdr:to>
      <xdr:col>11</xdr:col>
      <xdr:colOff>327660</xdr:colOff>
      <xdr:row>32</xdr:row>
      <xdr:rowOff>19050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</xdr:colOff>
      <xdr:row>2</xdr:row>
      <xdr:rowOff>64770</xdr:rowOff>
    </xdr:from>
    <xdr:to>
      <xdr:col>11</xdr:col>
      <xdr:colOff>358140</xdr:colOff>
      <xdr:row>17</xdr:row>
      <xdr:rowOff>64770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7620</xdr:colOff>
      <xdr:row>18</xdr:row>
      <xdr:rowOff>34290</xdr:rowOff>
    </xdr:from>
    <xdr:to>
      <xdr:col>11</xdr:col>
      <xdr:colOff>312420</xdr:colOff>
      <xdr:row>33</xdr:row>
      <xdr:rowOff>34290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B5" sqref="B5"/>
    </sheetView>
  </sheetViews>
  <sheetFormatPr defaultRowHeight="14.4" x14ac:dyDescent="0.3"/>
  <sheetData>
    <row r="1" spans="1:15" x14ac:dyDescent="0.3">
      <c r="A1" s="13" t="s">
        <v>4</v>
      </c>
      <c r="B1" s="15" t="s">
        <v>5</v>
      </c>
      <c r="C1" s="17" t="s">
        <v>6</v>
      </c>
      <c r="D1" s="5" t="s">
        <v>0</v>
      </c>
      <c r="F1" s="5" t="s">
        <v>9</v>
      </c>
      <c r="G1" s="6" t="s">
        <v>8</v>
      </c>
      <c r="M1" s="4" t="s">
        <v>7</v>
      </c>
    </row>
    <row r="2" spans="1:15" ht="14.4" customHeight="1" x14ac:dyDescent="0.3">
      <c r="A2" s="14"/>
      <c r="B2" s="16"/>
      <c r="C2" s="18"/>
      <c r="D2" s="3">
        <v>2</v>
      </c>
      <c r="F2" s="3">
        <v>1.29</v>
      </c>
      <c r="G2" s="3">
        <v>1.22</v>
      </c>
      <c r="M2" s="8" t="s">
        <v>12</v>
      </c>
      <c r="N2" s="8" t="s">
        <v>10</v>
      </c>
      <c r="O2" s="8" t="s">
        <v>11</v>
      </c>
    </row>
    <row r="3" spans="1:15" x14ac:dyDescent="0.3">
      <c r="A3">
        <v>0</v>
      </c>
      <c r="B3">
        <v>0</v>
      </c>
      <c r="C3">
        <v>0</v>
      </c>
      <c r="D3" s="6" t="s">
        <v>1</v>
      </c>
      <c r="M3" s="8">
        <v>60</v>
      </c>
      <c r="N3" s="8">
        <v>1.65</v>
      </c>
      <c r="O3" s="8">
        <v>0.4</v>
      </c>
    </row>
    <row r="4" spans="1:15" x14ac:dyDescent="0.3">
      <c r="A4">
        <f>A3+$D$2</f>
        <v>2</v>
      </c>
      <c r="B4">
        <f>B3+$D$2/2*(($D$6-$D$8*B3^2)/$D$4+($D$6-$D$8*(B3+$D$2*($D$6-$D$8*B3^2)/$D$4)^2)/$D$4)</f>
        <v>16.274749455999999</v>
      </c>
      <c r="C4">
        <f>C3+B4*$D$2</f>
        <v>32.549498911999997</v>
      </c>
      <c r="D4" s="3">
        <v>60</v>
      </c>
    </row>
    <row r="5" spans="1:15" x14ac:dyDescent="0.3">
      <c r="A5">
        <f t="shared" ref="A5:A20" si="0">A4+$D$2</f>
        <v>4</v>
      </c>
      <c r="B5">
        <f t="shared" ref="B5:B20" si="1">B4+$D$2/2*(($D$6-$D$8*B4^2)/$D$4+($D$6-$D$8*(B4+$D$2*($D$6-$D$8*B4^2)/$D$4)^2)/$D$4)</f>
        <v>25.107718093630922</v>
      </c>
      <c r="C5">
        <f t="shared" ref="C5:C20" si="2">C4+B5*$D$2</f>
        <v>82.764935099261834</v>
      </c>
      <c r="D5" s="6" t="s">
        <v>2</v>
      </c>
    </row>
    <row r="6" spans="1:15" x14ac:dyDescent="0.3">
      <c r="A6">
        <f t="shared" si="0"/>
        <v>6</v>
      </c>
      <c r="B6">
        <f t="shared" si="1"/>
        <v>29.365488942828428</v>
      </c>
      <c r="C6">
        <f t="shared" si="2"/>
        <v>141.49591298491868</v>
      </c>
      <c r="D6" s="3">
        <f>D4*9.8</f>
        <v>588</v>
      </c>
    </row>
    <row r="7" spans="1:15" x14ac:dyDescent="0.3">
      <c r="A7">
        <f t="shared" si="0"/>
        <v>8</v>
      </c>
      <c r="B7">
        <f t="shared" si="1"/>
        <v>31.473236578547994</v>
      </c>
      <c r="C7">
        <f t="shared" si="2"/>
        <v>204.44238614201467</v>
      </c>
      <c r="D7" s="7" t="s">
        <v>3</v>
      </c>
    </row>
    <row r="8" spans="1:15" x14ac:dyDescent="0.3">
      <c r="A8">
        <f t="shared" si="0"/>
        <v>10</v>
      </c>
      <c r="B8">
        <f t="shared" si="1"/>
        <v>32.537013498009166</v>
      </c>
      <c r="C8">
        <f t="shared" si="2"/>
        <v>269.51641313803299</v>
      </c>
      <c r="D8" s="3">
        <f>0.5*G2*N3*O3*F2</f>
        <v>0.51935399999999998</v>
      </c>
    </row>
    <row r="9" spans="1:15" x14ac:dyDescent="0.3">
      <c r="A9">
        <f t="shared" si="0"/>
        <v>12</v>
      </c>
      <c r="B9">
        <f t="shared" si="1"/>
        <v>33.078829344312211</v>
      </c>
      <c r="C9">
        <f t="shared" si="2"/>
        <v>335.67407182665738</v>
      </c>
    </row>
    <row r="10" spans="1:15" x14ac:dyDescent="0.3">
      <c r="A10">
        <f t="shared" si="0"/>
        <v>14</v>
      </c>
      <c r="B10">
        <f t="shared" si="1"/>
        <v>33.355973066360313</v>
      </c>
      <c r="C10">
        <f t="shared" si="2"/>
        <v>402.38601795937802</v>
      </c>
    </row>
    <row r="11" spans="1:15" x14ac:dyDescent="0.3">
      <c r="A11">
        <f t="shared" si="0"/>
        <v>16</v>
      </c>
      <c r="B11">
        <f t="shared" si="1"/>
        <v>33.49802578492092</v>
      </c>
      <c r="C11">
        <f t="shared" si="2"/>
        <v>469.38206952921985</v>
      </c>
    </row>
    <row r="12" spans="1:15" x14ac:dyDescent="0.3">
      <c r="A12">
        <f t="shared" si="0"/>
        <v>18</v>
      </c>
      <c r="B12">
        <f t="shared" si="1"/>
        <v>33.570910173535019</v>
      </c>
      <c r="C12">
        <f t="shared" si="2"/>
        <v>536.5238898762899</v>
      </c>
    </row>
    <row r="13" spans="1:15" x14ac:dyDescent="0.3">
      <c r="A13">
        <f t="shared" si="0"/>
        <v>20</v>
      </c>
      <c r="B13">
        <f t="shared" si="1"/>
        <v>33.608324762228563</v>
      </c>
      <c r="C13">
        <f t="shared" si="2"/>
        <v>603.74053940074702</v>
      </c>
    </row>
    <row r="14" spans="1:15" x14ac:dyDescent="0.3">
      <c r="A14">
        <f t="shared" si="0"/>
        <v>22</v>
      </c>
      <c r="B14">
        <f t="shared" si="1"/>
        <v>33.627536202532085</v>
      </c>
      <c r="C14">
        <f t="shared" si="2"/>
        <v>670.99561180581122</v>
      </c>
    </row>
    <row r="15" spans="1:15" x14ac:dyDescent="0.3">
      <c r="A15">
        <f t="shared" si="0"/>
        <v>24</v>
      </c>
      <c r="B15">
        <f t="shared" si="1"/>
        <v>33.637402093543464</v>
      </c>
      <c r="C15">
        <f t="shared" si="2"/>
        <v>738.27041599289817</v>
      </c>
    </row>
    <row r="16" spans="1:15" x14ac:dyDescent="0.3">
      <c r="A16">
        <f t="shared" si="0"/>
        <v>26</v>
      </c>
      <c r="B16">
        <f t="shared" si="1"/>
        <v>33.642468990965561</v>
      </c>
      <c r="C16">
        <f t="shared" si="2"/>
        <v>805.55535397482925</v>
      </c>
    </row>
    <row r="17" spans="1:3" x14ac:dyDescent="0.3">
      <c r="A17">
        <f t="shared" si="0"/>
        <v>28</v>
      </c>
      <c r="B17">
        <f t="shared" si="1"/>
        <v>33.64507132470839</v>
      </c>
      <c r="C17">
        <f t="shared" si="2"/>
        <v>872.84549662424604</v>
      </c>
    </row>
    <row r="18" spans="1:3" x14ac:dyDescent="0.3">
      <c r="A18">
        <f t="shared" si="0"/>
        <v>30</v>
      </c>
      <c r="B18">
        <f t="shared" si="1"/>
        <v>33.646407894415717</v>
      </c>
      <c r="C18">
        <f t="shared" si="2"/>
        <v>940.13831241307753</v>
      </c>
    </row>
    <row r="19" spans="1:3" x14ac:dyDescent="0.3">
      <c r="A19">
        <f t="shared" si="0"/>
        <v>32</v>
      </c>
      <c r="B19">
        <f t="shared" si="1"/>
        <v>33.647094368598019</v>
      </c>
      <c r="C19">
        <f t="shared" si="2"/>
        <v>1007.4325011502735</v>
      </c>
    </row>
    <row r="20" spans="1:3" x14ac:dyDescent="0.3">
      <c r="A20">
        <f t="shared" si="0"/>
        <v>34</v>
      </c>
      <c r="B20">
        <f t="shared" si="1"/>
        <v>33.647446949548005</v>
      </c>
      <c r="C20">
        <f t="shared" si="2"/>
        <v>1074.7273950493695</v>
      </c>
    </row>
  </sheetData>
  <mergeCells count="3">
    <mergeCell ref="A1:A2"/>
    <mergeCell ref="B1:B2"/>
    <mergeCell ref="C1:C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workbookViewId="0">
      <selection activeCell="M7" sqref="M7"/>
    </sheetView>
  </sheetViews>
  <sheetFormatPr defaultRowHeight="14.4" x14ac:dyDescent="0.3"/>
  <sheetData>
    <row r="1" spans="1:15" ht="15.6" x14ac:dyDescent="0.3">
      <c r="A1" s="12" t="s">
        <v>14</v>
      </c>
      <c r="B1" s="12" t="s">
        <v>15</v>
      </c>
      <c r="C1" s="11" t="s">
        <v>6</v>
      </c>
      <c r="D1" s="6" t="s">
        <v>0</v>
      </c>
      <c r="F1" s="5" t="s">
        <v>9</v>
      </c>
      <c r="G1" s="6" t="s">
        <v>8</v>
      </c>
      <c r="H1" s="19" t="s">
        <v>16</v>
      </c>
      <c r="I1" s="10" t="s">
        <v>13</v>
      </c>
    </row>
    <row r="2" spans="1:15" x14ac:dyDescent="0.3">
      <c r="A2" s="1"/>
      <c r="B2" s="2"/>
      <c r="C2" s="2"/>
      <c r="D2" s="3">
        <v>0.5</v>
      </c>
      <c r="F2" s="3">
        <v>1.29</v>
      </c>
      <c r="G2" s="3">
        <v>1.33</v>
      </c>
      <c r="H2" s="20">
        <v>1</v>
      </c>
      <c r="M2" s="8"/>
      <c r="N2" s="8"/>
      <c r="O2" s="9"/>
    </row>
    <row r="3" spans="1:15" x14ac:dyDescent="0.3">
      <c r="A3">
        <v>0</v>
      </c>
      <c r="B3">
        <v>0</v>
      </c>
      <c r="C3">
        <v>1000</v>
      </c>
      <c r="D3" s="6" t="s">
        <v>1</v>
      </c>
      <c r="M3" s="8"/>
      <c r="N3" s="8"/>
      <c r="O3" s="8"/>
    </row>
    <row r="4" spans="1:15" x14ac:dyDescent="0.3">
      <c r="A4">
        <f>A3+$D$2</f>
        <v>0.5</v>
      </c>
      <c r="B4">
        <f>B3+$D$2/2*(($D$6-$D$8*B3^2)/$D$4+($D$6-$D$8*(B3+$D$2*($D$6-$D$8*B3^2)/$D$4)^2)/$D$4)</f>
        <v>4.0915685938749995</v>
      </c>
      <c r="C4">
        <f>C3-B4*$D$2</f>
        <v>997.95421570306246</v>
      </c>
      <c r="D4" s="3">
        <v>20</v>
      </c>
    </row>
    <row r="5" spans="1:15" x14ac:dyDescent="0.3">
      <c r="A5">
        <f t="shared" ref="A5:A68" si="0">A4+$D$2</f>
        <v>1</v>
      </c>
      <c r="B5">
        <f t="shared" ref="B5:B32" si="1">B4+$D$2/2*(($D$6-$D$8*B4^2)/$D$4+($D$6-$D$8*(B4+$D$2*($D$6-$D$8*B4^2)/$D$4)^2)/$D$4)</f>
        <v>6.3455032594990088</v>
      </c>
      <c r="C5">
        <f t="shared" ref="C5:C39" si="2">C4-B5*$D$2</f>
        <v>994.78146407331292</v>
      </c>
      <c r="D5" s="6" t="s">
        <v>2</v>
      </c>
    </row>
    <row r="6" spans="1:15" x14ac:dyDescent="0.3">
      <c r="A6">
        <f t="shared" si="0"/>
        <v>1.5</v>
      </c>
      <c r="B6">
        <f t="shared" si="1"/>
        <v>7.4375507497961664</v>
      </c>
      <c r="C6">
        <f t="shared" si="2"/>
        <v>991.06268869841483</v>
      </c>
      <c r="D6" s="3">
        <f>D4*9.8</f>
        <v>196</v>
      </c>
      <c r="M6" t="s">
        <v>17</v>
      </c>
    </row>
    <row r="7" spans="1:15" x14ac:dyDescent="0.3">
      <c r="A7">
        <f t="shared" si="0"/>
        <v>2</v>
      </c>
      <c r="B7">
        <f t="shared" si="1"/>
        <v>7.9775084013972712</v>
      </c>
      <c r="C7">
        <f t="shared" si="2"/>
        <v>987.07393449771621</v>
      </c>
      <c r="D7" s="7" t="s">
        <v>3</v>
      </c>
    </row>
    <row r="8" spans="1:15" x14ac:dyDescent="0.3">
      <c r="A8">
        <f t="shared" si="0"/>
        <v>2.5</v>
      </c>
      <c r="B8">
        <f t="shared" si="1"/>
        <v>8.2491168601201359</v>
      </c>
      <c r="C8">
        <f t="shared" si="2"/>
        <v>982.94937606765609</v>
      </c>
      <c r="D8" s="3">
        <f>0.5*G2*3.14*H2^2*F2</f>
        <v>2.6936490000000006</v>
      </c>
    </row>
    <row r="9" spans="1:15" x14ac:dyDescent="0.3">
      <c r="A9">
        <f t="shared" si="0"/>
        <v>3</v>
      </c>
      <c r="B9">
        <f t="shared" si="1"/>
        <v>8.3868788517868733</v>
      </c>
      <c r="C9">
        <f t="shared" si="2"/>
        <v>978.75593664176267</v>
      </c>
    </row>
    <row r="10" spans="1:15" x14ac:dyDescent="0.3">
      <c r="A10">
        <f t="shared" si="0"/>
        <v>3.5</v>
      </c>
      <c r="B10">
        <f t="shared" si="1"/>
        <v>8.4570247767232072</v>
      </c>
      <c r="C10">
        <f t="shared" si="2"/>
        <v>974.52742425340102</v>
      </c>
    </row>
    <row r="11" spans="1:15" x14ac:dyDescent="0.3">
      <c r="A11">
        <f t="shared" si="0"/>
        <v>4</v>
      </c>
      <c r="B11">
        <f t="shared" si="1"/>
        <v>8.4928085412947478</v>
      </c>
      <c r="C11">
        <f t="shared" si="2"/>
        <v>970.28101998275361</v>
      </c>
    </row>
    <row r="12" spans="1:15" x14ac:dyDescent="0.3">
      <c r="A12">
        <f t="shared" si="0"/>
        <v>4.5</v>
      </c>
      <c r="B12">
        <f t="shared" si="1"/>
        <v>8.5110798214392656</v>
      </c>
      <c r="C12">
        <f t="shared" si="2"/>
        <v>966.02548007203393</v>
      </c>
    </row>
    <row r="13" spans="1:15" x14ac:dyDescent="0.3">
      <c r="A13">
        <f t="shared" si="0"/>
        <v>5</v>
      </c>
      <c r="B13">
        <f t="shared" si="1"/>
        <v>8.5204134811242387</v>
      </c>
      <c r="C13">
        <f t="shared" si="2"/>
        <v>961.7652733314718</v>
      </c>
    </row>
    <row r="14" spans="1:15" x14ac:dyDescent="0.3">
      <c r="A14">
        <f t="shared" si="0"/>
        <v>5.5</v>
      </c>
      <c r="B14">
        <f t="shared" si="1"/>
        <v>8.5251825774554248</v>
      </c>
      <c r="C14">
        <f t="shared" si="2"/>
        <v>957.50268204274414</v>
      </c>
    </row>
    <row r="15" spans="1:15" x14ac:dyDescent="0.3">
      <c r="A15">
        <f t="shared" si="0"/>
        <v>6</v>
      </c>
      <c r="B15">
        <f t="shared" si="1"/>
        <v>8.5276196678323615</v>
      </c>
      <c r="C15">
        <f t="shared" si="2"/>
        <v>953.23887220882796</v>
      </c>
    </row>
    <row r="16" spans="1:15" x14ac:dyDescent="0.3">
      <c r="A16">
        <f t="shared" si="0"/>
        <v>6.5</v>
      </c>
      <c r="B16">
        <f t="shared" si="1"/>
        <v>8.5288651381234661</v>
      </c>
      <c r="C16">
        <f t="shared" si="2"/>
        <v>948.97443963976627</v>
      </c>
    </row>
    <row r="17" spans="1:3" x14ac:dyDescent="0.3">
      <c r="A17">
        <f t="shared" si="0"/>
        <v>7</v>
      </c>
      <c r="B17">
        <f t="shared" si="1"/>
        <v>8.529501652884516</v>
      </c>
      <c r="C17">
        <f t="shared" si="2"/>
        <v>944.70968881332396</v>
      </c>
    </row>
    <row r="18" spans="1:3" x14ac:dyDescent="0.3">
      <c r="A18">
        <f t="shared" si="0"/>
        <v>7.5</v>
      </c>
      <c r="B18">
        <f t="shared" si="1"/>
        <v>8.5298269576416459</v>
      </c>
      <c r="C18">
        <f t="shared" si="2"/>
        <v>940.44477533450311</v>
      </c>
    </row>
    <row r="19" spans="1:3" x14ac:dyDescent="0.3">
      <c r="A19">
        <f t="shared" si="0"/>
        <v>8</v>
      </c>
      <c r="B19">
        <f t="shared" si="1"/>
        <v>8.5299932130711049</v>
      </c>
      <c r="C19">
        <f t="shared" si="2"/>
        <v>936.17977872796757</v>
      </c>
    </row>
    <row r="20" spans="1:3" x14ac:dyDescent="0.3">
      <c r="A20">
        <f t="shared" si="0"/>
        <v>8.5</v>
      </c>
      <c r="B20">
        <f t="shared" si="1"/>
        <v>8.5300781825671184</v>
      </c>
      <c r="C20">
        <f t="shared" si="2"/>
        <v>931.91473963668398</v>
      </c>
    </row>
    <row r="21" spans="1:3" x14ac:dyDescent="0.3">
      <c r="A21">
        <f t="shared" si="0"/>
        <v>9</v>
      </c>
      <c r="B21">
        <f t="shared" si="1"/>
        <v>8.530121608700135</v>
      </c>
      <c r="C21">
        <f t="shared" si="2"/>
        <v>927.64967883233396</v>
      </c>
    </row>
    <row r="22" spans="1:3" x14ac:dyDescent="0.3">
      <c r="A22">
        <f t="shared" si="0"/>
        <v>9.5</v>
      </c>
      <c r="B22">
        <f t="shared" si="1"/>
        <v>8.5301438029126313</v>
      </c>
      <c r="C22">
        <f t="shared" si="2"/>
        <v>923.38460693087768</v>
      </c>
    </row>
    <row r="23" spans="1:3" x14ac:dyDescent="0.3">
      <c r="A23">
        <f t="shared" si="0"/>
        <v>10</v>
      </c>
      <c r="B23">
        <f t="shared" si="1"/>
        <v>8.5301551459290099</v>
      </c>
      <c r="C23">
        <f t="shared" si="2"/>
        <v>919.11952935791317</v>
      </c>
    </row>
    <row r="24" spans="1:3" x14ac:dyDescent="0.3">
      <c r="A24">
        <f t="shared" si="0"/>
        <v>10.5</v>
      </c>
      <c r="B24">
        <f t="shared" si="1"/>
        <v>8.5301609431185543</v>
      </c>
      <c r="C24">
        <f t="shared" si="2"/>
        <v>914.85444888635391</v>
      </c>
    </row>
    <row r="25" spans="1:3" x14ac:dyDescent="0.3">
      <c r="A25">
        <f t="shared" si="0"/>
        <v>11</v>
      </c>
      <c r="B25">
        <f t="shared" si="1"/>
        <v>8.5301639059469849</v>
      </c>
      <c r="C25">
        <f t="shared" si="2"/>
        <v>910.58936693338046</v>
      </c>
    </row>
    <row r="26" spans="1:3" x14ac:dyDescent="0.3">
      <c r="A26">
        <f t="shared" si="0"/>
        <v>11.5</v>
      </c>
      <c r="B26">
        <f t="shared" si="1"/>
        <v>8.5301654201898565</v>
      </c>
      <c r="C26">
        <f t="shared" si="2"/>
        <v>906.32428422328553</v>
      </c>
    </row>
    <row r="27" spans="1:3" x14ac:dyDescent="0.3">
      <c r="A27">
        <f t="shared" si="0"/>
        <v>12</v>
      </c>
      <c r="B27">
        <f t="shared" si="1"/>
        <v>8.5301661940893982</v>
      </c>
      <c r="C27">
        <f t="shared" si="2"/>
        <v>902.05920112624085</v>
      </c>
    </row>
    <row r="28" spans="1:3" x14ac:dyDescent="0.3">
      <c r="A28">
        <f t="shared" si="0"/>
        <v>12.5</v>
      </c>
      <c r="B28">
        <f t="shared" si="1"/>
        <v>8.530166589614133</v>
      </c>
      <c r="C28">
        <f t="shared" si="2"/>
        <v>897.79411783143382</v>
      </c>
    </row>
    <row r="29" spans="1:3" x14ac:dyDescent="0.3">
      <c r="A29">
        <f t="shared" si="0"/>
        <v>13</v>
      </c>
      <c r="B29">
        <f t="shared" si="1"/>
        <v>8.5301667917589974</v>
      </c>
      <c r="C29">
        <f t="shared" si="2"/>
        <v>893.52903443555431</v>
      </c>
    </row>
    <row r="30" spans="1:3" x14ac:dyDescent="0.3">
      <c r="A30">
        <f t="shared" si="0"/>
        <v>13.5</v>
      </c>
      <c r="B30">
        <f t="shared" si="1"/>
        <v>8.5301668950712379</v>
      </c>
      <c r="C30">
        <f t="shared" si="2"/>
        <v>889.26395098801868</v>
      </c>
    </row>
    <row r="31" spans="1:3" x14ac:dyDescent="0.3">
      <c r="A31">
        <f t="shared" si="0"/>
        <v>14</v>
      </c>
      <c r="B31">
        <f t="shared" si="1"/>
        <v>8.530166947872079</v>
      </c>
      <c r="C31">
        <f t="shared" si="2"/>
        <v>884.99886751408269</v>
      </c>
    </row>
    <row r="32" spans="1:3" x14ac:dyDescent="0.3">
      <c r="A32">
        <f t="shared" si="0"/>
        <v>14.5</v>
      </c>
      <c r="B32">
        <f t="shared" si="1"/>
        <v>8.5301669748575453</v>
      </c>
      <c r="C32">
        <f t="shared" si="2"/>
        <v>880.73378402665389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ЛР1</vt:lpstr>
      <vt:lpstr>ЛР2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2023-12-27T21:14:18Z</dcterms:modified>
</cp:coreProperties>
</file>