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-6" sheetId="6" r:id="rId6"/>
  </sheets>
  <calcPr calcId="145621"/>
</workbook>
</file>

<file path=xl/calcChain.xml><?xml version="1.0" encoding="utf-8"?>
<calcChain xmlns="http://schemas.openxmlformats.org/spreadsheetml/2006/main">
  <c r="F30" i="6" l="1"/>
  <c r="M24" i="6"/>
  <c r="U23" i="6" s="1"/>
  <c r="P23" i="6"/>
  <c r="P22" i="6" s="1"/>
  <c r="Q22" i="6" s="1"/>
  <c r="Q17" i="6"/>
  <c r="Q24" i="6" s="1"/>
  <c r="K24" i="3"/>
  <c r="Q23" i="5"/>
  <c r="Q25" i="2"/>
  <c r="Q25" i="1"/>
  <c r="R24" i="6" l="1"/>
  <c r="S24" i="6" s="1"/>
  <c r="T24" i="6" s="1"/>
  <c r="U24" i="6" s="1"/>
  <c r="V24" i="6" s="1"/>
  <c r="Q23" i="6"/>
  <c r="T23" i="4"/>
  <c r="M24" i="5"/>
  <c r="U23" i="5" s="1"/>
  <c r="R35" i="5"/>
  <c r="Q35" i="5"/>
  <c r="S34" i="5"/>
  <c r="S33" i="5"/>
  <c r="S32" i="5"/>
  <c r="S31" i="5"/>
  <c r="S30" i="5"/>
  <c r="F30" i="5"/>
  <c r="S29" i="5"/>
  <c r="P23" i="5"/>
  <c r="P22" i="5" s="1"/>
  <c r="Q17" i="5"/>
  <c r="Q24" i="5" s="1"/>
  <c r="S35" i="5" l="1"/>
  <c r="Q22" i="5"/>
  <c r="R24" i="5"/>
  <c r="S24" i="5" s="1"/>
  <c r="T24" i="5" s="1"/>
  <c r="U24" i="5" s="1"/>
  <c r="V24" i="5" s="1"/>
  <c r="R35" i="4"/>
  <c r="F30" i="4"/>
  <c r="Q35" i="4"/>
  <c r="S31" i="4"/>
  <c r="S30" i="4"/>
  <c r="S29" i="4"/>
  <c r="S34" i="4"/>
  <c r="S35" i="4" s="1"/>
  <c r="S33" i="4"/>
  <c r="S32" i="4"/>
  <c r="P23" i="4" l="1"/>
  <c r="P22" i="4" s="1"/>
  <c r="M24" i="4"/>
  <c r="Q17" i="4"/>
  <c r="Q24" i="4" s="1"/>
  <c r="R24" i="4" l="1"/>
  <c r="S24" i="4" s="1"/>
  <c r="T24" i="4" s="1"/>
  <c r="U24" i="4" s="1"/>
  <c r="V24" i="4" s="1"/>
  <c r="V24" i="3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4" i="1" l="1"/>
  <c r="P24" i="1"/>
  <c r="P25" i="1"/>
  <c r="Q26" i="1"/>
  <c r="R35" i="1" l="1"/>
  <c r="Q35" i="1"/>
  <c r="F27" i="1" l="1"/>
  <c r="P26" i="1" s="1"/>
  <c r="M20" i="1"/>
  <c r="Q23" i="4"/>
  <c r="Q22" i="4"/>
</calcChain>
</file>

<file path=xl/sharedStrings.xml><?xml version="1.0" encoding="utf-8"?>
<sst xmlns="http://schemas.openxmlformats.org/spreadsheetml/2006/main" count="691" uniqueCount="187">
  <si>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</si>
  <si>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</si>
  <si>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</si>
  <si>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</si>
  <si>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</si>
  <si>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</si>
  <si>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</si>
  <si>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</si>
  <si>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</si>
  <si>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</si>
  <si>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</si>
  <si>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</si>
  <si>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</si>
  <si>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</si>
  <si>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</si>
  <si>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</si>
  <si>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</si>
  <si>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</si>
  <si>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</si>
  <si>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</si>
  <si>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</si>
  <si>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</si>
  <si>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</si>
  <si>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</si>
  <si>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</si>
  <si>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</si>
  <si>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</si>
  <si>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</si>
  <si>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</si>
  <si>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</si>
  <si>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</si>
  <si>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</si>
  <si>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</si>
  <si>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</si>
  <si>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</si>
  <si>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</si>
  <si>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</si>
  <si>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</si>
  <si>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</si>
  <si>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</si>
  <si>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</si>
  <si>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</si>
  <si>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</si>
  <si>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</si>
  <si>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</si>
  <si>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</si>
  <si>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</si>
  <si>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</si>
  <si>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</si>
  <si>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</si>
  <si>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</si>
  <si>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</si>
  <si>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</si>
  <si>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</si>
  <si>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</si>
  <si>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</si>
  <si>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</si>
  <si>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</si>
  <si>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</si>
  <si>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</si>
  <si>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</si>
  <si>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</si>
  <si>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</si>
  <si>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</si>
  <si>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</si>
  <si>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</si>
  <si>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</si>
  <si>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</si>
  <si>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</si>
  <si>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</si>
  <si>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</si>
  <si>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</si>
  <si>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</si>
  <si>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</si>
  <si>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</si>
  <si>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</si>
  <si>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</si>
  <si>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</si>
  <si>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</si>
  <si>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</si>
  <si>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</si>
  <si>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</si>
  <si>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</si>
  <si>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</si>
  <si>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</si>
  <si>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</si>
  <si>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</si>
  <si>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</si>
  <si>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</si>
  <si>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</si>
  <si>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</si>
  <si>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</si>
  <si>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</si>
  <si>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</si>
  <si>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</si>
  <si>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</si>
  <si>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</si>
  <si>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</si>
  <si>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</si>
  <si>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</si>
  <si>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</si>
  <si>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</si>
  <si>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</si>
  <si>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</si>
  <si>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</si>
  <si>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</si>
  <si>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</si>
  <si>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</si>
  <si>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</si>
  <si>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</si>
  <si>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</si>
  <si>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</si>
  <si>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</si>
  <si>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</si>
  <si>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</si>
  <si>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</si>
  <si>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</si>
  <si>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</si>
  <si>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</si>
  <si>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</si>
  <si>
    <t>#9.3</t>
  </si>
  <si>
    <t xml:space="preserve">Filter students with respect to name </t>
  </si>
  <si>
    <t>Nazli Karalar</t>
  </si>
  <si>
    <t>#13.3</t>
  </si>
  <si>
    <t xml:space="preserve">Dorm and room can be changed </t>
  </si>
  <si>
    <t>Kağan Kayaalp</t>
  </si>
  <si>
    <t>#14.5</t>
  </si>
  <si>
    <t xml:space="preserve">Dorm capacity chart </t>
  </si>
  <si>
    <t>#6.1</t>
  </si>
  <si>
    <t>#4.1</t>
  </si>
  <si>
    <t>#4.2</t>
  </si>
  <si>
    <t>Add Damaged Item GUI</t>
  </si>
  <si>
    <t>Add Lost Item GUI</t>
  </si>
  <si>
    <t>#4.3</t>
  </si>
  <si>
    <t>#4.4</t>
  </si>
  <si>
    <t>Items List GUI</t>
  </si>
  <si>
    <t>Damaged/Lost/Closed Items Procedures</t>
  </si>
  <si>
    <t>#4.5</t>
  </si>
  <si>
    <t>Closed Item GUI</t>
  </si>
  <si>
    <t>Ismetcan Hergünsen</t>
  </si>
  <si>
    <t xml:space="preserve">Payment GUI </t>
  </si>
  <si>
    <t>#4.6</t>
  </si>
  <si>
    <t>Lost and Damaged Items can be closed</t>
  </si>
  <si>
    <t>Nazli Karalar &amp; Erdi Koç</t>
  </si>
  <si>
    <t>Male/Female Chart</t>
  </si>
  <si>
    <t>Erdi Koç &amp; Gamze</t>
  </si>
  <si>
    <t>#16</t>
  </si>
  <si>
    <t>Show male/female capacity</t>
  </si>
  <si>
    <t>#15.1</t>
  </si>
  <si>
    <t>#15.2</t>
  </si>
  <si>
    <t xml:space="preserve">Male/female capacity </t>
  </si>
  <si>
    <t>WEEK5 SUM</t>
  </si>
  <si>
    <t>#13.4</t>
  </si>
  <si>
    <t>Added Undo feature to the update student</t>
  </si>
  <si>
    <t>#1.7</t>
  </si>
  <si>
    <t>#4.7</t>
  </si>
  <si>
    <t>#13.5</t>
  </si>
  <si>
    <t>#6.2</t>
  </si>
  <si>
    <t>Payment cash is done</t>
  </si>
  <si>
    <t>Added filter with respect to dorms, rooms, date</t>
  </si>
  <si>
    <t>#8.2</t>
  </si>
  <si>
    <t>Dates are updated for student personal data</t>
  </si>
  <si>
    <t xml:space="preserve">Keep track of lost and damaged material </t>
  </si>
  <si>
    <t>Dates are updated for lost and damaged material</t>
  </si>
  <si>
    <t>Dates are updated for student update info</t>
  </si>
  <si>
    <t>#6.3</t>
  </si>
  <si>
    <t xml:space="preserve">Payment GUI is updated </t>
  </si>
  <si>
    <t>#6.4</t>
  </si>
  <si>
    <t>Updated GUI Standard for all</t>
  </si>
  <si>
    <t>Update Hour</t>
  </si>
  <si>
    <t>Update dorms</t>
  </si>
  <si>
    <t>Remove students' personal data in DB</t>
  </si>
  <si>
    <t xml:space="preserve">Show remove process </t>
  </si>
  <si>
    <t>#2.1</t>
  </si>
  <si>
    <t>#2.2</t>
  </si>
  <si>
    <t>Display payment history</t>
  </si>
  <si>
    <t>Create payment history in DB</t>
  </si>
  <si>
    <t>#6.5</t>
  </si>
  <si>
    <t>#6.6</t>
  </si>
  <si>
    <t>#16.1</t>
  </si>
  <si>
    <t>Update dorms GUI</t>
  </si>
  <si>
    <t>#16.2</t>
  </si>
  <si>
    <t>Update dorms in DB</t>
  </si>
  <si>
    <t>#10.1</t>
  </si>
  <si>
    <t>Search available rooms GUI</t>
  </si>
  <si>
    <t>#10.2</t>
  </si>
  <si>
    <t xml:space="preserve">Create search available rooms in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</si>
</sst>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  <xf numFmtId="0" fontId="0" fillId="0" borderId="27" xfId="0" applyFill="1" applyBorder="1"/>
    <xf numFmtId="0" fontId="0" fillId="0" borderId="27" xfId="0" applyBorder="1"/>
    <xf numFmtId="0" fontId="0" fillId="0" borderId="20" xfId="0" applyFill="1" applyBorder="1"/>
    <xf numFmtId="0" fontId="2" fillId="0" borderId="28" xfId="0" applyFont="1" applyBorder="1"/>
    <xf numFmtId="0" fontId="0" fillId="4" borderId="29" xfId="0" applyFill="1" applyBorder="1"/>
    <xf numFmtId="0" fontId="0" fillId="2" borderId="29" xfId="0" applyFill="1" applyBorder="1"/>
    <xf numFmtId="0" fontId="0" fillId="7" borderId="29" xfId="0" applyFill="1" applyBorder="1"/>
    <xf numFmtId="0" fontId="0" fillId="4" borderId="30" xfId="0" applyFill="1" applyBorder="1"/>
    <xf numFmtId="0" fontId="0" fillId="2" borderId="31" xfId="0" applyFill="1" applyBorder="1"/>
    <xf numFmtId="0" fontId="2" fillId="0" borderId="32" xfId="0" applyFont="1" applyBorder="1"/>
    <xf numFmtId="9" fontId="0" fillId="6" borderId="33" xfId="1" applyFont="1" applyFill="1" applyBorder="1" applyAlignment="1">
      <alignment horizontal="center"/>
    </xf>
    <xf numFmtId="9" fontId="0" fillId="6" borderId="3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31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3952"/>
        <c:axId val="201855744"/>
      </c:lineChart>
      <c:catAx>
        <c:axId val="201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55744"/>
        <c:crosses val="autoZero"/>
        <c:auto val="1"/>
        <c:lblAlgn val="ctr"/>
        <c:lblOffset val="100"/>
        <c:noMultiLvlLbl val="0"/>
      </c:catAx>
      <c:valAx>
        <c:axId val="2018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6912"/>
        <c:axId val="202412800"/>
      </c:lineChart>
      <c:catAx>
        <c:axId val="2024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12800"/>
        <c:crosses val="autoZero"/>
        <c:auto val="1"/>
        <c:lblAlgn val="ctr"/>
        <c:lblOffset val="100"/>
        <c:noMultiLvlLbl val="0"/>
      </c:catAx>
      <c:valAx>
        <c:axId val="2024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0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'Iteration-3'!$P$13:$S$13</c:f>
              <c:numCache>
                <c:formatCode>General</c:formatCode>
                <c:ptCount val="4"/>
                <c:pt idx="0">
                  <c:v>65</c:v>
                </c:pt>
                <c:pt idx="1">
                  <c:v>52</c:v>
                </c:pt>
                <c:pt idx="2">
                  <c:v>41</c:v>
                </c:pt>
                <c:pt idx="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7120"/>
        <c:axId val="202531200"/>
      </c:lineChart>
      <c:catAx>
        <c:axId val="2025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1200"/>
        <c:crosses val="autoZero"/>
        <c:auto val="1"/>
        <c:lblAlgn val="ctr"/>
        <c:lblOffset val="100"/>
        <c:noMultiLvlLbl val="0"/>
      </c:catAx>
      <c:valAx>
        <c:axId val="2025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1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'Iteration-4'!$P$14:$T$14</c:f>
              <c:numCache>
                <c:formatCode>General</c:formatCode>
                <c:ptCount val="5"/>
                <c:pt idx="0">
                  <c:v>65</c:v>
                </c:pt>
                <c:pt idx="1">
                  <c:v>52</c:v>
                </c:pt>
                <c:pt idx="2">
                  <c:v>41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22912"/>
        <c:axId val="202024448"/>
      </c:lineChart>
      <c:catAx>
        <c:axId val="2020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24448"/>
        <c:crosses val="autoZero"/>
        <c:auto val="1"/>
        <c:lblAlgn val="ctr"/>
        <c:lblOffset val="100"/>
        <c:noMultiLvlLbl val="0"/>
      </c:catAx>
      <c:valAx>
        <c:axId val="2020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2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'Iteration-5'!$P$13:$U$13</c:f>
              <c:numCache>
                <c:formatCode>General</c:formatCode>
                <c:ptCount val="6"/>
                <c:pt idx="0">
                  <c:v>65</c:v>
                </c:pt>
                <c:pt idx="1">
                  <c:v>52</c:v>
                </c:pt>
                <c:pt idx="2">
                  <c:v>41</c:v>
                </c:pt>
                <c:pt idx="3">
                  <c:v>30</c:v>
                </c:pt>
                <c:pt idx="4">
                  <c:v>20</c:v>
                </c:pt>
                <c:pt idx="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3520"/>
        <c:axId val="202605312"/>
      </c:lineChart>
      <c:catAx>
        <c:axId val="2026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05312"/>
        <c:crosses val="autoZero"/>
        <c:auto val="1"/>
        <c:lblAlgn val="ctr"/>
        <c:lblOffset val="100"/>
        <c:noMultiLvlLbl val="0"/>
      </c:catAx>
      <c:valAx>
        <c:axId val="2026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03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'Iteration-6'!$P$13:$V$13</c:f>
              <c:numCache>
                <c:formatCode>General</c:formatCode>
                <c:ptCount val="7"/>
                <c:pt idx="0">
                  <c:v>65</c:v>
                </c:pt>
                <c:pt idx="1">
                  <c:v>52</c:v>
                </c:pt>
                <c:pt idx="2">
                  <c:v>41</c:v>
                </c:pt>
                <c:pt idx="3">
                  <c:v>30</c:v>
                </c:pt>
                <c:pt idx="4">
                  <c:v>20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4080"/>
        <c:axId val="206255616"/>
      </c:lineChart>
      <c:catAx>
        <c:axId val="206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55616"/>
        <c:crosses val="autoZero"/>
        <c:auto val="1"/>
        <c:lblAlgn val="ctr"/>
        <c:lblOffset val="100"/>
        <c:noMultiLvlLbl val="0"/>
      </c:catAx>
      <c:valAx>
        <c:axId val="2062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914399"/>
          <a:ext cx="550545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05250" y="876299"/>
          <a:ext cx="584835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A11" zoomScale="70" zoomScaleNormal="70" workbookViewId="0">
      <selection activeCell="G45" sqref="G45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82" t="s">
        <v>65</v>
      </c>
      <c r="E2" s="81"/>
      <c r="F2" s="81"/>
      <c r="G2" s="81"/>
      <c r="H2" s="81"/>
      <c r="I2" s="81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81" t="s">
        <v>27</v>
      </c>
      <c r="K11" s="81"/>
      <c r="L11" s="81"/>
      <c r="M11" s="81"/>
      <c r="N11" s="81"/>
    </row>
    <row r="12" spans="2:15" ht="24" thickBot="1" x14ac:dyDescent="0.4">
      <c r="C12" s="81" t="s">
        <v>16</v>
      </c>
      <c r="D12" s="81"/>
      <c r="E12" s="81"/>
      <c r="F12" s="81"/>
      <c r="G12" s="81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B9" zoomScale="70" zoomScaleNormal="70" workbookViewId="0">
      <selection activeCell="Q26" sqref="Q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82" t="s">
        <v>65</v>
      </c>
      <c r="E2" s="81"/>
      <c r="F2" s="81"/>
      <c r="G2" s="81"/>
      <c r="H2" s="81"/>
      <c r="I2" s="81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83" t="s">
        <v>27</v>
      </c>
      <c r="K11" s="84"/>
      <c r="L11" s="84"/>
      <c r="M11" s="84"/>
      <c r="N11" s="85"/>
    </row>
    <row r="12" spans="2:15" ht="24" thickBot="1" x14ac:dyDescent="0.4">
      <c r="C12" s="83" t="s">
        <v>16</v>
      </c>
      <c r="D12" s="84"/>
      <c r="E12" s="84"/>
      <c r="F12" s="84"/>
      <c r="G12" s="84"/>
      <c r="H12" s="85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A10" zoomScale="70" zoomScaleNormal="70" workbookViewId="0">
      <selection activeCell="D28" sqref="D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9" ht="23.25" x14ac:dyDescent="0.35">
      <c r="D2" s="82" t="s">
        <v>65</v>
      </c>
      <c r="E2" s="81"/>
      <c r="F2" s="81"/>
      <c r="G2" s="81"/>
      <c r="H2" s="81"/>
      <c r="I2" s="81"/>
    </row>
    <row r="4" spans="2:19" ht="15.75" thickBot="1" x14ac:dyDescent="0.3"/>
    <row r="5" spans="2:19" ht="15.75" thickBot="1" x14ac:dyDescent="0.3">
      <c r="B5" s="7" t="s">
        <v>26</v>
      </c>
      <c r="C5" s="8" t="s">
        <v>21</v>
      </c>
    </row>
    <row r="6" spans="2:19" x14ac:dyDescent="0.25">
      <c r="C6" s="9" t="s">
        <v>22</v>
      </c>
      <c r="K6" s="5"/>
    </row>
    <row r="7" spans="2:19" x14ac:dyDescent="0.25">
      <c r="C7" s="9" t="s">
        <v>23</v>
      </c>
      <c r="K7" s="5"/>
    </row>
    <row r="8" spans="2:19" x14ac:dyDescent="0.25">
      <c r="C8" s="9" t="s">
        <v>24</v>
      </c>
      <c r="K8" s="5"/>
    </row>
    <row r="9" spans="2:19" ht="15.75" thickBot="1" x14ac:dyDescent="0.3">
      <c r="C9" s="10" t="s">
        <v>25</v>
      </c>
      <c r="K9" s="5"/>
    </row>
    <row r="10" spans="2:19" x14ac:dyDescent="0.25">
      <c r="K10" s="5"/>
    </row>
    <row r="11" spans="2:19" ht="24" thickBot="1" x14ac:dyDescent="0.4">
      <c r="J11" s="81" t="s">
        <v>27</v>
      </c>
      <c r="K11" s="81"/>
      <c r="L11" s="81"/>
      <c r="M11" s="81"/>
      <c r="N11" s="81"/>
    </row>
    <row r="12" spans="2:19" ht="24" thickBot="1" x14ac:dyDescent="0.4">
      <c r="C12" s="81" t="s">
        <v>16</v>
      </c>
      <c r="D12" s="81"/>
      <c r="E12" s="81"/>
      <c r="F12" s="81"/>
      <c r="G12" s="81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9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  <c r="P13">
        <v>65</v>
      </c>
      <c r="Q13">
        <v>52</v>
      </c>
      <c r="R13">
        <v>41</v>
      </c>
      <c r="S13">
        <v>30</v>
      </c>
    </row>
    <row r="14" spans="2:19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9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113</v>
      </c>
      <c r="L15" s="1" t="s">
        <v>31</v>
      </c>
      <c r="M15" s="12">
        <v>2</v>
      </c>
      <c r="N15" s="35" t="s">
        <v>66</v>
      </c>
    </row>
    <row r="16" spans="2:19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114</v>
      </c>
      <c r="K20" s="1" t="s">
        <v>116</v>
      </c>
      <c r="L20" s="13" t="s">
        <v>111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115</v>
      </c>
      <c r="K21" s="1" t="s">
        <v>112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117</v>
      </c>
      <c r="L22" s="26" t="s">
        <v>118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5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K24">
        <f>41-25</f>
        <v>16</v>
      </c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119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170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opLeftCell="A12" zoomScale="70" zoomScaleNormal="70" workbookViewId="0">
      <selection activeCell="D29" sqref="D29"/>
    </sheetView>
  </sheetViews>
  <sheetFormatPr defaultRowHeight="15" x14ac:dyDescent="0.25"/>
  <cols>
    <col min="2" max="2" width="16.28515625" bestFit="1" customWidth="1"/>
    <col min="3" max="3" width="22" bestFit="1" customWidth="1"/>
    <col min="4" max="4" width="54.85546875" bestFit="1" customWidth="1"/>
    <col min="6" max="6" width="24.42578125" bestFit="1" customWidth="1"/>
    <col min="7" max="7" width="11.140625" bestFit="1" customWidth="1"/>
    <col min="8" max="8" width="15" bestFit="1" customWidth="1"/>
    <col min="11" max="11" width="54.85546875" bestFit="1" customWidth="1"/>
    <col min="12" max="12" width="22" bestFit="1" customWidth="1"/>
    <col min="13" max="13" width="17.7109375" bestFit="1" customWidth="1"/>
    <col min="14" max="14" width="11.7109375" bestFit="1" customWidth="1"/>
    <col min="16" max="16" width="20.7109375" bestFit="1" customWidth="1"/>
    <col min="17" max="17" width="19.5703125" bestFit="1" customWidth="1"/>
    <col min="18" max="18" width="22.42578125" bestFit="1" customWidth="1"/>
  </cols>
  <sheetData>
    <row r="1" spans="2:20" ht="18" customHeight="1" x14ac:dyDescent="0.25"/>
    <row r="2" spans="2:20" ht="22.5" x14ac:dyDescent="0.35">
      <c r="D2" s="82" t="s">
        <v>65</v>
      </c>
      <c r="E2" s="82"/>
      <c r="F2" s="82"/>
      <c r="G2" s="82"/>
      <c r="H2" s="82"/>
      <c r="I2" s="82"/>
    </row>
    <row r="4" spans="2:20" ht="15.75" thickBot="1" x14ac:dyDescent="0.3"/>
    <row r="5" spans="2:20" ht="15.75" thickBot="1" x14ac:dyDescent="0.3">
      <c r="B5" s="7" t="s">
        <v>26</v>
      </c>
      <c r="C5" s="8" t="s">
        <v>21</v>
      </c>
    </row>
    <row r="6" spans="2:20" x14ac:dyDescent="0.25">
      <c r="C6" s="9" t="s">
        <v>22</v>
      </c>
      <c r="K6" s="5"/>
    </row>
    <row r="7" spans="2:20" x14ac:dyDescent="0.25">
      <c r="C7" s="9" t="s">
        <v>23</v>
      </c>
      <c r="K7" s="5"/>
    </row>
    <row r="8" spans="2:20" x14ac:dyDescent="0.25">
      <c r="C8" s="9" t="s">
        <v>24</v>
      </c>
      <c r="K8" s="5"/>
    </row>
    <row r="9" spans="2:20" ht="15.75" thickBot="1" x14ac:dyDescent="0.3">
      <c r="C9" s="10" t="s">
        <v>25</v>
      </c>
      <c r="K9" s="5"/>
    </row>
    <row r="10" spans="2:20" x14ac:dyDescent="0.25">
      <c r="K10" s="5"/>
    </row>
    <row r="11" spans="2:20" ht="24" thickBot="1" x14ac:dyDescent="0.4">
      <c r="J11" s="81" t="s">
        <v>27</v>
      </c>
      <c r="K11" s="81"/>
      <c r="L11" s="81"/>
      <c r="M11" s="81"/>
      <c r="N11" s="81"/>
    </row>
    <row r="12" spans="2:20" ht="24" thickBot="1" x14ac:dyDescent="0.4">
      <c r="C12" s="81" t="s">
        <v>16</v>
      </c>
      <c r="D12" s="81"/>
      <c r="E12" s="81"/>
      <c r="F12" s="81"/>
      <c r="G12" s="81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20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120</v>
      </c>
      <c r="K13" s="1" t="s">
        <v>121</v>
      </c>
      <c r="L13" s="1" t="s">
        <v>122</v>
      </c>
      <c r="M13" s="2">
        <v>1</v>
      </c>
      <c r="N13" s="35" t="s">
        <v>66</v>
      </c>
    </row>
    <row r="14" spans="2:20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123</v>
      </c>
      <c r="K14" s="1" t="s">
        <v>124</v>
      </c>
      <c r="L14" s="13" t="s">
        <v>111</v>
      </c>
      <c r="M14" s="2">
        <v>1</v>
      </c>
      <c r="N14" s="35" t="s">
        <v>66</v>
      </c>
      <c r="P14">
        <v>65</v>
      </c>
      <c r="Q14">
        <v>52</v>
      </c>
      <c r="R14">
        <v>41</v>
      </c>
      <c r="S14">
        <v>30</v>
      </c>
      <c r="T14">
        <v>20</v>
      </c>
    </row>
    <row r="15" spans="2:20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4" t="s">
        <v>126</v>
      </c>
      <c r="K15" s="11" t="s">
        <v>127</v>
      </c>
      <c r="L15" s="61" t="s">
        <v>118</v>
      </c>
      <c r="M15" s="12">
        <v>2</v>
      </c>
      <c r="N15" s="35" t="s">
        <v>66</v>
      </c>
    </row>
    <row r="16" spans="2:20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129</v>
      </c>
      <c r="K16" s="1" t="s">
        <v>131</v>
      </c>
      <c r="L16" s="1" t="s">
        <v>122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0" t="s">
        <v>66</v>
      </c>
      <c r="H17" s="54">
        <v>1</v>
      </c>
      <c r="J17" s="24" t="s">
        <v>130</v>
      </c>
      <c r="K17" s="11" t="s">
        <v>132</v>
      </c>
      <c r="L17" s="66" t="s">
        <v>111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133</v>
      </c>
      <c r="K18" s="1" t="s">
        <v>135</v>
      </c>
      <c r="L18" s="1" t="s">
        <v>122</v>
      </c>
      <c r="M18" s="14">
        <v>1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0.3</v>
      </c>
      <c r="J19" s="23" t="s">
        <v>134</v>
      </c>
      <c r="K19" s="1" t="s">
        <v>136</v>
      </c>
      <c r="L19" s="67" t="s">
        <v>111</v>
      </c>
      <c r="M19" s="2">
        <v>2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137</v>
      </c>
      <c r="K20" s="1" t="s">
        <v>138</v>
      </c>
      <c r="L20" s="13" t="s">
        <v>139</v>
      </c>
      <c r="M20" s="2">
        <v>1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141</v>
      </c>
      <c r="K21" s="11" t="s">
        <v>142</v>
      </c>
      <c r="L21" s="1" t="s">
        <v>143</v>
      </c>
      <c r="M21" s="64">
        <v>2</v>
      </c>
      <c r="N21" s="35" t="s">
        <v>66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 t="s">
        <v>148</v>
      </c>
      <c r="K22" s="11" t="s">
        <v>144</v>
      </c>
      <c r="L22" s="1" t="s">
        <v>145</v>
      </c>
      <c r="M22" s="64">
        <v>2</v>
      </c>
      <c r="N22" s="35" t="s">
        <v>66</v>
      </c>
      <c r="P22">
        <f>P23</f>
        <v>65</v>
      </c>
      <c r="Q22">
        <f>P22-R35</f>
        <v>51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 t="s">
        <v>128</v>
      </c>
      <c r="K23" s="26" t="s">
        <v>140</v>
      </c>
      <c r="L23" s="68" t="s">
        <v>125</v>
      </c>
      <c r="M23" s="27">
        <v>1</v>
      </c>
      <c r="N23" s="47" t="s">
        <v>66</v>
      </c>
      <c r="P23">
        <f>P24</f>
        <v>65</v>
      </c>
      <c r="Q23" s="65">
        <f>Q24+(R35-Q35)</f>
        <v>57.166666666666664</v>
      </c>
      <c r="R23">
        <v>41</v>
      </c>
      <c r="S23">
        <v>25</v>
      </c>
      <c r="T23">
        <f>S23-M24+3+F29</f>
        <v>18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33</v>
      </c>
      <c r="M24" s="6">
        <f>SUM(M13:M23)</f>
        <v>15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119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147</v>
      </c>
      <c r="E28" s="2">
        <v>4</v>
      </c>
      <c r="F28" s="2">
        <v>1</v>
      </c>
      <c r="G28" s="72" t="s">
        <v>71</v>
      </c>
      <c r="H28" s="54">
        <v>0.8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146</v>
      </c>
      <c r="D29" s="26" t="s">
        <v>170</v>
      </c>
      <c r="E29" s="30">
        <v>4</v>
      </c>
      <c r="F29" s="30">
        <v>5</v>
      </c>
      <c r="G29" s="74" t="s">
        <v>4</v>
      </c>
      <c r="H29" s="76"/>
      <c r="P29" s="37">
        <v>4</v>
      </c>
      <c r="Q29" s="38">
        <v>6</v>
      </c>
      <c r="R29" s="39">
        <v>8</v>
      </c>
      <c r="S29">
        <f t="shared" ref="S29:S34" si="0">Q29-R29</f>
        <v>-2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6</v>
      </c>
      <c r="Q30" s="39">
        <v>4</v>
      </c>
      <c r="R30" s="39">
        <v>1</v>
      </c>
      <c r="S30">
        <f t="shared" si="0"/>
        <v>3</v>
      </c>
    </row>
    <row r="31" spans="3:22" ht="15.75" thickBot="1" x14ac:dyDescent="0.3">
      <c r="P31" s="38">
        <v>9</v>
      </c>
      <c r="Q31" s="39">
        <v>0</v>
      </c>
      <c r="R31" s="39">
        <v>1</v>
      </c>
      <c r="S31">
        <f t="shared" si="0"/>
        <v>-1</v>
      </c>
    </row>
    <row r="32" spans="3:22" ht="15.75" thickBot="1" x14ac:dyDescent="0.3">
      <c r="P32" s="38">
        <v>13</v>
      </c>
      <c r="Q32" s="39">
        <v>0</v>
      </c>
      <c r="R32" s="39">
        <v>1</v>
      </c>
      <c r="S32">
        <f t="shared" si="0"/>
        <v>-1</v>
      </c>
    </row>
    <row r="33" spans="14:19" ht="15.75" thickBot="1" x14ac:dyDescent="0.3">
      <c r="P33" s="38">
        <v>14</v>
      </c>
      <c r="Q33" s="39">
        <v>0</v>
      </c>
      <c r="R33" s="39">
        <v>1</v>
      </c>
      <c r="S33">
        <f t="shared" si="0"/>
        <v>-1</v>
      </c>
    </row>
    <row r="34" spans="14:19" ht="15.75" thickBot="1" x14ac:dyDescent="0.3">
      <c r="P34" s="38">
        <v>15</v>
      </c>
      <c r="Q34" s="39">
        <v>1</v>
      </c>
      <c r="R34" s="39">
        <v>2</v>
      </c>
      <c r="S34">
        <f t="shared" si="0"/>
        <v>-1</v>
      </c>
    </row>
    <row r="35" spans="14:19" x14ac:dyDescent="0.25">
      <c r="P35" s="36" t="s">
        <v>69</v>
      </c>
      <c r="Q35">
        <f>SUM(Q29:Q34)</f>
        <v>11</v>
      </c>
      <c r="R35">
        <f>SUM(R29:R34)</f>
        <v>14</v>
      </c>
      <c r="S35">
        <f>SUM(S29:S34)</f>
        <v>-3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A5" zoomScale="70" zoomScaleNormal="70" workbookViewId="0">
      <selection activeCell="D39" sqref="D39"/>
    </sheetView>
  </sheetViews>
  <sheetFormatPr defaultRowHeight="15" x14ac:dyDescent="0.25"/>
  <cols>
    <col min="2" max="2" width="19.42578125" customWidth="1"/>
    <col min="3" max="3" width="24.42578125" bestFit="1" customWidth="1"/>
    <col min="4" max="4" width="60" bestFit="1" customWidth="1"/>
    <col min="6" max="6" width="24.85546875" bestFit="1" customWidth="1"/>
    <col min="7" max="7" width="12.140625" bestFit="1" customWidth="1"/>
    <col min="8" max="8" width="15" bestFit="1" customWidth="1"/>
    <col min="11" max="11" width="48.5703125" bestFit="1" customWidth="1"/>
    <col min="12" max="12" width="24.28515625" bestFit="1" customWidth="1"/>
    <col min="13" max="13" width="22.140625" bestFit="1" customWidth="1"/>
    <col min="14" max="14" width="16" bestFit="1" customWidth="1"/>
    <col min="16" max="16" width="21.28515625" bestFit="1" customWidth="1"/>
    <col min="17" max="17" width="20.140625" bestFit="1" customWidth="1"/>
    <col min="18" max="18" width="22.7109375" bestFit="1" customWidth="1"/>
    <col min="19" max="19" width="9.7109375" customWidth="1"/>
    <col min="20" max="20" width="15.85546875" bestFit="1" customWidth="1"/>
  </cols>
  <sheetData>
    <row r="2" spans="2:21" ht="22.5" x14ac:dyDescent="0.35">
      <c r="D2" s="82" t="s">
        <v>65</v>
      </c>
      <c r="E2" s="82"/>
      <c r="F2" s="82"/>
      <c r="G2" s="82"/>
      <c r="H2" s="82"/>
      <c r="I2" s="82"/>
    </row>
    <row r="4" spans="2:21" ht="15.75" thickBot="1" x14ac:dyDescent="0.3"/>
    <row r="5" spans="2:21" ht="15.75" thickBot="1" x14ac:dyDescent="0.3">
      <c r="B5" s="7" t="s">
        <v>26</v>
      </c>
      <c r="C5" s="8" t="s">
        <v>21</v>
      </c>
    </row>
    <row r="6" spans="2:21" x14ac:dyDescent="0.25">
      <c r="C6" s="9" t="s">
        <v>22</v>
      </c>
      <c r="K6" s="5"/>
    </row>
    <row r="7" spans="2:21" x14ac:dyDescent="0.25">
      <c r="C7" s="9" t="s">
        <v>23</v>
      </c>
      <c r="K7" s="5"/>
    </row>
    <row r="8" spans="2:21" x14ac:dyDescent="0.25">
      <c r="C8" s="9" t="s">
        <v>24</v>
      </c>
      <c r="K8" s="5"/>
    </row>
    <row r="9" spans="2:21" ht="15.75" thickBot="1" x14ac:dyDescent="0.3">
      <c r="C9" s="10" t="s">
        <v>25</v>
      </c>
      <c r="K9" s="5"/>
    </row>
    <row r="10" spans="2:21" x14ac:dyDescent="0.25">
      <c r="K10" s="5"/>
    </row>
    <row r="11" spans="2:21" ht="24" thickBot="1" x14ac:dyDescent="0.4">
      <c r="J11" s="81" t="s">
        <v>27</v>
      </c>
      <c r="K11" s="81"/>
      <c r="L11" s="81"/>
      <c r="M11" s="81"/>
      <c r="N11" s="81"/>
    </row>
    <row r="12" spans="2:21" ht="24" thickBot="1" x14ac:dyDescent="0.4">
      <c r="C12" s="81" t="s">
        <v>16</v>
      </c>
      <c r="D12" s="81"/>
      <c r="E12" s="81"/>
      <c r="F12" s="81"/>
      <c r="G12" s="81"/>
      <c r="H12" s="7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21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149</v>
      </c>
      <c r="K13" s="1" t="s">
        <v>150</v>
      </c>
      <c r="L13" s="1" t="s">
        <v>25</v>
      </c>
      <c r="M13" s="2">
        <v>1</v>
      </c>
      <c r="N13" s="35" t="s">
        <v>30</v>
      </c>
      <c r="P13">
        <v>65</v>
      </c>
      <c r="Q13">
        <v>52</v>
      </c>
      <c r="R13">
        <v>41</v>
      </c>
      <c r="S13">
        <v>30</v>
      </c>
      <c r="T13">
        <v>20</v>
      </c>
      <c r="U13">
        <v>14</v>
      </c>
    </row>
    <row r="14" spans="2:21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152</v>
      </c>
      <c r="K14" s="1" t="s">
        <v>153</v>
      </c>
      <c r="L14" s="13" t="s">
        <v>111</v>
      </c>
      <c r="M14" s="79">
        <v>2</v>
      </c>
      <c r="N14" s="35" t="s">
        <v>30</v>
      </c>
    </row>
    <row r="15" spans="2:21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3" t="s">
        <v>154</v>
      </c>
      <c r="K15" s="11" t="s">
        <v>161</v>
      </c>
      <c r="L15" s="61" t="s">
        <v>21</v>
      </c>
      <c r="M15" s="2">
        <v>1</v>
      </c>
      <c r="N15" s="35" t="s">
        <v>30</v>
      </c>
    </row>
    <row r="16" spans="2:21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155</v>
      </c>
      <c r="K16" s="1" t="s">
        <v>163</v>
      </c>
      <c r="L16" s="61" t="s">
        <v>21</v>
      </c>
      <c r="M16" s="2">
        <v>1</v>
      </c>
      <c r="N16" s="35" t="s">
        <v>30</v>
      </c>
    </row>
    <row r="17" spans="3:22" x14ac:dyDescent="0.25">
      <c r="C17" s="23" t="s">
        <v>7</v>
      </c>
      <c r="D17" s="1" t="s">
        <v>162</v>
      </c>
      <c r="E17" s="2">
        <v>4</v>
      </c>
      <c r="F17" s="2">
        <v>6</v>
      </c>
      <c r="G17" s="70" t="s">
        <v>66</v>
      </c>
      <c r="H17" s="54">
        <v>1</v>
      </c>
      <c r="J17" s="24" t="s">
        <v>156</v>
      </c>
      <c r="K17" s="11" t="s">
        <v>164</v>
      </c>
      <c r="L17" s="61" t="s">
        <v>21</v>
      </c>
      <c r="M17" s="2">
        <v>1</v>
      </c>
      <c r="N17" s="35" t="s">
        <v>30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157</v>
      </c>
      <c r="K18" s="1" t="s">
        <v>158</v>
      </c>
      <c r="L18" s="13" t="s">
        <v>111</v>
      </c>
      <c r="M18" s="14">
        <v>2</v>
      </c>
      <c r="N18" s="35" t="s">
        <v>30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0.8</v>
      </c>
      <c r="J19" s="24" t="s">
        <v>160</v>
      </c>
      <c r="K19" s="1" t="s">
        <v>159</v>
      </c>
      <c r="L19" s="61" t="s">
        <v>21</v>
      </c>
      <c r="M19" s="2">
        <v>2</v>
      </c>
      <c r="N19" s="35" t="s">
        <v>30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165</v>
      </c>
      <c r="K20" s="1" t="s">
        <v>166</v>
      </c>
      <c r="L20" s="13" t="s">
        <v>24</v>
      </c>
      <c r="M20" s="2">
        <v>0.5</v>
      </c>
      <c r="N20" s="35" t="s">
        <v>30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167</v>
      </c>
      <c r="K21" s="11" t="s">
        <v>168</v>
      </c>
      <c r="L21" s="1" t="s">
        <v>22</v>
      </c>
      <c r="M21" s="64">
        <v>0.5</v>
      </c>
      <c r="N21" s="35" t="s">
        <v>30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/>
      <c r="K22" s="11"/>
      <c r="L22" s="1"/>
      <c r="M22" s="64"/>
      <c r="N22" s="35"/>
      <c r="P22">
        <f>P23</f>
        <v>65</v>
      </c>
      <c r="Q22">
        <f>P22-R35</f>
        <v>56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/>
      <c r="K23" s="26"/>
      <c r="L23" s="68"/>
      <c r="M23" s="27"/>
      <c r="N23" s="47"/>
      <c r="P23">
        <f>P24</f>
        <v>65</v>
      </c>
      <c r="Q23" s="65">
        <f>Q24+(R35-Q35)</f>
        <v>63.166666666666664</v>
      </c>
      <c r="R23">
        <v>41</v>
      </c>
      <c r="S23">
        <v>25</v>
      </c>
      <c r="T23">
        <v>18</v>
      </c>
      <c r="U23">
        <f>T23-M24+7</f>
        <v>14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151</v>
      </c>
      <c r="M24" s="6">
        <f>SUM(M13:M23)</f>
        <v>11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119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147</v>
      </c>
      <c r="E28" s="2">
        <v>4</v>
      </c>
      <c r="F28" s="2">
        <v>1</v>
      </c>
      <c r="G28" s="70" t="s">
        <v>66</v>
      </c>
      <c r="H28" s="54">
        <v>1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146</v>
      </c>
      <c r="D29" s="26" t="s">
        <v>170</v>
      </c>
      <c r="E29" s="30">
        <v>4</v>
      </c>
      <c r="F29" s="30">
        <v>5</v>
      </c>
      <c r="G29" s="74" t="s">
        <v>4</v>
      </c>
      <c r="H29" s="76"/>
      <c r="P29" s="37">
        <v>1</v>
      </c>
      <c r="Q29" s="38">
        <v>0</v>
      </c>
      <c r="R29" s="39">
        <v>1</v>
      </c>
      <c r="S29">
        <f t="shared" ref="S29:S34" si="0">Q29-R29</f>
        <v>-1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4</v>
      </c>
      <c r="Q30" s="39">
        <v>0</v>
      </c>
      <c r="R30" s="39">
        <v>1</v>
      </c>
      <c r="S30">
        <f t="shared" si="0"/>
        <v>-1</v>
      </c>
    </row>
    <row r="31" spans="3:22" ht="15.75" thickBot="1" x14ac:dyDescent="0.3">
      <c r="P31" s="38">
        <v>6</v>
      </c>
      <c r="Q31" s="39">
        <v>0</v>
      </c>
      <c r="R31" s="39">
        <v>2</v>
      </c>
      <c r="S31">
        <f t="shared" si="0"/>
        <v>-2</v>
      </c>
    </row>
    <row r="32" spans="3:22" ht="15.75" thickBot="1" x14ac:dyDescent="0.3">
      <c r="P32" s="38">
        <v>8</v>
      </c>
      <c r="Q32" s="39">
        <v>0</v>
      </c>
      <c r="R32" s="39">
        <v>2</v>
      </c>
      <c r="S32">
        <f t="shared" si="0"/>
        <v>-2</v>
      </c>
    </row>
    <row r="33" spans="14:20" ht="15.75" thickBot="1" x14ac:dyDescent="0.3">
      <c r="P33" s="38">
        <v>13</v>
      </c>
      <c r="Q33" s="39">
        <v>0</v>
      </c>
      <c r="R33" s="39">
        <v>2</v>
      </c>
      <c r="S33">
        <f t="shared" si="0"/>
        <v>-2</v>
      </c>
    </row>
    <row r="34" spans="14:20" ht="15.75" thickBot="1" x14ac:dyDescent="0.3">
      <c r="P34" s="38">
        <v>15</v>
      </c>
      <c r="Q34" s="39">
        <v>0</v>
      </c>
      <c r="R34" s="39">
        <v>1</v>
      </c>
      <c r="S34">
        <f t="shared" si="0"/>
        <v>-1</v>
      </c>
    </row>
    <row r="35" spans="14:20" x14ac:dyDescent="0.25">
      <c r="P35" s="36" t="s">
        <v>69</v>
      </c>
      <c r="Q35">
        <f>SUM(Q29:Q34)</f>
        <v>0</v>
      </c>
      <c r="R35">
        <f>SUM(R29:R34)</f>
        <v>9</v>
      </c>
      <c r="S35">
        <f>SUM(S29:S34)</f>
        <v>-9</v>
      </c>
      <c r="T35" s="16" t="s">
        <v>169</v>
      </c>
    </row>
    <row r="36" spans="14:20" x14ac:dyDescent="0.25">
      <c r="N36">
        <v>65</v>
      </c>
      <c r="O36">
        <v>65</v>
      </c>
      <c r="P36" s="53"/>
      <c r="Q36" s="53"/>
    </row>
    <row r="37" spans="14:20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abSelected="1" zoomScale="70" zoomScaleNormal="70" workbookViewId="0">
      <selection activeCell="F32" sqref="F32"/>
    </sheetView>
  </sheetViews>
  <sheetFormatPr defaultRowHeight="15" x14ac:dyDescent="0.25"/>
  <cols>
    <col min="2" max="2" width="19.42578125" customWidth="1"/>
    <col min="3" max="3" width="24.42578125" bestFit="1" customWidth="1"/>
    <col min="4" max="4" width="60" bestFit="1" customWidth="1"/>
    <col min="6" max="6" width="24.85546875" bestFit="1" customWidth="1"/>
    <col min="7" max="7" width="12.140625" bestFit="1" customWidth="1"/>
    <col min="8" max="8" width="15" bestFit="1" customWidth="1"/>
    <col min="11" max="11" width="48.5703125" bestFit="1" customWidth="1"/>
    <col min="12" max="12" width="24.28515625" bestFit="1" customWidth="1"/>
    <col min="13" max="13" width="22.140625" bestFit="1" customWidth="1"/>
    <col min="14" max="14" width="16" bestFit="1" customWidth="1"/>
    <col min="16" max="16" width="21.28515625" bestFit="1" customWidth="1"/>
    <col min="17" max="17" width="20.140625" bestFit="1" customWidth="1"/>
    <col min="18" max="18" width="22.7109375" bestFit="1" customWidth="1"/>
    <col min="19" max="19" width="9.7109375" customWidth="1"/>
    <col min="20" max="20" width="15.85546875" bestFit="1" customWidth="1"/>
  </cols>
  <sheetData>
    <row r="2" spans="2:22" ht="22.5" x14ac:dyDescent="0.35">
      <c r="D2" s="82" t="s">
        <v>65</v>
      </c>
      <c r="E2" s="82"/>
      <c r="F2" s="82"/>
      <c r="G2" s="82"/>
      <c r="H2" s="82"/>
      <c r="I2" s="82"/>
    </row>
    <row r="4" spans="2:22" ht="15.75" thickBot="1" x14ac:dyDescent="0.3"/>
    <row r="5" spans="2:22" ht="15.75" thickBot="1" x14ac:dyDescent="0.3">
      <c r="B5" s="7" t="s">
        <v>26</v>
      </c>
      <c r="C5" s="8" t="s">
        <v>21</v>
      </c>
    </row>
    <row r="6" spans="2:22" x14ac:dyDescent="0.25">
      <c r="C6" s="9" t="s">
        <v>22</v>
      </c>
      <c r="K6" s="5"/>
    </row>
    <row r="7" spans="2:22" x14ac:dyDescent="0.25">
      <c r="C7" s="9" t="s">
        <v>23</v>
      </c>
      <c r="K7" s="5"/>
    </row>
    <row r="8" spans="2:22" x14ac:dyDescent="0.25">
      <c r="C8" s="9" t="s">
        <v>24</v>
      </c>
      <c r="K8" s="5"/>
    </row>
    <row r="9" spans="2:22" ht="15.75" thickBot="1" x14ac:dyDescent="0.3">
      <c r="C9" s="10" t="s">
        <v>25</v>
      </c>
      <c r="K9" s="5"/>
    </row>
    <row r="10" spans="2:22" x14ac:dyDescent="0.25">
      <c r="K10" s="5"/>
    </row>
    <row r="11" spans="2:22" ht="24" thickBot="1" x14ac:dyDescent="0.4">
      <c r="J11" s="81" t="s">
        <v>27</v>
      </c>
      <c r="K11" s="81"/>
      <c r="L11" s="81"/>
      <c r="M11" s="81"/>
      <c r="N11" s="81"/>
    </row>
    <row r="12" spans="2:22" ht="24" thickBot="1" x14ac:dyDescent="0.4">
      <c r="C12" s="81" t="s">
        <v>16</v>
      </c>
      <c r="D12" s="81"/>
      <c r="E12" s="81"/>
      <c r="F12" s="81"/>
      <c r="G12" s="81"/>
      <c r="H12" s="80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22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173</v>
      </c>
      <c r="K13" s="1" t="s">
        <v>171</v>
      </c>
      <c r="L13" s="1" t="s">
        <v>25</v>
      </c>
      <c r="M13" s="2">
        <v>1</v>
      </c>
      <c r="N13" s="35" t="s">
        <v>30</v>
      </c>
      <c r="P13">
        <v>65</v>
      </c>
      <c r="Q13">
        <v>52</v>
      </c>
      <c r="R13">
        <v>41</v>
      </c>
      <c r="S13">
        <v>30</v>
      </c>
      <c r="T13">
        <v>20</v>
      </c>
      <c r="U13">
        <v>14</v>
      </c>
      <c r="V13">
        <v>0</v>
      </c>
    </row>
    <row r="14" spans="2:22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174</v>
      </c>
      <c r="K14" s="1" t="s">
        <v>172</v>
      </c>
      <c r="L14" s="61" t="s">
        <v>22</v>
      </c>
      <c r="M14" s="79">
        <v>1</v>
      </c>
      <c r="N14" s="35" t="s">
        <v>30</v>
      </c>
    </row>
    <row r="15" spans="2:22" x14ac:dyDescent="0.25">
      <c r="C15" s="23" t="s">
        <v>5</v>
      </c>
      <c r="D15" s="1" t="s">
        <v>53</v>
      </c>
      <c r="E15" s="2">
        <v>4</v>
      </c>
      <c r="F15" s="2">
        <v>3</v>
      </c>
      <c r="G15" s="70" t="s">
        <v>66</v>
      </c>
      <c r="H15" s="54">
        <v>1</v>
      </c>
      <c r="J15" s="23" t="s">
        <v>177</v>
      </c>
      <c r="K15" s="11" t="s">
        <v>175</v>
      </c>
      <c r="L15" s="61" t="s">
        <v>21</v>
      </c>
      <c r="M15" s="2">
        <v>2</v>
      </c>
      <c r="N15" s="35" t="s">
        <v>30</v>
      </c>
    </row>
    <row r="16" spans="2:22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178</v>
      </c>
      <c r="K16" s="1" t="s">
        <v>176</v>
      </c>
      <c r="L16" s="61" t="s">
        <v>24</v>
      </c>
      <c r="M16" s="2">
        <v>2</v>
      </c>
      <c r="N16" s="35" t="s">
        <v>30</v>
      </c>
    </row>
    <row r="17" spans="3:22" x14ac:dyDescent="0.25">
      <c r="C17" s="23" t="s">
        <v>7</v>
      </c>
      <c r="D17" s="1" t="s">
        <v>162</v>
      </c>
      <c r="E17" s="2">
        <v>4</v>
      </c>
      <c r="F17" s="2">
        <v>6</v>
      </c>
      <c r="G17" s="70" t="s">
        <v>66</v>
      </c>
      <c r="H17" s="54">
        <v>1</v>
      </c>
      <c r="J17" s="24" t="s">
        <v>179</v>
      </c>
      <c r="K17" s="11" t="s">
        <v>180</v>
      </c>
      <c r="L17" s="61" t="s">
        <v>111</v>
      </c>
      <c r="M17" s="2">
        <v>1</v>
      </c>
      <c r="N17" s="35" t="s">
        <v>30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181</v>
      </c>
      <c r="K18" s="1" t="s">
        <v>182</v>
      </c>
      <c r="L18" s="13" t="s">
        <v>21</v>
      </c>
      <c r="M18" s="14">
        <v>2</v>
      </c>
      <c r="N18" s="35" t="s">
        <v>30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0" t="s">
        <v>66</v>
      </c>
      <c r="H19" s="54">
        <v>1</v>
      </c>
      <c r="J19" s="24" t="s">
        <v>183</v>
      </c>
      <c r="K19" s="1" t="s">
        <v>184</v>
      </c>
      <c r="L19" s="61" t="s">
        <v>111</v>
      </c>
      <c r="M19" s="2">
        <v>3</v>
      </c>
      <c r="N19" s="35" t="s">
        <v>30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185</v>
      </c>
      <c r="K20" s="1" t="s">
        <v>186</v>
      </c>
      <c r="L20" s="13" t="s">
        <v>21</v>
      </c>
      <c r="M20" s="2">
        <v>2</v>
      </c>
      <c r="N20" s="35" t="s">
        <v>30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/>
      <c r="K21" s="11"/>
      <c r="L21" s="1"/>
      <c r="M21" s="64"/>
      <c r="N21" s="35" t="s">
        <v>30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/>
      <c r="K22" s="11"/>
      <c r="L22" s="1"/>
      <c r="M22" s="64"/>
      <c r="N22" s="35"/>
      <c r="P22">
        <f>P23</f>
        <v>65</v>
      </c>
      <c r="Q22">
        <f>P22-R35</f>
        <v>65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0" t="s">
        <v>66</v>
      </c>
      <c r="H23" s="54">
        <v>1</v>
      </c>
      <c r="J23" s="25"/>
      <c r="K23" s="26"/>
      <c r="L23" s="68"/>
      <c r="M23" s="27"/>
      <c r="N23" s="47"/>
      <c r="P23">
        <f>P24</f>
        <v>65</v>
      </c>
      <c r="Q23" s="65">
        <f>Q24+(R35-Q35)</f>
        <v>54.166666666666664</v>
      </c>
      <c r="R23">
        <v>41</v>
      </c>
      <c r="S23">
        <v>25</v>
      </c>
      <c r="T23">
        <v>18</v>
      </c>
      <c r="U23">
        <f>T23-M24+7</f>
        <v>11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0" t="s">
        <v>66</v>
      </c>
      <c r="H24" s="54">
        <v>1</v>
      </c>
      <c r="J24" s="17"/>
      <c r="K24" s="17"/>
      <c r="L24" s="16" t="s">
        <v>151</v>
      </c>
      <c r="M24" s="6">
        <f>SUM(M13:M23)</f>
        <v>14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119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147</v>
      </c>
      <c r="E28" s="2">
        <v>4</v>
      </c>
      <c r="F28" s="2">
        <v>1</v>
      </c>
      <c r="G28" s="70" t="s">
        <v>66</v>
      </c>
      <c r="H28" s="54">
        <v>1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146</v>
      </c>
      <c r="D29" s="26" t="s">
        <v>170</v>
      </c>
      <c r="E29" s="30">
        <v>4</v>
      </c>
      <c r="F29" s="30">
        <v>5</v>
      </c>
      <c r="G29" s="86" t="s">
        <v>66</v>
      </c>
      <c r="H29" s="76">
        <v>1</v>
      </c>
      <c r="P29" s="37">
        <v>1</v>
      </c>
      <c r="Q29" s="38"/>
      <c r="R29" s="39"/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4</v>
      </c>
      <c r="Q30" s="39"/>
      <c r="R30" s="39"/>
    </row>
    <row r="31" spans="3:22" ht="15.75" thickBot="1" x14ac:dyDescent="0.3">
      <c r="P31" s="38">
        <v>6</v>
      </c>
      <c r="Q31" s="39"/>
      <c r="R31" s="39"/>
    </row>
    <row r="32" spans="3:22" ht="15.75" thickBot="1" x14ac:dyDescent="0.3">
      <c r="P32" s="38">
        <v>8</v>
      </c>
      <c r="Q32" s="39"/>
      <c r="R32" s="39"/>
    </row>
    <row r="33" spans="16:20" ht="15.75" thickBot="1" x14ac:dyDescent="0.3">
      <c r="P33" s="38">
        <v>13</v>
      </c>
      <c r="Q33" s="39"/>
      <c r="R33" s="39"/>
    </row>
    <row r="34" spans="16:20" ht="15.75" thickBot="1" x14ac:dyDescent="0.3">
      <c r="P34" s="38">
        <v>15</v>
      </c>
      <c r="Q34" s="39"/>
      <c r="R34" s="39"/>
    </row>
    <row r="35" spans="16:20" x14ac:dyDescent="0.25">
      <c r="P35" s="36" t="s">
        <v>69</v>
      </c>
      <c r="T35" s="16" t="s">
        <v>169</v>
      </c>
    </row>
    <row r="36" spans="16:20" x14ac:dyDescent="0.25">
      <c r="P36" s="53"/>
      <c r="Q36" s="53"/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2015-05-02T18:33:59Z</dcterms:modified>
</cp:coreProperties>
</file>