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5"/>
  </bookViews>
  <sheets>
    <sheet name="Iteration-1" sheetId="1" r:id="rId1"/>
    <sheet name="Iteration-2" sheetId="2" r:id="rId2"/>
    <sheet name="Iteration-3" sheetId="3" r:id="rId3"/>
    <sheet name="Iteration-4" sheetId="4" r:id="rId4"/>
    <sheet name="Iteration-5" sheetId="5" r:id="rId5"/>
    <sheet name="Iteration 6" sheetId="6" r:id="rId6"/>
  </sheets>
  <calcPr calcId="145621"/>
</workbook>
</file>

<file path=xl/calcChain.xml><?xml version="1.0" encoding="utf-8"?>
<calcChain xmlns="http://schemas.openxmlformats.org/spreadsheetml/2006/main">
  <c r="Q39" i="2" l="1"/>
  <c r="S36" i="2"/>
  <c r="S35" i="2"/>
  <c r="S34" i="2"/>
  <c r="S33" i="2"/>
  <c r="S32" i="2"/>
  <c r="S31" i="2"/>
  <c r="P39" i="2"/>
  <c r="R38" i="2"/>
  <c r="Q38" i="2"/>
  <c r="R36" i="2"/>
  <c r="Q36" i="2"/>
  <c r="M22" i="2"/>
  <c r="F28" i="2"/>
  <c r="R35" i="3" l="1"/>
  <c r="Q35" i="3"/>
  <c r="F27" i="3"/>
  <c r="P26" i="3"/>
  <c r="P25" i="3" s="1"/>
  <c r="P24" i="3" s="1"/>
  <c r="Q24" i="3" s="1"/>
  <c r="M20" i="3"/>
  <c r="Q26" i="3" l="1"/>
  <c r="Q25" i="3" s="1"/>
  <c r="P26" i="2"/>
  <c r="P25" i="2" s="1"/>
  <c r="P24" i="2" s="1"/>
  <c r="Q24" i="2" l="1"/>
  <c r="Q26" i="2"/>
  <c r="Q25" i="2" s="1"/>
  <c r="Q25" i="1"/>
  <c r="Q24" i="1" l="1"/>
  <c r="P24" i="1"/>
  <c r="P25" i="1"/>
  <c r="Q26" i="1"/>
  <c r="R35" i="1" l="1"/>
  <c r="Q35" i="1"/>
  <c r="F27" i="1" l="1"/>
  <c r="P26" i="1" s="1"/>
  <c r="M20" i="1"/>
</calcChain>
</file>

<file path=xl/sharedStrings.xml><?xml version="1.0" encoding="utf-8"?>
<sst xmlns="http://schemas.openxmlformats.org/spreadsheetml/2006/main" count="295" uniqueCount="96">
  <si>
    <t>STORY</t>
  </si>
  <si>
    <t>TIME ESTIMATION (hours)</t>
  </si>
  <si>
    <t>STATUS</t>
  </si>
  <si>
    <t>#1</t>
  </si>
  <si>
    <t>Not Started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</si>
  <si>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</si>
  <si>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</si>
  <si>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</si>
  <si>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</si>
  <si>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</si>
  <si>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</si>
  <si>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</si>
  <si>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</si>
  <si>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</si>
  <si>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</si>
  <si>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TOTAL TIME</t>
  </si>
  <si>
    <t>Product Backlog</t>
  </si>
  <si>
    <t xml:space="preserve">ID </t>
  </si>
  <si>
    <t>PRIORTY</t>
  </si>
  <si>
    <t>#12</t>
  </si>
  <si>
    <t>#13</t>
  </si>
  <si>
    <t>Nazlı Karalar</t>
  </si>
  <si>
    <t>İsmetcan Hergünşen</t>
  </si>
  <si>
    <t xml:space="preserve">Gamze Küçükçolak </t>
  </si>
  <si>
    <t>Mehmet Kağan Kayaalp</t>
  </si>
  <si>
    <t>Erdi Koç</t>
  </si>
  <si>
    <t>Group Members:</t>
  </si>
  <si>
    <t>Sprint Backlog</t>
  </si>
  <si>
    <t>RESPONSIBLE PERSON</t>
  </si>
  <si>
    <t>TIME ESTIMATION</t>
  </si>
  <si>
    <t>COMPLETED</t>
  </si>
  <si>
    <t xml:space="preserve">Nazlı Karalar </t>
  </si>
  <si>
    <t>#7.1</t>
  </si>
  <si>
    <t>WEEK2 SUM</t>
  </si>
  <si>
    <t>Design GUI (main page)</t>
  </si>
  <si>
    <t>#1.1</t>
  </si>
  <si>
    <t>#1.2</t>
  </si>
  <si>
    <t>Design GUI (add dorms and rooms)</t>
  </si>
  <si>
    <t>Design GUI (add students and info)</t>
  </si>
  <si>
    <t xml:space="preserve">Create DB tables for dorms and rooms </t>
  </si>
  <si>
    <t>Add dorm and room</t>
  </si>
  <si>
    <t>Enter the fee of the room types</t>
  </si>
  <si>
    <t xml:space="preserve">Create DB tables for students </t>
  </si>
  <si>
    <t>#7.2</t>
  </si>
  <si>
    <t>#7.3</t>
  </si>
  <si>
    <t>Erdi Koç &amp; Nazlı Karalar</t>
  </si>
  <si>
    <t>START</t>
  </si>
  <si>
    <t>WEEK1</t>
  </si>
  <si>
    <t>WEEK2</t>
  </si>
  <si>
    <t>WEEK3</t>
  </si>
  <si>
    <t>WEEK4</t>
  </si>
  <si>
    <t>WEEK5</t>
  </si>
  <si>
    <t>Add student’s personal data</t>
  </si>
  <si>
    <t>Remove student’s personal data</t>
  </si>
  <si>
    <t>View the list of students according to the enrolled rooms.</t>
  </si>
  <si>
    <t>Keep track of lost and damaged material</t>
  </si>
  <si>
    <t>Enter the fee of the room according to the type of the room</t>
  </si>
  <si>
    <t>Display the students’ debts and payment history</t>
  </si>
  <si>
    <t>Add new dormitories and rooms to the list</t>
  </si>
  <si>
    <t>Display accomodation time of students</t>
  </si>
  <si>
    <t>Filter students with respect to name, surname, student id</t>
  </si>
  <si>
    <t>Search available rooms</t>
  </si>
  <si>
    <t xml:space="preserve">Home screen design </t>
  </si>
  <si>
    <t>View students' information</t>
  </si>
  <si>
    <t>Update students' information, rooms, dorms etc.</t>
  </si>
  <si>
    <t>DORMITORY MANAGEMENT SYSTEM (DMS)</t>
  </si>
  <si>
    <t>Completed</t>
  </si>
  <si>
    <t>Product Backlog Items</t>
  </si>
  <si>
    <t>Estimated Completion Time (hrs)</t>
  </si>
  <si>
    <t>Actual Time Spend (hrs)</t>
  </si>
  <si>
    <t xml:space="preserve">TOTAL </t>
  </si>
  <si>
    <t>PROGRESS</t>
  </si>
  <si>
    <t>In Progress</t>
  </si>
  <si>
    <t>#1.3</t>
  </si>
  <si>
    <t>Show students's personal data in DB</t>
  </si>
  <si>
    <t>#3.1</t>
  </si>
  <si>
    <t>#3.2</t>
  </si>
  <si>
    <t>Nazlı &amp; Gamze</t>
  </si>
  <si>
    <t>Showing capacity of room and dorm in a chart</t>
  </si>
  <si>
    <t>Add Student Update(new Combobox usage)</t>
  </si>
  <si>
    <t>Add Room Updated</t>
  </si>
  <si>
    <t>#1.4</t>
  </si>
  <si>
    <t>#14</t>
  </si>
  <si>
    <t>Show dorm capacity</t>
  </si>
  <si>
    <t>#14.1</t>
  </si>
  <si>
    <t>Show dorm list</t>
  </si>
  <si>
    <t>Add room list according to dorms</t>
  </si>
  <si>
    <t>#1.5</t>
  </si>
  <si>
    <t>Adding emergency contacts of a student</t>
  </si>
  <si>
    <t>Adding accomodation info of a student</t>
  </si>
  <si>
    <t>#7.4</t>
  </si>
  <si>
    <t>#9.1</t>
  </si>
  <si>
    <t>Display student list</t>
  </si>
  <si>
    <t>Estimated Time (hrs)</t>
  </si>
  <si>
    <t xml:space="preserve">Upgrade </t>
  </si>
  <si>
    <t>#1.6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</si>
</sst>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62"/>
    </font>
    <font>
      <b/>
      <sz val="17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2" fillId="3" borderId="2" xfId="0" applyFont="1" applyFill="1" applyBorder="1"/>
    <xf numFmtId="0" fontId="0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Border="1"/>
    <xf numFmtId="0" fontId="0" fillId="0" borderId="13" xfId="0" applyFont="1" applyBorder="1" applyAlignment="1">
      <alignment horizontal="center" vertical="center"/>
    </xf>
    <xf numFmtId="0" fontId="0" fillId="2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2" borderId="14" xfId="0" applyFill="1" applyBorder="1"/>
    <xf numFmtId="0" fontId="2" fillId="0" borderId="1" xfId="0" applyFont="1" applyFill="1" applyBorder="1"/>
    <xf numFmtId="0" fontId="1" fillId="0" borderId="0" xfId="0" applyFont="1" applyBorder="1" applyAlignment="1">
      <alignment horizontal="center"/>
    </xf>
    <xf numFmtId="0" fontId="0" fillId="4" borderId="11" xfId="0" applyFill="1" applyBorder="1"/>
    <xf numFmtId="0" fontId="0" fillId="6" borderId="11" xfId="0" applyFill="1" applyBorder="1"/>
    <xf numFmtId="0" fontId="6" fillId="0" borderId="0" xfId="0" applyFont="1"/>
    <xf numFmtId="0" fontId="0" fillId="0" borderId="15" xfId="0" applyBorder="1"/>
    <xf numFmtId="0" fontId="0" fillId="0" borderId="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Fill="1" applyBorder="1"/>
    <xf numFmtId="9" fontId="0" fillId="6" borderId="11" xfId="1" applyFont="1" applyFill="1" applyBorder="1" applyAlignment="1">
      <alignment horizontal="center"/>
    </xf>
    <xf numFmtId="0" fontId="0" fillId="7" borderId="11" xfId="0" applyFill="1" applyBorder="1"/>
    <xf numFmtId="0" fontId="6" fillId="5" borderId="17" xfId="0" applyFont="1" applyFill="1" applyBorder="1"/>
    <xf numFmtId="0" fontId="6" fillId="5" borderId="2" xfId="0" applyFont="1" applyFill="1" applyBorder="1"/>
    <xf numFmtId="0" fontId="6" fillId="5" borderId="18" xfId="0" applyFont="1" applyFill="1" applyBorder="1"/>
    <xf numFmtId="0" fontId="0" fillId="6" borderId="14" xfId="0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7" borderId="21" xfId="0" applyFill="1" applyBorder="1"/>
    <xf numFmtId="9" fontId="0" fillId="6" borderId="21" xfId="1" applyFont="1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1FC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10944"/>
        <c:axId val="178612480"/>
      </c:lineChart>
      <c:catAx>
        <c:axId val="1786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612480"/>
        <c:crosses val="autoZero"/>
        <c:auto val="1"/>
        <c:lblAlgn val="ctr"/>
        <c:lblOffset val="100"/>
        <c:noMultiLvlLbl val="0"/>
      </c:catAx>
      <c:valAx>
        <c:axId val="17861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1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'Iteration-2'!$P$26:$U$26</c:f>
              <c:numCache>
                <c:formatCode>General</c:formatCode>
                <c:ptCount val="6"/>
                <c:pt idx="0">
                  <c:v>69</c:v>
                </c:pt>
                <c:pt idx="1">
                  <c:v>52</c:v>
                </c:pt>
                <c:pt idx="2">
                  <c:v>41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'Iteration-2'!$P$38:$P$40</c:f>
              <c:numCache>
                <c:formatCode>General</c:formatCode>
                <c:ptCount val="3"/>
                <c:pt idx="0">
                  <c:v>69</c:v>
                </c:pt>
                <c:pt idx="1">
                  <c:v>56</c:v>
                </c:pt>
                <c:pt idx="2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2672"/>
        <c:axId val="178174208"/>
      </c:lineChart>
      <c:catAx>
        <c:axId val="17817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174208"/>
        <c:crosses val="autoZero"/>
        <c:auto val="1"/>
        <c:lblAlgn val="ctr"/>
        <c:lblOffset val="100"/>
        <c:noMultiLvlLbl val="0"/>
      </c:catAx>
      <c:valAx>
        <c:axId val="17817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726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96000"/>
        <c:axId val="178097536"/>
      </c:lineChart>
      <c:catAx>
        <c:axId val="17809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097536"/>
        <c:crosses val="autoZero"/>
        <c:auto val="1"/>
        <c:lblAlgn val="ctr"/>
        <c:lblOffset val="100"/>
        <c:noMultiLvlLbl val="0"/>
      </c:catAx>
      <c:valAx>
        <c:axId val="17809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9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533775" y="781049"/>
          <a:ext cx="5476875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26</xdr:row>
      <xdr:rowOff>61911</xdr:rowOff>
    </xdr:from>
    <xdr:to>
      <xdr:col>12</xdr:col>
      <xdr:colOff>423862</xdr:colOff>
      <xdr:row>40</xdr:row>
      <xdr:rowOff>140493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topLeftCell="D11" zoomScale="70" zoomScaleNormal="70" workbookViewId="0">
      <selection activeCell="M28" sqref="M28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4.5703125" bestFit="1" customWidth="1"/>
    <col min="11" max="11" width="35.5703125" bestFit="1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58" t="s">
        <v>65</v>
      </c>
      <c r="E2" s="57"/>
      <c r="F2" s="57"/>
      <c r="G2" s="57"/>
      <c r="H2" s="57"/>
      <c r="I2" s="57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57" t="s">
        <v>27</v>
      </c>
      <c r="K11" s="57"/>
      <c r="L11" s="57"/>
      <c r="M11" s="57"/>
      <c r="N11" s="57"/>
    </row>
    <row r="12" spans="2:15" ht="24" thickBot="1" x14ac:dyDescent="0.4">
      <c r="C12" s="57" t="s">
        <v>16</v>
      </c>
      <c r="D12" s="57"/>
      <c r="E12" s="57"/>
      <c r="F12" s="57"/>
      <c r="G12" s="57"/>
      <c r="H12" s="3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 t="s">
        <v>14</v>
      </c>
      <c r="K13" s="1" t="s">
        <v>34</v>
      </c>
      <c r="L13" s="1" t="s">
        <v>45</v>
      </c>
      <c r="M13" s="2">
        <v>4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43" t="s">
        <v>72</v>
      </c>
      <c r="H14" s="42">
        <v>0.7</v>
      </c>
      <c r="J14" s="23" t="s">
        <v>35</v>
      </c>
      <c r="K14" s="1" t="s">
        <v>38</v>
      </c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36</v>
      </c>
      <c r="K15" s="11" t="s">
        <v>42</v>
      </c>
      <c r="L15" s="1" t="s">
        <v>31</v>
      </c>
      <c r="M15" s="12">
        <v>7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28" t="s">
        <v>4</v>
      </c>
      <c r="H16" s="42"/>
      <c r="J16" s="24" t="s">
        <v>32</v>
      </c>
      <c r="K16" s="1" t="s">
        <v>37</v>
      </c>
      <c r="L16" s="13" t="s">
        <v>25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43</v>
      </c>
      <c r="K17" s="1" t="s">
        <v>39</v>
      </c>
      <c r="L17" s="1" t="s">
        <v>24</v>
      </c>
      <c r="M17" s="15">
        <v>4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44</v>
      </c>
      <c r="K18" s="1" t="s">
        <v>40</v>
      </c>
      <c r="L18" s="13" t="s">
        <v>22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 t="s">
        <v>8</v>
      </c>
      <c r="K19" s="26" t="s">
        <v>41</v>
      </c>
      <c r="L19" s="26" t="s">
        <v>23</v>
      </c>
      <c r="M19" s="27">
        <v>1</v>
      </c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21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2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31" t="s">
        <v>4</v>
      </c>
      <c r="H26" s="42"/>
      <c r="P26">
        <f>F27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x14ac:dyDescent="0.25">
      <c r="C27" s="17"/>
      <c r="D27" s="3" t="s">
        <v>15</v>
      </c>
      <c r="F27" s="4">
        <f>SUM(F14:F26)</f>
        <v>65</v>
      </c>
      <c r="G27" s="17"/>
      <c r="H27" s="17"/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93</v>
      </c>
      <c r="R30" s="46" t="s">
        <v>69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70</v>
      </c>
      <c r="Q35">
        <f>SUM(Q31:Q34)</f>
        <v>17</v>
      </c>
      <c r="R35">
        <f>SUM(R31:R34)</f>
        <v>21</v>
      </c>
    </row>
  </sheetData>
  <mergeCells count="3">
    <mergeCell ref="C12:G12"/>
    <mergeCell ref="J11:N11"/>
    <mergeCell ref="D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0"/>
  <sheetViews>
    <sheetView topLeftCell="I25" zoomScale="80" zoomScaleNormal="80" workbookViewId="0">
      <selection activeCell="R27" sqref="R27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60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46.7109375" bestFit="1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58" t="s">
        <v>65</v>
      </c>
      <c r="E2" s="57"/>
      <c r="F2" s="57"/>
      <c r="G2" s="57"/>
      <c r="H2" s="57"/>
      <c r="I2" s="57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57" t="s">
        <v>27</v>
      </c>
      <c r="K11" s="57"/>
      <c r="L11" s="57"/>
      <c r="M11" s="57"/>
      <c r="N11" s="57"/>
    </row>
    <row r="12" spans="2:15" ht="24" thickBot="1" x14ac:dyDescent="0.4">
      <c r="C12" s="57" t="s">
        <v>16</v>
      </c>
      <c r="D12" s="57"/>
      <c r="E12" s="57"/>
      <c r="F12" s="57"/>
      <c r="G12" s="57"/>
      <c r="H12" s="48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 t="s">
        <v>73</v>
      </c>
      <c r="K13" s="1" t="s">
        <v>74</v>
      </c>
      <c r="L13" s="1" t="s">
        <v>23</v>
      </c>
      <c r="M13" s="2">
        <v>1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4" t="s">
        <v>81</v>
      </c>
      <c r="K14" s="11" t="s">
        <v>88</v>
      </c>
      <c r="L14" s="1" t="s">
        <v>31</v>
      </c>
      <c r="M14" s="12">
        <v>1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87</v>
      </c>
      <c r="K15" s="11" t="s">
        <v>89</v>
      </c>
      <c r="L15" s="1" t="s">
        <v>31</v>
      </c>
      <c r="M15" s="12">
        <v>1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43" t="s">
        <v>72</v>
      </c>
      <c r="H16" s="42">
        <v>0.6</v>
      </c>
      <c r="J16" s="23" t="s">
        <v>75</v>
      </c>
      <c r="K16" s="1" t="s">
        <v>85</v>
      </c>
      <c r="L16" s="1" t="s">
        <v>24</v>
      </c>
      <c r="M16" s="2">
        <v>2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76</v>
      </c>
      <c r="K17" s="1" t="s">
        <v>86</v>
      </c>
      <c r="L17" s="13" t="s">
        <v>77</v>
      </c>
      <c r="M17" s="14">
        <v>2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90</v>
      </c>
      <c r="K18" s="1" t="s">
        <v>80</v>
      </c>
      <c r="L18" s="1" t="s">
        <v>22</v>
      </c>
      <c r="M18" s="14">
        <v>1</v>
      </c>
      <c r="N18" s="35" t="s">
        <v>66</v>
      </c>
    </row>
    <row r="19" spans="3:21" x14ac:dyDescent="0.25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4" t="s">
        <v>91</v>
      </c>
      <c r="K19" s="1" t="s">
        <v>92</v>
      </c>
      <c r="L19" s="1" t="s">
        <v>23</v>
      </c>
      <c r="M19" s="14">
        <v>4</v>
      </c>
      <c r="N19" s="35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24" t="s">
        <v>84</v>
      </c>
      <c r="K20" s="1" t="s">
        <v>78</v>
      </c>
      <c r="L20" s="1" t="s">
        <v>25</v>
      </c>
      <c r="M20" s="15">
        <v>2</v>
      </c>
      <c r="N20" s="35" t="s">
        <v>66</v>
      </c>
    </row>
    <row r="21" spans="3:21" ht="15.75" thickBot="1" x14ac:dyDescent="0.3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  <c r="J21" s="25" t="s">
        <v>95</v>
      </c>
      <c r="K21" s="26" t="s">
        <v>79</v>
      </c>
      <c r="L21" s="26" t="s">
        <v>22</v>
      </c>
      <c r="M21" s="27">
        <v>1</v>
      </c>
      <c r="N21" s="47" t="s">
        <v>66</v>
      </c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53" t="s">
        <v>72</v>
      </c>
      <c r="H22" s="42">
        <v>0.4</v>
      </c>
      <c r="J22" s="17"/>
      <c r="K22" s="17"/>
      <c r="L22" s="16" t="s">
        <v>33</v>
      </c>
      <c r="M22" s="6">
        <f>SUM(M13:M21)</f>
        <v>15</v>
      </c>
      <c r="N22" s="17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69</v>
      </c>
      <c r="Q24">
        <f>P24-R36</f>
        <v>38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69</v>
      </c>
      <c r="Q25">
        <f>Q26+(R36-Q36)</f>
        <v>49</v>
      </c>
    </row>
    <row r="26" spans="3:21" x14ac:dyDescent="0.25">
      <c r="C26" s="1" t="s">
        <v>20</v>
      </c>
      <c r="D26" s="1" t="s">
        <v>64</v>
      </c>
      <c r="E26" s="2">
        <v>3</v>
      </c>
      <c r="F26" s="2">
        <v>10</v>
      </c>
      <c r="G26" s="28" t="s">
        <v>4</v>
      </c>
      <c r="H26" s="55"/>
      <c r="P26">
        <f>F28</f>
        <v>69</v>
      </c>
      <c r="Q26">
        <f>P26-17</f>
        <v>52</v>
      </c>
      <c r="R26">
        <v>41</v>
      </c>
      <c r="S26">
        <v>26</v>
      </c>
      <c r="T26">
        <v>13</v>
      </c>
      <c r="U26">
        <v>0</v>
      </c>
    </row>
    <row r="27" spans="3:21" ht="15.75" thickBot="1" x14ac:dyDescent="0.3">
      <c r="C27" s="50" t="s">
        <v>82</v>
      </c>
      <c r="D27" s="51" t="s">
        <v>83</v>
      </c>
      <c r="E27" s="52">
        <v>3</v>
      </c>
      <c r="F27" s="52">
        <v>4</v>
      </c>
      <c r="G27" s="53" t="s">
        <v>72</v>
      </c>
      <c r="H27" s="54">
        <v>0.5</v>
      </c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8" spans="3:21" x14ac:dyDescent="0.25">
      <c r="D28" s="3" t="s">
        <v>15</v>
      </c>
      <c r="F28" s="4">
        <f>SUM(F14:F27)</f>
        <v>69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93</v>
      </c>
      <c r="R30" s="46" t="s">
        <v>69</v>
      </c>
      <c r="S30" s="41" t="s">
        <v>94</v>
      </c>
    </row>
    <row r="31" spans="3:21" ht="15.75" thickBot="1" x14ac:dyDescent="0.3">
      <c r="P31" s="37">
        <v>1</v>
      </c>
      <c r="Q31" s="38">
        <v>8</v>
      </c>
      <c r="R31" s="39">
        <v>13</v>
      </c>
      <c r="S31">
        <f>R31-SUM('Iteration-1'!M14:M15)</f>
        <v>4</v>
      </c>
    </row>
    <row r="32" spans="3:21" ht="15.75" thickBot="1" x14ac:dyDescent="0.3">
      <c r="P32" s="40">
        <v>7</v>
      </c>
      <c r="Q32" s="39">
        <v>4</v>
      </c>
      <c r="R32" s="39">
        <v>8</v>
      </c>
      <c r="S32">
        <f>R32-SUM('Iteration-1'!M16:M18)</f>
        <v>1</v>
      </c>
    </row>
    <row r="33" spans="16:19" ht="15.75" thickBot="1" x14ac:dyDescent="0.3">
      <c r="P33" s="38">
        <v>3</v>
      </c>
      <c r="Q33" s="39">
        <v>6</v>
      </c>
      <c r="R33" s="39">
        <v>4</v>
      </c>
      <c r="S33">
        <f>R33</f>
        <v>4</v>
      </c>
    </row>
    <row r="34" spans="16:19" ht="15.75" thickBot="1" x14ac:dyDescent="0.3">
      <c r="P34" s="38">
        <v>9</v>
      </c>
      <c r="Q34" s="39">
        <v>12</v>
      </c>
      <c r="R34" s="39">
        <v>4</v>
      </c>
      <c r="S34">
        <f>R34</f>
        <v>4</v>
      </c>
    </row>
    <row r="35" spans="16:19" ht="15.75" thickBot="1" x14ac:dyDescent="0.3">
      <c r="P35" s="38">
        <v>14</v>
      </c>
      <c r="Q35" s="39">
        <v>4</v>
      </c>
      <c r="R35" s="39">
        <v>2</v>
      </c>
      <c r="S35">
        <f>R35</f>
        <v>2</v>
      </c>
    </row>
    <row r="36" spans="16:19" x14ac:dyDescent="0.25">
      <c r="P36" s="36" t="s">
        <v>70</v>
      </c>
      <c r="Q36">
        <f>SUM(Q31:Q35)</f>
        <v>34</v>
      </c>
      <c r="R36">
        <f>SUM(R31:R35)</f>
        <v>31</v>
      </c>
      <c r="S36">
        <f>SUM(S31:S35)</f>
        <v>15</v>
      </c>
    </row>
    <row r="38" spans="16:19" x14ac:dyDescent="0.25">
      <c r="P38" s="56">
        <v>69</v>
      </c>
      <c r="Q38">
        <f>P38-'Iteration-1'!Q35</f>
        <v>52</v>
      </c>
      <c r="R38">
        <f>Q38+('Iteration-1'!R35-'Iteration-1'!Q35)</f>
        <v>56</v>
      </c>
    </row>
    <row r="39" spans="16:19" x14ac:dyDescent="0.25">
      <c r="P39">
        <f>R38</f>
        <v>56</v>
      </c>
      <c r="Q39">
        <f>P39-15</f>
        <v>41</v>
      </c>
    </row>
    <row r="40" spans="16:19" x14ac:dyDescent="0.25">
      <c r="P40">
        <v>41</v>
      </c>
    </row>
  </sheetData>
  <mergeCells count="3">
    <mergeCell ref="D2:I2"/>
    <mergeCell ref="J11:N11"/>
    <mergeCell ref="C12:G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zoomScale="70" zoomScaleNormal="70" workbookViewId="0">
      <selection activeCell="K13" sqref="K13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41.140625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58" t="s">
        <v>65</v>
      </c>
      <c r="E2" s="57"/>
      <c r="F2" s="57"/>
      <c r="G2" s="57"/>
      <c r="H2" s="57"/>
      <c r="I2" s="57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57" t="s">
        <v>27</v>
      </c>
      <c r="K11" s="57"/>
      <c r="L11" s="57"/>
      <c r="M11" s="57"/>
      <c r="N11" s="57"/>
    </row>
    <row r="12" spans="2:15" ht="24" thickBot="1" x14ac:dyDescent="0.4">
      <c r="C12" s="57" t="s">
        <v>16</v>
      </c>
      <c r="D12" s="57"/>
      <c r="E12" s="57"/>
      <c r="F12" s="57"/>
      <c r="G12" s="57"/>
      <c r="H12" s="49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/>
      <c r="K13" s="1"/>
      <c r="L13" s="1" t="s">
        <v>23</v>
      </c>
      <c r="M13" s="2">
        <v>2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3"/>
      <c r="K14" s="1"/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/>
      <c r="K15" s="11"/>
      <c r="L15" s="1" t="s">
        <v>31</v>
      </c>
      <c r="M15" s="12">
        <v>1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43" t="s">
        <v>72</v>
      </c>
      <c r="H16" s="42">
        <v>0.6</v>
      </c>
      <c r="J16" s="24"/>
      <c r="K16" s="1"/>
      <c r="L16" s="1" t="s">
        <v>22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/>
      <c r="K17" s="1"/>
      <c r="L17" s="1" t="s">
        <v>25</v>
      </c>
      <c r="M17" s="15">
        <v>4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/>
      <c r="K18" s="1"/>
      <c r="L18" s="13" t="s">
        <v>77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/>
      <c r="K19" s="26"/>
      <c r="L19" s="26" t="s">
        <v>25</v>
      </c>
      <c r="M19" s="27"/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12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2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43" t="s">
        <v>72</v>
      </c>
      <c r="H26" s="42">
        <v>0.2</v>
      </c>
      <c r="P26">
        <f>F27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x14ac:dyDescent="0.25">
      <c r="C27" s="17"/>
      <c r="D27" s="3" t="s">
        <v>15</v>
      </c>
      <c r="F27" s="4">
        <f>SUM(F14:F26)</f>
        <v>65</v>
      </c>
      <c r="G27" s="17"/>
      <c r="H27" s="17"/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68</v>
      </c>
      <c r="R30" s="46" t="s">
        <v>69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70</v>
      </c>
      <c r="Q35">
        <f>SUM(Q31:Q34)</f>
        <v>17</v>
      </c>
      <c r="R35">
        <f>SUM(R31:R34)</f>
        <v>21</v>
      </c>
    </row>
  </sheetData>
  <mergeCells count="3">
    <mergeCell ref="D2:I2"/>
    <mergeCell ref="J11:N11"/>
    <mergeCell ref="C12:G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Iteration-1</vt:lpstr>
      <vt:lpstr>Iteration-2</vt:lpstr>
      <vt:lpstr>Iteration-3</vt:lpstr>
      <vt:lpstr>Iteration-4</vt:lpstr>
      <vt:lpstr>Iteration-5</vt:lpstr>
      <vt:lpstr>Iteration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2015-03-23T07:59:06Z</dcterms:modified>
</cp:coreProperties>
</file>