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lira/Documents/"/>
    </mc:Choice>
  </mc:AlternateContent>
  <xr:revisionPtr revIDLastSave="0" documentId="13_ncr:1_{4C12A27B-66AE-C34E-9144-7C9C81ABE6FC}" xr6:coauthVersionLast="47" xr6:coauthVersionMax="47" xr10:uidLastSave="{00000000-0000-0000-0000-000000000000}"/>
  <bookViews>
    <workbookView xWindow="100" yWindow="500" windowWidth="33500" windowHeight="20500" activeTab="1" xr2:uid="{5DC2A624-E838-4645-8E31-53E02C47584B}"/>
  </bookViews>
  <sheets>
    <sheet name="Staking" sheetId="1" r:id="rId1"/>
    <sheet name="Bounty Program" sheetId="8" r:id="rId2"/>
  </sheets>
  <definedNames>
    <definedName name="_xlnm.Print_Area" localSheetId="0">Staking!$A$1:$K$27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D11" i="1"/>
  <c r="E11" i="1" s="1"/>
  <c r="F11" i="1" s="1"/>
  <c r="D12" i="1"/>
  <c r="E12" i="1" s="1"/>
  <c r="F12" i="1" s="1"/>
  <c r="D13" i="1"/>
  <c r="E13" i="1" s="1"/>
  <c r="F13" i="1" s="1"/>
  <c r="D14" i="1"/>
  <c r="D15" i="1"/>
  <c r="E15" i="1" s="1"/>
  <c r="F15" i="1" s="1"/>
  <c r="D16" i="1"/>
  <c r="E16" i="1" s="1"/>
  <c r="F16" i="1" s="1"/>
  <c r="D10" i="1"/>
  <c r="E10" i="1" s="1"/>
  <c r="F10" i="1" s="1"/>
  <c r="G11" i="1"/>
  <c r="G12" i="1" s="1"/>
  <c r="G13" i="1" s="1"/>
  <c r="G14" i="1" s="1"/>
  <c r="G15" i="1" s="1"/>
  <c r="G16" i="1" s="1"/>
  <c r="J17" i="8"/>
  <c r="F19" i="1"/>
  <c r="F20" i="1"/>
  <c r="G20" i="1" s="1"/>
  <c r="E21" i="1"/>
  <c r="E22" i="1"/>
  <c r="E23" i="1"/>
  <c r="E24" i="1"/>
  <c r="E25" i="1"/>
  <c r="E26" i="1"/>
  <c r="E20" i="1"/>
  <c r="D21" i="1"/>
  <c r="F21" i="1" l="1"/>
  <c r="G21" i="1" s="1"/>
  <c r="D22" i="1"/>
  <c r="D23" i="1" l="1"/>
  <c r="G23" i="1" s="1"/>
  <c r="F22" i="1"/>
  <c r="G22" i="1" s="1"/>
  <c r="D24" i="1"/>
  <c r="F24" i="1" l="1"/>
  <c r="G24" i="1" s="1"/>
  <c r="D25" i="1"/>
  <c r="F25" i="1" l="1"/>
  <c r="G25" i="1" s="1"/>
  <c r="D26" i="1"/>
  <c r="F26" i="1" l="1"/>
  <c r="G26" i="1" s="1"/>
  <c r="H13" i="1" l="1"/>
  <c r="I13" i="1" l="1"/>
  <c r="J13" i="1" s="1"/>
  <c r="K13" i="1"/>
  <c r="M12" i="8"/>
  <c r="N12" i="8" l="1"/>
  <c r="O12" i="8"/>
  <c r="P12" i="8" s="1"/>
  <c r="H12" i="1" l="1"/>
  <c r="H14" i="1"/>
  <c r="H15" i="1"/>
  <c r="H16" i="1"/>
  <c r="H11" i="1"/>
  <c r="H10" i="1"/>
  <c r="I16" i="1" l="1"/>
  <c r="J16" i="1" s="1"/>
  <c r="K16" i="1"/>
  <c r="I15" i="1"/>
  <c r="J15" i="1" s="1"/>
  <c r="I14" i="1"/>
  <c r="J14" i="1" s="1"/>
  <c r="I12" i="1"/>
  <c r="J12" i="1" s="1"/>
  <c r="K12" i="1"/>
  <c r="I11" i="1"/>
  <c r="J11" i="1" s="1"/>
  <c r="I10" i="1"/>
  <c r="J10" i="1" s="1"/>
  <c r="K15" i="1" l="1"/>
  <c r="K14" i="1"/>
  <c r="K11" i="1"/>
  <c r="K10" i="1"/>
</calcChain>
</file>

<file path=xl/sharedStrings.xml><?xml version="1.0" encoding="utf-8"?>
<sst xmlns="http://schemas.openxmlformats.org/spreadsheetml/2006/main" count="51" uniqueCount="40">
  <si>
    <t>Staking</t>
  </si>
  <si>
    <t>12 mo</t>
  </si>
  <si>
    <t>18 mo</t>
  </si>
  <si>
    <t>24 mo</t>
  </si>
  <si>
    <t>HASTA</t>
  </si>
  <si>
    <t>MONTHLY YIELD (APY)</t>
  </si>
  <si>
    <t>STAKING IDEALCOIN</t>
  </si>
  <si>
    <t>SMART CONTRACT</t>
  </si>
  <si>
    <t>Weekly PoC</t>
  </si>
  <si>
    <t>10-20</t>
  </si>
  <si>
    <t>1 Publish</t>
  </si>
  <si>
    <t>21-40</t>
  </si>
  <si>
    <t>TOKEN ECOSYSTEM</t>
  </si>
  <si>
    <t>Referals</t>
  </si>
  <si>
    <t>Compoud Interest APY</t>
  </si>
  <si>
    <t>Bounty 2022</t>
  </si>
  <si>
    <t>Con un hash por usuario</t>
  </si>
  <si>
    <t>10 tareas:</t>
  </si>
  <si>
    <t>Subirse a Telegram payMHO LATAM, payMHO Internacional</t>
  </si>
  <si>
    <t>Unirse a Youtube, payMHO</t>
  </si>
  <si>
    <t>Publicar en</t>
  </si>
  <si>
    <t>Instagram</t>
  </si>
  <si>
    <t>Facebook</t>
  </si>
  <si>
    <t>Templates de promo</t>
  </si>
  <si>
    <t>Tiktok</t>
  </si>
  <si>
    <t>Suscribirse en la app de payMHO y Publicar una foto con la frase "Ya llegue"</t>
  </si>
  <si>
    <t>Poner watch list del idealcoin Coinmarketcap</t>
  </si>
  <si>
    <t>Engagement</t>
  </si>
  <si>
    <t>Medium</t>
  </si>
  <si>
    <t>Discord</t>
  </si>
  <si>
    <t>Referal Commission</t>
  </si>
  <si>
    <t>Recibo</t>
  </si>
  <si>
    <t>Airdrop Campaign</t>
  </si>
  <si>
    <t>Primer Nivel</t>
  </si>
  <si>
    <t>Segundo Nivel</t>
  </si>
  <si>
    <t>Venta Mensual</t>
  </si>
  <si>
    <t>36 mo</t>
  </si>
  <si>
    <t xml:space="preserve"> 1Referals</t>
  </si>
  <si>
    <t>Comision por referido</t>
  </si>
  <si>
    <t>Bajar en su wallet de IDEALCOIN, y mandar a x correo, nombre usuario, hash de paymho y redes sociales.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</si>
</sst>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\ &quot;IDEAL&quot;"/>
    <numFmt numFmtId="174" formatCode="#,##0_ ;\-#,##0\ "/>
    <numFmt numFmtId="175" formatCode="#,##0.00\ &quot;BUSD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2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0" xfId="1" applyNumberFormat="1" applyFont="1"/>
    <xf numFmtId="0" fontId="3" fillId="0" borderId="0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10" fontId="0" fillId="0" borderId="0" xfId="2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 applyFill="1" applyBorder="1" applyAlignment="1">
      <alignment horizontal="center" vertical="center"/>
    </xf>
    <xf numFmtId="10" fontId="0" fillId="0" borderId="3" xfId="2" applyNumberFormat="1" applyFont="1" applyFill="1" applyBorder="1" applyAlignment="1">
      <alignment horizontal="center" vertical="center"/>
    </xf>
    <xf numFmtId="0" fontId="9" fillId="0" borderId="0" xfId="0" applyFont="1"/>
    <xf numFmtId="10" fontId="11" fillId="0" borderId="2" xfId="2" applyNumberFormat="1" applyFont="1" applyFill="1" applyBorder="1" applyAlignment="1">
      <alignment horizontal="center" vertical="center"/>
    </xf>
    <xf numFmtId="10" fontId="7" fillId="0" borderId="5" xfId="2" applyNumberFormat="1" applyFont="1" applyFill="1" applyBorder="1" applyAlignment="1">
      <alignment horizontal="center" vertical="center"/>
    </xf>
    <xf numFmtId="10" fontId="7" fillId="0" borderId="6" xfId="2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10" fontId="11" fillId="0" borderId="4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4" fontId="9" fillId="0" borderId="0" xfId="3" applyNumberFormat="1" applyFont="1" applyAlignment="1">
      <alignment horizontal="center" vertical="center"/>
    </xf>
    <xf numFmtId="0" fontId="9" fillId="6" borderId="0" xfId="0" applyFont="1" applyFill="1"/>
    <xf numFmtId="174" fontId="9" fillId="6" borderId="0" xfId="3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74" fontId="10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0" xfId="0" applyFont="1" applyFill="1"/>
    <xf numFmtId="10" fontId="0" fillId="0" borderId="19" xfId="2" applyNumberFormat="1" applyFont="1" applyFill="1" applyBorder="1" applyAlignment="1">
      <alignment horizontal="center" vertical="center"/>
    </xf>
    <xf numFmtId="10" fontId="0" fillId="0" borderId="20" xfId="2" applyNumberFormat="1" applyFont="1" applyFill="1" applyBorder="1" applyAlignment="1">
      <alignment horizontal="center" vertical="center"/>
    </xf>
    <xf numFmtId="10" fontId="7" fillId="0" borderId="9" xfId="2" applyNumberFormat="1" applyFont="1" applyFill="1" applyBorder="1" applyAlignment="1">
      <alignment horizontal="center" vertical="center"/>
    </xf>
    <xf numFmtId="10" fontId="0" fillId="3" borderId="0" xfId="2" applyNumberFormat="1" applyFont="1" applyFill="1" applyBorder="1" applyAlignment="1">
      <alignment horizontal="center" vertical="center"/>
    </xf>
    <xf numFmtId="10" fontId="11" fillId="3" borderId="2" xfId="2" applyNumberFormat="1" applyFont="1" applyFill="1" applyBorder="1" applyAlignment="1">
      <alignment horizontal="center" vertical="center"/>
    </xf>
    <xf numFmtId="10" fontId="7" fillId="3" borderId="5" xfId="2" applyNumberFormat="1" applyFont="1" applyFill="1" applyBorder="1" applyAlignment="1">
      <alignment horizontal="center" vertical="center"/>
    </xf>
    <xf numFmtId="164" fontId="6" fillId="0" borderId="0" xfId="1" applyNumberFormat="1" applyFont="1" applyFill="1" applyAlignment="1">
      <alignment horizontal="center"/>
    </xf>
    <xf numFmtId="0" fontId="3" fillId="6" borderId="0" xfId="0" applyFont="1" applyFill="1"/>
    <xf numFmtId="174" fontId="3" fillId="6" borderId="0" xfId="3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0" fontId="0" fillId="0" borderId="10" xfId="2" applyNumberFormat="1" applyFont="1" applyFill="1" applyBorder="1" applyAlignment="1">
      <alignment horizontal="center" vertical="center"/>
    </xf>
    <xf numFmtId="10" fontId="0" fillId="0" borderId="11" xfId="2" applyNumberFormat="1" applyFont="1" applyFill="1" applyBorder="1" applyAlignment="1">
      <alignment horizontal="center" vertical="center"/>
    </xf>
    <xf numFmtId="10" fontId="5" fillId="0" borderId="12" xfId="2" applyNumberFormat="1" applyFont="1" applyFill="1" applyBorder="1" applyAlignment="1">
      <alignment horizontal="center" vertical="center"/>
    </xf>
    <xf numFmtId="10" fontId="0" fillId="0" borderId="12" xfId="2" applyNumberFormat="1" applyFont="1" applyFill="1" applyBorder="1" applyAlignment="1">
      <alignment horizontal="center" vertical="center"/>
    </xf>
    <xf numFmtId="10" fontId="7" fillId="0" borderId="7" xfId="2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7" fontId="6" fillId="2" borderId="0" xfId="0" applyNumberFormat="1" applyFont="1" applyFill="1" applyAlignment="1">
      <alignment horizontal="center"/>
    </xf>
    <xf numFmtId="0" fontId="14" fillId="0" borderId="0" xfId="0" applyFont="1"/>
    <xf numFmtId="44" fontId="6" fillId="0" borderId="0" xfId="1" applyFont="1" applyFill="1" applyAlignment="1">
      <alignment horizontal="center"/>
    </xf>
    <xf numFmtId="10" fontId="0" fillId="0" borderId="15" xfId="2" applyNumberFormat="1" applyFont="1" applyFill="1" applyBorder="1" applyAlignment="1">
      <alignment horizontal="center" vertical="center"/>
    </xf>
    <xf numFmtId="10" fontId="0" fillId="0" borderId="22" xfId="2" applyNumberFormat="1" applyFont="1" applyFill="1" applyBorder="1" applyAlignment="1">
      <alignment horizontal="center" vertical="center"/>
    </xf>
    <xf numFmtId="10" fontId="0" fillId="0" borderId="21" xfId="2" applyNumberFormat="1" applyFont="1" applyFill="1" applyBorder="1" applyAlignment="1">
      <alignment horizontal="center" vertical="center"/>
    </xf>
    <xf numFmtId="0" fontId="15" fillId="0" borderId="0" xfId="0" applyFont="1"/>
    <xf numFmtId="0" fontId="3" fillId="0" borderId="12" xfId="0" applyFont="1" applyBorder="1" applyAlignment="1">
      <alignment horizontal="center"/>
    </xf>
    <xf numFmtId="175" fontId="3" fillId="4" borderId="0" xfId="1" applyNumberFormat="1" applyFont="1" applyFill="1" applyBorder="1" applyAlignment="1">
      <alignment horizontal="center" vertical="center"/>
    </xf>
    <xf numFmtId="10" fontId="9" fillId="0" borderId="0" xfId="2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10" fontId="0" fillId="0" borderId="13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0" fillId="0" borderId="14" xfId="0" applyBorder="1"/>
    <xf numFmtId="10" fontId="5" fillId="0" borderId="11" xfId="2" applyNumberFormat="1" applyFont="1" applyFill="1" applyBorder="1" applyAlignment="1">
      <alignment horizontal="center" vertical="center"/>
    </xf>
    <xf numFmtId="0" fontId="0" fillId="2" borderId="0" xfId="0" applyFill="1"/>
    <xf numFmtId="10" fontId="0" fillId="2" borderId="0" xfId="2" applyNumberFormat="1" applyFont="1" applyFill="1" applyBorder="1" applyAlignment="1">
      <alignment horizontal="center" vertical="center"/>
    </xf>
    <xf numFmtId="44" fontId="6" fillId="2" borderId="0" xfId="1" applyFont="1" applyFill="1" applyAlignment="1">
      <alignment horizontal="center"/>
    </xf>
    <xf numFmtId="10" fontId="0" fillId="2" borderId="1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3" fontId="0" fillId="0" borderId="0" xfId="3" applyFont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672-9EC9-4067-9077-EFAF8C69990C}">
  <dimension ref="A1:L27"/>
  <sheetViews>
    <sheetView zoomScale="130" zoomScaleNormal="130" workbookViewId="0">
      <selection activeCell="I24" sqref="I24"/>
    </sheetView>
  </sheetViews>
  <sheetFormatPr baseColWidth="10" defaultRowHeight="15" x14ac:dyDescent="0.2"/>
  <cols>
    <col min="1" max="1" width="11.83203125" customWidth="1"/>
    <col min="2" max="2" width="12.5" customWidth="1"/>
    <col min="3" max="3" width="21" bestFit="1" customWidth="1"/>
    <col min="4" max="4" width="16.6640625" bestFit="1" customWidth="1"/>
    <col min="5" max="5" width="17.33203125" bestFit="1" customWidth="1"/>
    <col min="6" max="6" width="17.33203125" customWidth="1"/>
    <col min="7" max="7" width="19.33203125" bestFit="1" customWidth="1"/>
    <col min="8" max="8" width="20.33203125" customWidth="1"/>
    <col min="9" max="9" width="10.1640625" customWidth="1"/>
    <col min="10" max="10" width="12.6640625" bestFit="1" customWidth="1"/>
    <col min="11" max="11" width="8.33203125" customWidth="1"/>
    <col min="12" max="12" width="8.1640625" customWidth="1"/>
    <col min="13" max="13" width="10.6640625" bestFit="1" customWidth="1"/>
    <col min="14" max="14" width="17.1640625" customWidth="1"/>
    <col min="15" max="15" width="15.33203125" customWidth="1"/>
    <col min="16" max="16" width="11.6640625" customWidth="1"/>
    <col min="17" max="17" width="13.6640625" bestFit="1" customWidth="1"/>
    <col min="18" max="18" width="17.6640625" customWidth="1"/>
  </cols>
  <sheetData>
    <row r="1" spans="1:12" ht="24" x14ac:dyDescent="0.3">
      <c r="A1" s="8" t="s">
        <v>6</v>
      </c>
    </row>
    <row r="2" spans="1:12" ht="16" x14ac:dyDescent="0.2">
      <c r="A2" s="24" t="s">
        <v>7</v>
      </c>
      <c r="C2" s="31" t="s">
        <v>5</v>
      </c>
    </row>
    <row r="3" spans="1:12" ht="16" x14ac:dyDescent="0.2">
      <c r="A3" s="24"/>
      <c r="C3" s="31"/>
    </row>
    <row r="4" spans="1:12" ht="16" x14ac:dyDescent="0.2">
      <c r="A4" s="24"/>
      <c r="B4" s="30" t="s">
        <v>12</v>
      </c>
      <c r="C4" s="29">
        <v>2200000000</v>
      </c>
    </row>
    <row r="6" spans="1:12" ht="16" thickBot="1" x14ac:dyDescent="0.25">
      <c r="C6" s="34" t="s">
        <v>14</v>
      </c>
      <c r="G6" s="34" t="s">
        <v>16</v>
      </c>
    </row>
    <row r="7" spans="1:12" ht="17" thickBot="1" x14ac:dyDescent="0.25">
      <c r="C7" s="85" t="s">
        <v>0</v>
      </c>
      <c r="D7" s="86"/>
      <c r="E7" s="86"/>
      <c r="F7" s="87"/>
      <c r="G7" s="82" t="s">
        <v>8</v>
      </c>
      <c r="H7" s="83"/>
      <c r="I7" s="83"/>
      <c r="J7" s="84"/>
      <c r="K7" s="16" t="s">
        <v>4</v>
      </c>
      <c r="L7" s="9"/>
    </row>
    <row r="8" spans="1:12" ht="21" customHeight="1" x14ac:dyDescent="0.2">
      <c r="A8" s="2"/>
      <c r="C8" s="71" t="s">
        <v>1</v>
      </c>
      <c r="D8" s="71" t="s">
        <v>2</v>
      </c>
      <c r="E8" s="71" t="s">
        <v>3</v>
      </c>
      <c r="F8" s="71" t="s">
        <v>36</v>
      </c>
      <c r="G8" s="19" t="s">
        <v>9</v>
      </c>
      <c r="H8" s="19" t="s">
        <v>11</v>
      </c>
      <c r="I8" s="19" t="s">
        <v>10</v>
      </c>
      <c r="J8" s="20" t="s">
        <v>37</v>
      </c>
      <c r="K8" s="10"/>
      <c r="L8" s="3"/>
    </row>
    <row r="9" spans="1:12" ht="20" customHeight="1" thickBot="1" x14ac:dyDescent="0.25">
      <c r="C9" s="74"/>
      <c r="D9" s="75"/>
      <c r="E9" s="75"/>
      <c r="F9" s="76"/>
      <c r="G9" s="13"/>
      <c r="H9" s="13"/>
      <c r="I9" s="13"/>
      <c r="J9" s="14"/>
      <c r="K9" s="15"/>
      <c r="L9" s="4"/>
    </row>
    <row r="10" spans="1:12" x14ac:dyDescent="0.2">
      <c r="B10" s="63">
        <v>100</v>
      </c>
      <c r="C10" s="72">
        <v>1.4999999999999999E-2</v>
      </c>
      <c r="D10" s="72">
        <f>C10+1%</f>
        <v>2.5000000000000001E-2</v>
      </c>
      <c r="E10" s="73">
        <f>D10+1%</f>
        <v>3.5000000000000003E-2</v>
      </c>
      <c r="F10" s="73">
        <f>E10+1%</f>
        <v>4.5000000000000005E-2</v>
      </c>
      <c r="G10" s="44">
        <v>5.0000000000000001E-3</v>
      </c>
      <c r="H10" s="44">
        <f t="shared" ref="H10:J11" si="0">+G10</f>
        <v>5.0000000000000001E-3</v>
      </c>
      <c r="I10" s="44">
        <f t="shared" si="0"/>
        <v>5.0000000000000001E-3</v>
      </c>
      <c r="J10" s="45">
        <f t="shared" si="0"/>
        <v>5.0000000000000001E-3</v>
      </c>
      <c r="K10" s="46">
        <f t="shared" ref="K10:K15" si="1">+G10+H10+I10+J10</f>
        <v>0.02</v>
      </c>
      <c r="L10" s="5"/>
    </row>
    <row r="11" spans="1:12" x14ac:dyDescent="0.2">
      <c r="B11" s="63">
        <v>250</v>
      </c>
      <c r="C11" s="72">
        <v>0.02</v>
      </c>
      <c r="D11" s="72">
        <f t="shared" ref="D11:F16" si="2">C11+1%</f>
        <v>0.03</v>
      </c>
      <c r="E11" s="73">
        <f t="shared" si="2"/>
        <v>0.04</v>
      </c>
      <c r="F11" s="73">
        <f t="shared" si="2"/>
        <v>0.05</v>
      </c>
      <c r="G11" s="22">
        <f t="shared" ref="G11:G16" si="3">G10+0.1%</f>
        <v>6.0000000000000001E-3</v>
      </c>
      <c r="H11" s="22">
        <f t="shared" si="0"/>
        <v>6.0000000000000001E-3</v>
      </c>
      <c r="I11" s="22">
        <f t="shared" si="0"/>
        <v>6.0000000000000001E-3</v>
      </c>
      <c r="J11" s="25">
        <f t="shared" si="0"/>
        <v>6.0000000000000001E-3</v>
      </c>
      <c r="K11" s="26">
        <f t="shared" si="1"/>
        <v>2.4E-2</v>
      </c>
      <c r="L11" s="5"/>
    </row>
    <row r="12" spans="1:12" x14ac:dyDescent="0.2">
      <c r="A12" s="2"/>
      <c r="B12" s="63">
        <v>500</v>
      </c>
      <c r="C12" s="72">
        <v>2.5000000000000001E-2</v>
      </c>
      <c r="D12" s="72">
        <f t="shared" si="2"/>
        <v>3.5000000000000003E-2</v>
      </c>
      <c r="E12" s="73">
        <f t="shared" si="2"/>
        <v>4.5000000000000005E-2</v>
      </c>
      <c r="F12" s="73">
        <f t="shared" si="2"/>
        <v>5.5000000000000007E-2</v>
      </c>
      <c r="G12" s="22">
        <f t="shared" si="3"/>
        <v>7.0000000000000001E-3</v>
      </c>
      <c r="H12" s="22">
        <f t="shared" ref="H12:J16" si="4">+G12</f>
        <v>7.0000000000000001E-3</v>
      </c>
      <c r="I12" s="22">
        <f t="shared" si="4"/>
        <v>7.0000000000000001E-3</v>
      </c>
      <c r="J12" s="25">
        <f t="shared" si="4"/>
        <v>7.0000000000000001E-3</v>
      </c>
      <c r="K12" s="26">
        <f t="shared" si="1"/>
        <v>2.8000000000000001E-2</v>
      </c>
      <c r="L12" s="5"/>
    </row>
    <row r="13" spans="1:12" x14ac:dyDescent="0.2">
      <c r="B13" s="63">
        <v>750</v>
      </c>
      <c r="C13" s="72">
        <v>0.03</v>
      </c>
      <c r="D13" s="72">
        <f t="shared" si="2"/>
        <v>0.04</v>
      </c>
      <c r="E13" s="73">
        <f t="shared" si="2"/>
        <v>0.05</v>
      </c>
      <c r="F13" s="73">
        <f t="shared" si="2"/>
        <v>6.0000000000000005E-2</v>
      </c>
      <c r="G13" s="47">
        <f t="shared" si="3"/>
        <v>8.0000000000000002E-3</v>
      </c>
      <c r="H13" s="47">
        <f t="shared" si="4"/>
        <v>8.0000000000000002E-3</v>
      </c>
      <c r="I13" s="47">
        <f t="shared" si="4"/>
        <v>8.0000000000000002E-3</v>
      </c>
      <c r="J13" s="48">
        <f t="shared" si="4"/>
        <v>8.0000000000000002E-3</v>
      </c>
      <c r="K13" s="49">
        <f t="shared" si="1"/>
        <v>3.2000000000000001E-2</v>
      </c>
      <c r="L13" s="5"/>
    </row>
    <row r="14" spans="1:12" x14ac:dyDescent="0.2">
      <c r="B14" s="63">
        <v>1000</v>
      </c>
      <c r="C14" s="72">
        <v>3.5000000000000003E-2</v>
      </c>
      <c r="D14" s="72">
        <f t="shared" si="2"/>
        <v>4.5000000000000005E-2</v>
      </c>
      <c r="E14" s="73">
        <f t="shared" si="2"/>
        <v>5.5000000000000007E-2</v>
      </c>
      <c r="F14" s="73">
        <f t="shared" si="2"/>
        <v>6.5000000000000002E-2</v>
      </c>
      <c r="G14" s="22">
        <f t="shared" si="3"/>
        <v>9.0000000000000011E-3</v>
      </c>
      <c r="H14" s="22">
        <f t="shared" si="4"/>
        <v>9.0000000000000011E-3</v>
      </c>
      <c r="I14" s="22">
        <f t="shared" si="4"/>
        <v>9.0000000000000011E-3</v>
      </c>
      <c r="J14" s="25">
        <f t="shared" si="4"/>
        <v>9.0000000000000011E-3</v>
      </c>
      <c r="K14" s="26">
        <f t="shared" si="1"/>
        <v>3.6000000000000004E-2</v>
      </c>
      <c r="L14" s="5"/>
    </row>
    <row r="15" spans="1:12" x14ac:dyDescent="0.2">
      <c r="B15" s="63">
        <v>1250</v>
      </c>
      <c r="C15" s="72">
        <v>0.04</v>
      </c>
      <c r="D15" s="72">
        <f t="shared" si="2"/>
        <v>0.05</v>
      </c>
      <c r="E15" s="73">
        <f t="shared" si="2"/>
        <v>6.0000000000000005E-2</v>
      </c>
      <c r="F15" s="73">
        <f t="shared" si="2"/>
        <v>7.0000000000000007E-2</v>
      </c>
      <c r="G15" s="22">
        <f t="shared" si="3"/>
        <v>1.0000000000000002E-2</v>
      </c>
      <c r="H15" s="22">
        <f t="shared" si="4"/>
        <v>1.0000000000000002E-2</v>
      </c>
      <c r="I15" s="22">
        <f t="shared" si="4"/>
        <v>1.0000000000000002E-2</v>
      </c>
      <c r="J15" s="25">
        <f t="shared" si="4"/>
        <v>1.0000000000000002E-2</v>
      </c>
      <c r="K15" s="26">
        <f t="shared" si="1"/>
        <v>4.0000000000000008E-2</v>
      </c>
      <c r="L15" s="5"/>
    </row>
    <row r="16" spans="1:12" ht="16" thickBot="1" x14ac:dyDescent="0.25">
      <c r="B16" s="63">
        <v>1500</v>
      </c>
      <c r="C16" s="72">
        <v>4.5999999999999999E-2</v>
      </c>
      <c r="D16" s="72">
        <f t="shared" si="2"/>
        <v>5.6000000000000001E-2</v>
      </c>
      <c r="E16" s="73">
        <f t="shared" si="2"/>
        <v>6.6000000000000003E-2</v>
      </c>
      <c r="F16" s="73">
        <f t="shared" si="2"/>
        <v>7.5999999999999998E-2</v>
      </c>
      <c r="G16" s="23">
        <f t="shared" si="3"/>
        <v>1.1000000000000003E-2</v>
      </c>
      <c r="H16" s="23">
        <f t="shared" si="4"/>
        <v>1.1000000000000003E-2</v>
      </c>
      <c r="I16" s="23">
        <f t="shared" si="4"/>
        <v>1.1000000000000003E-2</v>
      </c>
      <c r="J16" s="35">
        <f t="shared" si="4"/>
        <v>1.1000000000000003E-2</v>
      </c>
      <c r="K16" s="27">
        <f>+G16+H16+I16+J16</f>
        <v>4.4000000000000011E-2</v>
      </c>
      <c r="L16" s="5"/>
    </row>
    <row r="17" spans="2:12" x14ac:dyDescent="0.2">
      <c r="B17" s="63"/>
      <c r="C17" s="22"/>
      <c r="D17" s="22"/>
      <c r="E17" s="22"/>
      <c r="F17" s="22"/>
      <c r="G17" s="22"/>
      <c r="H17" s="22"/>
      <c r="I17" s="22"/>
      <c r="J17" s="22"/>
      <c r="K17" s="28"/>
      <c r="L17" s="17"/>
    </row>
    <row r="18" spans="2:12" ht="16" x14ac:dyDescent="0.2">
      <c r="B18" s="70" t="s">
        <v>30</v>
      </c>
      <c r="D18" s="70"/>
      <c r="K18" s="28"/>
      <c r="L18" s="17"/>
    </row>
    <row r="19" spans="2:12" x14ac:dyDescent="0.2">
      <c r="B19" s="63"/>
      <c r="C19" s="22" t="s">
        <v>33</v>
      </c>
      <c r="D19" s="22" t="s">
        <v>35</v>
      </c>
      <c r="E19" s="22" t="s">
        <v>34</v>
      </c>
      <c r="F19" s="21" t="str">
        <f>+D19</f>
        <v>Venta Mensual</v>
      </c>
      <c r="G19" s="22" t="s">
        <v>31</v>
      </c>
      <c r="K19" s="28"/>
      <c r="L19" s="17"/>
    </row>
    <row r="20" spans="2:12" ht="17" thickBot="1" x14ac:dyDescent="0.25">
      <c r="B20" s="63">
        <v>100</v>
      </c>
      <c r="C20" s="64">
        <v>0.05</v>
      </c>
      <c r="D20" s="63">
        <v>1000</v>
      </c>
      <c r="E20" s="64">
        <f t="shared" ref="E20:E26" si="5">+C20/2</f>
        <v>2.5000000000000001E-2</v>
      </c>
      <c r="F20" s="63">
        <f t="shared" ref="F20:F26" si="6">+D20*3</f>
        <v>3000</v>
      </c>
      <c r="G20" s="69">
        <f t="shared" ref="G20:G26" si="7">(+D20*C20)+(E20*F20)</f>
        <v>125</v>
      </c>
      <c r="K20" s="28"/>
      <c r="L20" s="17"/>
    </row>
    <row r="21" spans="2:12" ht="17" thickBot="1" x14ac:dyDescent="0.25">
      <c r="B21" s="63">
        <v>250</v>
      </c>
      <c r="C21" s="65">
        <v>0.08</v>
      </c>
      <c r="D21" s="63">
        <f>+D20</f>
        <v>1000</v>
      </c>
      <c r="E21" s="65">
        <f t="shared" si="5"/>
        <v>0.04</v>
      </c>
      <c r="F21" s="63">
        <f t="shared" si="6"/>
        <v>3000</v>
      </c>
      <c r="G21" s="69">
        <f t="shared" si="7"/>
        <v>200</v>
      </c>
      <c r="K21" s="28"/>
      <c r="L21" s="17"/>
    </row>
    <row r="22" spans="2:12" ht="17" thickBot="1" x14ac:dyDescent="0.25">
      <c r="B22" s="63">
        <v>500</v>
      </c>
      <c r="C22" s="65">
        <v>0.1</v>
      </c>
      <c r="D22" s="63">
        <f t="shared" ref="D22:D26" si="8">+D21</f>
        <v>1000</v>
      </c>
      <c r="E22" s="65">
        <f t="shared" si="5"/>
        <v>0.05</v>
      </c>
      <c r="F22" s="63">
        <f t="shared" si="6"/>
        <v>3000</v>
      </c>
      <c r="G22" s="69">
        <f t="shared" si="7"/>
        <v>250</v>
      </c>
      <c r="K22" s="28"/>
      <c r="L22" s="93"/>
    </row>
    <row r="23" spans="2:12" ht="17" thickBot="1" x14ac:dyDescent="0.25">
      <c r="B23" s="63">
        <v>750</v>
      </c>
      <c r="C23" s="65">
        <v>0.12</v>
      </c>
      <c r="D23" s="63">
        <f t="shared" si="8"/>
        <v>1000</v>
      </c>
      <c r="E23" s="65">
        <f t="shared" si="5"/>
        <v>0.06</v>
      </c>
      <c r="F23" s="63">
        <v>3000</v>
      </c>
      <c r="G23" s="69">
        <f>(+D23*C23)+(E23*F23)</f>
        <v>300</v>
      </c>
      <c r="K23" s="28"/>
      <c r="L23" s="93"/>
    </row>
    <row r="24" spans="2:12" ht="17" thickBot="1" x14ac:dyDescent="0.25">
      <c r="B24" s="63">
        <v>1000</v>
      </c>
      <c r="C24" s="65">
        <v>0.13</v>
      </c>
      <c r="D24" s="63">
        <f t="shared" si="8"/>
        <v>1000</v>
      </c>
      <c r="E24" s="65">
        <f t="shared" si="5"/>
        <v>6.5000000000000002E-2</v>
      </c>
      <c r="F24" s="63">
        <f t="shared" si="6"/>
        <v>3000</v>
      </c>
      <c r="G24" s="69">
        <f t="shared" si="7"/>
        <v>325</v>
      </c>
      <c r="K24" s="28"/>
      <c r="L24" s="93"/>
    </row>
    <row r="25" spans="2:12" ht="17" thickBot="1" x14ac:dyDescent="0.25">
      <c r="B25" s="63">
        <v>1250</v>
      </c>
      <c r="C25" s="65">
        <v>0.14000000000000001</v>
      </c>
      <c r="D25" s="63">
        <f t="shared" si="8"/>
        <v>1000</v>
      </c>
      <c r="E25" s="65">
        <f t="shared" si="5"/>
        <v>7.0000000000000007E-2</v>
      </c>
      <c r="F25" s="63">
        <f t="shared" si="6"/>
        <v>3000</v>
      </c>
      <c r="G25" s="69">
        <f t="shared" si="7"/>
        <v>350</v>
      </c>
      <c r="K25" s="28"/>
      <c r="L25" s="17"/>
    </row>
    <row r="26" spans="2:12" ht="16" x14ac:dyDescent="0.2">
      <c r="B26" s="63">
        <v>1500</v>
      </c>
      <c r="C26" s="66">
        <v>0.15</v>
      </c>
      <c r="D26" s="63">
        <f t="shared" si="8"/>
        <v>1000</v>
      </c>
      <c r="E26" s="66">
        <f t="shared" si="5"/>
        <v>7.4999999999999997E-2</v>
      </c>
      <c r="F26" s="63">
        <f t="shared" si="6"/>
        <v>3000</v>
      </c>
      <c r="G26" s="69">
        <f t="shared" si="7"/>
        <v>375</v>
      </c>
      <c r="K26" s="28"/>
      <c r="L26" s="17"/>
    </row>
    <row r="27" spans="2:12" x14ac:dyDescent="0.2">
      <c r="B27" s="63"/>
      <c r="C27" s="22"/>
      <c r="D27" s="22"/>
      <c r="E27" s="22"/>
      <c r="F27" s="22"/>
      <c r="G27" s="22"/>
      <c r="H27" s="22"/>
      <c r="I27" s="22"/>
      <c r="K27" s="28"/>
      <c r="L27" s="17"/>
    </row>
  </sheetData>
  <mergeCells count="2">
    <mergeCell ref="G7:J7"/>
    <mergeCell ref="C7:F7"/>
  </mergeCells>
  <phoneticPr fontId="2" type="noConversion"/>
  <pageMargins left="0.39370078740157483" right="0.39370078740157483" top="0.55118110236220474" bottom="0.3937007874015748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352D-44DC-47E4-958F-7CB9CC6075F6}">
  <dimension ref="A2:P23"/>
  <sheetViews>
    <sheetView tabSelected="1" topLeftCell="A3" zoomScale="150" zoomScaleNormal="150" workbookViewId="0">
      <selection activeCell="M20" sqref="M20"/>
    </sheetView>
  </sheetViews>
  <sheetFormatPr baseColWidth="10" defaultRowHeight="15" x14ac:dyDescent="0.2"/>
  <cols>
    <col min="1" max="1" width="5.33203125" customWidth="1"/>
    <col min="2" max="2" width="24.1640625" customWidth="1"/>
    <col min="3" max="3" width="17.6640625" customWidth="1"/>
    <col min="10" max="10" width="11.5" bestFit="1" customWidth="1"/>
  </cols>
  <sheetData>
    <row r="2" spans="1:16" ht="26" x14ac:dyDescent="0.3">
      <c r="B2" s="67" t="s">
        <v>32</v>
      </c>
    </row>
    <row r="3" spans="1:16" ht="26" x14ac:dyDescent="0.3">
      <c r="B3" s="33" t="s">
        <v>15</v>
      </c>
    </row>
    <row r="4" spans="1:16" x14ac:dyDescent="0.2">
      <c r="B4" s="61">
        <v>44652</v>
      </c>
    </row>
    <row r="6" spans="1:16" ht="19" x14ac:dyDescent="0.25">
      <c r="B6" s="32"/>
      <c r="C6" s="41"/>
      <c r="D6" s="42"/>
      <c r="E6" s="42"/>
    </row>
    <row r="7" spans="1:16" ht="17" thickBot="1" x14ac:dyDescent="0.25">
      <c r="B7" s="51"/>
      <c r="C7" s="52"/>
      <c r="D7" s="53"/>
      <c r="E7" s="53"/>
    </row>
    <row r="8" spans="1:16" ht="22" thickBot="1" x14ac:dyDescent="0.3">
      <c r="B8" s="38"/>
      <c r="C8" s="39"/>
      <c r="D8" s="40"/>
      <c r="E8" s="40"/>
      <c r="K8" s="88" t="s">
        <v>27</v>
      </c>
      <c r="L8" s="89"/>
      <c r="M8" s="89"/>
      <c r="N8" s="90"/>
    </row>
    <row r="9" spans="1:16" ht="17" thickBot="1" x14ac:dyDescent="0.25">
      <c r="B9" s="24"/>
      <c r="C9" s="37"/>
      <c r="D9" s="36"/>
      <c r="E9" s="36"/>
      <c r="G9" s="91" t="s">
        <v>0</v>
      </c>
      <c r="H9" s="92"/>
      <c r="I9" s="92"/>
      <c r="J9" s="68"/>
      <c r="K9" s="82" t="s">
        <v>8</v>
      </c>
      <c r="L9" s="83"/>
      <c r="M9" s="83"/>
      <c r="N9" s="84"/>
      <c r="O9" s="16" t="s">
        <v>4</v>
      </c>
      <c r="P9" s="9"/>
    </row>
    <row r="10" spans="1:16" ht="19" x14ac:dyDescent="0.2">
      <c r="B10" s="60"/>
      <c r="C10" s="59"/>
      <c r="D10" s="42"/>
      <c r="E10" s="42"/>
      <c r="G10" s="6" t="s">
        <v>1</v>
      </c>
      <c r="H10" s="7" t="s">
        <v>2</v>
      </c>
      <c r="I10" s="7" t="s">
        <v>3</v>
      </c>
      <c r="J10" s="11" t="s">
        <v>36</v>
      </c>
      <c r="K10" s="18" t="s">
        <v>9</v>
      </c>
      <c r="L10" s="19" t="s">
        <v>11</v>
      </c>
      <c r="M10" s="19" t="s">
        <v>10</v>
      </c>
      <c r="N10" s="20" t="s">
        <v>13</v>
      </c>
      <c r="O10" s="10"/>
      <c r="P10" s="3"/>
    </row>
    <row r="11" spans="1:16" ht="17" thickBot="1" x14ac:dyDescent="0.25">
      <c r="B11" s="60"/>
      <c r="C11" s="37"/>
      <c r="D11" s="36"/>
      <c r="E11" s="36"/>
      <c r="G11" s="12"/>
      <c r="H11" s="13"/>
      <c r="I11" s="13"/>
      <c r="J11" s="14"/>
      <c r="K11" s="12"/>
      <c r="L11" s="13"/>
      <c r="M11" s="13"/>
      <c r="N11" s="14"/>
      <c r="O11" s="15"/>
      <c r="P11" s="4"/>
    </row>
    <row r="12" spans="1:16" ht="16" thickBot="1" x14ac:dyDescent="0.25">
      <c r="F12" s="50">
        <v>150</v>
      </c>
      <c r="G12" s="54">
        <v>0.01</v>
      </c>
      <c r="H12" s="55">
        <v>0.02</v>
      </c>
      <c r="I12" s="77">
        <v>0.03</v>
      </c>
      <c r="J12" s="56">
        <v>0.04</v>
      </c>
      <c r="K12" s="54">
        <v>0</v>
      </c>
      <c r="L12" s="55">
        <v>0.01</v>
      </c>
      <c r="M12" s="55">
        <f>+L12</f>
        <v>0.01</v>
      </c>
      <c r="N12" s="57">
        <f>+M12</f>
        <v>0.01</v>
      </c>
      <c r="O12" s="58">
        <f>K12+L12+M12+N12</f>
        <v>0.03</v>
      </c>
      <c r="P12" s="5">
        <f>+O12+J12</f>
        <v>7.0000000000000007E-2</v>
      </c>
    </row>
    <row r="13" spans="1:16" ht="21" x14ac:dyDescent="0.25">
      <c r="B13" s="62" t="s">
        <v>17</v>
      </c>
    </row>
    <row r="14" spans="1:16" ht="16" x14ac:dyDescent="0.2">
      <c r="A14" s="1">
        <v>10</v>
      </c>
      <c r="B14" s="31" t="s">
        <v>25</v>
      </c>
    </row>
    <row r="15" spans="1:16" ht="16" x14ac:dyDescent="0.2">
      <c r="A15" s="1">
        <v>1</v>
      </c>
      <c r="B15" s="31" t="s">
        <v>18</v>
      </c>
      <c r="G15" s="43" t="s">
        <v>38</v>
      </c>
      <c r="H15" s="78"/>
      <c r="I15" s="78"/>
      <c r="J15" s="78"/>
    </row>
    <row r="16" spans="1:16" ht="16" x14ac:dyDescent="0.2">
      <c r="A16" s="1">
        <v>2</v>
      </c>
      <c r="B16" s="31" t="s">
        <v>19</v>
      </c>
      <c r="G16" s="78"/>
      <c r="H16" s="79" t="s">
        <v>35</v>
      </c>
      <c r="I16" s="79"/>
      <c r="J16" s="78"/>
    </row>
    <row r="17" spans="1:10" ht="16" x14ac:dyDescent="0.2">
      <c r="A17" s="1">
        <v>3</v>
      </c>
      <c r="B17" s="31" t="s">
        <v>20</v>
      </c>
      <c r="C17" s="31" t="s">
        <v>21</v>
      </c>
      <c r="G17" s="78"/>
      <c r="H17" s="80">
        <v>1000</v>
      </c>
      <c r="I17" s="81">
        <v>0.05</v>
      </c>
      <c r="J17" s="69">
        <f>+H17*I17</f>
        <v>50</v>
      </c>
    </row>
    <row r="18" spans="1:10" ht="16" x14ac:dyDescent="0.2">
      <c r="A18" s="1">
        <v>4</v>
      </c>
      <c r="B18" s="31" t="s">
        <v>23</v>
      </c>
      <c r="C18" s="31" t="s">
        <v>22</v>
      </c>
      <c r="G18" s="78"/>
      <c r="H18" s="78"/>
      <c r="I18" s="78"/>
      <c r="J18" s="78"/>
    </row>
    <row r="19" spans="1:10" ht="16" x14ac:dyDescent="0.2">
      <c r="A19" s="1">
        <v>5</v>
      </c>
      <c r="B19" s="30"/>
      <c r="C19" s="31" t="s">
        <v>24</v>
      </c>
    </row>
    <row r="20" spans="1:10" ht="16" x14ac:dyDescent="0.2">
      <c r="A20" s="1">
        <v>6</v>
      </c>
      <c r="C20" s="31" t="s">
        <v>29</v>
      </c>
    </row>
    <row r="21" spans="1:10" ht="16" x14ac:dyDescent="0.2">
      <c r="A21" s="1">
        <v>7</v>
      </c>
      <c r="C21" s="31" t="s">
        <v>28</v>
      </c>
    </row>
    <row r="22" spans="1:10" ht="16" x14ac:dyDescent="0.2">
      <c r="A22" s="1">
        <v>8</v>
      </c>
      <c r="B22" s="31" t="s">
        <v>26</v>
      </c>
    </row>
    <row r="23" spans="1:10" ht="16" x14ac:dyDescent="0.2">
      <c r="A23" s="1">
        <v>9</v>
      </c>
      <c r="B23" s="31" t="s">
        <v>39</v>
      </c>
    </row>
  </sheetData>
  <mergeCells count="3">
    <mergeCell ref="K8:N8"/>
    <mergeCell ref="G9:I9"/>
    <mergeCell ref="K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Staking</vt:lpstr>
      <vt:lpstr>Bounty Program</vt:lpstr>
      <vt:lpstr>Staking!Área_de_impresión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Parada Montaño</dc:creator>
  <cp:lastModifiedBy>Microsoft Office User</cp:lastModifiedBy>
  <cp:lastPrinted>2021-12-22T00:07:51Z</cp:lastPrinted>
  <dcterms:created xsi:type="dcterms:W3CDTF">2021-12-01T21:44:19Z</dcterms:created>
  <dcterms:modified xsi:type="dcterms:W3CDTF">2022-11-24T17:51:49Z</dcterms:modified>
</cp:coreProperties>
</file>