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Документы\ДОКУМЕНТЫ 2021\ПЛАН ОБЪЕКТОВ ИНФРАСТРУКТУРЫ НА 2021-2023 ГОДЫ\ОТЧЕТ ЗА МАЙ\"/>
    </mc:Choice>
  </mc:AlternateContent>
  <xr:revisionPtr revIDLastSave="0" documentId="13_ncr:1_{93DB3263-6A30-44BF-933F-2429026BF2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ОТЧЕТ МАЙ" sheetId="9" r:id="rId1"/>
  </sheets>
  <definedNames>
    <definedName name="_xlnm.Print_Titles" localSheetId="0">'ОТЧЕТ МАЙ'!$4:$5</definedName>
    <definedName name="_xlnm.Print_Area" localSheetId="0">'ОТЧЕТ МАЙ'!$A$1:$O$82</definedName>
  </definedNames>
  <calcPr calcId="181029"/>
</workbook>
</file>

<file path=xl/calcChain.xml><?xml version="1.0" encoding="utf-8"?>
<calcChain xmlns="http://schemas.openxmlformats.org/spreadsheetml/2006/main">
  <c r="J68" i="9" l="1"/>
  <c r="J67" i="9"/>
  <c r="M26" i="9" l="1"/>
  <c r="J80" i="9"/>
  <c r="J65" i="9"/>
  <c r="J52" i="9" l="1"/>
  <c r="J51" i="9"/>
  <c r="J50" i="9"/>
  <c r="J49" i="9"/>
  <c r="L48" i="9"/>
  <c r="J48" i="9" s="1"/>
  <c r="L47" i="9"/>
  <c r="J47" i="9" s="1"/>
  <c r="J28" i="9"/>
  <c r="J56" i="9" l="1"/>
  <c r="N39" i="9" l="1"/>
  <c r="N38" i="9"/>
  <c r="N37" i="9"/>
  <c r="N36" i="9"/>
  <c r="N35" i="9"/>
  <c r="N34" i="9"/>
  <c r="N33" i="9"/>
  <c r="N32" i="9"/>
  <c r="J22" i="9"/>
  <c r="J19" i="9"/>
  <c r="J15" i="9"/>
  <c r="J14" i="9"/>
  <c r="J13" i="9"/>
  <c r="J66" i="9" l="1"/>
  <c r="J69" i="9"/>
  <c r="J70" i="9"/>
  <c r="J71" i="9"/>
  <c r="J72" i="9"/>
  <c r="J73" i="9"/>
  <c r="J75" i="9"/>
  <c r="J76" i="9"/>
  <c r="J78" i="9"/>
  <c r="J57" i="9" l="1"/>
  <c r="J55" i="9"/>
  <c r="J54" i="9"/>
  <c r="J27" i="9"/>
  <c r="J20" i="9"/>
  <c r="J46" i="9" l="1"/>
  <c r="J45" i="9"/>
  <c r="J44" i="9"/>
  <c r="J43" i="9"/>
</calcChain>
</file>

<file path=xl/sharedStrings.xml><?xml version="1.0" encoding="utf-8"?>
<sst xmlns="http://schemas.openxmlformats.org/spreadsheetml/2006/main" count="581" uniqueCount="379">
  <si>
    <t>Наименование объекта</t>
  </si>
  <si>
    <t>Вид работ</t>
  </si>
  <si>
    <t>Заказчик</t>
  </si>
  <si>
    <t>Форма собственности</t>
  </si>
  <si>
    <t>Месторасположение  объекта</t>
  </si>
  <si>
    <t>Сроки реализации</t>
  </si>
  <si>
    <t>Мощность объекта</t>
  </si>
  <si>
    <t>Потребность в финансировании, тыс.руб.</t>
  </si>
  <si>
    <t>всего</t>
  </si>
  <si>
    <t>федеральный бюджет</t>
  </si>
  <si>
    <t>областной бюджет</t>
  </si>
  <si>
    <t>местный бюджет</t>
  </si>
  <si>
    <t>внебюджетные средства</t>
  </si>
  <si>
    <t>Объекты газоснабжения</t>
  </si>
  <si>
    <t>Объекты здравоохранения</t>
  </si>
  <si>
    <t>Объекты спорта</t>
  </si>
  <si>
    <t>Объекты культуры</t>
  </si>
  <si>
    <t>ОКУ «УКС Курской области»</t>
  </si>
  <si>
    <t xml:space="preserve">Касторенский район </t>
  </si>
  <si>
    <t xml:space="preserve">строительный адрес объекта </t>
  </si>
  <si>
    <t>ООО «Газпром инвестгазификация»</t>
  </si>
  <si>
    <t>ОКУ «Комитет автодорог Курской области»</t>
  </si>
  <si>
    <t>н/д</t>
  </si>
  <si>
    <t>Строительство</t>
  </si>
  <si>
    <t>Частная собственность</t>
  </si>
  <si>
    <t xml:space="preserve">№              п/п                           </t>
  </si>
  <si>
    <t>Реконструкция</t>
  </si>
  <si>
    <t>Муниципальная собственность</t>
  </si>
  <si>
    <t>Областная собственность</t>
  </si>
  <si>
    <t>Федеральная государственная собственность</t>
  </si>
  <si>
    <t>7,647 км</t>
  </si>
  <si>
    <t>Автомобильная  дорога «Крым»-Иванино на участке  км 0+000-км 8+200 в Курском и Октябрьском районах Курской области , I этап</t>
  </si>
  <si>
    <t>Курская АЭС-2. Стройка. Энергоблоки №1 и №2</t>
  </si>
  <si>
    <t>АО «Концерн Росэнергоатом»</t>
  </si>
  <si>
    <t xml:space="preserve"> Собственность государственных корпораций</t>
  </si>
  <si>
    <t>Строительство, реконструкция</t>
  </si>
  <si>
    <t>15,9 км</t>
  </si>
  <si>
    <t>13,9 км</t>
  </si>
  <si>
    <t xml:space="preserve">Курская область, Курчатовский район </t>
  </si>
  <si>
    <t>Объекты теплоснабжения</t>
  </si>
  <si>
    <t>1.Объекты газоснабжения, теплоснабжения и водоснабжения</t>
  </si>
  <si>
    <t>2021 г.</t>
  </si>
  <si>
    <t>Реконструкция тепловых сетей, расположенных на территории поселка имени Карла Либкнехта Курчатовского района Курской области</t>
  </si>
  <si>
    <t>2019 - 2021 гг.</t>
  </si>
  <si>
    <t>Реконструкция ПС 110/10 кВ Высокая с заменой трансформаторов 2х16 на 2х25 МВА (трансформаторная мощность 50 МВА)</t>
  </si>
  <si>
    <t>32 Мва</t>
  </si>
  <si>
    <t>2. Объекты энергетики</t>
  </si>
  <si>
    <t>Электроэнергетика</t>
  </si>
  <si>
    <t>3. Транспортный комплекс</t>
  </si>
  <si>
    <t xml:space="preserve">Курская область, Курчатовский и Льговский район </t>
  </si>
  <si>
    <t>2019-2021 гг.</t>
  </si>
  <si>
    <t>2,993км/ 85,3 пм</t>
  </si>
  <si>
    <t xml:space="preserve">Курская область, Медвенский район </t>
  </si>
  <si>
    <t>2,783 км</t>
  </si>
  <si>
    <t>Автомобильные дороги регионального и межмуниципального значения</t>
  </si>
  <si>
    <t>Автомобильные дороги местного значения</t>
  </si>
  <si>
    <t>4. Социальная сфера</t>
  </si>
  <si>
    <t>400 койко-мест круглосуточного стационара, 60 койко-мест дневного стационара, 25 койко-мест отделения реанимации, консультативная поликлиника на 450 посещений в смену</t>
  </si>
  <si>
    <t>Строительство, реконструкция ФГБУ «Санаторий «Марьино» Управления делами Президента Российской Федерации</t>
  </si>
  <si>
    <t>Объекты образования</t>
  </si>
  <si>
    <t>550 мест</t>
  </si>
  <si>
    <t xml:space="preserve">Администрация Касторенского  района </t>
  </si>
  <si>
    <t>2020-2021 гг.</t>
  </si>
  <si>
    <t>1.1</t>
  </si>
  <si>
    <t>2.1</t>
  </si>
  <si>
    <t>3.1</t>
  </si>
  <si>
    <t>4.1</t>
  </si>
  <si>
    <t>2500 МВт.</t>
  </si>
  <si>
    <t xml:space="preserve">Администрация Рыльского района 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</si>
  <si>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</si>
  <si>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</si>
  <si>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</si>
  <si>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</si>
  <si>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</si>
  <si>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</si>
  <si>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</si>
  <si>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</si>
  <si>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</si>
  <si>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</si>
  <si>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</si>
  <si>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</si>
  <si>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1.15</t>
  </si>
  <si>
    <t>1.16</t>
  </si>
  <si>
    <t>2.2</t>
  </si>
  <si>
    <t>2.3</t>
  </si>
  <si>
    <t>3.2</t>
  </si>
  <si>
    <t>3.3</t>
  </si>
  <si>
    <t>3.4</t>
  </si>
  <si>
    <t>4.9</t>
  </si>
  <si>
    <t>4.8</t>
  </si>
  <si>
    <t>4.2</t>
  </si>
  <si>
    <t>4.3</t>
  </si>
  <si>
    <t>4.4</t>
  </si>
  <si>
    <t>4.5</t>
  </si>
  <si>
    <t>4.7</t>
  </si>
  <si>
    <t>4.10</t>
  </si>
  <si>
    <t>4.11</t>
  </si>
  <si>
    <t>4.12</t>
  </si>
  <si>
    <t>4.13</t>
  </si>
  <si>
    <t>4.14</t>
  </si>
  <si>
    <t>4.15</t>
  </si>
  <si>
    <t>ГУПКО «Курскоблжилкомхоз»</t>
  </si>
  <si>
    <t>Газоснабжение населенных пунктов Некрасовского сельсовета Рыльского района Курской области</t>
  </si>
  <si>
    <t>Курская область, Рыльский район, населённые пункты Большенизовцево, Сухая, Малонизовцево, Семеново, Тимохино, Романово, Некрасово, Слободка, Волобуево, Артюшково, Ишутино</t>
  </si>
  <si>
    <t>49,997 км</t>
  </si>
  <si>
    <t xml:space="preserve">Администрация Курчатовского района </t>
  </si>
  <si>
    <t>2,6995 км</t>
  </si>
  <si>
    <t>Газоснабжение с. Дроняево Курчатовского района Курской области</t>
  </si>
  <si>
    <t xml:space="preserve">Курская область, Курчатовский район, с. Дроняево </t>
  </si>
  <si>
    <t>11,2295 км</t>
  </si>
  <si>
    <t>СОШ № 12 в г. Курске</t>
  </si>
  <si>
    <t>Администрация г. Курска</t>
  </si>
  <si>
    <t>Детский сад № 1 г. Дмитриева Дмитриевского района Курской области</t>
  </si>
  <si>
    <t>Курская область, Дмитриевский район, г.Дмитриев, ул.В.Терещенко</t>
  </si>
  <si>
    <t>60 мест</t>
  </si>
  <si>
    <t>Курская область, Обоянский район, с.Афанасьево</t>
  </si>
  <si>
    <t>150 мест</t>
  </si>
  <si>
    <t>Курская область, Пристенский район, с.Черновец</t>
  </si>
  <si>
    <t>100 мест</t>
  </si>
  <si>
    <t>Детский сад-ясли для детей в возрасте от 1,5 до 3 лет на 60 мест в г. Обоянь Курской области</t>
  </si>
  <si>
    <t>Курская область, г.Обоянь</t>
  </si>
  <si>
    <t>Детский сад в д. Жерновец Золотухинского района Курской области</t>
  </si>
  <si>
    <t>Курская область, Золотухинский район, д.Жерновец</t>
  </si>
  <si>
    <t>2020-2021гг.</t>
  </si>
  <si>
    <t>Детский сад в п.Прямицыно Октябрьского района</t>
  </si>
  <si>
    <t>Администрация Октябрьского района</t>
  </si>
  <si>
    <t>Курская область, Октябрьский район, п. Прямицыно, ул. Мирная</t>
  </si>
  <si>
    <t>Курская область, г.Льгов</t>
  </si>
  <si>
    <t>65 мест</t>
  </si>
  <si>
    <t>96 чел./смену</t>
  </si>
  <si>
    <t>Крытый футбольный манеж, г. Курск</t>
  </si>
  <si>
    <t>2022-2024 гг.</t>
  </si>
  <si>
    <t>75 чел.</t>
  </si>
  <si>
    <t>Физкультурно-оздоровительный комплекс с универсальным спортивным залом  по ул.Урицкого в г. Фатеже Курской области</t>
  </si>
  <si>
    <t>Курская область,  Фатежский район, г.Фатеж, ул. Урицкого</t>
  </si>
  <si>
    <t xml:space="preserve">212 мест,              48 чел./смену                                                                 </t>
  </si>
  <si>
    <t>Экспозиционный корпус Курского областного краеведческого музея в объекте культурного наследия регионального значения «Здание мужской классической гимназии, 1836-1842 гг.», расположенном по адресу: Курская область, г.Курск, ул. Луначарского, 8, здание литер В</t>
  </si>
  <si>
    <t>Инфекционный корпус бюджетного медицинского учреждения "Курская областная клиническая больница" по адресу: г. Курск, ул. Сумская, д. 45а</t>
  </si>
  <si>
    <t>г. Курск, ул. Сумская, д. 45 а</t>
  </si>
  <si>
    <t>Курская область, г. Курск, ул. 2-я Орловская</t>
  </si>
  <si>
    <t>750 куб.м. в час</t>
  </si>
  <si>
    <t>2021 - 2023 гг.</t>
  </si>
  <si>
    <t xml:space="preserve">Водоснабжение с.Орехово Ореховского сельсовета Касторенского района Курской области </t>
  </si>
  <si>
    <t>Курская область, Касторенский район, с. Орехово</t>
  </si>
  <si>
    <t xml:space="preserve"> создания инвестиционных объектов и объектов инфраструктуры в Курской области на 2021-2023 годы</t>
  </si>
  <si>
    <t>Объем инвестиций  2021 - 2023 годов, тыс.руб. (план)</t>
  </si>
  <si>
    <t>Газопровод высокого давления рп. Касторное - д. Андреевка - п. Цветочный - п. Семеновский Касторенского района Курской области</t>
  </si>
  <si>
    <t>Газопровод межпоселковый к с. Макаровка - с. Дроняево - х. Дроняевский - д. Гупово - д. Мосолово Курчатовского района Курской области</t>
  </si>
  <si>
    <t>Объекты социального обслуживания населения</t>
  </si>
  <si>
    <t>Дом-интернат для престарелых и инвалидов в с. Черкасская Конопелька, Махновский сельсовет, Суджанский район, Курская область</t>
  </si>
  <si>
    <t xml:space="preserve">  Курская область, Суджанский район, с. Черкасская Конопелька </t>
  </si>
  <si>
    <t>100 койко-мест</t>
  </si>
  <si>
    <t>1000 мест</t>
  </si>
  <si>
    <t>Курская область, г. Курск</t>
  </si>
  <si>
    <t>Многопрофильная областная детская клиническая больница 3 уровня в г. Курске</t>
  </si>
  <si>
    <t>г. Курск, 
пр-т Плевицкой</t>
  </si>
  <si>
    <t>Курская область, Рыльский район, пос. Марьино, ул. Центральная, д. 1.</t>
  </si>
  <si>
    <t>4.6</t>
  </si>
  <si>
    <t>4.16</t>
  </si>
  <si>
    <t>4.17</t>
  </si>
  <si>
    <t>4.18</t>
  </si>
  <si>
    <t>2018-2021 гг.</t>
  </si>
  <si>
    <t>Строительство автомобильной дороги в с.Толкачевка (северное направление) Прилепского сельсовета Конышевского района Курской области</t>
  </si>
  <si>
    <t>Администрация Конышевского  района Курской области</t>
  </si>
  <si>
    <t>с.Толкачевка (северное направление) Прилепского сельсовета Конышевского района Курской области</t>
  </si>
  <si>
    <t>Автомобильная дорога «Курск-Касторное-Ледовское-граница Орловской области - Верхнее Гурово» Советского района Курской области</t>
  </si>
  <si>
    <t>Администрация Советского  района Курской области</t>
  </si>
  <si>
    <t>д. Верхнее Гурово Советского района Курской области</t>
  </si>
  <si>
    <t>Проезд по д. Малый Каменец  Большесолдатского района Курской области</t>
  </si>
  <si>
    <t>Администрация Большесолдатского  района Курской области</t>
  </si>
  <si>
    <t>д. Малый Каменец  Большесолдатского района Курской области</t>
  </si>
  <si>
    <t>2020-2022 гг.</t>
  </si>
  <si>
    <t>Курская область, г. Курчатов</t>
  </si>
  <si>
    <t>Администрация города Курска</t>
  </si>
  <si>
    <t>Администрация Обоянского района</t>
  </si>
  <si>
    <t>3,79 км</t>
  </si>
  <si>
    <t>Администрация  Фатежского района</t>
  </si>
  <si>
    <t>Администрация Дмитриевского района</t>
  </si>
  <si>
    <t>Администрация Золотухинский района</t>
  </si>
  <si>
    <t>Администрация города Льгова</t>
  </si>
  <si>
    <r>
      <t>1,6</t>
    </r>
    <r>
      <rPr>
        <sz val="10"/>
        <color rgb="FFFF000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>км</t>
    </r>
  </si>
  <si>
    <t>2020 - 2021 гг.</t>
  </si>
  <si>
    <t>Администрация Пристенского района</t>
  </si>
  <si>
    <t>2022 г.</t>
  </si>
  <si>
    <t>Администрация             города  Курска</t>
  </si>
  <si>
    <t>Cтроительство</t>
  </si>
  <si>
    <t>Газоснабжение д. Мосолово Курчатовского района Курской области</t>
  </si>
  <si>
    <t>5,0205 км</t>
  </si>
  <si>
    <t xml:space="preserve">Администрация Касторенского района </t>
  </si>
  <si>
    <t>5,622 км</t>
  </si>
  <si>
    <t>Газоснабжение п. Белогорье Касторенского района Курской области</t>
  </si>
  <si>
    <t>9,425 км</t>
  </si>
  <si>
    <t>Газопроводы высокого, среднего и низкого давления к жилым домам в с.Нижняя Груня Толпинского сельсовета Кореневского района Курской области</t>
  </si>
  <si>
    <t>Курская область, Кореневский район, с.Нижняя Груня</t>
  </si>
  <si>
    <t>6,25 км</t>
  </si>
  <si>
    <t>АО  «Газпром газораспределение Курск»</t>
  </si>
  <si>
    <t>Техническое перевооружение ГРП В-1 по ул. 1-я Строительная г.Курска</t>
  </si>
  <si>
    <t>Замена оборудования</t>
  </si>
  <si>
    <t>АО «Газпром газораспределение Курск»</t>
  </si>
  <si>
    <t>Строительство (модернизация) объектов питьевого водоснабжения</t>
  </si>
  <si>
    <t>Курская область, Курчатовский район п. им. К. Либкнехта (ул. Пушкина, Советская, Коммунальная, Ленина, З.Х. Суворова, Октябрьская, Кирова, Лесная, Молодежная, Мира)</t>
  </si>
  <si>
    <t>Курская область, Касторенский район,           п. Белогорье</t>
  </si>
  <si>
    <t>Курская область, Касторенский район,              д. Андреевка</t>
  </si>
  <si>
    <t xml:space="preserve">Курская область, Курчатовский район,              д. Мосолово  </t>
  </si>
  <si>
    <t>Водозабор «НВА». Реконструкция. Насосная станция водопровода 2-го подъема.</t>
  </si>
  <si>
    <t>Модернизация  ВЛ 10 кВ ф.12818 ЦРП 10 кВ Полевая (инв № 4143) с установкой пунктов секционирования с использованием реклоузеров (5 шт), разъединителей с моторным приводом (4 шт) и монтажем ИКЗ (3 шт)</t>
  </si>
  <si>
    <t>Модернизация  ВЛ 10 кВ ф.41216 ПС 110/10 кВ ПТФ (инв № 4009) с установкой пунктов секционирования с использованием реклоузеров (4 шт), разъединителей с моторным приводом (4 шт) и монтажом ИКЗ (3 шт), ПКУ (5 шт)</t>
  </si>
  <si>
    <t>Реконструкция ВЛ 10 кВ №60903 ПС 35/10 кВ Снагость с заменой опор и провода на большее сечение Кореневский район (протяженность 6,1 км)</t>
  </si>
  <si>
    <t>6,1 км</t>
  </si>
  <si>
    <t>Техперевооружение ПС 110 кВ Хомутовка с заменой блоков ОД и КЗ 110 кВ на элегазовые выключатели (2 шт)</t>
  </si>
  <si>
    <t>17,5 МВА</t>
  </si>
  <si>
    <t>Техперевооружение ПС 110 кВ Фатеж с заменой масляных выключателей 110 кВ на элегазовые (2 шт)</t>
  </si>
  <si>
    <t>32 МВА</t>
  </si>
  <si>
    <t>Техперевооружение ПС 110 кВ Щигры с заменой масляных выключателей 110 кВ на элегазовые (2 шт)</t>
  </si>
  <si>
    <t>50 МВА</t>
  </si>
  <si>
    <t>22,3 МВА</t>
  </si>
  <si>
    <t>2021-2022 гг.</t>
  </si>
  <si>
    <t>шт.</t>
  </si>
  <si>
    <t>Курская область, Курский район</t>
  </si>
  <si>
    <t>Курская область, Кореневский район</t>
  </si>
  <si>
    <t>Курская область, Хомутовский район</t>
  </si>
  <si>
    <t>Курская область, Фатежский район</t>
  </si>
  <si>
    <t>Курская область, Щигровский район</t>
  </si>
  <si>
    <t>Курская область, Тимский район</t>
  </si>
  <si>
    <t>Курская область, Курчатовский район</t>
  </si>
  <si>
    <t>2022 гг.</t>
  </si>
  <si>
    <t>2022-2023 гг.</t>
  </si>
  <si>
    <t>2.4</t>
  </si>
  <si>
    <t>2.5</t>
  </si>
  <si>
    <t>2.6</t>
  </si>
  <si>
    <t>2.7</t>
  </si>
  <si>
    <t>2.8</t>
  </si>
  <si>
    <t>2.9</t>
  </si>
  <si>
    <t>2.10</t>
  </si>
  <si>
    <t>Автомобильная дорога  «Курск-Льгов-Рыльск-граница с Украиной»-Малые Угоны-Погореловка»-п.им.К.Либкнехта с низководным мостовым переходом через реку Сейм в Курчатовском и Льговском районах  Курской области</t>
  </si>
  <si>
    <t>Автомобильная дорога «Крым»-Гахово»-1-й Липовец-граница Обоянского района в Медвенском районе Курской области</t>
  </si>
  <si>
    <t>Автомобильная дорога «Золотухино - Казанка» - Сергеевка» - Матвеевка в Золотухинском районе Курской области</t>
  </si>
  <si>
    <t>3.5</t>
  </si>
  <si>
    <t>3.6</t>
  </si>
  <si>
    <t>3.7</t>
  </si>
  <si>
    <r>
      <t>2,7</t>
    </r>
    <r>
      <rPr>
        <sz val="10"/>
        <color rgb="FFFF000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>км</t>
    </r>
  </si>
  <si>
    <r>
      <t>3,506</t>
    </r>
    <r>
      <rPr>
        <sz val="10"/>
        <color rgb="FFFF000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>км</t>
    </r>
  </si>
  <si>
    <t>Автомобильная дорога общего пользования местного значения по ул.Запрудная х.Звягин Рыльского района Курской области</t>
  </si>
  <si>
    <t>Администрация Рыльского района Курской области</t>
  </si>
  <si>
    <t xml:space="preserve"> х.Звягин Рыльского района Курской области</t>
  </si>
  <si>
    <t>3.8</t>
  </si>
  <si>
    <t>2,948 км</t>
  </si>
  <si>
    <t>МБОУ «Афанасьевская СОШ» Обоянского района Курской области</t>
  </si>
  <si>
    <t>МКОУ «Черновецкая средняя общеобразовательная школа» Пристенского района Курской области</t>
  </si>
  <si>
    <r>
      <t>Курская область, г.</t>
    </r>
    <r>
      <rPr>
        <sz val="10"/>
        <rFont val="Calibri"/>
        <family val="2"/>
        <charset val="204"/>
      </rPr>
      <t> </t>
    </r>
    <r>
      <rPr>
        <sz val="10"/>
        <rFont val="Arial"/>
        <family val="2"/>
        <charset val="204"/>
      </rPr>
      <t>Курск</t>
    </r>
  </si>
  <si>
    <t>Курская область,                     г. Курск, ул.Веспремская</t>
  </si>
  <si>
    <t>Курская область,                     г. Курск</t>
  </si>
  <si>
    <t>Курская область,                      г. Курск, ул.Луначарского, 8</t>
  </si>
  <si>
    <t>Крытый  плавательный бассейн КГУ</t>
  </si>
  <si>
    <t>Курская область,                     г. Курск, ул.Коммунистическая, д. 4а</t>
  </si>
  <si>
    <t>3248,37 м2</t>
  </si>
  <si>
    <t>ФГБОУ ВО «Курский государственный университет»</t>
  </si>
  <si>
    <t>2021-2023 гг.</t>
  </si>
  <si>
    <t>14014,65 м2</t>
  </si>
  <si>
    <t>Реконструкция  системы биологической очистки на городских очистных сооружениях г. Курска</t>
  </si>
  <si>
    <t>Муниципальная  собственность</t>
  </si>
  <si>
    <t>Курская область, Курский район, п.Ворошнево</t>
  </si>
  <si>
    <t>150 тыс. м3 воды в сутки</t>
  </si>
  <si>
    <t>Техперевооружение ПС 110 кВ Тим с заменой масляных выключателей 110 кВ на электрогазовые (3 шт)</t>
  </si>
  <si>
    <t>Техперевооружение ПС 110 кВ Пены с заменой масляных выключателей 110 кВ на электрогазовые (2 шт)</t>
  </si>
  <si>
    <t>3,993 км</t>
  </si>
  <si>
    <t>Филиал ПАО «Квадра»- «Курская генерация»</t>
  </si>
  <si>
    <t>Газоснабжение д. Гупово и х. Дроняевский Макаровского сельсовета Курчатовского района Курской области</t>
  </si>
  <si>
    <t>Курская область, Курчатовский район,              д. Гупово и                                       х. Дроняевский Макаровского сельсовета</t>
  </si>
  <si>
    <t xml:space="preserve">Курская область, Золотухинский район </t>
  </si>
  <si>
    <t>Насосная станция канализации ЮЗЖР</t>
  </si>
  <si>
    <t>Курская область, г. Курск</t>
  </si>
  <si>
    <t>900 куб. м в час</t>
  </si>
  <si>
    <t>Объекты водоснабжения и водоотведения</t>
  </si>
  <si>
    <t>Поликлиника ОБУЗ «Областной клинический противотуберкулезный диспансер», расположенная по адресу: г. Курск, ул. 3-я Пушкарная, 2</t>
  </si>
  <si>
    <t>г. Курск, ул. 3-я Пушкарная, 2</t>
  </si>
  <si>
    <t>4.19</t>
  </si>
  <si>
    <t>Филиал ПАО «МРСК Центра» - «Курскэнерго»</t>
  </si>
  <si>
    <t>Реконструкция тепловых сетей на территории муниципального образования                                  г. Курск Курской области</t>
  </si>
  <si>
    <t>Водоснабжение улиц Колхозная, Полевая, пер. Дорожный, пер. Тихий в с. Залесье Горшеченского района Курской области</t>
  </si>
  <si>
    <t>Администрация Горшеченского района</t>
  </si>
  <si>
    <t>Курская область, Горшеченский райн, с. Залесье</t>
  </si>
  <si>
    <t>Водоснабжение с. Старые Савины, д. Исаково, д. Чапкино Черемисиновского района Курской области (2 этап)</t>
  </si>
  <si>
    <t>Администрация Черемисиновского района</t>
  </si>
  <si>
    <t>Курская область, Черемисиновский район, с. Старые Савины, д. Исаково, д. Чапкино</t>
  </si>
  <si>
    <t>1.17</t>
  </si>
  <si>
    <t>1.18</t>
  </si>
  <si>
    <t>1.14</t>
  </si>
  <si>
    <t xml:space="preserve">Автомобильная дорога «М-2 «Крым» Москва - Тула - Орел - Курск - Белгород - граница с Украиной, подъезд к г. Курск, км 0+000 - км 1+672» - «Курск - п. Искра» - Чаплыгино - Алябьево» в Курском районе Курской области </t>
  </si>
  <si>
    <r>
      <t>1,37</t>
    </r>
    <r>
      <rPr>
        <sz val="10"/>
        <color rgb="FFFF000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>км</t>
    </r>
  </si>
  <si>
    <t>Транспортная развязка на улице Карла Маркса в месте примыкания проспекта Победы</t>
  </si>
  <si>
    <t>2021-2024 гг.</t>
  </si>
  <si>
    <r>
      <t>0,8</t>
    </r>
    <r>
      <rPr>
        <sz val="10"/>
        <color rgb="FFFF000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>км</t>
    </r>
  </si>
  <si>
    <t>Автомобильная дорога «Обоянь - Солнцево - Мантурово» - Большие Крюки» - Водяная Мельница» в Пристенском районе Курской области</t>
  </si>
  <si>
    <t>Курская область, Пристенский район</t>
  </si>
  <si>
    <t xml:space="preserve"> 2021 г</t>
  </si>
  <si>
    <r>
      <t>1,3</t>
    </r>
    <r>
      <rPr>
        <sz val="10"/>
        <color rgb="FFFF000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>км</t>
    </r>
  </si>
  <si>
    <t xml:space="preserve">«Автомобильная дорога «Крым»-Игино-Троицкое-«Тросна-Калиновка»-«Михайловка-Линец»-Жилино» </t>
  </si>
  <si>
    <t>Курская область, Железногорский район</t>
  </si>
  <si>
    <r>
      <t xml:space="preserve">4,5 </t>
    </r>
    <r>
      <rPr>
        <sz val="10"/>
        <rFont val="Arial"/>
        <family val="2"/>
        <charset val="204"/>
      </rPr>
      <t>км</t>
    </r>
  </si>
  <si>
    <t>3.9</t>
  </si>
  <si>
    <t>«Автомобильная дорога «А-142 Тросна-Калиновка, км 51+729 – км 51+996, км 52+059 – км 98+255» - Дмитриев – Береза – Меньшиково - Хомутовка» в Дмитриевском районе Курской области»</t>
  </si>
  <si>
    <t>Курская область, Дмитриевский район</t>
  </si>
  <si>
    <r>
      <t xml:space="preserve">6,5 </t>
    </r>
    <r>
      <rPr>
        <sz val="10"/>
        <rFont val="Arial"/>
        <family val="2"/>
        <charset val="204"/>
      </rPr>
      <t>км</t>
    </r>
  </si>
  <si>
    <t>3.10</t>
  </si>
  <si>
    <t xml:space="preserve">Линии наружного электроосвещения автомобильной дороги Курск - Касторное на участке км 83+470 - км 87+220 в Черемисиновском районе Курской области </t>
  </si>
  <si>
    <t>Курская область, Черемисиновский район</t>
  </si>
  <si>
    <r>
      <t xml:space="preserve">3,75 </t>
    </r>
    <r>
      <rPr>
        <sz val="10"/>
        <rFont val="Arial"/>
        <family val="2"/>
        <charset val="204"/>
      </rPr>
      <t>км</t>
    </r>
  </si>
  <si>
    <t xml:space="preserve">Курская область,                Курский район </t>
  </si>
  <si>
    <t>Курская область,              г. Курск</t>
  </si>
  <si>
    <t>Курская область,             Курский и Октябрьский районы</t>
  </si>
  <si>
    <t>4,831 км</t>
  </si>
  <si>
    <t>4,922 км</t>
  </si>
  <si>
    <t>2020 - 2023 гг.*</t>
  </si>
  <si>
    <t>2020 - 2025 гг.</t>
  </si>
  <si>
    <t>43,552 тыс.кв.м</t>
  </si>
  <si>
    <t>2020-2024* гг.</t>
  </si>
  <si>
    <t>7,9885 км</t>
  </si>
  <si>
    <t>22,4969 км</t>
  </si>
  <si>
    <t>2013- 2027 гг.</t>
  </si>
  <si>
    <t>3.11</t>
  </si>
  <si>
    <t>3.12</t>
  </si>
  <si>
    <t>3.13</t>
  </si>
  <si>
    <t>3.14</t>
  </si>
  <si>
    <t xml:space="preserve"> 220 койко-мест круглосуточного стационара, 24 койко-мест  реанимации</t>
  </si>
  <si>
    <t>2019 - 2023 гг.</t>
  </si>
  <si>
    <t>Газопровод низкого давления по                           д. Андреевка Касторенского района Курской области</t>
  </si>
  <si>
    <t>2018-2023* гг.</t>
  </si>
  <si>
    <t>Муниципальное образование «Город Курск"</t>
  </si>
  <si>
    <t>*</t>
  </si>
  <si>
    <t>*В 2021 году планируется корректировка ПСД. Сроки реализации объекта будут уточнены при решении вопроса привлечения финасирования из федерального бюджета</t>
  </si>
  <si>
    <t>18 коек дневного стационара, 500 посещений в день</t>
  </si>
  <si>
    <t>* В 2021 году планируется корректировка ПСД, по результатам которой будут уточнены сроки реализации объекта и его стоимость</t>
  </si>
  <si>
    <t>2022 - 2023* гг.</t>
  </si>
  <si>
    <t>Водоснабжение с. Старый Город (ж.д. № 1-ж.д. 49) Старогородского сельсовета Дмитриевского района Курской области</t>
  </si>
  <si>
    <t>1.19</t>
  </si>
  <si>
    <t>1,737 км</t>
  </si>
  <si>
    <t>Курская область, Дмитриевский район,                 с. Старый Город</t>
  </si>
  <si>
    <t>Средняя общеобразовательная школа на 1000 мест на проспекте В.Клыкова г.Курска</t>
  </si>
  <si>
    <t>Муниципальное бюджетное дошкольное образовательное учреждение «Детский сад № 8 г. Льгова»</t>
  </si>
  <si>
    <t>Степень готовности по состоянию на 01.06.2021 г.</t>
  </si>
  <si>
    <t>Крытый легкоатлетический манеж для учебно-тренировочных занятий и соревнований регионального уровня в  г. Курске</t>
  </si>
  <si>
    <t>30%                          Финансирование объекта с начала года не осуществлялось</t>
  </si>
  <si>
    <t xml:space="preserve">36 %                  Финансирование объекта с начала года 8711,751 тыс. рублей, в  мае - 8894,557 тыс.руб.                                   </t>
  </si>
  <si>
    <t xml:space="preserve">35 %                  Финансирование объекта с начала года 2998,7516 тыс. рублей, в  мае - 3091,5416 тыс.руб.                                   </t>
  </si>
  <si>
    <t xml:space="preserve">83 %                  Финансирование объекта с начала года 4550,89769 тыс. рублей, в  мае финансирование не осуществлялось                                   </t>
  </si>
  <si>
    <t xml:space="preserve">54 %                  Финансирование объекта с начала года 3909,66373 тыс. рублей, в  мае - 1004,05059 тыс.руб.                                   </t>
  </si>
  <si>
    <t xml:space="preserve">7 %                  Финансирование объекта с начала года 4382,379 тыс. рублей, в  мае финансирование не осуществлялось                                   </t>
  </si>
  <si>
    <t>10%                          Финансирование объекта с начала года не осуществлялось</t>
  </si>
  <si>
    <t xml:space="preserve">50 %                  Финансирование объекта с начала года 65490,329 тыс. рублей, в  мае финансирование не осуществлялось                                   </t>
  </si>
  <si>
    <t xml:space="preserve">26 %                  Финансирование объекта с начала года 30745,146 тыс. рублей, в  мае финансирование не осуществлялось                                   </t>
  </si>
  <si>
    <t>3,5%                          Финансирование объекта с начала года не осуществлялось</t>
  </si>
  <si>
    <t xml:space="preserve">18,5 %                  Финансирование объекта с начала года 14411,701 тыс. рублей, в  мае финансирование не осуществлялось                                   </t>
  </si>
  <si>
    <t xml:space="preserve">14 %                  Финансирование объекта с начала года 10949,938 тыс. рублей, в  мае финансирование не осуществлялось                                   </t>
  </si>
  <si>
    <t xml:space="preserve">33,3 %                  Финансирование объекта с начала года 33200,401 тыс. рублей, в  мае - 10287,635 тыс.руб.                                   </t>
  </si>
  <si>
    <t xml:space="preserve">28 %                  Финансирование объекта с начала года 22443,130 тыс. рублей, в  мае - 5329,377 тыс.руб.                                   </t>
  </si>
  <si>
    <t>Проводятся конкурсные процедуры</t>
  </si>
  <si>
    <t xml:space="preserve">4 %                  Финансирование объекта с начала года 12610,209 тыс. рублей, в  мае - 12610,209 тыс.руб.                                   </t>
  </si>
  <si>
    <t xml:space="preserve">15,9 %                  Финансирование объекта с начала года 9948,851 тыс. рублей, в  мае - 5447,831 тыс.руб.                                   </t>
  </si>
  <si>
    <t xml:space="preserve">Выполнены работы по  устройству фундамента под котельную. 25.02.2021 заключен контракт на выполнение археологических работ. </t>
  </si>
  <si>
    <t xml:space="preserve">100 %                  Финансирование объекта с начала года 12137,006 тыс. рублей, в  мае финансирование не осуществлялось                                   </t>
  </si>
  <si>
    <t xml:space="preserve">50,7 %                  Финансирование объекта с начала года 529,623 тыс. рублей, в  мае - 529,623 тыс.руб.                                   </t>
  </si>
  <si>
    <t xml:space="preserve">80 %                  Финансирование объекта с начала года  не осуществлялось                                   </t>
  </si>
  <si>
    <t xml:space="preserve">90,3 %                  Финансирование объекта с начала года 3115,529 тыс. рублей, в  мае - 3115,529 тыс.руб.                                   </t>
  </si>
  <si>
    <t xml:space="preserve">                         Финансирование объекта с начала года не осуществлялось</t>
  </si>
  <si>
    <t xml:space="preserve">  95 %                                        финансирование объекта с начала года не осуществлялось</t>
  </si>
  <si>
    <t xml:space="preserve"> 50 %                                        финансирование объекта с начала года не осуществлялось</t>
  </si>
  <si>
    <t xml:space="preserve">                                      Финансирование объекта с начала года не осуществлялось</t>
  </si>
  <si>
    <t>3 %                                        финансирование объекта с начала года не осуществлялось</t>
  </si>
  <si>
    <t>3,2 %                                        финансирование объекта с начала года не осуществлялось</t>
  </si>
  <si>
    <t xml:space="preserve">85 %                  Финансирование объекта с начала года 3030,242 тыс. рублей, в  мае - 3030,242 тыс.руб.                                   </t>
  </si>
  <si>
    <t xml:space="preserve">Проведены конкурсные процедуры по определению подрядной организации </t>
  </si>
  <si>
    <t xml:space="preserve">68 %                  Финансирование объекта с начала года 70906,123 тыс. рублей, в  мае финансирование не осуществлялось                                   </t>
  </si>
  <si>
    <t>1%                               Финансирование объекта с начала года 5 925,1 тыс. рублей, в  мае финансирование не осуществлялось</t>
  </si>
  <si>
    <t xml:space="preserve">1 %                  Финансирование объекта с начала года 6946,874 тыс. рублей, в  мае финансирование не осуществлялось                                   </t>
  </si>
  <si>
    <t xml:space="preserve">93 %                  Финансирование объекта с начала года 10168,848 тыс. рублей, в  мае финансирование не осуществлялось                                   </t>
  </si>
  <si>
    <t xml:space="preserve">63 %                  Финансирование объекта с начала года 10168,848 тыс. рублей, в  мае финансирование не осуществлялось                                   </t>
  </si>
  <si>
    <t xml:space="preserve">32,6 %                  Финансирование объекта с начала года 10194700 тыс. рублей, в  мае - 2015000 тыс.рублей                                   </t>
  </si>
  <si>
    <t>Отчет об исполнении плана за                            МАЙ 2021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</si>
</sst>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&quot;ИСТИНА&quot;;&quot;ИСТИНА&quot;;&quot;ЛОЖЬ&quot;"/>
    <numFmt numFmtId="168" formatCode="#,##0.000000"/>
    <numFmt numFmtId="169" formatCode="_-* #,##0.00_р_._-;\-* #,##0.00_р_._-;_-* &quot;-&quot;??_р_._-;_-@_-"/>
    <numFmt numFmtId="170" formatCode="#,##0.00,"/>
  </numFmts>
  <fonts count="19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20"/>
      <name val="Times New Roman"/>
      <family val="1"/>
      <charset val="204"/>
    </font>
    <font>
      <sz val="10"/>
      <color theme="1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sz val="10"/>
      <color rgb="FF1C1C1C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Calibri"/>
      <family val="2"/>
      <charset val="204"/>
    </font>
    <font>
      <sz val="12"/>
      <name val="Times New Roman"/>
      <family val="1"/>
      <charset val="204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3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3">
    <xf numFmtId="0" fontId="0" fillId="0" borderId="0"/>
    <xf numFmtId="0" fontId="2" fillId="0" borderId="0"/>
    <xf numFmtId="0" fontId="4" fillId="0" borderId="0"/>
    <xf numFmtId="0" fontId="6" fillId="0" borderId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6" fillId="0" borderId="0"/>
    <xf numFmtId="169" fontId="4" fillId="0" borderId="0" applyFont="0" applyFill="0" applyBorder="0" applyAlignment="0" applyProtection="0"/>
    <xf numFmtId="0" fontId="15" fillId="0" borderId="0"/>
  </cellStyleXfs>
  <cellXfs count="110">
    <xf numFmtId="0" fontId="0" fillId="0" borderId="0" xfId="0"/>
    <xf numFmtId="0" fontId="1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wrapText="1"/>
    </xf>
    <xf numFmtId="49" fontId="2" fillId="0" borderId="3" xfId="1" applyNumberFormat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3" fontId="2" fillId="0" borderId="5" xfId="0" applyNumberFormat="1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49" fontId="12" fillId="0" borderId="3" xfId="0" applyNumberFormat="1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166" fontId="12" fillId="0" borderId="3" xfId="0" applyNumberFormat="1" applyFont="1" applyFill="1" applyBorder="1" applyAlignment="1">
      <alignment horizontal="center" vertical="center" wrapText="1"/>
    </xf>
    <xf numFmtId="49" fontId="12" fillId="0" borderId="4" xfId="0" applyNumberFormat="1" applyFont="1" applyFill="1" applyBorder="1" applyAlignment="1">
      <alignment horizontal="center" vertical="center" wrapText="1"/>
    </xf>
    <xf numFmtId="165" fontId="2" fillId="0" borderId="3" xfId="0" applyNumberFormat="1" applyFont="1" applyFill="1" applyBorder="1" applyAlignment="1">
      <alignment horizontal="center" vertical="center" wrapText="1"/>
    </xf>
    <xf numFmtId="166" fontId="12" fillId="0" borderId="4" xfId="0" applyNumberFormat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4" fontId="13" fillId="0" borderId="3" xfId="0" applyNumberFormat="1" applyFont="1" applyFill="1" applyBorder="1" applyAlignment="1">
      <alignment horizontal="center" vertical="center"/>
    </xf>
    <xf numFmtId="4" fontId="2" fillId="0" borderId="3" xfId="0" applyNumberFormat="1" applyFont="1" applyFill="1" applyBorder="1" applyAlignment="1">
      <alignment horizontal="center" vertical="center" wrapText="1"/>
    </xf>
    <xf numFmtId="165" fontId="2" fillId="0" borderId="5" xfId="0" applyNumberFormat="1" applyFont="1" applyFill="1" applyBorder="1" applyAlignment="1">
      <alignment horizontal="center" vertical="center" wrapText="1"/>
    </xf>
    <xf numFmtId="165" fontId="9" fillId="0" borderId="3" xfId="0" applyNumberFormat="1" applyFont="1" applyFill="1" applyBorder="1" applyAlignment="1">
      <alignment horizontal="center" vertical="center" wrapText="1"/>
    </xf>
    <xf numFmtId="166" fontId="2" fillId="0" borderId="5" xfId="1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right" vertical="center" wrapText="1"/>
    </xf>
    <xf numFmtId="0" fontId="1" fillId="0" borderId="0" xfId="0" applyFont="1" applyFill="1" applyAlignment="1">
      <alignment horizontal="right" wrapText="1"/>
    </xf>
    <xf numFmtId="3" fontId="2" fillId="0" borderId="3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wrapText="1"/>
    </xf>
    <xf numFmtId="167" fontId="2" fillId="0" borderId="3" xfId="0" applyNumberFormat="1" applyFont="1" applyFill="1" applyBorder="1" applyAlignment="1">
      <alignment horizontal="center" vertical="center" wrapText="1"/>
    </xf>
    <xf numFmtId="166" fontId="2" fillId="0" borderId="3" xfId="0" applyNumberFormat="1" applyFont="1" applyFill="1" applyBorder="1" applyAlignment="1">
      <alignment horizontal="center" vertical="center" wrapText="1"/>
    </xf>
    <xf numFmtId="1" fontId="2" fillId="0" borderId="5" xfId="0" applyNumberFormat="1" applyFont="1" applyFill="1" applyBorder="1" applyAlignment="1">
      <alignment horizontal="center" vertical="center" wrapText="1"/>
    </xf>
    <xf numFmtId="49" fontId="2" fillId="0" borderId="2" xfId="1" applyNumberFormat="1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167" fontId="2" fillId="0" borderId="2" xfId="0" applyNumberFormat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66" fontId="2" fillId="0" borderId="2" xfId="0" applyNumberFormat="1" applyFont="1" applyFill="1" applyBorder="1" applyAlignment="1">
      <alignment horizontal="center" vertical="center" wrapText="1"/>
    </xf>
    <xf numFmtId="1" fontId="2" fillId="0" borderId="8" xfId="0" applyNumberFormat="1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165" fontId="9" fillId="0" borderId="3" xfId="0" applyNumberFormat="1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 wrapText="1"/>
    </xf>
    <xf numFmtId="165" fontId="13" fillId="0" borderId="3" xfId="0" applyNumberFormat="1" applyFont="1" applyFill="1" applyBorder="1" applyAlignment="1">
      <alignment horizontal="center" vertical="center" wrapText="1"/>
    </xf>
    <xf numFmtId="168" fontId="9" fillId="0" borderId="3" xfId="0" applyNumberFormat="1" applyFont="1" applyFill="1" applyBorder="1" applyAlignment="1">
      <alignment horizontal="center" vertical="center" wrapText="1"/>
    </xf>
    <xf numFmtId="2" fontId="2" fillId="0" borderId="3" xfId="0" applyNumberFormat="1" applyFont="1" applyFill="1" applyBorder="1" applyAlignment="1">
      <alignment horizontal="center" vertical="center" wrapText="1"/>
    </xf>
    <xf numFmtId="4" fontId="2" fillId="0" borderId="5" xfId="0" applyNumberFormat="1" applyFont="1" applyFill="1" applyBorder="1" applyAlignment="1">
      <alignment horizontal="center" vertical="center" wrapText="1"/>
    </xf>
    <xf numFmtId="165" fontId="9" fillId="0" borderId="5" xfId="0" applyNumberFormat="1" applyFont="1" applyFill="1" applyBorder="1" applyAlignment="1">
      <alignment horizontal="center" vertical="center" wrapText="1"/>
    </xf>
    <xf numFmtId="2" fontId="2" fillId="0" borderId="6" xfId="0" applyNumberFormat="1" applyFont="1" applyFill="1" applyBorder="1" applyAlignment="1">
      <alignment horizontal="center" vertical="center" wrapText="1"/>
    </xf>
    <xf numFmtId="49" fontId="2" fillId="0" borderId="3" xfId="1" applyNumberForma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4" fontId="2" fillId="0" borderId="3" xfId="1" applyNumberFormat="1" applyFont="1" applyFill="1" applyBorder="1" applyAlignment="1">
      <alignment horizontal="center" vertical="center" wrapText="1"/>
    </xf>
    <xf numFmtId="0" fontId="11" fillId="0" borderId="3" xfId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4" fontId="2" fillId="0" borderId="2" xfId="0" applyNumberFormat="1" applyFont="1" applyFill="1" applyBorder="1" applyAlignment="1">
      <alignment horizontal="center" vertical="center" wrapText="1"/>
    </xf>
    <xf numFmtId="165" fontId="2" fillId="0" borderId="2" xfId="0" applyNumberFormat="1" applyFont="1" applyFill="1" applyBorder="1" applyAlignment="1">
      <alignment horizontal="center" vertical="center" wrapText="1"/>
    </xf>
    <xf numFmtId="165" fontId="2" fillId="0" borderId="8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49" fontId="2" fillId="0" borderId="4" xfId="1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4" fontId="2" fillId="0" borderId="4" xfId="0" applyNumberFormat="1" applyFont="1" applyFill="1" applyBorder="1" applyAlignment="1">
      <alignment horizontal="center" vertical="center" wrapText="1"/>
    </xf>
    <xf numFmtId="164" fontId="2" fillId="0" borderId="4" xfId="0" applyNumberFormat="1" applyFont="1" applyFill="1" applyBorder="1" applyAlignment="1">
      <alignment horizontal="center" vertical="center" wrapText="1"/>
    </xf>
    <xf numFmtId="3" fontId="2" fillId="0" borderId="4" xfId="0" applyNumberFormat="1" applyFont="1" applyFill="1" applyBorder="1" applyAlignment="1">
      <alignment horizontal="center" vertical="center" wrapText="1"/>
    </xf>
    <xf numFmtId="165" fontId="2" fillId="0" borderId="4" xfId="0" applyNumberFormat="1" applyFont="1" applyFill="1" applyBorder="1" applyAlignment="1">
      <alignment horizontal="center" vertical="center" wrapText="1"/>
    </xf>
    <xf numFmtId="165" fontId="2" fillId="0" borderId="9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wrapText="1"/>
    </xf>
    <xf numFmtId="49" fontId="2" fillId="0" borderId="5" xfId="1" applyNumberFormat="1" applyFont="1" applyFill="1" applyBorder="1" applyAlignment="1">
      <alignment horizontal="center" vertical="center" wrapText="1"/>
    </xf>
    <xf numFmtId="166" fontId="2" fillId="0" borderId="3" xfId="1" applyNumberFormat="1" applyFont="1" applyFill="1" applyBorder="1" applyAlignment="1">
      <alignment horizontal="center" vertical="center" wrapText="1"/>
    </xf>
    <xf numFmtId="166" fontId="2" fillId="0" borderId="3" xfId="1" quotePrefix="1" applyNumberFormat="1" applyFont="1" applyFill="1" applyBorder="1" applyAlignment="1">
      <alignment horizontal="center" vertical="center" wrapText="1"/>
    </xf>
    <xf numFmtId="166" fontId="9" fillId="0" borderId="5" xfId="0" applyNumberFormat="1" applyFont="1" applyFill="1" applyBorder="1" applyAlignment="1">
      <alignment horizontal="center" vertical="center" wrapText="1"/>
    </xf>
    <xf numFmtId="2" fontId="2" fillId="0" borderId="3" xfId="1" quotePrefix="1" applyNumberFormat="1" applyFont="1" applyFill="1" applyBorder="1" applyAlignment="1">
      <alignment horizontal="center" vertical="center" wrapText="1"/>
    </xf>
    <xf numFmtId="1" fontId="2" fillId="0" borderId="3" xfId="1" quotePrefix="1" applyNumberFormat="1" applyFont="1" applyFill="1" applyBorder="1" applyAlignment="1">
      <alignment horizontal="center" vertical="center" wrapText="1"/>
    </xf>
    <xf numFmtId="165" fontId="13" fillId="0" borderId="3" xfId="0" applyNumberFormat="1" applyFont="1" applyFill="1" applyBorder="1" applyAlignment="1">
      <alignment horizontal="center" vertical="center"/>
    </xf>
    <xf numFmtId="3" fontId="13" fillId="0" borderId="3" xfId="0" applyNumberFormat="1" applyFont="1" applyFill="1" applyBorder="1" applyAlignment="1">
      <alignment horizontal="center" vertical="center"/>
    </xf>
    <xf numFmtId="3" fontId="9" fillId="0" borderId="3" xfId="0" applyNumberFormat="1" applyFont="1" applyFill="1" applyBorder="1" applyAlignment="1">
      <alignment horizontal="center" vertical="center"/>
    </xf>
    <xf numFmtId="3" fontId="9" fillId="0" borderId="3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1" fillId="0" borderId="5" xfId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left" vertical="center" wrapText="1"/>
    </xf>
    <xf numFmtId="9" fontId="16" fillId="0" borderId="3" xfId="0" applyNumberFormat="1" applyFont="1" applyFill="1" applyBorder="1" applyAlignment="1">
      <alignment horizontal="center" vertical="center" wrapText="1"/>
    </xf>
    <xf numFmtId="49" fontId="16" fillId="0" borderId="3" xfId="1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center" vertical="center" wrapText="1"/>
    </xf>
    <xf numFmtId="0" fontId="11" fillId="0" borderId="5" xfId="1" applyFont="1" applyFill="1" applyBorder="1" applyAlignment="1">
      <alignment horizontal="center" vertical="center" wrapText="1"/>
    </xf>
    <xf numFmtId="0" fontId="11" fillId="0" borderId="6" xfId="1" applyFont="1" applyFill="1" applyBorder="1" applyAlignment="1">
      <alignment horizontal="center" vertical="center" wrapText="1"/>
    </xf>
    <xf numFmtId="0" fontId="11" fillId="0" borderId="7" xfId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18" fillId="0" borderId="0" xfId="0" applyFont="1" applyBorder="1" applyAlignment="1">
      <alignment horizontal="center" vertical="center" wrapText="1"/>
    </xf>
  </cellXfs>
  <cellStyles count="13">
    <cellStyle name="Normal" xfId="12" xr:uid="{00000000-0005-0000-0000-000000000000}"/>
    <cellStyle name="Обычный" xfId="0" builtinId="0"/>
    <cellStyle name="Обычный 2" xfId="1" xr:uid="{00000000-0005-0000-0000-000002000000}"/>
    <cellStyle name="Обычный 2 2" xfId="10" xr:uid="{00000000-0005-0000-0000-000003000000}"/>
    <cellStyle name="Обычный 3" xfId="2" xr:uid="{00000000-0005-0000-0000-000004000000}"/>
    <cellStyle name="Обычный 4" xfId="3" xr:uid="{00000000-0005-0000-0000-000005000000}"/>
    <cellStyle name="Обычный 5" xfId="4" xr:uid="{00000000-0005-0000-0000-000006000000}"/>
    <cellStyle name="Финансовый 2" xfId="5" xr:uid="{00000000-0005-0000-0000-000007000000}"/>
    <cellStyle name="Финансовый 2 2" xfId="9" xr:uid="{00000000-0005-0000-0000-000008000000}"/>
    <cellStyle name="Финансовый 2 3" xfId="8" xr:uid="{00000000-0005-0000-0000-000009000000}"/>
    <cellStyle name="Финансовый 2 4" xfId="6" xr:uid="{00000000-0005-0000-0000-00000A000000}"/>
    <cellStyle name="Финансовый 3" xfId="11" xr:uid="{00000000-0005-0000-0000-00000B000000}"/>
    <cellStyle name="Финансовый 4" xfId="7" xr:uid="{00000000-0005-0000-0000-00000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2"/>
  <sheetViews>
    <sheetView tabSelected="1" zoomScale="85" zoomScaleNormal="85" zoomScaleSheetLayoutView="70" workbookViewId="0">
      <selection activeCell="O2" sqref="O2"/>
    </sheetView>
  </sheetViews>
  <sheetFormatPr defaultRowHeight="15" x14ac:dyDescent="0.2"/>
  <cols>
    <col min="1" max="1" width="8.42578125" style="3" customWidth="1"/>
    <col min="2" max="2" width="40.140625" style="3" customWidth="1"/>
    <col min="3" max="3" width="18" style="3" customWidth="1"/>
    <col min="4" max="4" width="24" style="3" customWidth="1"/>
    <col min="5" max="5" width="18.140625" style="3" customWidth="1"/>
    <col min="6" max="6" width="23.5703125" style="3" customWidth="1"/>
    <col min="7" max="7" width="16.140625" style="3" customWidth="1"/>
    <col min="8" max="8" width="17.5703125" style="3" customWidth="1"/>
    <col min="9" max="9" width="23" style="3" customWidth="1"/>
    <col min="10" max="10" width="16.42578125" style="3" customWidth="1"/>
    <col min="11" max="11" width="16.7109375" style="3" customWidth="1"/>
    <col min="12" max="12" width="15.140625" style="3" customWidth="1"/>
    <col min="13" max="13" width="14.85546875" style="3" customWidth="1"/>
    <col min="14" max="14" width="15.42578125" style="3" customWidth="1"/>
    <col min="15" max="15" width="23.28515625" style="1" customWidth="1"/>
    <col min="16" max="16" width="24.28515625" style="1" customWidth="1"/>
    <col min="17" max="17" width="11.85546875" style="1" customWidth="1"/>
    <col min="18" max="182" width="9.140625" style="1"/>
    <col min="183" max="183" width="6.28515625" style="1" bestFit="1" customWidth="1"/>
    <col min="184" max="184" width="40.42578125" style="1" customWidth="1"/>
    <col min="185" max="185" width="13.85546875" style="1" customWidth="1"/>
    <col min="186" max="186" width="18" style="1" customWidth="1"/>
    <col min="187" max="187" width="16.42578125" style="1" customWidth="1"/>
    <col min="188" max="188" width="20.85546875" style="1" customWidth="1"/>
    <col min="189" max="189" width="11.7109375" style="1" customWidth="1"/>
    <col min="190" max="190" width="20.5703125" style="1" customWidth="1"/>
    <col min="191" max="191" width="16.42578125" style="1" customWidth="1"/>
    <col min="192" max="192" width="13.85546875" style="1" customWidth="1"/>
    <col min="193" max="193" width="13" style="1" customWidth="1"/>
    <col min="194" max="194" width="17.5703125" style="1" customWidth="1"/>
    <col min="195" max="195" width="10.5703125" style="1" customWidth="1"/>
    <col min="196" max="196" width="12.7109375" style="1" customWidth="1"/>
    <col min="197" max="197" width="35.140625" style="1" customWidth="1"/>
    <col min="198" max="438" width="9.140625" style="1"/>
    <col min="439" max="439" width="6.28515625" style="1" bestFit="1" customWidth="1"/>
    <col min="440" max="440" width="40.42578125" style="1" customWidth="1"/>
    <col min="441" max="441" width="13.85546875" style="1" customWidth="1"/>
    <col min="442" max="442" width="18" style="1" customWidth="1"/>
    <col min="443" max="443" width="16.42578125" style="1" customWidth="1"/>
    <col min="444" max="444" width="20.85546875" style="1" customWidth="1"/>
    <col min="445" max="445" width="11.7109375" style="1" customWidth="1"/>
    <col min="446" max="446" width="20.5703125" style="1" customWidth="1"/>
    <col min="447" max="447" width="16.42578125" style="1" customWidth="1"/>
    <col min="448" max="448" width="13.85546875" style="1" customWidth="1"/>
    <col min="449" max="449" width="13" style="1" customWidth="1"/>
    <col min="450" max="450" width="17.5703125" style="1" customWidth="1"/>
    <col min="451" max="451" width="10.5703125" style="1" customWidth="1"/>
    <col min="452" max="452" width="12.7109375" style="1" customWidth="1"/>
    <col min="453" max="453" width="35.140625" style="1" customWidth="1"/>
    <col min="454" max="694" width="9.140625" style="1"/>
    <col min="695" max="695" width="6.28515625" style="1" bestFit="1" customWidth="1"/>
    <col min="696" max="696" width="40.42578125" style="1" customWidth="1"/>
    <col min="697" max="697" width="13.85546875" style="1" customWidth="1"/>
    <col min="698" max="698" width="18" style="1" customWidth="1"/>
    <col min="699" max="699" width="16.42578125" style="1" customWidth="1"/>
    <col min="700" max="700" width="20.85546875" style="1" customWidth="1"/>
    <col min="701" max="701" width="11.7109375" style="1" customWidth="1"/>
    <col min="702" max="702" width="20.5703125" style="1" customWidth="1"/>
    <col min="703" max="703" width="16.42578125" style="1" customWidth="1"/>
    <col min="704" max="704" width="13.85546875" style="1" customWidth="1"/>
    <col min="705" max="705" width="13" style="1" customWidth="1"/>
    <col min="706" max="706" width="17.5703125" style="1" customWidth="1"/>
    <col min="707" max="707" width="10.5703125" style="1" customWidth="1"/>
    <col min="708" max="708" width="12.7109375" style="1" customWidth="1"/>
    <col min="709" max="709" width="35.140625" style="1" customWidth="1"/>
    <col min="710" max="950" width="9.140625" style="1"/>
    <col min="951" max="951" width="6.28515625" style="1" bestFit="1" customWidth="1"/>
    <col min="952" max="952" width="40.42578125" style="1" customWidth="1"/>
    <col min="953" max="953" width="13.85546875" style="1" customWidth="1"/>
    <col min="954" max="954" width="18" style="1" customWidth="1"/>
    <col min="955" max="955" width="16.42578125" style="1" customWidth="1"/>
    <col min="956" max="956" width="20.85546875" style="1" customWidth="1"/>
    <col min="957" max="957" width="11.7109375" style="1" customWidth="1"/>
    <col min="958" max="958" width="20.5703125" style="1" customWidth="1"/>
    <col min="959" max="959" width="16.42578125" style="1" customWidth="1"/>
    <col min="960" max="960" width="13.85546875" style="1" customWidth="1"/>
    <col min="961" max="961" width="13" style="1" customWidth="1"/>
    <col min="962" max="962" width="17.5703125" style="1" customWidth="1"/>
    <col min="963" max="963" width="10.5703125" style="1" customWidth="1"/>
    <col min="964" max="964" width="12.7109375" style="1" customWidth="1"/>
    <col min="965" max="965" width="35.140625" style="1" customWidth="1"/>
    <col min="966" max="1206" width="9.140625" style="1"/>
    <col min="1207" max="1207" width="6.28515625" style="1" bestFit="1" customWidth="1"/>
    <col min="1208" max="1208" width="40.42578125" style="1" customWidth="1"/>
    <col min="1209" max="1209" width="13.85546875" style="1" customWidth="1"/>
    <col min="1210" max="1210" width="18" style="1" customWidth="1"/>
    <col min="1211" max="1211" width="16.42578125" style="1" customWidth="1"/>
    <col min="1212" max="1212" width="20.85546875" style="1" customWidth="1"/>
    <col min="1213" max="1213" width="11.7109375" style="1" customWidth="1"/>
    <col min="1214" max="1214" width="20.5703125" style="1" customWidth="1"/>
    <col min="1215" max="1215" width="16.42578125" style="1" customWidth="1"/>
    <col min="1216" max="1216" width="13.85546875" style="1" customWidth="1"/>
    <col min="1217" max="1217" width="13" style="1" customWidth="1"/>
    <col min="1218" max="1218" width="17.5703125" style="1" customWidth="1"/>
    <col min="1219" max="1219" width="10.5703125" style="1" customWidth="1"/>
    <col min="1220" max="1220" width="12.7109375" style="1" customWidth="1"/>
    <col min="1221" max="1221" width="35.140625" style="1" customWidth="1"/>
    <col min="1222" max="1462" width="9.140625" style="1"/>
    <col min="1463" max="1463" width="6.28515625" style="1" bestFit="1" customWidth="1"/>
    <col min="1464" max="1464" width="40.42578125" style="1" customWidth="1"/>
    <col min="1465" max="1465" width="13.85546875" style="1" customWidth="1"/>
    <col min="1466" max="1466" width="18" style="1" customWidth="1"/>
    <col min="1467" max="1467" width="16.42578125" style="1" customWidth="1"/>
    <col min="1468" max="1468" width="20.85546875" style="1" customWidth="1"/>
    <col min="1469" max="1469" width="11.7109375" style="1" customWidth="1"/>
    <col min="1470" max="1470" width="20.5703125" style="1" customWidth="1"/>
    <col min="1471" max="1471" width="16.42578125" style="1" customWidth="1"/>
    <col min="1472" max="1472" width="13.85546875" style="1" customWidth="1"/>
    <col min="1473" max="1473" width="13" style="1" customWidth="1"/>
    <col min="1474" max="1474" width="17.5703125" style="1" customWidth="1"/>
    <col min="1475" max="1475" width="10.5703125" style="1" customWidth="1"/>
    <col min="1476" max="1476" width="12.7109375" style="1" customWidth="1"/>
    <col min="1477" max="1477" width="35.140625" style="1" customWidth="1"/>
    <col min="1478" max="1718" width="9.140625" style="1"/>
    <col min="1719" max="1719" width="6.28515625" style="1" bestFit="1" customWidth="1"/>
    <col min="1720" max="1720" width="40.42578125" style="1" customWidth="1"/>
    <col min="1721" max="1721" width="13.85546875" style="1" customWidth="1"/>
    <col min="1722" max="1722" width="18" style="1" customWidth="1"/>
    <col min="1723" max="1723" width="16.42578125" style="1" customWidth="1"/>
    <col min="1724" max="1724" width="20.85546875" style="1" customWidth="1"/>
    <col min="1725" max="1725" width="11.7109375" style="1" customWidth="1"/>
    <col min="1726" max="1726" width="20.5703125" style="1" customWidth="1"/>
    <col min="1727" max="1727" width="16.42578125" style="1" customWidth="1"/>
    <col min="1728" max="1728" width="13.85546875" style="1" customWidth="1"/>
    <col min="1729" max="1729" width="13" style="1" customWidth="1"/>
    <col min="1730" max="1730" width="17.5703125" style="1" customWidth="1"/>
    <col min="1731" max="1731" width="10.5703125" style="1" customWidth="1"/>
    <col min="1732" max="1732" width="12.7109375" style="1" customWidth="1"/>
    <col min="1733" max="1733" width="35.140625" style="1" customWidth="1"/>
    <col min="1734" max="1974" width="9.140625" style="1"/>
    <col min="1975" max="1975" width="6.28515625" style="1" bestFit="1" customWidth="1"/>
    <col min="1976" max="1976" width="40.42578125" style="1" customWidth="1"/>
    <col min="1977" max="1977" width="13.85546875" style="1" customWidth="1"/>
    <col min="1978" max="1978" width="18" style="1" customWidth="1"/>
    <col min="1979" max="1979" width="16.42578125" style="1" customWidth="1"/>
    <col min="1980" max="1980" width="20.85546875" style="1" customWidth="1"/>
    <col min="1981" max="1981" width="11.7109375" style="1" customWidth="1"/>
    <col min="1982" max="1982" width="20.5703125" style="1" customWidth="1"/>
    <col min="1983" max="1983" width="16.42578125" style="1" customWidth="1"/>
    <col min="1984" max="1984" width="13.85546875" style="1" customWidth="1"/>
    <col min="1985" max="1985" width="13" style="1" customWidth="1"/>
    <col min="1986" max="1986" width="17.5703125" style="1" customWidth="1"/>
    <col min="1987" max="1987" width="10.5703125" style="1" customWidth="1"/>
    <col min="1988" max="1988" width="12.7109375" style="1" customWidth="1"/>
    <col min="1989" max="1989" width="35.140625" style="1" customWidth="1"/>
    <col min="1990" max="2230" width="9.140625" style="1"/>
    <col min="2231" max="2231" width="6.28515625" style="1" bestFit="1" customWidth="1"/>
    <col min="2232" max="2232" width="40.42578125" style="1" customWidth="1"/>
    <col min="2233" max="2233" width="13.85546875" style="1" customWidth="1"/>
    <col min="2234" max="2234" width="18" style="1" customWidth="1"/>
    <col min="2235" max="2235" width="16.42578125" style="1" customWidth="1"/>
    <col min="2236" max="2236" width="20.85546875" style="1" customWidth="1"/>
    <col min="2237" max="2237" width="11.7109375" style="1" customWidth="1"/>
    <col min="2238" max="2238" width="20.5703125" style="1" customWidth="1"/>
    <col min="2239" max="2239" width="16.42578125" style="1" customWidth="1"/>
    <col min="2240" max="2240" width="13.85546875" style="1" customWidth="1"/>
    <col min="2241" max="2241" width="13" style="1" customWidth="1"/>
    <col min="2242" max="2242" width="17.5703125" style="1" customWidth="1"/>
    <col min="2243" max="2243" width="10.5703125" style="1" customWidth="1"/>
    <col min="2244" max="2244" width="12.7109375" style="1" customWidth="1"/>
    <col min="2245" max="2245" width="35.140625" style="1" customWidth="1"/>
    <col min="2246" max="2486" width="9.140625" style="1"/>
    <col min="2487" max="2487" width="6.28515625" style="1" bestFit="1" customWidth="1"/>
    <col min="2488" max="2488" width="40.42578125" style="1" customWidth="1"/>
    <col min="2489" max="2489" width="13.85546875" style="1" customWidth="1"/>
    <col min="2490" max="2490" width="18" style="1" customWidth="1"/>
    <col min="2491" max="2491" width="16.42578125" style="1" customWidth="1"/>
    <col min="2492" max="2492" width="20.85546875" style="1" customWidth="1"/>
    <col min="2493" max="2493" width="11.7109375" style="1" customWidth="1"/>
    <col min="2494" max="2494" width="20.5703125" style="1" customWidth="1"/>
    <col min="2495" max="2495" width="16.42578125" style="1" customWidth="1"/>
    <col min="2496" max="2496" width="13.85546875" style="1" customWidth="1"/>
    <col min="2497" max="2497" width="13" style="1" customWidth="1"/>
    <col min="2498" max="2498" width="17.5703125" style="1" customWidth="1"/>
    <col min="2499" max="2499" width="10.5703125" style="1" customWidth="1"/>
    <col min="2500" max="2500" width="12.7109375" style="1" customWidth="1"/>
    <col min="2501" max="2501" width="35.140625" style="1" customWidth="1"/>
    <col min="2502" max="2742" width="9.140625" style="1"/>
    <col min="2743" max="2743" width="6.28515625" style="1" bestFit="1" customWidth="1"/>
    <col min="2744" max="2744" width="40.42578125" style="1" customWidth="1"/>
    <col min="2745" max="2745" width="13.85546875" style="1" customWidth="1"/>
    <col min="2746" max="2746" width="18" style="1" customWidth="1"/>
    <col min="2747" max="2747" width="16.42578125" style="1" customWidth="1"/>
    <col min="2748" max="2748" width="20.85546875" style="1" customWidth="1"/>
    <col min="2749" max="2749" width="11.7109375" style="1" customWidth="1"/>
    <col min="2750" max="2750" width="20.5703125" style="1" customWidth="1"/>
    <col min="2751" max="2751" width="16.42578125" style="1" customWidth="1"/>
    <col min="2752" max="2752" width="13.85546875" style="1" customWidth="1"/>
    <col min="2753" max="2753" width="13" style="1" customWidth="1"/>
    <col min="2754" max="2754" width="17.5703125" style="1" customWidth="1"/>
    <col min="2755" max="2755" width="10.5703125" style="1" customWidth="1"/>
    <col min="2756" max="2756" width="12.7109375" style="1" customWidth="1"/>
    <col min="2757" max="2757" width="35.140625" style="1" customWidth="1"/>
    <col min="2758" max="2998" width="9.140625" style="1"/>
    <col min="2999" max="2999" width="6.28515625" style="1" bestFit="1" customWidth="1"/>
    <col min="3000" max="3000" width="40.42578125" style="1" customWidth="1"/>
    <col min="3001" max="3001" width="13.85546875" style="1" customWidth="1"/>
    <col min="3002" max="3002" width="18" style="1" customWidth="1"/>
    <col min="3003" max="3003" width="16.42578125" style="1" customWidth="1"/>
    <col min="3004" max="3004" width="20.85546875" style="1" customWidth="1"/>
    <col min="3005" max="3005" width="11.7109375" style="1" customWidth="1"/>
    <col min="3006" max="3006" width="20.5703125" style="1" customWidth="1"/>
    <col min="3007" max="3007" width="16.42578125" style="1" customWidth="1"/>
    <col min="3008" max="3008" width="13.85546875" style="1" customWidth="1"/>
    <col min="3009" max="3009" width="13" style="1" customWidth="1"/>
    <col min="3010" max="3010" width="17.5703125" style="1" customWidth="1"/>
    <col min="3011" max="3011" width="10.5703125" style="1" customWidth="1"/>
    <col min="3012" max="3012" width="12.7109375" style="1" customWidth="1"/>
    <col min="3013" max="3013" width="35.140625" style="1" customWidth="1"/>
    <col min="3014" max="3254" width="9.140625" style="1"/>
    <col min="3255" max="3255" width="6.28515625" style="1" bestFit="1" customWidth="1"/>
    <col min="3256" max="3256" width="40.42578125" style="1" customWidth="1"/>
    <col min="3257" max="3257" width="13.85546875" style="1" customWidth="1"/>
    <col min="3258" max="3258" width="18" style="1" customWidth="1"/>
    <col min="3259" max="3259" width="16.42578125" style="1" customWidth="1"/>
    <col min="3260" max="3260" width="20.85546875" style="1" customWidth="1"/>
    <col min="3261" max="3261" width="11.7109375" style="1" customWidth="1"/>
    <col min="3262" max="3262" width="20.5703125" style="1" customWidth="1"/>
    <col min="3263" max="3263" width="16.42578125" style="1" customWidth="1"/>
    <col min="3264" max="3264" width="13.85546875" style="1" customWidth="1"/>
    <col min="3265" max="3265" width="13" style="1" customWidth="1"/>
    <col min="3266" max="3266" width="17.5703125" style="1" customWidth="1"/>
    <col min="3267" max="3267" width="10.5703125" style="1" customWidth="1"/>
    <col min="3268" max="3268" width="12.7109375" style="1" customWidth="1"/>
    <col min="3269" max="3269" width="35.140625" style="1" customWidth="1"/>
    <col min="3270" max="3510" width="9.140625" style="1"/>
    <col min="3511" max="3511" width="6.28515625" style="1" bestFit="1" customWidth="1"/>
    <col min="3512" max="3512" width="40.42578125" style="1" customWidth="1"/>
    <col min="3513" max="3513" width="13.85546875" style="1" customWidth="1"/>
    <col min="3514" max="3514" width="18" style="1" customWidth="1"/>
    <col min="3515" max="3515" width="16.42578125" style="1" customWidth="1"/>
    <col min="3516" max="3516" width="20.85546875" style="1" customWidth="1"/>
    <col min="3517" max="3517" width="11.7109375" style="1" customWidth="1"/>
    <col min="3518" max="3518" width="20.5703125" style="1" customWidth="1"/>
    <col min="3519" max="3519" width="16.42578125" style="1" customWidth="1"/>
    <col min="3520" max="3520" width="13.85546875" style="1" customWidth="1"/>
    <col min="3521" max="3521" width="13" style="1" customWidth="1"/>
    <col min="3522" max="3522" width="17.5703125" style="1" customWidth="1"/>
    <col min="3523" max="3523" width="10.5703125" style="1" customWidth="1"/>
    <col min="3524" max="3524" width="12.7109375" style="1" customWidth="1"/>
    <col min="3525" max="3525" width="35.140625" style="1" customWidth="1"/>
    <col min="3526" max="3766" width="9.140625" style="1"/>
    <col min="3767" max="3767" width="6.28515625" style="1" bestFit="1" customWidth="1"/>
    <col min="3768" max="3768" width="40.42578125" style="1" customWidth="1"/>
    <col min="3769" max="3769" width="13.85546875" style="1" customWidth="1"/>
    <col min="3770" max="3770" width="18" style="1" customWidth="1"/>
    <col min="3771" max="3771" width="16.42578125" style="1" customWidth="1"/>
    <col min="3772" max="3772" width="20.85546875" style="1" customWidth="1"/>
    <col min="3773" max="3773" width="11.7109375" style="1" customWidth="1"/>
    <col min="3774" max="3774" width="20.5703125" style="1" customWidth="1"/>
    <col min="3775" max="3775" width="16.42578125" style="1" customWidth="1"/>
    <col min="3776" max="3776" width="13.85546875" style="1" customWidth="1"/>
    <col min="3777" max="3777" width="13" style="1" customWidth="1"/>
    <col min="3778" max="3778" width="17.5703125" style="1" customWidth="1"/>
    <col min="3779" max="3779" width="10.5703125" style="1" customWidth="1"/>
    <col min="3780" max="3780" width="12.7109375" style="1" customWidth="1"/>
    <col min="3781" max="3781" width="35.140625" style="1" customWidth="1"/>
    <col min="3782" max="4022" width="9.140625" style="1"/>
    <col min="4023" max="4023" width="6.28515625" style="1" bestFit="1" customWidth="1"/>
    <col min="4024" max="4024" width="40.42578125" style="1" customWidth="1"/>
    <col min="4025" max="4025" width="13.85546875" style="1" customWidth="1"/>
    <col min="4026" max="4026" width="18" style="1" customWidth="1"/>
    <col min="4027" max="4027" width="16.42578125" style="1" customWidth="1"/>
    <col min="4028" max="4028" width="20.85546875" style="1" customWidth="1"/>
    <col min="4029" max="4029" width="11.7109375" style="1" customWidth="1"/>
    <col min="4030" max="4030" width="20.5703125" style="1" customWidth="1"/>
    <col min="4031" max="4031" width="16.42578125" style="1" customWidth="1"/>
    <col min="4032" max="4032" width="13.85546875" style="1" customWidth="1"/>
    <col min="4033" max="4033" width="13" style="1" customWidth="1"/>
    <col min="4034" max="4034" width="17.5703125" style="1" customWidth="1"/>
    <col min="4035" max="4035" width="10.5703125" style="1" customWidth="1"/>
    <col min="4036" max="4036" width="12.7109375" style="1" customWidth="1"/>
    <col min="4037" max="4037" width="35.140625" style="1" customWidth="1"/>
    <col min="4038" max="4278" width="9.140625" style="1"/>
    <col min="4279" max="4279" width="6.28515625" style="1" bestFit="1" customWidth="1"/>
    <col min="4280" max="4280" width="40.42578125" style="1" customWidth="1"/>
    <col min="4281" max="4281" width="13.85546875" style="1" customWidth="1"/>
    <col min="4282" max="4282" width="18" style="1" customWidth="1"/>
    <col min="4283" max="4283" width="16.42578125" style="1" customWidth="1"/>
    <col min="4284" max="4284" width="20.85546875" style="1" customWidth="1"/>
    <col min="4285" max="4285" width="11.7109375" style="1" customWidth="1"/>
    <col min="4286" max="4286" width="20.5703125" style="1" customWidth="1"/>
    <col min="4287" max="4287" width="16.42578125" style="1" customWidth="1"/>
    <col min="4288" max="4288" width="13.85546875" style="1" customWidth="1"/>
    <col min="4289" max="4289" width="13" style="1" customWidth="1"/>
    <col min="4290" max="4290" width="17.5703125" style="1" customWidth="1"/>
    <col min="4291" max="4291" width="10.5703125" style="1" customWidth="1"/>
    <col min="4292" max="4292" width="12.7109375" style="1" customWidth="1"/>
    <col min="4293" max="4293" width="35.140625" style="1" customWidth="1"/>
    <col min="4294" max="4534" width="9.140625" style="1"/>
    <col min="4535" max="4535" width="6.28515625" style="1" bestFit="1" customWidth="1"/>
    <col min="4536" max="4536" width="40.42578125" style="1" customWidth="1"/>
    <col min="4537" max="4537" width="13.85546875" style="1" customWidth="1"/>
    <col min="4538" max="4538" width="18" style="1" customWidth="1"/>
    <col min="4539" max="4539" width="16.42578125" style="1" customWidth="1"/>
    <col min="4540" max="4540" width="20.85546875" style="1" customWidth="1"/>
    <col min="4541" max="4541" width="11.7109375" style="1" customWidth="1"/>
    <col min="4542" max="4542" width="20.5703125" style="1" customWidth="1"/>
    <col min="4543" max="4543" width="16.42578125" style="1" customWidth="1"/>
    <col min="4544" max="4544" width="13.85546875" style="1" customWidth="1"/>
    <col min="4545" max="4545" width="13" style="1" customWidth="1"/>
    <col min="4546" max="4546" width="17.5703125" style="1" customWidth="1"/>
    <col min="4547" max="4547" width="10.5703125" style="1" customWidth="1"/>
    <col min="4548" max="4548" width="12.7109375" style="1" customWidth="1"/>
    <col min="4549" max="4549" width="35.140625" style="1" customWidth="1"/>
    <col min="4550" max="4790" width="9.140625" style="1"/>
    <col min="4791" max="4791" width="6.28515625" style="1" bestFit="1" customWidth="1"/>
    <col min="4792" max="4792" width="40.42578125" style="1" customWidth="1"/>
    <col min="4793" max="4793" width="13.85546875" style="1" customWidth="1"/>
    <col min="4794" max="4794" width="18" style="1" customWidth="1"/>
    <col min="4795" max="4795" width="16.42578125" style="1" customWidth="1"/>
    <col min="4796" max="4796" width="20.85546875" style="1" customWidth="1"/>
    <col min="4797" max="4797" width="11.7109375" style="1" customWidth="1"/>
    <col min="4798" max="4798" width="20.5703125" style="1" customWidth="1"/>
    <col min="4799" max="4799" width="16.42578125" style="1" customWidth="1"/>
    <col min="4800" max="4800" width="13.85546875" style="1" customWidth="1"/>
    <col min="4801" max="4801" width="13" style="1" customWidth="1"/>
    <col min="4802" max="4802" width="17.5703125" style="1" customWidth="1"/>
    <col min="4803" max="4803" width="10.5703125" style="1" customWidth="1"/>
    <col min="4804" max="4804" width="12.7109375" style="1" customWidth="1"/>
    <col min="4805" max="4805" width="35.140625" style="1" customWidth="1"/>
    <col min="4806" max="5046" width="9.140625" style="1"/>
    <col min="5047" max="5047" width="6.28515625" style="1" bestFit="1" customWidth="1"/>
    <col min="5048" max="5048" width="40.42578125" style="1" customWidth="1"/>
    <col min="5049" max="5049" width="13.85546875" style="1" customWidth="1"/>
    <col min="5050" max="5050" width="18" style="1" customWidth="1"/>
    <col min="5051" max="5051" width="16.42578125" style="1" customWidth="1"/>
    <col min="5052" max="5052" width="20.85546875" style="1" customWidth="1"/>
    <col min="5053" max="5053" width="11.7109375" style="1" customWidth="1"/>
    <col min="5054" max="5054" width="20.5703125" style="1" customWidth="1"/>
    <col min="5055" max="5055" width="16.42578125" style="1" customWidth="1"/>
    <col min="5056" max="5056" width="13.85546875" style="1" customWidth="1"/>
    <col min="5057" max="5057" width="13" style="1" customWidth="1"/>
    <col min="5058" max="5058" width="17.5703125" style="1" customWidth="1"/>
    <col min="5059" max="5059" width="10.5703125" style="1" customWidth="1"/>
    <col min="5060" max="5060" width="12.7109375" style="1" customWidth="1"/>
    <col min="5061" max="5061" width="35.140625" style="1" customWidth="1"/>
    <col min="5062" max="5302" width="9.140625" style="1"/>
    <col min="5303" max="5303" width="6.28515625" style="1" bestFit="1" customWidth="1"/>
    <col min="5304" max="5304" width="40.42578125" style="1" customWidth="1"/>
    <col min="5305" max="5305" width="13.85546875" style="1" customWidth="1"/>
    <col min="5306" max="5306" width="18" style="1" customWidth="1"/>
    <col min="5307" max="5307" width="16.42578125" style="1" customWidth="1"/>
    <col min="5308" max="5308" width="20.85546875" style="1" customWidth="1"/>
    <col min="5309" max="5309" width="11.7109375" style="1" customWidth="1"/>
    <col min="5310" max="5310" width="20.5703125" style="1" customWidth="1"/>
    <col min="5311" max="5311" width="16.42578125" style="1" customWidth="1"/>
    <col min="5312" max="5312" width="13.85546875" style="1" customWidth="1"/>
    <col min="5313" max="5313" width="13" style="1" customWidth="1"/>
    <col min="5314" max="5314" width="17.5703125" style="1" customWidth="1"/>
    <col min="5315" max="5315" width="10.5703125" style="1" customWidth="1"/>
    <col min="5316" max="5316" width="12.7109375" style="1" customWidth="1"/>
    <col min="5317" max="5317" width="35.140625" style="1" customWidth="1"/>
    <col min="5318" max="5558" width="9.140625" style="1"/>
    <col min="5559" max="5559" width="6.28515625" style="1" bestFit="1" customWidth="1"/>
    <col min="5560" max="5560" width="40.42578125" style="1" customWidth="1"/>
    <col min="5561" max="5561" width="13.85546875" style="1" customWidth="1"/>
    <col min="5562" max="5562" width="18" style="1" customWidth="1"/>
    <col min="5563" max="5563" width="16.42578125" style="1" customWidth="1"/>
    <col min="5564" max="5564" width="20.85546875" style="1" customWidth="1"/>
    <col min="5565" max="5565" width="11.7109375" style="1" customWidth="1"/>
    <col min="5566" max="5566" width="20.5703125" style="1" customWidth="1"/>
    <col min="5567" max="5567" width="16.42578125" style="1" customWidth="1"/>
    <col min="5568" max="5568" width="13.85546875" style="1" customWidth="1"/>
    <col min="5569" max="5569" width="13" style="1" customWidth="1"/>
    <col min="5570" max="5570" width="17.5703125" style="1" customWidth="1"/>
    <col min="5571" max="5571" width="10.5703125" style="1" customWidth="1"/>
    <col min="5572" max="5572" width="12.7109375" style="1" customWidth="1"/>
    <col min="5573" max="5573" width="35.140625" style="1" customWidth="1"/>
    <col min="5574" max="5814" width="9.140625" style="1"/>
    <col min="5815" max="5815" width="6.28515625" style="1" bestFit="1" customWidth="1"/>
    <col min="5816" max="5816" width="40.42578125" style="1" customWidth="1"/>
    <col min="5817" max="5817" width="13.85546875" style="1" customWidth="1"/>
    <col min="5818" max="5818" width="18" style="1" customWidth="1"/>
    <col min="5819" max="5819" width="16.42578125" style="1" customWidth="1"/>
    <col min="5820" max="5820" width="20.85546875" style="1" customWidth="1"/>
    <col min="5821" max="5821" width="11.7109375" style="1" customWidth="1"/>
    <col min="5822" max="5822" width="20.5703125" style="1" customWidth="1"/>
    <col min="5823" max="5823" width="16.42578125" style="1" customWidth="1"/>
    <col min="5824" max="5824" width="13.85546875" style="1" customWidth="1"/>
    <col min="5825" max="5825" width="13" style="1" customWidth="1"/>
    <col min="5826" max="5826" width="17.5703125" style="1" customWidth="1"/>
    <col min="5827" max="5827" width="10.5703125" style="1" customWidth="1"/>
    <col min="5828" max="5828" width="12.7109375" style="1" customWidth="1"/>
    <col min="5829" max="5829" width="35.140625" style="1" customWidth="1"/>
    <col min="5830" max="6070" width="9.140625" style="1"/>
    <col min="6071" max="6071" width="6.28515625" style="1" bestFit="1" customWidth="1"/>
    <col min="6072" max="6072" width="40.42578125" style="1" customWidth="1"/>
    <col min="6073" max="6073" width="13.85546875" style="1" customWidth="1"/>
    <col min="6074" max="6074" width="18" style="1" customWidth="1"/>
    <col min="6075" max="6075" width="16.42578125" style="1" customWidth="1"/>
    <col min="6076" max="6076" width="20.85546875" style="1" customWidth="1"/>
    <col min="6077" max="6077" width="11.7109375" style="1" customWidth="1"/>
    <col min="6078" max="6078" width="20.5703125" style="1" customWidth="1"/>
    <col min="6079" max="6079" width="16.42578125" style="1" customWidth="1"/>
    <col min="6080" max="6080" width="13.85546875" style="1" customWidth="1"/>
    <col min="6081" max="6081" width="13" style="1" customWidth="1"/>
    <col min="6082" max="6082" width="17.5703125" style="1" customWidth="1"/>
    <col min="6083" max="6083" width="10.5703125" style="1" customWidth="1"/>
    <col min="6084" max="6084" width="12.7109375" style="1" customWidth="1"/>
    <col min="6085" max="6085" width="35.140625" style="1" customWidth="1"/>
    <col min="6086" max="6326" width="9.140625" style="1"/>
    <col min="6327" max="6327" width="6.28515625" style="1" bestFit="1" customWidth="1"/>
    <col min="6328" max="6328" width="40.42578125" style="1" customWidth="1"/>
    <col min="6329" max="6329" width="13.85546875" style="1" customWidth="1"/>
    <col min="6330" max="6330" width="18" style="1" customWidth="1"/>
    <col min="6331" max="6331" width="16.42578125" style="1" customWidth="1"/>
    <col min="6332" max="6332" width="20.85546875" style="1" customWidth="1"/>
    <col min="6333" max="6333" width="11.7109375" style="1" customWidth="1"/>
    <col min="6334" max="6334" width="20.5703125" style="1" customWidth="1"/>
    <col min="6335" max="6335" width="16.42578125" style="1" customWidth="1"/>
    <col min="6336" max="6336" width="13.85546875" style="1" customWidth="1"/>
    <col min="6337" max="6337" width="13" style="1" customWidth="1"/>
    <col min="6338" max="6338" width="17.5703125" style="1" customWidth="1"/>
    <col min="6339" max="6339" width="10.5703125" style="1" customWidth="1"/>
    <col min="6340" max="6340" width="12.7109375" style="1" customWidth="1"/>
    <col min="6341" max="6341" width="35.140625" style="1" customWidth="1"/>
    <col min="6342" max="6582" width="9.140625" style="1"/>
    <col min="6583" max="6583" width="6.28515625" style="1" bestFit="1" customWidth="1"/>
    <col min="6584" max="6584" width="40.42578125" style="1" customWidth="1"/>
    <col min="6585" max="6585" width="13.85546875" style="1" customWidth="1"/>
    <col min="6586" max="6586" width="18" style="1" customWidth="1"/>
    <col min="6587" max="6587" width="16.42578125" style="1" customWidth="1"/>
    <col min="6588" max="6588" width="20.85546875" style="1" customWidth="1"/>
    <col min="6589" max="6589" width="11.7109375" style="1" customWidth="1"/>
    <col min="6590" max="6590" width="20.5703125" style="1" customWidth="1"/>
    <col min="6591" max="6591" width="16.42578125" style="1" customWidth="1"/>
    <col min="6592" max="6592" width="13.85546875" style="1" customWidth="1"/>
    <col min="6593" max="6593" width="13" style="1" customWidth="1"/>
    <col min="6594" max="6594" width="17.5703125" style="1" customWidth="1"/>
    <col min="6595" max="6595" width="10.5703125" style="1" customWidth="1"/>
    <col min="6596" max="6596" width="12.7109375" style="1" customWidth="1"/>
    <col min="6597" max="6597" width="35.140625" style="1" customWidth="1"/>
    <col min="6598" max="6838" width="9.140625" style="1"/>
    <col min="6839" max="6839" width="6.28515625" style="1" bestFit="1" customWidth="1"/>
    <col min="6840" max="6840" width="40.42578125" style="1" customWidth="1"/>
    <col min="6841" max="6841" width="13.85546875" style="1" customWidth="1"/>
    <col min="6842" max="6842" width="18" style="1" customWidth="1"/>
    <col min="6843" max="6843" width="16.42578125" style="1" customWidth="1"/>
    <col min="6844" max="6844" width="20.85546875" style="1" customWidth="1"/>
    <col min="6845" max="6845" width="11.7109375" style="1" customWidth="1"/>
    <col min="6846" max="6846" width="20.5703125" style="1" customWidth="1"/>
    <col min="6847" max="6847" width="16.42578125" style="1" customWidth="1"/>
    <col min="6848" max="6848" width="13.85546875" style="1" customWidth="1"/>
    <col min="6849" max="6849" width="13" style="1" customWidth="1"/>
    <col min="6850" max="6850" width="17.5703125" style="1" customWidth="1"/>
    <col min="6851" max="6851" width="10.5703125" style="1" customWidth="1"/>
    <col min="6852" max="6852" width="12.7109375" style="1" customWidth="1"/>
    <col min="6853" max="6853" width="35.140625" style="1" customWidth="1"/>
    <col min="6854" max="7094" width="9.140625" style="1"/>
    <col min="7095" max="7095" width="6.28515625" style="1" bestFit="1" customWidth="1"/>
    <col min="7096" max="7096" width="40.42578125" style="1" customWidth="1"/>
    <col min="7097" max="7097" width="13.85546875" style="1" customWidth="1"/>
    <col min="7098" max="7098" width="18" style="1" customWidth="1"/>
    <col min="7099" max="7099" width="16.42578125" style="1" customWidth="1"/>
    <col min="7100" max="7100" width="20.85546875" style="1" customWidth="1"/>
    <col min="7101" max="7101" width="11.7109375" style="1" customWidth="1"/>
    <col min="7102" max="7102" width="20.5703125" style="1" customWidth="1"/>
    <col min="7103" max="7103" width="16.42578125" style="1" customWidth="1"/>
    <col min="7104" max="7104" width="13.85546875" style="1" customWidth="1"/>
    <col min="7105" max="7105" width="13" style="1" customWidth="1"/>
    <col min="7106" max="7106" width="17.5703125" style="1" customWidth="1"/>
    <col min="7107" max="7107" width="10.5703125" style="1" customWidth="1"/>
    <col min="7108" max="7108" width="12.7109375" style="1" customWidth="1"/>
    <col min="7109" max="7109" width="35.140625" style="1" customWidth="1"/>
    <col min="7110" max="7350" width="9.140625" style="1"/>
    <col min="7351" max="7351" width="6.28515625" style="1" bestFit="1" customWidth="1"/>
    <col min="7352" max="7352" width="40.42578125" style="1" customWidth="1"/>
    <col min="7353" max="7353" width="13.85546875" style="1" customWidth="1"/>
    <col min="7354" max="7354" width="18" style="1" customWidth="1"/>
    <col min="7355" max="7355" width="16.42578125" style="1" customWidth="1"/>
    <col min="7356" max="7356" width="20.85546875" style="1" customWidth="1"/>
    <col min="7357" max="7357" width="11.7109375" style="1" customWidth="1"/>
    <col min="7358" max="7358" width="20.5703125" style="1" customWidth="1"/>
    <col min="7359" max="7359" width="16.42578125" style="1" customWidth="1"/>
    <col min="7360" max="7360" width="13.85546875" style="1" customWidth="1"/>
    <col min="7361" max="7361" width="13" style="1" customWidth="1"/>
    <col min="7362" max="7362" width="17.5703125" style="1" customWidth="1"/>
    <col min="7363" max="7363" width="10.5703125" style="1" customWidth="1"/>
    <col min="7364" max="7364" width="12.7109375" style="1" customWidth="1"/>
    <col min="7365" max="7365" width="35.140625" style="1" customWidth="1"/>
    <col min="7366" max="7606" width="9.140625" style="1"/>
    <col min="7607" max="7607" width="6.28515625" style="1" bestFit="1" customWidth="1"/>
    <col min="7608" max="7608" width="40.42578125" style="1" customWidth="1"/>
    <col min="7609" max="7609" width="13.85546875" style="1" customWidth="1"/>
    <col min="7610" max="7610" width="18" style="1" customWidth="1"/>
    <col min="7611" max="7611" width="16.42578125" style="1" customWidth="1"/>
    <col min="7612" max="7612" width="20.85546875" style="1" customWidth="1"/>
    <col min="7613" max="7613" width="11.7109375" style="1" customWidth="1"/>
    <col min="7614" max="7614" width="20.5703125" style="1" customWidth="1"/>
    <col min="7615" max="7615" width="16.42578125" style="1" customWidth="1"/>
    <col min="7616" max="7616" width="13.85546875" style="1" customWidth="1"/>
    <col min="7617" max="7617" width="13" style="1" customWidth="1"/>
    <col min="7618" max="7618" width="17.5703125" style="1" customWidth="1"/>
    <col min="7619" max="7619" width="10.5703125" style="1" customWidth="1"/>
    <col min="7620" max="7620" width="12.7109375" style="1" customWidth="1"/>
    <col min="7621" max="7621" width="35.140625" style="1" customWidth="1"/>
    <col min="7622" max="7862" width="9.140625" style="1"/>
    <col min="7863" max="7863" width="6.28515625" style="1" bestFit="1" customWidth="1"/>
    <col min="7864" max="7864" width="40.42578125" style="1" customWidth="1"/>
    <col min="7865" max="7865" width="13.85546875" style="1" customWidth="1"/>
    <col min="7866" max="7866" width="18" style="1" customWidth="1"/>
    <col min="7867" max="7867" width="16.42578125" style="1" customWidth="1"/>
    <col min="7868" max="7868" width="20.85546875" style="1" customWidth="1"/>
    <col min="7869" max="7869" width="11.7109375" style="1" customWidth="1"/>
    <col min="7870" max="7870" width="20.5703125" style="1" customWidth="1"/>
    <col min="7871" max="7871" width="16.42578125" style="1" customWidth="1"/>
    <col min="7872" max="7872" width="13.85546875" style="1" customWidth="1"/>
    <col min="7873" max="7873" width="13" style="1" customWidth="1"/>
    <col min="7874" max="7874" width="17.5703125" style="1" customWidth="1"/>
    <col min="7875" max="7875" width="10.5703125" style="1" customWidth="1"/>
    <col min="7876" max="7876" width="12.7109375" style="1" customWidth="1"/>
    <col min="7877" max="7877" width="35.140625" style="1" customWidth="1"/>
    <col min="7878" max="8118" width="9.140625" style="1"/>
    <col min="8119" max="8119" width="6.28515625" style="1" bestFit="1" customWidth="1"/>
    <col min="8120" max="8120" width="40.42578125" style="1" customWidth="1"/>
    <col min="8121" max="8121" width="13.85546875" style="1" customWidth="1"/>
    <col min="8122" max="8122" width="18" style="1" customWidth="1"/>
    <col min="8123" max="8123" width="16.42578125" style="1" customWidth="1"/>
    <col min="8124" max="8124" width="20.85546875" style="1" customWidth="1"/>
    <col min="8125" max="8125" width="11.7109375" style="1" customWidth="1"/>
    <col min="8126" max="8126" width="20.5703125" style="1" customWidth="1"/>
    <col min="8127" max="8127" width="16.42578125" style="1" customWidth="1"/>
    <col min="8128" max="8128" width="13.85546875" style="1" customWidth="1"/>
    <col min="8129" max="8129" width="13" style="1" customWidth="1"/>
    <col min="8130" max="8130" width="17.5703125" style="1" customWidth="1"/>
    <col min="8131" max="8131" width="10.5703125" style="1" customWidth="1"/>
    <col min="8132" max="8132" width="12.7109375" style="1" customWidth="1"/>
    <col min="8133" max="8133" width="35.140625" style="1" customWidth="1"/>
    <col min="8134" max="8374" width="9.140625" style="1"/>
    <col min="8375" max="8375" width="6.28515625" style="1" bestFit="1" customWidth="1"/>
    <col min="8376" max="8376" width="40.42578125" style="1" customWidth="1"/>
    <col min="8377" max="8377" width="13.85546875" style="1" customWidth="1"/>
    <col min="8378" max="8378" width="18" style="1" customWidth="1"/>
    <col min="8379" max="8379" width="16.42578125" style="1" customWidth="1"/>
    <col min="8380" max="8380" width="20.85546875" style="1" customWidth="1"/>
    <col min="8381" max="8381" width="11.7109375" style="1" customWidth="1"/>
    <col min="8382" max="8382" width="20.5703125" style="1" customWidth="1"/>
    <col min="8383" max="8383" width="16.42578125" style="1" customWidth="1"/>
    <col min="8384" max="8384" width="13.85546875" style="1" customWidth="1"/>
    <col min="8385" max="8385" width="13" style="1" customWidth="1"/>
    <col min="8386" max="8386" width="17.5703125" style="1" customWidth="1"/>
    <col min="8387" max="8387" width="10.5703125" style="1" customWidth="1"/>
    <col min="8388" max="8388" width="12.7109375" style="1" customWidth="1"/>
    <col min="8389" max="8389" width="35.140625" style="1" customWidth="1"/>
    <col min="8390" max="8630" width="9.140625" style="1"/>
    <col min="8631" max="8631" width="6.28515625" style="1" bestFit="1" customWidth="1"/>
    <col min="8632" max="8632" width="40.42578125" style="1" customWidth="1"/>
    <col min="8633" max="8633" width="13.85546875" style="1" customWidth="1"/>
    <col min="8634" max="8634" width="18" style="1" customWidth="1"/>
    <col min="8635" max="8635" width="16.42578125" style="1" customWidth="1"/>
    <col min="8636" max="8636" width="20.85546875" style="1" customWidth="1"/>
    <col min="8637" max="8637" width="11.7109375" style="1" customWidth="1"/>
    <col min="8638" max="8638" width="20.5703125" style="1" customWidth="1"/>
    <col min="8639" max="8639" width="16.42578125" style="1" customWidth="1"/>
    <col min="8640" max="8640" width="13.85546875" style="1" customWidth="1"/>
    <col min="8641" max="8641" width="13" style="1" customWidth="1"/>
    <col min="8642" max="8642" width="17.5703125" style="1" customWidth="1"/>
    <col min="8643" max="8643" width="10.5703125" style="1" customWidth="1"/>
    <col min="8644" max="8644" width="12.7109375" style="1" customWidth="1"/>
    <col min="8645" max="8645" width="35.140625" style="1" customWidth="1"/>
    <col min="8646" max="8886" width="9.140625" style="1"/>
    <col min="8887" max="8887" width="6.28515625" style="1" bestFit="1" customWidth="1"/>
    <col min="8888" max="8888" width="40.42578125" style="1" customWidth="1"/>
    <col min="8889" max="8889" width="13.85546875" style="1" customWidth="1"/>
    <col min="8890" max="8890" width="18" style="1" customWidth="1"/>
    <col min="8891" max="8891" width="16.42578125" style="1" customWidth="1"/>
    <col min="8892" max="8892" width="20.85546875" style="1" customWidth="1"/>
    <col min="8893" max="8893" width="11.7109375" style="1" customWidth="1"/>
    <col min="8894" max="8894" width="20.5703125" style="1" customWidth="1"/>
    <col min="8895" max="8895" width="16.42578125" style="1" customWidth="1"/>
    <col min="8896" max="8896" width="13.85546875" style="1" customWidth="1"/>
    <col min="8897" max="8897" width="13" style="1" customWidth="1"/>
    <col min="8898" max="8898" width="17.5703125" style="1" customWidth="1"/>
    <col min="8899" max="8899" width="10.5703125" style="1" customWidth="1"/>
    <col min="8900" max="8900" width="12.7109375" style="1" customWidth="1"/>
    <col min="8901" max="8901" width="35.140625" style="1" customWidth="1"/>
    <col min="8902" max="9142" width="9.140625" style="1"/>
    <col min="9143" max="9143" width="6.28515625" style="1" bestFit="1" customWidth="1"/>
    <col min="9144" max="9144" width="40.42578125" style="1" customWidth="1"/>
    <col min="9145" max="9145" width="13.85546875" style="1" customWidth="1"/>
    <col min="9146" max="9146" width="18" style="1" customWidth="1"/>
    <col min="9147" max="9147" width="16.42578125" style="1" customWidth="1"/>
    <col min="9148" max="9148" width="20.85546875" style="1" customWidth="1"/>
    <col min="9149" max="9149" width="11.7109375" style="1" customWidth="1"/>
    <col min="9150" max="9150" width="20.5703125" style="1" customWidth="1"/>
    <col min="9151" max="9151" width="16.42578125" style="1" customWidth="1"/>
    <col min="9152" max="9152" width="13.85546875" style="1" customWidth="1"/>
    <col min="9153" max="9153" width="13" style="1" customWidth="1"/>
    <col min="9154" max="9154" width="17.5703125" style="1" customWidth="1"/>
    <col min="9155" max="9155" width="10.5703125" style="1" customWidth="1"/>
    <col min="9156" max="9156" width="12.7109375" style="1" customWidth="1"/>
    <col min="9157" max="9157" width="35.140625" style="1" customWidth="1"/>
    <col min="9158" max="9398" width="9.140625" style="1"/>
    <col min="9399" max="9399" width="6.28515625" style="1" bestFit="1" customWidth="1"/>
    <col min="9400" max="9400" width="40.42578125" style="1" customWidth="1"/>
    <col min="9401" max="9401" width="13.85546875" style="1" customWidth="1"/>
    <col min="9402" max="9402" width="18" style="1" customWidth="1"/>
    <col min="9403" max="9403" width="16.42578125" style="1" customWidth="1"/>
    <col min="9404" max="9404" width="20.85546875" style="1" customWidth="1"/>
    <col min="9405" max="9405" width="11.7109375" style="1" customWidth="1"/>
    <col min="9406" max="9406" width="20.5703125" style="1" customWidth="1"/>
    <col min="9407" max="9407" width="16.42578125" style="1" customWidth="1"/>
    <col min="9408" max="9408" width="13.85546875" style="1" customWidth="1"/>
    <col min="9409" max="9409" width="13" style="1" customWidth="1"/>
    <col min="9410" max="9410" width="17.5703125" style="1" customWidth="1"/>
    <col min="9411" max="9411" width="10.5703125" style="1" customWidth="1"/>
    <col min="9412" max="9412" width="12.7109375" style="1" customWidth="1"/>
    <col min="9413" max="9413" width="35.140625" style="1" customWidth="1"/>
    <col min="9414" max="9654" width="9.140625" style="1"/>
    <col min="9655" max="9655" width="6.28515625" style="1" bestFit="1" customWidth="1"/>
    <col min="9656" max="9656" width="40.42578125" style="1" customWidth="1"/>
    <col min="9657" max="9657" width="13.85546875" style="1" customWidth="1"/>
    <col min="9658" max="9658" width="18" style="1" customWidth="1"/>
    <col min="9659" max="9659" width="16.42578125" style="1" customWidth="1"/>
    <col min="9660" max="9660" width="20.85546875" style="1" customWidth="1"/>
    <col min="9661" max="9661" width="11.7109375" style="1" customWidth="1"/>
    <col min="9662" max="9662" width="20.5703125" style="1" customWidth="1"/>
    <col min="9663" max="9663" width="16.42578125" style="1" customWidth="1"/>
    <col min="9664" max="9664" width="13.85546875" style="1" customWidth="1"/>
    <col min="9665" max="9665" width="13" style="1" customWidth="1"/>
    <col min="9666" max="9666" width="17.5703125" style="1" customWidth="1"/>
    <col min="9667" max="9667" width="10.5703125" style="1" customWidth="1"/>
    <col min="9668" max="9668" width="12.7109375" style="1" customWidth="1"/>
    <col min="9669" max="9669" width="35.140625" style="1" customWidth="1"/>
    <col min="9670" max="9910" width="9.140625" style="1"/>
    <col min="9911" max="9911" width="6.28515625" style="1" bestFit="1" customWidth="1"/>
    <col min="9912" max="9912" width="40.42578125" style="1" customWidth="1"/>
    <col min="9913" max="9913" width="13.85546875" style="1" customWidth="1"/>
    <col min="9914" max="9914" width="18" style="1" customWidth="1"/>
    <col min="9915" max="9915" width="16.42578125" style="1" customWidth="1"/>
    <col min="9916" max="9916" width="20.85546875" style="1" customWidth="1"/>
    <col min="9917" max="9917" width="11.7109375" style="1" customWidth="1"/>
    <col min="9918" max="9918" width="20.5703125" style="1" customWidth="1"/>
    <col min="9919" max="9919" width="16.42578125" style="1" customWidth="1"/>
    <col min="9920" max="9920" width="13.85546875" style="1" customWidth="1"/>
    <col min="9921" max="9921" width="13" style="1" customWidth="1"/>
    <col min="9922" max="9922" width="17.5703125" style="1" customWidth="1"/>
    <col min="9923" max="9923" width="10.5703125" style="1" customWidth="1"/>
    <col min="9924" max="9924" width="12.7109375" style="1" customWidth="1"/>
    <col min="9925" max="9925" width="35.140625" style="1" customWidth="1"/>
    <col min="9926" max="10166" width="9.140625" style="1"/>
    <col min="10167" max="10167" width="6.28515625" style="1" bestFit="1" customWidth="1"/>
    <col min="10168" max="10168" width="40.42578125" style="1" customWidth="1"/>
    <col min="10169" max="10169" width="13.85546875" style="1" customWidth="1"/>
    <col min="10170" max="10170" width="18" style="1" customWidth="1"/>
    <col min="10171" max="10171" width="16.42578125" style="1" customWidth="1"/>
    <col min="10172" max="10172" width="20.85546875" style="1" customWidth="1"/>
    <col min="10173" max="10173" width="11.7109375" style="1" customWidth="1"/>
    <col min="10174" max="10174" width="20.5703125" style="1" customWidth="1"/>
    <col min="10175" max="10175" width="16.42578125" style="1" customWidth="1"/>
    <col min="10176" max="10176" width="13.85546875" style="1" customWidth="1"/>
    <col min="10177" max="10177" width="13" style="1" customWidth="1"/>
    <col min="10178" max="10178" width="17.5703125" style="1" customWidth="1"/>
    <col min="10179" max="10179" width="10.5703125" style="1" customWidth="1"/>
    <col min="10180" max="10180" width="12.7109375" style="1" customWidth="1"/>
    <col min="10181" max="10181" width="35.140625" style="1" customWidth="1"/>
    <col min="10182" max="10422" width="9.140625" style="1"/>
    <col min="10423" max="10423" width="6.28515625" style="1" bestFit="1" customWidth="1"/>
    <col min="10424" max="10424" width="40.42578125" style="1" customWidth="1"/>
    <col min="10425" max="10425" width="13.85546875" style="1" customWidth="1"/>
    <col min="10426" max="10426" width="18" style="1" customWidth="1"/>
    <col min="10427" max="10427" width="16.42578125" style="1" customWidth="1"/>
    <col min="10428" max="10428" width="20.85546875" style="1" customWidth="1"/>
    <col min="10429" max="10429" width="11.7109375" style="1" customWidth="1"/>
    <col min="10430" max="10430" width="20.5703125" style="1" customWidth="1"/>
    <col min="10431" max="10431" width="16.42578125" style="1" customWidth="1"/>
    <col min="10432" max="10432" width="13.85546875" style="1" customWidth="1"/>
    <col min="10433" max="10433" width="13" style="1" customWidth="1"/>
    <col min="10434" max="10434" width="17.5703125" style="1" customWidth="1"/>
    <col min="10435" max="10435" width="10.5703125" style="1" customWidth="1"/>
    <col min="10436" max="10436" width="12.7109375" style="1" customWidth="1"/>
    <col min="10437" max="10437" width="35.140625" style="1" customWidth="1"/>
    <col min="10438" max="10678" width="9.140625" style="1"/>
    <col min="10679" max="10679" width="6.28515625" style="1" bestFit="1" customWidth="1"/>
    <col min="10680" max="10680" width="40.42578125" style="1" customWidth="1"/>
    <col min="10681" max="10681" width="13.85546875" style="1" customWidth="1"/>
    <col min="10682" max="10682" width="18" style="1" customWidth="1"/>
    <col min="10683" max="10683" width="16.42578125" style="1" customWidth="1"/>
    <col min="10684" max="10684" width="20.85546875" style="1" customWidth="1"/>
    <col min="10685" max="10685" width="11.7109375" style="1" customWidth="1"/>
    <col min="10686" max="10686" width="20.5703125" style="1" customWidth="1"/>
    <col min="10687" max="10687" width="16.42578125" style="1" customWidth="1"/>
    <col min="10688" max="10688" width="13.85546875" style="1" customWidth="1"/>
    <col min="10689" max="10689" width="13" style="1" customWidth="1"/>
    <col min="10690" max="10690" width="17.5703125" style="1" customWidth="1"/>
    <col min="10691" max="10691" width="10.5703125" style="1" customWidth="1"/>
    <col min="10692" max="10692" width="12.7109375" style="1" customWidth="1"/>
    <col min="10693" max="10693" width="35.140625" style="1" customWidth="1"/>
    <col min="10694" max="10934" width="9.140625" style="1"/>
    <col min="10935" max="10935" width="6.28515625" style="1" bestFit="1" customWidth="1"/>
    <col min="10936" max="10936" width="40.42578125" style="1" customWidth="1"/>
    <col min="10937" max="10937" width="13.85546875" style="1" customWidth="1"/>
    <col min="10938" max="10938" width="18" style="1" customWidth="1"/>
    <col min="10939" max="10939" width="16.42578125" style="1" customWidth="1"/>
    <col min="10940" max="10940" width="20.85546875" style="1" customWidth="1"/>
    <col min="10941" max="10941" width="11.7109375" style="1" customWidth="1"/>
    <col min="10942" max="10942" width="20.5703125" style="1" customWidth="1"/>
    <col min="10943" max="10943" width="16.42578125" style="1" customWidth="1"/>
    <col min="10944" max="10944" width="13.85546875" style="1" customWidth="1"/>
    <col min="10945" max="10945" width="13" style="1" customWidth="1"/>
    <col min="10946" max="10946" width="17.5703125" style="1" customWidth="1"/>
    <col min="10947" max="10947" width="10.5703125" style="1" customWidth="1"/>
    <col min="10948" max="10948" width="12.7109375" style="1" customWidth="1"/>
    <col min="10949" max="10949" width="35.140625" style="1" customWidth="1"/>
    <col min="10950" max="11190" width="9.140625" style="1"/>
    <col min="11191" max="11191" width="6.28515625" style="1" bestFit="1" customWidth="1"/>
    <col min="11192" max="11192" width="40.42578125" style="1" customWidth="1"/>
    <col min="11193" max="11193" width="13.85546875" style="1" customWidth="1"/>
    <col min="11194" max="11194" width="18" style="1" customWidth="1"/>
    <col min="11195" max="11195" width="16.42578125" style="1" customWidth="1"/>
    <col min="11196" max="11196" width="20.85546875" style="1" customWidth="1"/>
    <col min="11197" max="11197" width="11.7109375" style="1" customWidth="1"/>
    <col min="11198" max="11198" width="20.5703125" style="1" customWidth="1"/>
    <col min="11199" max="11199" width="16.42578125" style="1" customWidth="1"/>
    <col min="11200" max="11200" width="13.85546875" style="1" customWidth="1"/>
    <col min="11201" max="11201" width="13" style="1" customWidth="1"/>
    <col min="11202" max="11202" width="17.5703125" style="1" customWidth="1"/>
    <col min="11203" max="11203" width="10.5703125" style="1" customWidth="1"/>
    <col min="11204" max="11204" width="12.7109375" style="1" customWidth="1"/>
    <col min="11205" max="11205" width="35.140625" style="1" customWidth="1"/>
    <col min="11206" max="11446" width="9.140625" style="1"/>
    <col min="11447" max="11447" width="6.28515625" style="1" bestFit="1" customWidth="1"/>
    <col min="11448" max="11448" width="40.42578125" style="1" customWidth="1"/>
    <col min="11449" max="11449" width="13.85546875" style="1" customWidth="1"/>
    <col min="11450" max="11450" width="18" style="1" customWidth="1"/>
    <col min="11451" max="11451" width="16.42578125" style="1" customWidth="1"/>
    <col min="11452" max="11452" width="20.85546875" style="1" customWidth="1"/>
    <col min="11453" max="11453" width="11.7109375" style="1" customWidth="1"/>
    <col min="11454" max="11454" width="20.5703125" style="1" customWidth="1"/>
    <col min="11455" max="11455" width="16.42578125" style="1" customWidth="1"/>
    <col min="11456" max="11456" width="13.85546875" style="1" customWidth="1"/>
    <col min="11457" max="11457" width="13" style="1" customWidth="1"/>
    <col min="11458" max="11458" width="17.5703125" style="1" customWidth="1"/>
    <col min="11459" max="11459" width="10.5703125" style="1" customWidth="1"/>
    <col min="11460" max="11460" width="12.7109375" style="1" customWidth="1"/>
    <col min="11461" max="11461" width="35.140625" style="1" customWidth="1"/>
    <col min="11462" max="11702" width="9.140625" style="1"/>
    <col min="11703" max="11703" width="6.28515625" style="1" bestFit="1" customWidth="1"/>
    <col min="11704" max="11704" width="40.42578125" style="1" customWidth="1"/>
    <col min="11705" max="11705" width="13.85546875" style="1" customWidth="1"/>
    <col min="11706" max="11706" width="18" style="1" customWidth="1"/>
    <col min="11707" max="11707" width="16.42578125" style="1" customWidth="1"/>
    <col min="11708" max="11708" width="20.85546875" style="1" customWidth="1"/>
    <col min="11709" max="11709" width="11.7109375" style="1" customWidth="1"/>
    <col min="11710" max="11710" width="20.5703125" style="1" customWidth="1"/>
    <col min="11711" max="11711" width="16.42578125" style="1" customWidth="1"/>
    <col min="11712" max="11712" width="13.85546875" style="1" customWidth="1"/>
    <col min="11713" max="11713" width="13" style="1" customWidth="1"/>
    <col min="11714" max="11714" width="17.5703125" style="1" customWidth="1"/>
    <col min="11715" max="11715" width="10.5703125" style="1" customWidth="1"/>
    <col min="11716" max="11716" width="12.7109375" style="1" customWidth="1"/>
    <col min="11717" max="11717" width="35.140625" style="1" customWidth="1"/>
    <col min="11718" max="11958" width="9.140625" style="1"/>
    <col min="11959" max="11959" width="6.28515625" style="1" bestFit="1" customWidth="1"/>
    <col min="11960" max="11960" width="40.42578125" style="1" customWidth="1"/>
    <col min="11961" max="11961" width="13.85546875" style="1" customWidth="1"/>
    <col min="11962" max="11962" width="18" style="1" customWidth="1"/>
    <col min="11963" max="11963" width="16.42578125" style="1" customWidth="1"/>
    <col min="11964" max="11964" width="20.85546875" style="1" customWidth="1"/>
    <col min="11965" max="11965" width="11.7109375" style="1" customWidth="1"/>
    <col min="11966" max="11966" width="20.5703125" style="1" customWidth="1"/>
    <col min="11967" max="11967" width="16.42578125" style="1" customWidth="1"/>
    <col min="11968" max="11968" width="13.85546875" style="1" customWidth="1"/>
    <col min="11969" max="11969" width="13" style="1" customWidth="1"/>
    <col min="11970" max="11970" width="17.5703125" style="1" customWidth="1"/>
    <col min="11971" max="11971" width="10.5703125" style="1" customWidth="1"/>
    <col min="11972" max="11972" width="12.7109375" style="1" customWidth="1"/>
    <col min="11973" max="11973" width="35.140625" style="1" customWidth="1"/>
    <col min="11974" max="12214" width="9.140625" style="1"/>
    <col min="12215" max="12215" width="6.28515625" style="1" bestFit="1" customWidth="1"/>
    <col min="12216" max="12216" width="40.42578125" style="1" customWidth="1"/>
    <col min="12217" max="12217" width="13.85546875" style="1" customWidth="1"/>
    <col min="12218" max="12218" width="18" style="1" customWidth="1"/>
    <col min="12219" max="12219" width="16.42578125" style="1" customWidth="1"/>
    <col min="12220" max="12220" width="20.85546875" style="1" customWidth="1"/>
    <col min="12221" max="12221" width="11.7109375" style="1" customWidth="1"/>
    <col min="12222" max="12222" width="20.5703125" style="1" customWidth="1"/>
    <col min="12223" max="12223" width="16.42578125" style="1" customWidth="1"/>
    <col min="12224" max="12224" width="13.85546875" style="1" customWidth="1"/>
    <col min="12225" max="12225" width="13" style="1" customWidth="1"/>
    <col min="12226" max="12226" width="17.5703125" style="1" customWidth="1"/>
    <col min="12227" max="12227" width="10.5703125" style="1" customWidth="1"/>
    <col min="12228" max="12228" width="12.7109375" style="1" customWidth="1"/>
    <col min="12229" max="12229" width="35.140625" style="1" customWidth="1"/>
    <col min="12230" max="12470" width="9.140625" style="1"/>
    <col min="12471" max="12471" width="6.28515625" style="1" bestFit="1" customWidth="1"/>
    <col min="12472" max="12472" width="40.42578125" style="1" customWidth="1"/>
    <col min="12473" max="12473" width="13.85546875" style="1" customWidth="1"/>
    <col min="12474" max="12474" width="18" style="1" customWidth="1"/>
    <col min="12475" max="12475" width="16.42578125" style="1" customWidth="1"/>
    <col min="12476" max="12476" width="20.85546875" style="1" customWidth="1"/>
    <col min="12477" max="12477" width="11.7109375" style="1" customWidth="1"/>
    <col min="12478" max="12478" width="20.5703125" style="1" customWidth="1"/>
    <col min="12479" max="12479" width="16.42578125" style="1" customWidth="1"/>
    <col min="12480" max="12480" width="13.85546875" style="1" customWidth="1"/>
    <col min="12481" max="12481" width="13" style="1" customWidth="1"/>
    <col min="12482" max="12482" width="17.5703125" style="1" customWidth="1"/>
    <col min="12483" max="12483" width="10.5703125" style="1" customWidth="1"/>
    <col min="12484" max="12484" width="12.7109375" style="1" customWidth="1"/>
    <col min="12485" max="12485" width="35.140625" style="1" customWidth="1"/>
    <col min="12486" max="12726" width="9.140625" style="1"/>
    <col min="12727" max="12727" width="6.28515625" style="1" bestFit="1" customWidth="1"/>
    <col min="12728" max="12728" width="40.42578125" style="1" customWidth="1"/>
    <col min="12729" max="12729" width="13.85546875" style="1" customWidth="1"/>
    <col min="12730" max="12730" width="18" style="1" customWidth="1"/>
    <col min="12731" max="12731" width="16.42578125" style="1" customWidth="1"/>
    <col min="12732" max="12732" width="20.85546875" style="1" customWidth="1"/>
    <col min="12733" max="12733" width="11.7109375" style="1" customWidth="1"/>
    <col min="12734" max="12734" width="20.5703125" style="1" customWidth="1"/>
    <col min="12735" max="12735" width="16.42578125" style="1" customWidth="1"/>
    <col min="12736" max="12736" width="13.85546875" style="1" customWidth="1"/>
    <col min="12737" max="12737" width="13" style="1" customWidth="1"/>
    <col min="12738" max="12738" width="17.5703125" style="1" customWidth="1"/>
    <col min="12739" max="12739" width="10.5703125" style="1" customWidth="1"/>
    <col min="12740" max="12740" width="12.7109375" style="1" customWidth="1"/>
    <col min="12741" max="12741" width="35.140625" style="1" customWidth="1"/>
    <col min="12742" max="12982" width="9.140625" style="1"/>
    <col min="12983" max="12983" width="6.28515625" style="1" bestFit="1" customWidth="1"/>
    <col min="12984" max="12984" width="40.42578125" style="1" customWidth="1"/>
    <col min="12985" max="12985" width="13.85546875" style="1" customWidth="1"/>
    <col min="12986" max="12986" width="18" style="1" customWidth="1"/>
    <col min="12987" max="12987" width="16.42578125" style="1" customWidth="1"/>
    <col min="12988" max="12988" width="20.85546875" style="1" customWidth="1"/>
    <col min="12989" max="12989" width="11.7109375" style="1" customWidth="1"/>
    <col min="12990" max="12990" width="20.5703125" style="1" customWidth="1"/>
    <col min="12991" max="12991" width="16.42578125" style="1" customWidth="1"/>
    <col min="12992" max="12992" width="13.85546875" style="1" customWidth="1"/>
    <col min="12993" max="12993" width="13" style="1" customWidth="1"/>
    <col min="12994" max="12994" width="17.5703125" style="1" customWidth="1"/>
    <col min="12995" max="12995" width="10.5703125" style="1" customWidth="1"/>
    <col min="12996" max="12996" width="12.7109375" style="1" customWidth="1"/>
    <col min="12997" max="12997" width="35.140625" style="1" customWidth="1"/>
    <col min="12998" max="13238" width="9.140625" style="1"/>
    <col min="13239" max="13239" width="6.28515625" style="1" bestFit="1" customWidth="1"/>
    <col min="13240" max="13240" width="40.42578125" style="1" customWidth="1"/>
    <col min="13241" max="13241" width="13.85546875" style="1" customWidth="1"/>
    <col min="13242" max="13242" width="18" style="1" customWidth="1"/>
    <col min="13243" max="13243" width="16.42578125" style="1" customWidth="1"/>
    <col min="13244" max="13244" width="20.85546875" style="1" customWidth="1"/>
    <col min="13245" max="13245" width="11.7109375" style="1" customWidth="1"/>
    <col min="13246" max="13246" width="20.5703125" style="1" customWidth="1"/>
    <col min="13247" max="13247" width="16.42578125" style="1" customWidth="1"/>
    <col min="13248" max="13248" width="13.85546875" style="1" customWidth="1"/>
    <col min="13249" max="13249" width="13" style="1" customWidth="1"/>
    <col min="13250" max="13250" width="17.5703125" style="1" customWidth="1"/>
    <col min="13251" max="13251" width="10.5703125" style="1" customWidth="1"/>
    <col min="13252" max="13252" width="12.7109375" style="1" customWidth="1"/>
    <col min="13253" max="13253" width="35.140625" style="1" customWidth="1"/>
    <col min="13254" max="13494" width="9.140625" style="1"/>
    <col min="13495" max="13495" width="6.28515625" style="1" bestFit="1" customWidth="1"/>
    <col min="13496" max="13496" width="40.42578125" style="1" customWidth="1"/>
    <col min="13497" max="13497" width="13.85546875" style="1" customWidth="1"/>
    <col min="13498" max="13498" width="18" style="1" customWidth="1"/>
    <col min="13499" max="13499" width="16.42578125" style="1" customWidth="1"/>
    <col min="13500" max="13500" width="20.85546875" style="1" customWidth="1"/>
    <col min="13501" max="13501" width="11.7109375" style="1" customWidth="1"/>
    <col min="13502" max="13502" width="20.5703125" style="1" customWidth="1"/>
    <col min="13503" max="13503" width="16.42578125" style="1" customWidth="1"/>
    <col min="13504" max="13504" width="13.85546875" style="1" customWidth="1"/>
    <col min="13505" max="13505" width="13" style="1" customWidth="1"/>
    <col min="13506" max="13506" width="17.5703125" style="1" customWidth="1"/>
    <col min="13507" max="13507" width="10.5703125" style="1" customWidth="1"/>
    <col min="13508" max="13508" width="12.7109375" style="1" customWidth="1"/>
    <col min="13509" max="13509" width="35.140625" style="1" customWidth="1"/>
    <col min="13510" max="13750" width="9.140625" style="1"/>
    <col min="13751" max="13751" width="6.28515625" style="1" bestFit="1" customWidth="1"/>
    <col min="13752" max="13752" width="40.42578125" style="1" customWidth="1"/>
    <col min="13753" max="13753" width="13.85546875" style="1" customWidth="1"/>
    <col min="13754" max="13754" width="18" style="1" customWidth="1"/>
    <col min="13755" max="13755" width="16.42578125" style="1" customWidth="1"/>
    <col min="13756" max="13756" width="20.85546875" style="1" customWidth="1"/>
    <col min="13757" max="13757" width="11.7109375" style="1" customWidth="1"/>
    <col min="13758" max="13758" width="20.5703125" style="1" customWidth="1"/>
    <col min="13759" max="13759" width="16.42578125" style="1" customWidth="1"/>
    <col min="13760" max="13760" width="13.85546875" style="1" customWidth="1"/>
    <col min="13761" max="13761" width="13" style="1" customWidth="1"/>
    <col min="13762" max="13762" width="17.5703125" style="1" customWidth="1"/>
    <col min="13763" max="13763" width="10.5703125" style="1" customWidth="1"/>
    <col min="13764" max="13764" width="12.7109375" style="1" customWidth="1"/>
    <col min="13765" max="13765" width="35.140625" style="1" customWidth="1"/>
    <col min="13766" max="14006" width="9.140625" style="1"/>
    <col min="14007" max="14007" width="6.28515625" style="1" bestFit="1" customWidth="1"/>
    <col min="14008" max="14008" width="40.42578125" style="1" customWidth="1"/>
    <col min="14009" max="14009" width="13.85546875" style="1" customWidth="1"/>
    <col min="14010" max="14010" width="18" style="1" customWidth="1"/>
    <col min="14011" max="14011" width="16.42578125" style="1" customWidth="1"/>
    <col min="14012" max="14012" width="20.85546875" style="1" customWidth="1"/>
    <col min="14013" max="14013" width="11.7109375" style="1" customWidth="1"/>
    <col min="14014" max="14014" width="20.5703125" style="1" customWidth="1"/>
    <col min="14015" max="14015" width="16.42578125" style="1" customWidth="1"/>
    <col min="14016" max="14016" width="13.85546875" style="1" customWidth="1"/>
    <col min="14017" max="14017" width="13" style="1" customWidth="1"/>
    <col min="14018" max="14018" width="17.5703125" style="1" customWidth="1"/>
    <col min="14019" max="14019" width="10.5703125" style="1" customWidth="1"/>
    <col min="14020" max="14020" width="12.7109375" style="1" customWidth="1"/>
    <col min="14021" max="14021" width="35.140625" style="1" customWidth="1"/>
    <col min="14022" max="14262" width="9.140625" style="1"/>
    <col min="14263" max="14263" width="6.28515625" style="1" bestFit="1" customWidth="1"/>
    <col min="14264" max="14264" width="40.42578125" style="1" customWidth="1"/>
    <col min="14265" max="14265" width="13.85546875" style="1" customWidth="1"/>
    <col min="14266" max="14266" width="18" style="1" customWidth="1"/>
    <col min="14267" max="14267" width="16.42578125" style="1" customWidth="1"/>
    <col min="14268" max="14268" width="20.85546875" style="1" customWidth="1"/>
    <col min="14269" max="14269" width="11.7109375" style="1" customWidth="1"/>
    <col min="14270" max="14270" width="20.5703125" style="1" customWidth="1"/>
    <col min="14271" max="14271" width="16.42578125" style="1" customWidth="1"/>
    <col min="14272" max="14272" width="13.85546875" style="1" customWidth="1"/>
    <col min="14273" max="14273" width="13" style="1" customWidth="1"/>
    <col min="14274" max="14274" width="17.5703125" style="1" customWidth="1"/>
    <col min="14275" max="14275" width="10.5703125" style="1" customWidth="1"/>
    <col min="14276" max="14276" width="12.7109375" style="1" customWidth="1"/>
    <col min="14277" max="14277" width="35.140625" style="1" customWidth="1"/>
    <col min="14278" max="14518" width="9.140625" style="1"/>
    <col min="14519" max="14519" width="6.28515625" style="1" bestFit="1" customWidth="1"/>
    <col min="14520" max="14520" width="40.42578125" style="1" customWidth="1"/>
    <col min="14521" max="14521" width="13.85546875" style="1" customWidth="1"/>
    <col min="14522" max="14522" width="18" style="1" customWidth="1"/>
    <col min="14523" max="14523" width="16.42578125" style="1" customWidth="1"/>
    <col min="14524" max="14524" width="20.85546875" style="1" customWidth="1"/>
    <col min="14525" max="14525" width="11.7109375" style="1" customWidth="1"/>
    <col min="14526" max="14526" width="20.5703125" style="1" customWidth="1"/>
    <col min="14527" max="14527" width="16.42578125" style="1" customWidth="1"/>
    <col min="14528" max="14528" width="13.85546875" style="1" customWidth="1"/>
    <col min="14529" max="14529" width="13" style="1" customWidth="1"/>
    <col min="14530" max="14530" width="17.5703125" style="1" customWidth="1"/>
    <col min="14531" max="14531" width="10.5703125" style="1" customWidth="1"/>
    <col min="14532" max="14532" width="12.7109375" style="1" customWidth="1"/>
    <col min="14533" max="14533" width="35.140625" style="1" customWidth="1"/>
    <col min="14534" max="14774" width="9.140625" style="1"/>
    <col min="14775" max="14775" width="6.28515625" style="1" bestFit="1" customWidth="1"/>
    <col min="14776" max="14776" width="40.42578125" style="1" customWidth="1"/>
    <col min="14777" max="14777" width="13.85546875" style="1" customWidth="1"/>
    <col min="14778" max="14778" width="18" style="1" customWidth="1"/>
    <col min="14779" max="14779" width="16.42578125" style="1" customWidth="1"/>
    <col min="14780" max="14780" width="20.85546875" style="1" customWidth="1"/>
    <col min="14781" max="14781" width="11.7109375" style="1" customWidth="1"/>
    <col min="14782" max="14782" width="20.5703125" style="1" customWidth="1"/>
    <col min="14783" max="14783" width="16.42578125" style="1" customWidth="1"/>
    <col min="14784" max="14784" width="13.85546875" style="1" customWidth="1"/>
    <col min="14785" max="14785" width="13" style="1" customWidth="1"/>
    <col min="14786" max="14786" width="17.5703125" style="1" customWidth="1"/>
    <col min="14787" max="14787" width="10.5703125" style="1" customWidth="1"/>
    <col min="14788" max="14788" width="12.7109375" style="1" customWidth="1"/>
    <col min="14789" max="14789" width="35.140625" style="1" customWidth="1"/>
    <col min="14790" max="15030" width="9.140625" style="1"/>
    <col min="15031" max="15031" width="6.28515625" style="1" bestFit="1" customWidth="1"/>
    <col min="15032" max="15032" width="40.42578125" style="1" customWidth="1"/>
    <col min="15033" max="15033" width="13.85546875" style="1" customWidth="1"/>
    <col min="15034" max="15034" width="18" style="1" customWidth="1"/>
    <col min="15035" max="15035" width="16.42578125" style="1" customWidth="1"/>
    <col min="15036" max="15036" width="20.85546875" style="1" customWidth="1"/>
    <col min="15037" max="15037" width="11.7109375" style="1" customWidth="1"/>
    <col min="15038" max="15038" width="20.5703125" style="1" customWidth="1"/>
    <col min="15039" max="15039" width="16.42578125" style="1" customWidth="1"/>
    <col min="15040" max="15040" width="13.85546875" style="1" customWidth="1"/>
    <col min="15041" max="15041" width="13" style="1" customWidth="1"/>
    <col min="15042" max="15042" width="17.5703125" style="1" customWidth="1"/>
    <col min="15043" max="15043" width="10.5703125" style="1" customWidth="1"/>
    <col min="15044" max="15044" width="12.7109375" style="1" customWidth="1"/>
    <col min="15045" max="15045" width="35.140625" style="1" customWidth="1"/>
    <col min="15046" max="16384" width="9.140625" style="1"/>
  </cols>
  <sheetData>
    <row r="1" spans="1:15" ht="56.25" customHeight="1" x14ac:dyDescent="0.2">
      <c r="A1" s="4"/>
      <c r="B1" s="4"/>
      <c r="C1" s="4"/>
      <c r="D1" s="4"/>
      <c r="E1" s="4"/>
      <c r="F1" s="94" t="s">
        <v>378</v>
      </c>
      <c r="G1" s="94"/>
      <c r="H1" s="94"/>
      <c r="I1" s="94"/>
      <c r="J1" s="4"/>
      <c r="K1" s="29"/>
      <c r="L1" s="29"/>
      <c r="M1" s="29"/>
      <c r="N1" s="29"/>
      <c r="O1" s="30"/>
    </row>
    <row r="2" spans="1:15" ht="48.75" customHeight="1" x14ac:dyDescent="0.2">
      <c r="A2" s="94" t="s">
        <v>144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</row>
    <row r="3" spans="1:15" ht="24.75" customHeight="1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105"/>
      <c r="M3" s="105"/>
      <c r="N3" s="105"/>
    </row>
    <row r="4" spans="1:15" ht="30" x14ac:dyDescent="0.2">
      <c r="A4" s="106" t="s">
        <v>25</v>
      </c>
      <c r="B4" s="106" t="s">
        <v>0</v>
      </c>
      <c r="C4" s="101" t="s">
        <v>1</v>
      </c>
      <c r="D4" s="101" t="s">
        <v>2</v>
      </c>
      <c r="E4" s="101" t="s">
        <v>3</v>
      </c>
      <c r="F4" s="5" t="s">
        <v>4</v>
      </c>
      <c r="G4" s="101" t="s">
        <v>5</v>
      </c>
      <c r="H4" s="101" t="s">
        <v>6</v>
      </c>
      <c r="I4" s="106" t="s">
        <v>7</v>
      </c>
      <c r="J4" s="101" t="s">
        <v>145</v>
      </c>
      <c r="K4" s="101"/>
      <c r="L4" s="101"/>
      <c r="M4" s="101"/>
      <c r="N4" s="101"/>
      <c r="O4" s="101" t="s">
        <v>340</v>
      </c>
    </row>
    <row r="5" spans="1:15" ht="53.25" customHeight="1" x14ac:dyDescent="0.2">
      <c r="A5" s="107"/>
      <c r="B5" s="107"/>
      <c r="C5" s="101"/>
      <c r="D5" s="101"/>
      <c r="E5" s="101"/>
      <c r="F5" s="5" t="s">
        <v>19</v>
      </c>
      <c r="G5" s="101"/>
      <c r="H5" s="101"/>
      <c r="I5" s="107"/>
      <c r="J5" s="5" t="s">
        <v>8</v>
      </c>
      <c r="K5" s="5" t="s">
        <v>9</v>
      </c>
      <c r="L5" s="5" t="s">
        <v>10</v>
      </c>
      <c r="M5" s="5" t="s">
        <v>11</v>
      </c>
      <c r="N5" s="7" t="s">
        <v>12</v>
      </c>
      <c r="O5" s="101"/>
    </row>
    <row r="6" spans="1:15" s="2" customFormat="1" ht="19.5" customHeight="1" x14ac:dyDescent="0.25">
      <c r="A6" s="102" t="s">
        <v>40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1:15" ht="38.25" customHeight="1" x14ac:dyDescent="0.2">
      <c r="A7" s="102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8"/>
    </row>
    <row r="8" spans="1:15" s="2" customFormat="1" ht="78" customHeight="1" x14ac:dyDescent="0.25">
      <c r="A8" s="9" t="s">
        <v>63</v>
      </c>
      <c r="B8" s="10" t="s">
        <v>146</v>
      </c>
      <c r="C8" s="10" t="s">
        <v>23</v>
      </c>
      <c r="D8" s="10" t="s">
        <v>20</v>
      </c>
      <c r="E8" s="10" t="s">
        <v>24</v>
      </c>
      <c r="F8" s="10" t="s">
        <v>18</v>
      </c>
      <c r="G8" s="10" t="s">
        <v>41</v>
      </c>
      <c r="H8" s="10" t="s">
        <v>36</v>
      </c>
      <c r="I8" s="31" t="s">
        <v>22</v>
      </c>
      <c r="J8" s="31"/>
      <c r="K8" s="31"/>
      <c r="L8" s="31"/>
      <c r="M8" s="31"/>
      <c r="N8" s="11"/>
      <c r="O8" s="32"/>
    </row>
    <row r="9" spans="1:15" s="2" customFormat="1" ht="81" customHeight="1" x14ac:dyDescent="0.25">
      <c r="A9" s="9" t="s">
        <v>69</v>
      </c>
      <c r="B9" s="10" t="s">
        <v>147</v>
      </c>
      <c r="C9" s="10" t="s">
        <v>23</v>
      </c>
      <c r="D9" s="10" t="s">
        <v>20</v>
      </c>
      <c r="E9" s="10" t="s">
        <v>24</v>
      </c>
      <c r="F9" s="10" t="s">
        <v>38</v>
      </c>
      <c r="G9" s="10" t="s">
        <v>41</v>
      </c>
      <c r="H9" s="10" t="s">
        <v>37</v>
      </c>
      <c r="I9" s="31" t="s">
        <v>22</v>
      </c>
      <c r="J9" s="31"/>
      <c r="K9" s="31"/>
      <c r="L9" s="31"/>
      <c r="M9" s="31"/>
      <c r="N9" s="11"/>
      <c r="O9" s="32"/>
    </row>
    <row r="10" spans="1:15" ht="147.75" customHeight="1" x14ac:dyDescent="0.2">
      <c r="A10" s="9" t="s">
        <v>70</v>
      </c>
      <c r="B10" s="12" t="s">
        <v>102</v>
      </c>
      <c r="C10" s="33" t="s">
        <v>185</v>
      </c>
      <c r="D10" s="33" t="s">
        <v>68</v>
      </c>
      <c r="E10" s="33" t="s">
        <v>27</v>
      </c>
      <c r="F10" s="33" t="s">
        <v>103</v>
      </c>
      <c r="G10" s="33" t="s">
        <v>181</v>
      </c>
      <c r="H10" s="13" t="s">
        <v>104</v>
      </c>
      <c r="I10" s="34">
        <v>99419.731</v>
      </c>
      <c r="J10" s="34">
        <v>40304.879000000001</v>
      </c>
      <c r="K10" s="34"/>
      <c r="L10" s="34">
        <v>34128.635000000002</v>
      </c>
      <c r="M10" s="34">
        <v>1796.2439999999999</v>
      </c>
      <c r="N10" s="35">
        <v>4380</v>
      </c>
      <c r="O10" s="90" t="s">
        <v>342</v>
      </c>
    </row>
    <row r="11" spans="1:15" ht="143.25" customHeight="1" x14ac:dyDescent="0.2">
      <c r="A11" s="9" t="s">
        <v>71</v>
      </c>
      <c r="B11" s="12" t="s">
        <v>267</v>
      </c>
      <c r="C11" s="33" t="s">
        <v>23</v>
      </c>
      <c r="D11" s="33" t="s">
        <v>105</v>
      </c>
      <c r="E11" s="33" t="s">
        <v>27</v>
      </c>
      <c r="F11" s="33" t="s">
        <v>268</v>
      </c>
      <c r="G11" s="10" t="s">
        <v>41</v>
      </c>
      <c r="H11" s="13" t="s">
        <v>106</v>
      </c>
      <c r="I11" s="34">
        <v>9726.32</v>
      </c>
      <c r="J11" s="34">
        <v>9726.32</v>
      </c>
      <c r="K11" s="34"/>
      <c r="L11" s="34">
        <v>7957.5039999999999</v>
      </c>
      <c r="M11" s="34">
        <v>418.81599999999997</v>
      </c>
      <c r="N11" s="35">
        <v>1350</v>
      </c>
      <c r="O11" s="90" t="s">
        <v>371</v>
      </c>
    </row>
    <row r="12" spans="1:15" ht="87" customHeight="1" x14ac:dyDescent="0.2">
      <c r="A12" s="9" t="s">
        <v>72</v>
      </c>
      <c r="B12" s="12" t="s">
        <v>107</v>
      </c>
      <c r="C12" s="33" t="s">
        <v>23</v>
      </c>
      <c r="D12" s="33" t="s">
        <v>105</v>
      </c>
      <c r="E12" s="33" t="s">
        <v>27</v>
      </c>
      <c r="F12" s="33" t="s">
        <v>108</v>
      </c>
      <c r="G12" s="10" t="s">
        <v>41</v>
      </c>
      <c r="H12" s="13" t="s">
        <v>109</v>
      </c>
      <c r="I12" s="34">
        <v>23918.25</v>
      </c>
      <c r="J12" s="34">
        <v>23918.25</v>
      </c>
      <c r="K12" s="34"/>
      <c r="L12" s="34">
        <v>20884.087</v>
      </c>
      <c r="M12" s="34">
        <v>1099.163</v>
      </c>
      <c r="N12" s="35">
        <v>1935</v>
      </c>
      <c r="O12" s="91" t="s">
        <v>343</v>
      </c>
    </row>
    <row r="13" spans="1:15" ht="91.5" customHeight="1" x14ac:dyDescent="0.2">
      <c r="A13" s="36" t="s">
        <v>73</v>
      </c>
      <c r="B13" s="37" t="s">
        <v>186</v>
      </c>
      <c r="C13" s="38" t="s">
        <v>23</v>
      </c>
      <c r="D13" s="38" t="s">
        <v>105</v>
      </c>
      <c r="E13" s="38" t="s">
        <v>27</v>
      </c>
      <c r="F13" s="38" t="s">
        <v>203</v>
      </c>
      <c r="G13" s="39" t="s">
        <v>41</v>
      </c>
      <c r="H13" s="40" t="s">
        <v>187</v>
      </c>
      <c r="I13" s="41">
        <v>8456.77</v>
      </c>
      <c r="J13" s="41">
        <f t="shared" ref="J13" si="0">K13+L13+M13+N13</f>
        <v>8456.77</v>
      </c>
      <c r="K13" s="41"/>
      <c r="L13" s="41">
        <v>6181.4309999999996</v>
      </c>
      <c r="M13" s="41">
        <v>325.339</v>
      </c>
      <c r="N13" s="42">
        <v>1950</v>
      </c>
      <c r="O13" s="91" t="s">
        <v>344</v>
      </c>
    </row>
    <row r="14" spans="1:15" s="15" customFormat="1" ht="108.75" customHeight="1" x14ac:dyDescent="0.25">
      <c r="A14" s="12" t="s">
        <v>74</v>
      </c>
      <c r="B14" s="12" t="s">
        <v>326</v>
      </c>
      <c r="C14" s="12" t="s">
        <v>23</v>
      </c>
      <c r="D14" s="12" t="s">
        <v>188</v>
      </c>
      <c r="E14" s="12" t="s">
        <v>27</v>
      </c>
      <c r="F14" s="12" t="s">
        <v>202</v>
      </c>
      <c r="G14" s="12" t="s">
        <v>41</v>
      </c>
      <c r="H14" s="12" t="s">
        <v>189</v>
      </c>
      <c r="I14" s="12">
        <v>5486.2629999999999</v>
      </c>
      <c r="J14" s="12">
        <f>K14+L14+M14+N14</f>
        <v>5486.2629999999999</v>
      </c>
      <c r="K14" s="12"/>
      <c r="L14" s="12">
        <v>4114.7</v>
      </c>
      <c r="M14" s="12">
        <v>216.56299999999999</v>
      </c>
      <c r="N14" s="14">
        <v>1155</v>
      </c>
      <c r="O14" s="91" t="s">
        <v>345</v>
      </c>
    </row>
    <row r="15" spans="1:15" s="15" customFormat="1" ht="99" customHeight="1" x14ac:dyDescent="0.25">
      <c r="A15" s="12" t="s">
        <v>75</v>
      </c>
      <c r="B15" s="12" t="s">
        <v>190</v>
      </c>
      <c r="C15" s="12" t="s">
        <v>23</v>
      </c>
      <c r="D15" s="12" t="s">
        <v>188</v>
      </c>
      <c r="E15" s="12" t="s">
        <v>27</v>
      </c>
      <c r="F15" s="12" t="s">
        <v>201</v>
      </c>
      <c r="G15" s="12" t="s">
        <v>41</v>
      </c>
      <c r="H15" s="12" t="s">
        <v>191</v>
      </c>
      <c r="I15" s="12">
        <v>7204.2250000000004</v>
      </c>
      <c r="J15" s="12">
        <f t="shared" ref="J15" si="1">K15+L15+M15+N15</f>
        <v>7204.2250000000004</v>
      </c>
      <c r="K15" s="12"/>
      <c r="L15" s="12">
        <v>6174.2640000000001</v>
      </c>
      <c r="M15" s="12">
        <v>324.96100000000001</v>
      </c>
      <c r="N15" s="14">
        <v>705</v>
      </c>
      <c r="O15" s="91" t="s">
        <v>346</v>
      </c>
    </row>
    <row r="16" spans="1:15" s="15" customFormat="1" ht="84" customHeight="1" x14ac:dyDescent="0.25">
      <c r="A16" s="16" t="s">
        <v>76</v>
      </c>
      <c r="B16" s="12" t="s">
        <v>192</v>
      </c>
      <c r="C16" s="12" t="s">
        <v>23</v>
      </c>
      <c r="D16" s="12" t="s">
        <v>195</v>
      </c>
      <c r="E16" s="12" t="s">
        <v>24</v>
      </c>
      <c r="F16" s="12" t="s">
        <v>193</v>
      </c>
      <c r="G16" s="12" t="s">
        <v>41</v>
      </c>
      <c r="H16" s="12" t="s">
        <v>194</v>
      </c>
      <c r="I16" s="12">
        <v>5482</v>
      </c>
      <c r="J16" s="12">
        <v>5482</v>
      </c>
      <c r="K16" s="12"/>
      <c r="L16" s="12"/>
      <c r="M16" s="12"/>
      <c r="N16" s="14">
        <v>5482</v>
      </c>
      <c r="O16" s="93" t="s">
        <v>367</v>
      </c>
    </row>
    <row r="17" spans="1:16" s="15" customFormat="1" ht="75" customHeight="1" x14ac:dyDescent="0.25">
      <c r="A17" s="16" t="s">
        <v>77</v>
      </c>
      <c r="B17" s="37" t="s">
        <v>196</v>
      </c>
      <c r="C17" s="37" t="s">
        <v>26</v>
      </c>
      <c r="D17" s="37" t="s">
        <v>198</v>
      </c>
      <c r="E17" s="37" t="s">
        <v>24</v>
      </c>
      <c r="F17" s="37" t="s">
        <v>153</v>
      </c>
      <c r="G17" s="37" t="s">
        <v>41</v>
      </c>
      <c r="H17" s="37" t="s">
        <v>197</v>
      </c>
      <c r="I17" s="37">
        <v>12750</v>
      </c>
      <c r="J17" s="37">
        <v>12750</v>
      </c>
      <c r="K17" s="37"/>
      <c r="L17" s="37"/>
      <c r="M17" s="37"/>
      <c r="N17" s="43">
        <v>12750</v>
      </c>
      <c r="O17" s="93" t="s">
        <v>367</v>
      </c>
    </row>
    <row r="18" spans="1:16" ht="24" customHeight="1" x14ac:dyDescent="0.2">
      <c r="A18" s="95" t="s">
        <v>39</v>
      </c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7"/>
    </row>
    <row r="19" spans="1:16" s="15" customFormat="1" ht="128.25" customHeight="1" x14ac:dyDescent="0.25">
      <c r="A19" s="16" t="s">
        <v>78</v>
      </c>
      <c r="B19" s="44" t="s">
        <v>42</v>
      </c>
      <c r="C19" s="44" t="s">
        <v>26</v>
      </c>
      <c r="D19" s="44" t="s">
        <v>101</v>
      </c>
      <c r="E19" s="44" t="s">
        <v>28</v>
      </c>
      <c r="F19" s="44" t="s">
        <v>200</v>
      </c>
      <c r="G19" s="44" t="s">
        <v>43</v>
      </c>
      <c r="H19" s="44" t="s">
        <v>317</v>
      </c>
      <c r="I19" s="44">
        <v>103747.7</v>
      </c>
      <c r="J19" s="44">
        <f t="shared" ref="J19" si="2">K19+L19+M19+N19</f>
        <v>31288.37</v>
      </c>
      <c r="K19" s="44">
        <v>18773.022000000001</v>
      </c>
      <c r="L19" s="44">
        <v>6257.674</v>
      </c>
      <c r="M19" s="44"/>
      <c r="N19" s="17">
        <v>6257.674</v>
      </c>
      <c r="O19" s="91" t="s">
        <v>372</v>
      </c>
    </row>
    <row r="20" spans="1:16" s="15" customFormat="1" ht="96" customHeight="1" x14ac:dyDescent="0.25">
      <c r="A20" s="16" t="s">
        <v>79</v>
      </c>
      <c r="B20" s="12" t="s">
        <v>278</v>
      </c>
      <c r="C20" s="12" t="s">
        <v>26</v>
      </c>
      <c r="D20" s="12" t="s">
        <v>266</v>
      </c>
      <c r="E20" s="12" t="s">
        <v>27</v>
      </c>
      <c r="F20" s="12" t="s">
        <v>153</v>
      </c>
      <c r="G20" s="12" t="s">
        <v>141</v>
      </c>
      <c r="H20" s="12" t="s">
        <v>318</v>
      </c>
      <c r="I20" s="12">
        <v>618747.19799999997</v>
      </c>
      <c r="J20" s="12">
        <f t="shared" ref="J20:J22" si="3">K20+L20+M20+N20</f>
        <v>618747.19799999997</v>
      </c>
      <c r="K20" s="12">
        <v>300000</v>
      </c>
      <c r="L20" s="12">
        <v>91900</v>
      </c>
      <c r="M20" s="12">
        <v>8100</v>
      </c>
      <c r="N20" s="14">
        <v>218747.198</v>
      </c>
      <c r="O20" s="91" t="s">
        <v>373</v>
      </c>
    </row>
    <row r="21" spans="1:16" ht="32.25" customHeight="1" x14ac:dyDescent="0.2">
      <c r="A21" s="95" t="s">
        <v>273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7"/>
    </row>
    <row r="22" spans="1:16" s="15" customFormat="1" ht="141.75" customHeight="1" x14ac:dyDescent="0.25">
      <c r="A22" s="16" t="s">
        <v>80</v>
      </c>
      <c r="B22" s="12" t="s">
        <v>142</v>
      </c>
      <c r="C22" s="12" t="s">
        <v>185</v>
      </c>
      <c r="D22" s="12" t="s">
        <v>61</v>
      </c>
      <c r="E22" s="12" t="s">
        <v>27</v>
      </c>
      <c r="F22" s="12" t="s">
        <v>143</v>
      </c>
      <c r="G22" s="12" t="s">
        <v>62</v>
      </c>
      <c r="H22" s="12" t="s">
        <v>265</v>
      </c>
      <c r="I22" s="12">
        <v>12653.328</v>
      </c>
      <c r="J22" s="18">
        <f t="shared" si="3"/>
        <v>12137.00642</v>
      </c>
      <c r="K22" s="18">
        <v>11775.285</v>
      </c>
      <c r="L22" s="18">
        <v>240.31200000000001</v>
      </c>
      <c r="M22" s="18">
        <v>121.40942</v>
      </c>
      <c r="N22" s="14"/>
      <c r="O22" s="91" t="s">
        <v>360</v>
      </c>
    </row>
    <row r="23" spans="1:16" s="15" customFormat="1" ht="93" customHeight="1" x14ac:dyDescent="0.25">
      <c r="A23" s="19" t="s">
        <v>287</v>
      </c>
      <c r="B23" s="10" t="s">
        <v>259</v>
      </c>
      <c r="C23" s="10" t="s">
        <v>26</v>
      </c>
      <c r="D23" s="10" t="s">
        <v>328</v>
      </c>
      <c r="E23" s="10" t="s">
        <v>260</v>
      </c>
      <c r="F23" s="10" t="s">
        <v>261</v>
      </c>
      <c r="G23" s="10" t="s">
        <v>327</v>
      </c>
      <c r="H23" s="10" t="s">
        <v>262</v>
      </c>
      <c r="I23" s="31">
        <v>2251762</v>
      </c>
      <c r="J23" s="20">
        <v>1259243.7390000001</v>
      </c>
      <c r="K23" s="21"/>
      <c r="L23" s="21"/>
      <c r="M23" s="21"/>
      <c r="N23" s="17"/>
      <c r="O23" s="12"/>
    </row>
    <row r="24" spans="1:16" s="15" customFormat="1" ht="107.25" customHeight="1" x14ac:dyDescent="0.25">
      <c r="A24" s="19" t="s">
        <v>81</v>
      </c>
      <c r="B24" s="10" t="s">
        <v>279</v>
      </c>
      <c r="C24" s="10" t="s">
        <v>23</v>
      </c>
      <c r="D24" s="10" t="s">
        <v>280</v>
      </c>
      <c r="E24" s="10" t="s">
        <v>27</v>
      </c>
      <c r="F24" s="10" t="s">
        <v>281</v>
      </c>
      <c r="G24" s="10" t="s">
        <v>62</v>
      </c>
      <c r="H24" s="10" t="s">
        <v>311</v>
      </c>
      <c r="I24" s="20">
        <v>12806.112999999999</v>
      </c>
      <c r="J24" s="20">
        <v>6841.625</v>
      </c>
      <c r="K24" s="21"/>
      <c r="L24" s="21">
        <v>6650.7250000000004</v>
      </c>
      <c r="M24" s="21">
        <v>190.9</v>
      </c>
      <c r="N24" s="17"/>
      <c r="O24" s="91" t="s">
        <v>361</v>
      </c>
    </row>
    <row r="25" spans="1:16" s="15" customFormat="1" ht="111" customHeight="1" x14ac:dyDescent="0.25">
      <c r="A25" s="19" t="s">
        <v>82</v>
      </c>
      <c r="B25" s="10" t="s">
        <v>282</v>
      </c>
      <c r="C25" s="10" t="s">
        <v>23</v>
      </c>
      <c r="D25" s="10" t="s">
        <v>283</v>
      </c>
      <c r="E25" s="10" t="s">
        <v>27</v>
      </c>
      <c r="F25" s="10" t="s">
        <v>284</v>
      </c>
      <c r="G25" s="10" t="s">
        <v>62</v>
      </c>
      <c r="H25" s="10" t="s">
        <v>312</v>
      </c>
      <c r="I25" s="20">
        <v>11835.887200000001</v>
      </c>
      <c r="J25" s="20">
        <v>2365.58959</v>
      </c>
      <c r="K25" s="21"/>
      <c r="L25" s="21">
        <v>2254.2660999999998</v>
      </c>
      <c r="M25" s="21">
        <v>111.324</v>
      </c>
      <c r="N25" s="17"/>
      <c r="O25" s="91" t="s">
        <v>362</v>
      </c>
    </row>
    <row r="26" spans="1:16" s="63" customFormat="1" ht="73.5" customHeight="1" x14ac:dyDescent="0.25">
      <c r="A26" s="82" t="s">
        <v>285</v>
      </c>
      <c r="B26" s="83" t="s">
        <v>334</v>
      </c>
      <c r="C26" s="83" t="s">
        <v>23</v>
      </c>
      <c r="D26" s="83" t="s">
        <v>177</v>
      </c>
      <c r="E26" s="83" t="s">
        <v>27</v>
      </c>
      <c r="F26" s="83" t="s">
        <v>337</v>
      </c>
      <c r="G26" s="83" t="s">
        <v>62</v>
      </c>
      <c r="H26" s="83" t="s">
        <v>336</v>
      </c>
      <c r="I26" s="84">
        <v>10178.569229999999</v>
      </c>
      <c r="J26" s="84">
        <v>4099.3751599999996</v>
      </c>
      <c r="K26" s="85"/>
      <c r="L26" s="85">
        <v>4045.6282999999999</v>
      </c>
      <c r="M26" s="85">
        <f>J26-L26</f>
        <v>53.746859999999742</v>
      </c>
      <c r="N26" s="86"/>
      <c r="O26" s="91" t="s">
        <v>363</v>
      </c>
    </row>
    <row r="27" spans="1:16" ht="72.75" customHeight="1" x14ac:dyDescent="0.2">
      <c r="A27" s="9" t="s">
        <v>286</v>
      </c>
      <c r="B27" s="22" t="s">
        <v>204</v>
      </c>
      <c r="C27" s="13" t="s">
        <v>199</v>
      </c>
      <c r="D27" s="13" t="s">
        <v>111</v>
      </c>
      <c r="E27" s="13" t="s">
        <v>27</v>
      </c>
      <c r="F27" s="13" t="s">
        <v>139</v>
      </c>
      <c r="G27" s="13" t="s">
        <v>216</v>
      </c>
      <c r="H27" s="13" t="s">
        <v>140</v>
      </c>
      <c r="I27" s="23">
        <v>148366.28</v>
      </c>
      <c r="J27" s="24">
        <f>K27+L27+M27+N27</f>
        <v>148366.28</v>
      </c>
      <c r="K27" s="24">
        <v>135220.9</v>
      </c>
      <c r="L27" s="24">
        <v>2759.64</v>
      </c>
      <c r="M27" s="24">
        <v>10385.74</v>
      </c>
      <c r="N27" s="25"/>
      <c r="O27" s="93" t="s">
        <v>367</v>
      </c>
    </row>
    <row r="28" spans="1:16" ht="108.75" customHeight="1" x14ac:dyDescent="0.2">
      <c r="A28" s="9" t="s">
        <v>335</v>
      </c>
      <c r="B28" s="22" t="s">
        <v>270</v>
      </c>
      <c r="C28" s="22" t="s">
        <v>23</v>
      </c>
      <c r="D28" s="22" t="s">
        <v>111</v>
      </c>
      <c r="E28" s="22" t="s">
        <v>27</v>
      </c>
      <c r="F28" s="22" t="s">
        <v>271</v>
      </c>
      <c r="G28" s="22" t="s">
        <v>216</v>
      </c>
      <c r="H28" s="22" t="s">
        <v>272</v>
      </c>
      <c r="I28" s="45">
        <v>60750.874000000003</v>
      </c>
      <c r="J28" s="26">
        <f>K28+L28+M28</f>
        <v>60750.873999999996</v>
      </c>
      <c r="K28" s="26">
        <v>54880.77</v>
      </c>
      <c r="L28" s="26">
        <v>5287.3469999999998</v>
      </c>
      <c r="M28" s="26">
        <v>582.75699999999995</v>
      </c>
      <c r="N28" s="8"/>
      <c r="O28" s="91" t="s">
        <v>347</v>
      </c>
    </row>
    <row r="29" spans="1:16" ht="23.25" customHeight="1" x14ac:dyDescent="0.2">
      <c r="A29" s="95" t="s">
        <v>46</v>
      </c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7"/>
    </row>
    <row r="30" spans="1:16" ht="24.75" customHeight="1" x14ac:dyDescent="0.2">
      <c r="A30" s="95" t="s">
        <v>47</v>
      </c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7"/>
    </row>
    <row r="31" spans="1:16" ht="94.5" customHeight="1" x14ac:dyDescent="0.2">
      <c r="A31" s="9" t="s">
        <v>64</v>
      </c>
      <c r="B31" s="46" t="s">
        <v>44</v>
      </c>
      <c r="C31" s="22" t="s">
        <v>26</v>
      </c>
      <c r="D31" s="22" t="s">
        <v>277</v>
      </c>
      <c r="E31" s="22" t="s">
        <v>24</v>
      </c>
      <c r="F31" s="22" t="s">
        <v>153</v>
      </c>
      <c r="G31" s="22" t="s">
        <v>325</v>
      </c>
      <c r="H31" s="22" t="s">
        <v>45</v>
      </c>
      <c r="I31" s="22">
        <v>499117.06</v>
      </c>
      <c r="J31" s="47">
        <v>490449.55300000001</v>
      </c>
      <c r="K31" s="48"/>
      <c r="L31" s="48"/>
      <c r="M31" s="48"/>
      <c r="N31" s="47">
        <v>490449.55300000001</v>
      </c>
      <c r="O31" s="91" t="s">
        <v>374</v>
      </c>
      <c r="P31" s="108"/>
    </row>
    <row r="32" spans="1:16" ht="105" customHeight="1" x14ac:dyDescent="0.2">
      <c r="A32" s="9" t="s">
        <v>83</v>
      </c>
      <c r="B32" s="13" t="s">
        <v>205</v>
      </c>
      <c r="C32" s="13" t="s">
        <v>26</v>
      </c>
      <c r="D32" s="22" t="s">
        <v>277</v>
      </c>
      <c r="E32" s="22" t="s">
        <v>24</v>
      </c>
      <c r="F32" s="13" t="s">
        <v>218</v>
      </c>
      <c r="G32" s="13" t="s">
        <v>41</v>
      </c>
      <c r="H32" s="13" t="s">
        <v>217</v>
      </c>
      <c r="I32" s="26">
        <v>10895.549000000001</v>
      </c>
      <c r="J32" s="26">
        <v>10895.549000000001</v>
      </c>
      <c r="K32" s="13"/>
      <c r="L32" s="13"/>
      <c r="M32" s="13"/>
      <c r="N32" s="47">
        <f t="shared" ref="N32:N39" si="4">J32</f>
        <v>10895.549000000001</v>
      </c>
      <c r="O32" s="91" t="s">
        <v>375</v>
      </c>
      <c r="P32" s="108"/>
    </row>
    <row r="33" spans="1:16" ht="108" customHeight="1" x14ac:dyDescent="0.2">
      <c r="A33" s="9" t="s">
        <v>84</v>
      </c>
      <c r="B33" s="13" t="s">
        <v>206</v>
      </c>
      <c r="C33" s="13" t="s">
        <v>26</v>
      </c>
      <c r="D33" s="22" t="s">
        <v>277</v>
      </c>
      <c r="E33" s="22" t="s">
        <v>24</v>
      </c>
      <c r="F33" s="13" t="s">
        <v>218</v>
      </c>
      <c r="G33" s="13" t="s">
        <v>41</v>
      </c>
      <c r="H33" s="13" t="s">
        <v>217</v>
      </c>
      <c r="I33" s="26">
        <v>12745.767</v>
      </c>
      <c r="J33" s="26">
        <v>12745.767</v>
      </c>
      <c r="K33" s="13"/>
      <c r="L33" s="13"/>
      <c r="M33" s="13"/>
      <c r="N33" s="47">
        <f t="shared" si="4"/>
        <v>12745.767</v>
      </c>
      <c r="O33" s="91" t="s">
        <v>376</v>
      </c>
      <c r="P33" s="108"/>
    </row>
    <row r="34" spans="1:16" ht="67.5" customHeight="1" x14ac:dyDescent="0.2">
      <c r="A34" s="9" t="s">
        <v>227</v>
      </c>
      <c r="B34" s="13" t="s">
        <v>207</v>
      </c>
      <c r="C34" s="13" t="s">
        <v>26</v>
      </c>
      <c r="D34" s="22" t="s">
        <v>277</v>
      </c>
      <c r="E34" s="22" t="s">
        <v>24</v>
      </c>
      <c r="F34" s="13" t="s">
        <v>219</v>
      </c>
      <c r="G34" s="13" t="s">
        <v>216</v>
      </c>
      <c r="H34" s="13" t="s">
        <v>208</v>
      </c>
      <c r="I34" s="26">
        <v>15861.606</v>
      </c>
      <c r="J34" s="26">
        <v>15861.606</v>
      </c>
      <c r="K34" s="13"/>
      <c r="L34" s="13"/>
      <c r="M34" s="13"/>
      <c r="N34" s="47">
        <f t="shared" si="4"/>
        <v>15861.606</v>
      </c>
      <c r="O34" s="93" t="s">
        <v>367</v>
      </c>
    </row>
    <row r="35" spans="1:16" ht="43.5" customHeight="1" x14ac:dyDescent="0.2">
      <c r="A35" s="9" t="s">
        <v>228</v>
      </c>
      <c r="B35" s="13" t="s">
        <v>209</v>
      </c>
      <c r="C35" s="13" t="s">
        <v>26</v>
      </c>
      <c r="D35" s="22" t="s">
        <v>277</v>
      </c>
      <c r="E35" s="22" t="s">
        <v>24</v>
      </c>
      <c r="F35" s="13" t="s">
        <v>220</v>
      </c>
      <c r="G35" s="13" t="s">
        <v>225</v>
      </c>
      <c r="H35" s="13" t="s">
        <v>210</v>
      </c>
      <c r="I35" s="26">
        <v>11708.925999999999</v>
      </c>
      <c r="J35" s="26">
        <v>11708.925999999999</v>
      </c>
      <c r="K35" s="13"/>
      <c r="L35" s="13"/>
      <c r="M35" s="13"/>
      <c r="N35" s="47">
        <f t="shared" si="4"/>
        <v>11708.925999999999</v>
      </c>
      <c r="O35" s="108"/>
    </row>
    <row r="36" spans="1:16" ht="42" customHeight="1" x14ac:dyDescent="0.2">
      <c r="A36" s="9" t="s">
        <v>229</v>
      </c>
      <c r="B36" s="13" t="s">
        <v>211</v>
      </c>
      <c r="C36" s="13" t="s">
        <v>26</v>
      </c>
      <c r="D36" s="22" t="s">
        <v>277</v>
      </c>
      <c r="E36" s="22" t="s">
        <v>24</v>
      </c>
      <c r="F36" s="13" t="s">
        <v>221</v>
      </c>
      <c r="G36" s="13" t="s">
        <v>226</v>
      </c>
      <c r="H36" s="13" t="s">
        <v>212</v>
      </c>
      <c r="I36" s="26">
        <v>11708.927</v>
      </c>
      <c r="J36" s="26">
        <v>11708.927</v>
      </c>
      <c r="K36" s="13"/>
      <c r="L36" s="13"/>
      <c r="M36" s="13"/>
      <c r="N36" s="47">
        <f t="shared" si="4"/>
        <v>11708.927</v>
      </c>
      <c r="O36" s="108"/>
    </row>
    <row r="37" spans="1:16" ht="43.5" customHeight="1" x14ac:dyDescent="0.2">
      <c r="A37" s="9" t="s">
        <v>230</v>
      </c>
      <c r="B37" s="13" t="s">
        <v>213</v>
      </c>
      <c r="C37" s="13" t="s">
        <v>26</v>
      </c>
      <c r="D37" s="22" t="s">
        <v>277</v>
      </c>
      <c r="E37" s="22" t="s">
        <v>24</v>
      </c>
      <c r="F37" s="13" t="s">
        <v>222</v>
      </c>
      <c r="G37" s="13" t="s">
        <v>226</v>
      </c>
      <c r="H37" s="13" t="s">
        <v>214</v>
      </c>
      <c r="I37" s="26">
        <v>11708.928</v>
      </c>
      <c r="J37" s="26">
        <v>11708.928</v>
      </c>
      <c r="K37" s="13"/>
      <c r="L37" s="13"/>
      <c r="M37" s="13"/>
      <c r="N37" s="47">
        <f t="shared" si="4"/>
        <v>11708.928</v>
      </c>
      <c r="O37" s="108"/>
    </row>
    <row r="38" spans="1:16" ht="45" customHeight="1" x14ac:dyDescent="0.2">
      <c r="A38" s="9" t="s">
        <v>231</v>
      </c>
      <c r="B38" s="13" t="s">
        <v>263</v>
      </c>
      <c r="C38" s="13" t="s">
        <v>26</v>
      </c>
      <c r="D38" s="22" t="s">
        <v>277</v>
      </c>
      <c r="E38" s="22" t="s">
        <v>24</v>
      </c>
      <c r="F38" s="13" t="s">
        <v>223</v>
      </c>
      <c r="G38" s="13" t="s">
        <v>226</v>
      </c>
      <c r="H38" s="13" t="s">
        <v>215</v>
      </c>
      <c r="I38" s="26">
        <v>17563.304</v>
      </c>
      <c r="J38" s="26">
        <v>17563.304</v>
      </c>
      <c r="K38" s="13"/>
      <c r="L38" s="13"/>
      <c r="M38" s="13"/>
      <c r="N38" s="47">
        <f t="shared" si="4"/>
        <v>17563.304</v>
      </c>
      <c r="O38" s="108"/>
    </row>
    <row r="39" spans="1:16" ht="38.25" x14ac:dyDescent="0.2">
      <c r="A39" s="9" t="s">
        <v>232</v>
      </c>
      <c r="B39" s="13" t="s">
        <v>264</v>
      </c>
      <c r="C39" s="13" t="s">
        <v>26</v>
      </c>
      <c r="D39" s="22" t="s">
        <v>277</v>
      </c>
      <c r="E39" s="22" t="s">
        <v>24</v>
      </c>
      <c r="F39" s="13" t="s">
        <v>224</v>
      </c>
      <c r="G39" s="13" t="s">
        <v>226</v>
      </c>
      <c r="H39" s="13" t="s">
        <v>212</v>
      </c>
      <c r="I39" s="26">
        <v>11708.928</v>
      </c>
      <c r="J39" s="26">
        <v>11708.928</v>
      </c>
      <c r="K39" s="13"/>
      <c r="L39" s="13"/>
      <c r="M39" s="13"/>
      <c r="N39" s="47">
        <f t="shared" si="4"/>
        <v>11708.928</v>
      </c>
      <c r="O39" s="108"/>
    </row>
    <row r="40" spans="1:16" ht="189.75" customHeight="1" x14ac:dyDescent="0.2">
      <c r="A40" s="9" t="s">
        <v>233</v>
      </c>
      <c r="B40" s="13" t="s">
        <v>32</v>
      </c>
      <c r="C40" s="13" t="s">
        <v>23</v>
      </c>
      <c r="D40" s="13" t="s">
        <v>33</v>
      </c>
      <c r="E40" s="13" t="s">
        <v>34</v>
      </c>
      <c r="F40" s="13" t="s">
        <v>172</v>
      </c>
      <c r="G40" s="13" t="s">
        <v>319</v>
      </c>
      <c r="H40" s="13" t="s">
        <v>67</v>
      </c>
      <c r="I40" s="34">
        <v>376120540.94</v>
      </c>
      <c r="J40" s="49">
        <v>157626568.58000001</v>
      </c>
      <c r="K40" s="24"/>
      <c r="L40" s="34"/>
      <c r="M40" s="34"/>
      <c r="N40" s="50">
        <v>157626568.58000001</v>
      </c>
      <c r="O40" s="91" t="s">
        <v>377</v>
      </c>
      <c r="P40" s="109"/>
    </row>
    <row r="41" spans="1:16" ht="23.25" customHeight="1" x14ac:dyDescent="0.2">
      <c r="A41" s="95" t="s">
        <v>48</v>
      </c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7"/>
    </row>
    <row r="42" spans="1:16" ht="20.25" customHeight="1" x14ac:dyDescent="0.2">
      <c r="A42" s="95" t="s">
        <v>54</v>
      </c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7"/>
    </row>
    <row r="43" spans="1:16" ht="99.75" customHeight="1" x14ac:dyDescent="0.2">
      <c r="A43" s="9" t="s">
        <v>65</v>
      </c>
      <c r="B43" s="22" t="s">
        <v>31</v>
      </c>
      <c r="C43" s="22" t="s">
        <v>26</v>
      </c>
      <c r="D43" s="22" t="s">
        <v>21</v>
      </c>
      <c r="E43" s="22" t="s">
        <v>28</v>
      </c>
      <c r="F43" s="22" t="s">
        <v>310</v>
      </c>
      <c r="G43" s="22" t="s">
        <v>161</v>
      </c>
      <c r="H43" s="22" t="s">
        <v>30</v>
      </c>
      <c r="I43" s="26">
        <v>826891.59199999995</v>
      </c>
      <c r="J43" s="26">
        <f>L43</f>
        <v>46036.353000000003</v>
      </c>
      <c r="K43" s="26"/>
      <c r="L43" s="26">
        <v>46036.353000000003</v>
      </c>
      <c r="M43" s="26"/>
      <c r="N43" s="51"/>
      <c r="O43" s="93" t="s">
        <v>365</v>
      </c>
    </row>
    <row r="44" spans="1:16" ht="89.25" customHeight="1" x14ac:dyDescent="0.2">
      <c r="A44" s="9" t="s">
        <v>85</v>
      </c>
      <c r="B44" s="52" t="s">
        <v>234</v>
      </c>
      <c r="C44" s="22" t="s">
        <v>23</v>
      </c>
      <c r="D44" s="22" t="s">
        <v>21</v>
      </c>
      <c r="E44" s="22" t="s">
        <v>28</v>
      </c>
      <c r="F44" s="22" t="s">
        <v>49</v>
      </c>
      <c r="G44" s="22" t="s">
        <v>50</v>
      </c>
      <c r="H44" s="22" t="s">
        <v>51</v>
      </c>
      <c r="I44" s="26">
        <v>235668.842</v>
      </c>
      <c r="J44" s="26">
        <f>L44</f>
        <v>115782.736</v>
      </c>
      <c r="K44" s="26"/>
      <c r="L44" s="26">
        <v>115782.736</v>
      </c>
      <c r="M44" s="26"/>
      <c r="N44" s="51"/>
      <c r="O44" s="93" t="s">
        <v>366</v>
      </c>
    </row>
    <row r="45" spans="1:16" ht="59.25" customHeight="1" x14ac:dyDescent="0.2">
      <c r="A45" s="9" t="s">
        <v>86</v>
      </c>
      <c r="B45" s="52" t="s">
        <v>235</v>
      </c>
      <c r="C45" s="22" t="s">
        <v>23</v>
      </c>
      <c r="D45" s="22" t="s">
        <v>21</v>
      </c>
      <c r="E45" s="22" t="s">
        <v>28</v>
      </c>
      <c r="F45" s="22" t="s">
        <v>52</v>
      </c>
      <c r="G45" s="22" t="s">
        <v>50</v>
      </c>
      <c r="H45" s="22" t="s">
        <v>53</v>
      </c>
      <c r="I45" s="26">
        <v>102392.245</v>
      </c>
      <c r="J45" s="26">
        <f t="shared" ref="J45" si="5">L45</f>
        <v>63925.756999999998</v>
      </c>
      <c r="K45" s="26"/>
      <c r="L45" s="26">
        <v>63925.756999999998</v>
      </c>
      <c r="M45" s="26"/>
      <c r="N45" s="51"/>
      <c r="O45" s="93" t="s">
        <v>367</v>
      </c>
    </row>
    <row r="46" spans="1:16" ht="59.25" customHeight="1" x14ac:dyDescent="0.2">
      <c r="A46" s="9" t="s">
        <v>87</v>
      </c>
      <c r="B46" s="22" t="s">
        <v>236</v>
      </c>
      <c r="C46" s="22" t="s">
        <v>23</v>
      </c>
      <c r="D46" s="22" t="s">
        <v>21</v>
      </c>
      <c r="E46" s="22" t="s">
        <v>28</v>
      </c>
      <c r="F46" s="22" t="s">
        <v>269</v>
      </c>
      <c r="G46" s="22" t="s">
        <v>62</v>
      </c>
      <c r="H46" s="22" t="s">
        <v>180</v>
      </c>
      <c r="I46" s="45">
        <v>53009.650999999998</v>
      </c>
      <c r="J46" s="45">
        <f>L46</f>
        <v>45534.396999999997</v>
      </c>
      <c r="K46" s="26"/>
      <c r="L46" s="45">
        <v>45534.396999999997</v>
      </c>
      <c r="M46" s="26"/>
      <c r="N46" s="51"/>
      <c r="O46" s="93" t="s">
        <v>367</v>
      </c>
    </row>
    <row r="47" spans="1:16" ht="83.25" customHeight="1" x14ac:dyDescent="0.2">
      <c r="A47" s="53" t="s">
        <v>237</v>
      </c>
      <c r="B47" s="22" t="s">
        <v>288</v>
      </c>
      <c r="C47" s="22" t="s">
        <v>23</v>
      </c>
      <c r="D47" s="22" t="s">
        <v>21</v>
      </c>
      <c r="E47" s="22" t="s">
        <v>28</v>
      </c>
      <c r="F47" s="22" t="s">
        <v>308</v>
      </c>
      <c r="G47" s="22" t="s">
        <v>216</v>
      </c>
      <c r="H47" s="22" t="s">
        <v>289</v>
      </c>
      <c r="I47" s="80">
        <v>240500</v>
      </c>
      <c r="J47" s="80">
        <f t="shared" ref="J47:J52" si="6">L47</f>
        <v>240500</v>
      </c>
      <c r="K47" s="81"/>
      <c r="L47" s="80">
        <f>196547.581+43952.419</f>
        <v>240500</v>
      </c>
      <c r="M47" s="26"/>
      <c r="N47" s="51"/>
      <c r="O47" s="93" t="s">
        <v>367</v>
      </c>
    </row>
    <row r="48" spans="1:16" ht="59.25" customHeight="1" x14ac:dyDescent="0.2">
      <c r="A48" s="53" t="s">
        <v>238</v>
      </c>
      <c r="B48" s="22" t="s">
        <v>290</v>
      </c>
      <c r="C48" s="22" t="s">
        <v>23</v>
      </c>
      <c r="D48" s="22" t="s">
        <v>21</v>
      </c>
      <c r="E48" s="22" t="s">
        <v>28</v>
      </c>
      <c r="F48" s="22" t="s">
        <v>309</v>
      </c>
      <c r="G48" s="22" t="s">
        <v>291</v>
      </c>
      <c r="H48" s="22" t="s">
        <v>292</v>
      </c>
      <c r="I48" s="80">
        <v>878000</v>
      </c>
      <c r="J48" s="80">
        <f t="shared" si="6"/>
        <v>610000</v>
      </c>
      <c r="K48" s="81"/>
      <c r="L48" s="80">
        <f>10000+300000+300000</f>
        <v>610000</v>
      </c>
      <c r="M48" s="26"/>
      <c r="N48" s="51"/>
      <c r="O48" s="93" t="s">
        <v>367</v>
      </c>
    </row>
    <row r="49" spans="1:15" ht="62.25" customHeight="1" x14ac:dyDescent="0.2">
      <c r="A49" s="53" t="s">
        <v>239</v>
      </c>
      <c r="B49" s="22" t="s">
        <v>293</v>
      </c>
      <c r="C49" s="22" t="s">
        <v>23</v>
      </c>
      <c r="D49" s="22" t="s">
        <v>21</v>
      </c>
      <c r="E49" s="22" t="s">
        <v>28</v>
      </c>
      <c r="F49" s="22" t="s">
        <v>294</v>
      </c>
      <c r="G49" s="22" t="s">
        <v>295</v>
      </c>
      <c r="H49" s="22" t="s">
        <v>296</v>
      </c>
      <c r="I49" s="80">
        <v>46800</v>
      </c>
      <c r="J49" s="80">
        <f t="shared" si="6"/>
        <v>46800</v>
      </c>
      <c r="K49" s="81"/>
      <c r="L49" s="80">
        <v>46800</v>
      </c>
      <c r="M49" s="26"/>
      <c r="N49" s="51"/>
      <c r="O49" s="93" t="s">
        <v>367</v>
      </c>
    </row>
    <row r="50" spans="1:15" ht="59.25" customHeight="1" x14ac:dyDescent="0.2">
      <c r="A50" s="53" t="s">
        <v>245</v>
      </c>
      <c r="B50" s="22" t="s">
        <v>297</v>
      </c>
      <c r="C50" s="22" t="s">
        <v>23</v>
      </c>
      <c r="D50" s="22" t="s">
        <v>21</v>
      </c>
      <c r="E50" s="22" t="s">
        <v>28</v>
      </c>
      <c r="F50" s="22" t="s">
        <v>298</v>
      </c>
      <c r="G50" s="22" t="s">
        <v>295</v>
      </c>
      <c r="H50" s="22" t="s">
        <v>299</v>
      </c>
      <c r="I50" s="80">
        <v>184000</v>
      </c>
      <c r="J50" s="80">
        <f t="shared" si="6"/>
        <v>184000</v>
      </c>
      <c r="K50" s="81"/>
      <c r="L50" s="80">
        <v>184000</v>
      </c>
      <c r="M50" s="26"/>
      <c r="N50" s="51"/>
      <c r="O50" s="93" t="s">
        <v>367</v>
      </c>
    </row>
    <row r="51" spans="1:15" ht="78" customHeight="1" x14ac:dyDescent="0.2">
      <c r="A51" s="53" t="s">
        <v>300</v>
      </c>
      <c r="B51" s="22" t="s">
        <v>301</v>
      </c>
      <c r="C51" s="22" t="s">
        <v>23</v>
      </c>
      <c r="D51" s="22" t="s">
        <v>21</v>
      </c>
      <c r="E51" s="22" t="s">
        <v>28</v>
      </c>
      <c r="F51" s="22" t="s">
        <v>302</v>
      </c>
      <c r="G51" s="22" t="s">
        <v>295</v>
      </c>
      <c r="H51" s="22" t="s">
        <v>303</v>
      </c>
      <c r="I51" s="80">
        <v>265000</v>
      </c>
      <c r="J51" s="80">
        <f t="shared" si="6"/>
        <v>265000</v>
      </c>
      <c r="K51" s="81"/>
      <c r="L51" s="80">
        <v>265000</v>
      </c>
      <c r="M51" s="26"/>
      <c r="N51" s="51"/>
      <c r="O51" s="93" t="s">
        <v>367</v>
      </c>
    </row>
    <row r="52" spans="1:15" ht="59.25" customHeight="1" x14ac:dyDescent="0.2">
      <c r="A52" s="53" t="s">
        <v>304</v>
      </c>
      <c r="B52" s="22" t="s">
        <v>305</v>
      </c>
      <c r="C52" s="22" t="s">
        <v>23</v>
      </c>
      <c r="D52" s="22" t="s">
        <v>21</v>
      </c>
      <c r="E52" s="22" t="s">
        <v>28</v>
      </c>
      <c r="F52" s="22" t="s">
        <v>306</v>
      </c>
      <c r="G52" s="22" t="s">
        <v>295</v>
      </c>
      <c r="H52" s="22" t="s">
        <v>307</v>
      </c>
      <c r="I52" s="80">
        <v>28125</v>
      </c>
      <c r="J52" s="80">
        <f t="shared" si="6"/>
        <v>28125</v>
      </c>
      <c r="K52" s="81"/>
      <c r="L52" s="80">
        <v>28125</v>
      </c>
      <c r="M52" s="26"/>
      <c r="N52" s="51"/>
      <c r="O52" s="93" t="s">
        <v>367</v>
      </c>
    </row>
    <row r="53" spans="1:15" ht="31.5" customHeight="1" x14ac:dyDescent="0.2">
      <c r="A53" s="95" t="s">
        <v>55</v>
      </c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7"/>
    </row>
    <row r="54" spans="1:15" ht="99.75" customHeight="1" x14ac:dyDescent="0.2">
      <c r="A54" s="9" t="s">
        <v>320</v>
      </c>
      <c r="B54" s="22" t="s">
        <v>162</v>
      </c>
      <c r="C54" s="22" t="s">
        <v>23</v>
      </c>
      <c r="D54" s="13" t="s">
        <v>163</v>
      </c>
      <c r="E54" s="22" t="s">
        <v>27</v>
      </c>
      <c r="F54" s="22" t="s">
        <v>164</v>
      </c>
      <c r="G54" s="13" t="s">
        <v>62</v>
      </c>
      <c r="H54" s="34" t="s">
        <v>240</v>
      </c>
      <c r="I54" s="20">
        <v>38161.741150000002</v>
      </c>
      <c r="J54" s="34">
        <f t="shared" ref="J54:J55" si="7">K54+L54+M54+N54</f>
        <v>37876.82344</v>
      </c>
      <c r="K54" s="34"/>
      <c r="L54" s="20">
        <v>37119.286970000001</v>
      </c>
      <c r="M54" s="20">
        <v>757.53647000000001</v>
      </c>
      <c r="N54" s="54"/>
      <c r="O54" s="93" t="s">
        <v>368</v>
      </c>
    </row>
    <row r="55" spans="1:15" ht="75.75" customHeight="1" x14ac:dyDescent="0.2">
      <c r="A55" s="9" t="s">
        <v>321</v>
      </c>
      <c r="B55" s="22" t="s">
        <v>165</v>
      </c>
      <c r="C55" s="22" t="s">
        <v>23</v>
      </c>
      <c r="D55" s="13" t="s">
        <v>166</v>
      </c>
      <c r="E55" s="22" t="s">
        <v>27</v>
      </c>
      <c r="F55" s="22" t="s">
        <v>167</v>
      </c>
      <c r="G55" s="13" t="s">
        <v>62</v>
      </c>
      <c r="H55" s="13" t="s">
        <v>241</v>
      </c>
      <c r="I55" s="26">
        <v>47235.500999999997</v>
      </c>
      <c r="J55" s="34">
        <f t="shared" si="7"/>
        <v>47141.030000000006</v>
      </c>
      <c r="K55" s="34"/>
      <c r="L55" s="26">
        <v>46198.209000000003</v>
      </c>
      <c r="M55" s="26">
        <v>942.82100000000003</v>
      </c>
      <c r="N55" s="54"/>
      <c r="O55" s="93" t="s">
        <v>369</v>
      </c>
    </row>
    <row r="56" spans="1:15" ht="89.25" customHeight="1" x14ac:dyDescent="0.2">
      <c r="A56" s="9" t="s">
        <v>322</v>
      </c>
      <c r="B56" s="55" t="s">
        <v>242</v>
      </c>
      <c r="C56" s="22" t="s">
        <v>23</v>
      </c>
      <c r="D56" s="13" t="s">
        <v>243</v>
      </c>
      <c r="E56" s="22" t="s">
        <v>27</v>
      </c>
      <c r="F56" s="22" t="s">
        <v>244</v>
      </c>
      <c r="G56" s="13" t="s">
        <v>62</v>
      </c>
      <c r="H56" s="34" t="s">
        <v>246</v>
      </c>
      <c r="I56" s="26">
        <v>36610.148639999999</v>
      </c>
      <c r="J56" s="26">
        <f>L56+M56</f>
        <v>6111.9859999999999</v>
      </c>
      <c r="K56" s="20"/>
      <c r="L56" s="26">
        <v>5928.6260000000002</v>
      </c>
      <c r="M56" s="26">
        <v>183.36</v>
      </c>
      <c r="N56" s="54"/>
      <c r="O56" s="91" t="s">
        <v>370</v>
      </c>
    </row>
    <row r="57" spans="1:15" ht="63" customHeight="1" x14ac:dyDescent="0.2">
      <c r="A57" s="9" t="s">
        <v>323</v>
      </c>
      <c r="B57" s="22" t="s">
        <v>168</v>
      </c>
      <c r="C57" s="22" t="s">
        <v>23</v>
      </c>
      <c r="D57" s="13" t="s">
        <v>169</v>
      </c>
      <c r="E57" s="22" t="s">
        <v>27</v>
      </c>
      <c r="F57" s="22" t="s">
        <v>170</v>
      </c>
      <c r="G57" s="13" t="s">
        <v>171</v>
      </c>
      <c r="H57" s="34" t="s">
        <v>175</v>
      </c>
      <c r="I57" s="26">
        <v>42025.34</v>
      </c>
      <c r="J57" s="34">
        <f>K57+L57+M57+N57</f>
        <v>32841.665999999997</v>
      </c>
      <c r="K57" s="34"/>
      <c r="L57" s="26">
        <v>32184.831999999999</v>
      </c>
      <c r="M57" s="26">
        <v>656.83399999999995</v>
      </c>
      <c r="N57" s="54"/>
      <c r="O57" s="93" t="s">
        <v>367</v>
      </c>
    </row>
    <row r="58" spans="1:15" ht="22.5" customHeight="1" x14ac:dyDescent="0.2">
      <c r="A58" s="95" t="s">
        <v>56</v>
      </c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7"/>
    </row>
    <row r="59" spans="1:15" ht="24.75" customHeight="1" x14ac:dyDescent="0.2">
      <c r="A59" s="95" t="s">
        <v>14</v>
      </c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7"/>
    </row>
    <row r="60" spans="1:15" ht="77.25" customHeight="1" x14ac:dyDescent="0.2">
      <c r="A60" s="9" t="s">
        <v>66</v>
      </c>
      <c r="B60" s="10" t="s">
        <v>137</v>
      </c>
      <c r="C60" s="10" t="s">
        <v>23</v>
      </c>
      <c r="D60" s="13" t="s">
        <v>17</v>
      </c>
      <c r="E60" s="10" t="s">
        <v>28</v>
      </c>
      <c r="F60" s="10" t="s">
        <v>138</v>
      </c>
      <c r="G60" s="10" t="s">
        <v>62</v>
      </c>
      <c r="H60" s="56" t="s">
        <v>324</v>
      </c>
      <c r="I60" s="57">
        <v>2092439.64</v>
      </c>
      <c r="J60" s="57">
        <v>1705718.327</v>
      </c>
      <c r="K60" s="10"/>
      <c r="L60" s="57">
        <v>1705718.327</v>
      </c>
      <c r="M60" s="58"/>
      <c r="N60" s="87"/>
      <c r="O60" s="90" t="s">
        <v>348</v>
      </c>
    </row>
    <row r="61" spans="1:15" ht="188.25" customHeight="1" x14ac:dyDescent="0.2">
      <c r="A61" s="36" t="s">
        <v>90</v>
      </c>
      <c r="B61" s="40" t="s">
        <v>154</v>
      </c>
      <c r="C61" s="40" t="s">
        <v>23</v>
      </c>
      <c r="D61" s="40" t="s">
        <v>17</v>
      </c>
      <c r="E61" s="40" t="s">
        <v>28</v>
      </c>
      <c r="F61" s="59" t="s">
        <v>155</v>
      </c>
      <c r="G61" s="40" t="s">
        <v>329</v>
      </c>
      <c r="H61" s="60" t="s">
        <v>57</v>
      </c>
      <c r="I61" s="61">
        <v>7271280.6799999997</v>
      </c>
      <c r="J61" s="61"/>
      <c r="K61" s="61"/>
      <c r="L61" s="61"/>
      <c r="M61" s="61"/>
      <c r="N61" s="62"/>
      <c r="O61" s="90" t="s">
        <v>330</v>
      </c>
    </row>
    <row r="62" spans="1:15" s="63" customFormat="1" ht="114" x14ac:dyDescent="0.25">
      <c r="A62" s="9" t="s">
        <v>91</v>
      </c>
      <c r="B62" s="13" t="s">
        <v>274</v>
      </c>
      <c r="C62" s="13" t="s">
        <v>23</v>
      </c>
      <c r="D62" s="13" t="s">
        <v>17</v>
      </c>
      <c r="E62" s="13" t="s">
        <v>28</v>
      </c>
      <c r="F62" s="13" t="s">
        <v>275</v>
      </c>
      <c r="G62" s="13" t="s">
        <v>313</v>
      </c>
      <c r="H62" s="13" t="s">
        <v>331</v>
      </c>
      <c r="I62" s="13">
        <v>316300</v>
      </c>
      <c r="J62" s="13">
        <v>216300</v>
      </c>
      <c r="K62" s="13"/>
      <c r="L62" s="13">
        <v>216300</v>
      </c>
      <c r="M62" s="13"/>
      <c r="N62" s="13"/>
      <c r="O62" s="90" t="s">
        <v>332</v>
      </c>
    </row>
    <row r="63" spans="1:15" ht="57.75" customHeight="1" x14ac:dyDescent="0.2">
      <c r="A63" s="64" t="s">
        <v>92</v>
      </c>
      <c r="B63" s="65" t="s">
        <v>58</v>
      </c>
      <c r="C63" s="65" t="s">
        <v>35</v>
      </c>
      <c r="D63" s="65"/>
      <c r="E63" s="65" t="s">
        <v>29</v>
      </c>
      <c r="F63" s="65" t="s">
        <v>156</v>
      </c>
      <c r="G63" s="65" t="s">
        <v>314</v>
      </c>
      <c r="H63" s="66" t="s">
        <v>315</v>
      </c>
      <c r="I63" s="67">
        <v>6076906.2999999998</v>
      </c>
      <c r="J63" s="68"/>
      <c r="K63" s="67">
        <v>6076906.2999999998</v>
      </c>
      <c r="L63" s="69"/>
      <c r="M63" s="69"/>
      <c r="N63" s="70"/>
      <c r="O63" s="71"/>
    </row>
    <row r="64" spans="1:15" ht="24" customHeight="1" x14ac:dyDescent="0.2">
      <c r="A64" s="98" t="s">
        <v>59</v>
      </c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100"/>
    </row>
    <row r="65" spans="1:16" ht="104.25" customHeight="1" x14ac:dyDescent="0.2">
      <c r="A65" s="72" t="s">
        <v>93</v>
      </c>
      <c r="B65" s="10" t="s">
        <v>247</v>
      </c>
      <c r="C65" s="10" t="s">
        <v>23</v>
      </c>
      <c r="D65" s="10" t="s">
        <v>174</v>
      </c>
      <c r="E65" s="10" t="s">
        <v>27</v>
      </c>
      <c r="F65" s="10" t="s">
        <v>115</v>
      </c>
      <c r="G65" s="10" t="s">
        <v>62</v>
      </c>
      <c r="H65" s="10" t="s">
        <v>116</v>
      </c>
      <c r="I65" s="10">
        <v>303945.18199999997</v>
      </c>
      <c r="J65" s="34">
        <f>K65+L65+M65+N65</f>
        <v>252924.772</v>
      </c>
      <c r="K65" s="73">
        <v>135349.71299999999</v>
      </c>
      <c r="L65" s="73">
        <v>112516.564</v>
      </c>
      <c r="M65" s="73">
        <v>5058.4949999999999</v>
      </c>
      <c r="N65" s="27"/>
      <c r="O65" s="91" t="s">
        <v>349</v>
      </c>
      <c r="P65" s="92"/>
    </row>
    <row r="66" spans="1:16" ht="102" customHeight="1" x14ac:dyDescent="0.2">
      <c r="A66" s="72" t="s">
        <v>157</v>
      </c>
      <c r="B66" s="10" t="s">
        <v>248</v>
      </c>
      <c r="C66" s="10" t="s">
        <v>23</v>
      </c>
      <c r="D66" s="10" t="s">
        <v>182</v>
      </c>
      <c r="E66" s="10" t="s">
        <v>27</v>
      </c>
      <c r="F66" s="10" t="s">
        <v>117</v>
      </c>
      <c r="G66" s="10" t="s">
        <v>62</v>
      </c>
      <c r="H66" s="10" t="s">
        <v>118</v>
      </c>
      <c r="I66" s="10">
        <v>212492.592</v>
      </c>
      <c r="J66" s="34">
        <f t="shared" ref="J66:J78" si="8">K66+L66+M66+N66</f>
        <v>161472.18199999991</v>
      </c>
      <c r="K66" s="73">
        <v>102636.48699999999</v>
      </c>
      <c r="L66" s="73">
        <v>57220.972999999904</v>
      </c>
      <c r="M66" s="73">
        <v>1614.722</v>
      </c>
      <c r="N66" s="27"/>
      <c r="O66" s="91" t="s">
        <v>350</v>
      </c>
    </row>
    <row r="67" spans="1:16" ht="78" customHeight="1" x14ac:dyDescent="0.2">
      <c r="A67" s="9" t="s">
        <v>94</v>
      </c>
      <c r="B67" s="10" t="s">
        <v>110</v>
      </c>
      <c r="C67" s="10" t="s">
        <v>23</v>
      </c>
      <c r="D67" s="10" t="s">
        <v>173</v>
      </c>
      <c r="E67" s="10" t="s">
        <v>27</v>
      </c>
      <c r="F67" s="10" t="s">
        <v>153</v>
      </c>
      <c r="G67" s="10" t="s">
        <v>316</v>
      </c>
      <c r="H67" s="10" t="s">
        <v>60</v>
      </c>
      <c r="I67" s="74">
        <v>634120.86</v>
      </c>
      <c r="J67" s="34">
        <f>L67+M67</f>
        <v>8964.5159999999996</v>
      </c>
      <c r="K67" s="73"/>
      <c r="L67" s="73">
        <v>8337</v>
      </c>
      <c r="M67" s="73">
        <v>627.51599999999996</v>
      </c>
      <c r="N67" s="27"/>
      <c r="O67" s="90" t="s">
        <v>351</v>
      </c>
    </row>
    <row r="68" spans="1:16" ht="179.25" customHeight="1" x14ac:dyDescent="0.2">
      <c r="A68" s="9" t="s">
        <v>89</v>
      </c>
      <c r="B68" s="10" t="s">
        <v>338</v>
      </c>
      <c r="C68" s="10" t="s">
        <v>23</v>
      </c>
      <c r="D68" s="10" t="s">
        <v>184</v>
      </c>
      <c r="E68" s="10" t="s">
        <v>27</v>
      </c>
      <c r="F68" s="10" t="s">
        <v>249</v>
      </c>
      <c r="G68" s="10" t="s">
        <v>183</v>
      </c>
      <c r="H68" s="10" t="s">
        <v>152</v>
      </c>
      <c r="I68" s="77">
        <v>1278000</v>
      </c>
      <c r="J68" s="73">
        <f>K68+L68+M68</f>
        <v>352868.696</v>
      </c>
      <c r="K68" s="73">
        <v>281384.09999999998</v>
      </c>
      <c r="L68" s="73">
        <v>46783.786999999997</v>
      </c>
      <c r="M68" s="73">
        <v>24700.809000000001</v>
      </c>
      <c r="N68" s="27"/>
      <c r="O68" s="89"/>
    </row>
    <row r="69" spans="1:16" ht="116.25" customHeight="1" x14ac:dyDescent="0.2">
      <c r="A69" s="9" t="s">
        <v>88</v>
      </c>
      <c r="B69" s="10" t="s">
        <v>112</v>
      </c>
      <c r="C69" s="10" t="s">
        <v>23</v>
      </c>
      <c r="D69" s="10" t="s">
        <v>177</v>
      </c>
      <c r="E69" s="10" t="s">
        <v>27</v>
      </c>
      <c r="F69" s="10" t="s">
        <v>113</v>
      </c>
      <c r="G69" s="10" t="s">
        <v>62</v>
      </c>
      <c r="H69" s="10" t="s">
        <v>114</v>
      </c>
      <c r="I69" s="74">
        <v>125686.47</v>
      </c>
      <c r="J69" s="34">
        <f t="shared" si="8"/>
        <v>120825.71899999998</v>
      </c>
      <c r="K69" s="73">
        <v>37054.252</v>
      </c>
      <c r="L69" s="73">
        <v>81354.952999999994</v>
      </c>
      <c r="M69" s="73">
        <v>2416.5140000000001</v>
      </c>
      <c r="N69" s="75"/>
      <c r="O69" s="91" t="s">
        <v>352</v>
      </c>
      <c r="P69" s="92"/>
    </row>
    <row r="70" spans="1:16" ht="103.5" customHeight="1" x14ac:dyDescent="0.2">
      <c r="A70" s="9" t="s">
        <v>95</v>
      </c>
      <c r="B70" s="10" t="s">
        <v>119</v>
      </c>
      <c r="C70" s="10" t="s">
        <v>23</v>
      </c>
      <c r="D70" s="10" t="s">
        <v>174</v>
      </c>
      <c r="E70" s="10" t="s">
        <v>27</v>
      </c>
      <c r="F70" s="10" t="s">
        <v>120</v>
      </c>
      <c r="G70" s="10" t="s">
        <v>41</v>
      </c>
      <c r="H70" s="10" t="s">
        <v>114</v>
      </c>
      <c r="I70" s="76">
        <v>136844.57999999999</v>
      </c>
      <c r="J70" s="34">
        <f t="shared" si="8"/>
        <v>136844.58100000001</v>
      </c>
      <c r="K70" s="73">
        <v>40625.731</v>
      </c>
      <c r="L70" s="73">
        <v>93481.957999999999</v>
      </c>
      <c r="M70" s="73">
        <v>2736.8919999999998</v>
      </c>
      <c r="N70" s="27"/>
      <c r="O70" s="91" t="s">
        <v>353</v>
      </c>
    </row>
    <row r="71" spans="1:16" ht="90" customHeight="1" x14ac:dyDescent="0.2">
      <c r="A71" s="9" t="s">
        <v>96</v>
      </c>
      <c r="B71" s="10" t="s">
        <v>121</v>
      </c>
      <c r="C71" s="10" t="s">
        <v>23</v>
      </c>
      <c r="D71" s="10" t="s">
        <v>178</v>
      </c>
      <c r="E71" s="10" t="s">
        <v>27</v>
      </c>
      <c r="F71" s="10" t="s">
        <v>122</v>
      </c>
      <c r="G71" s="10" t="s">
        <v>123</v>
      </c>
      <c r="H71" s="10" t="s">
        <v>114</v>
      </c>
      <c r="I71" s="74">
        <v>133405.97</v>
      </c>
      <c r="J71" s="34">
        <f t="shared" si="8"/>
        <v>132450.06399999998</v>
      </c>
      <c r="K71" s="73">
        <v>41018.771000000001</v>
      </c>
      <c r="L71" s="73">
        <v>88782.292000000001</v>
      </c>
      <c r="M71" s="73">
        <v>2649.0010000000002</v>
      </c>
      <c r="N71" s="27"/>
      <c r="O71" s="91" t="s">
        <v>354</v>
      </c>
    </row>
    <row r="72" spans="1:16" ht="109.5" customHeight="1" x14ac:dyDescent="0.2">
      <c r="A72" s="9" t="s">
        <v>97</v>
      </c>
      <c r="B72" s="10" t="s">
        <v>339</v>
      </c>
      <c r="C72" s="10" t="s">
        <v>23</v>
      </c>
      <c r="D72" s="10" t="s">
        <v>179</v>
      </c>
      <c r="E72" s="10" t="s">
        <v>27</v>
      </c>
      <c r="F72" s="10" t="s">
        <v>127</v>
      </c>
      <c r="G72" s="10" t="s">
        <v>62</v>
      </c>
      <c r="H72" s="10" t="s">
        <v>128</v>
      </c>
      <c r="I72" s="76">
        <v>134156.32999999999</v>
      </c>
      <c r="J72" s="34">
        <f t="shared" si="8"/>
        <v>115517.512</v>
      </c>
      <c r="K72" s="73">
        <v>28077.511999999999</v>
      </c>
      <c r="L72" s="73">
        <v>81664.125</v>
      </c>
      <c r="M72" s="73">
        <v>5775.875</v>
      </c>
      <c r="N72" s="27"/>
      <c r="O72" s="91" t="s">
        <v>355</v>
      </c>
    </row>
    <row r="73" spans="1:16" ht="99" customHeight="1" x14ac:dyDescent="0.2">
      <c r="A73" s="9" t="s">
        <v>98</v>
      </c>
      <c r="B73" s="10" t="s">
        <v>124</v>
      </c>
      <c r="C73" s="10" t="s">
        <v>23</v>
      </c>
      <c r="D73" s="10" t="s">
        <v>125</v>
      </c>
      <c r="E73" s="10" t="s">
        <v>27</v>
      </c>
      <c r="F73" s="10" t="s">
        <v>126</v>
      </c>
      <c r="G73" s="10" t="s">
        <v>41</v>
      </c>
      <c r="H73" s="10" t="s">
        <v>114</v>
      </c>
      <c r="I73" s="74">
        <v>135022.59</v>
      </c>
      <c r="J73" s="34">
        <f t="shared" ref="J73" si="9">K73+L73+M73+N73</f>
        <v>130389.38800000001</v>
      </c>
      <c r="K73" s="73">
        <v>40625.731</v>
      </c>
      <c r="L73" s="73">
        <v>88459.763000000006</v>
      </c>
      <c r="M73" s="73">
        <v>1303.894</v>
      </c>
      <c r="N73" s="27"/>
      <c r="O73" s="91" t="s">
        <v>356</v>
      </c>
    </row>
    <row r="74" spans="1:16" ht="24.75" customHeight="1" x14ac:dyDescent="0.2">
      <c r="A74" s="95" t="s">
        <v>15</v>
      </c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7"/>
    </row>
    <row r="75" spans="1:16" ht="119.25" customHeight="1" x14ac:dyDescent="0.2">
      <c r="A75" s="9" t="s">
        <v>99</v>
      </c>
      <c r="B75" s="22" t="s">
        <v>341</v>
      </c>
      <c r="C75" s="13" t="s">
        <v>23</v>
      </c>
      <c r="D75" s="13" t="s">
        <v>17</v>
      </c>
      <c r="E75" s="13" t="s">
        <v>28</v>
      </c>
      <c r="F75" s="13" t="s">
        <v>250</v>
      </c>
      <c r="G75" s="13" t="s">
        <v>216</v>
      </c>
      <c r="H75" s="13" t="s">
        <v>129</v>
      </c>
      <c r="I75" s="78">
        <v>445993.853</v>
      </c>
      <c r="J75" s="34">
        <f t="shared" ref="J75" si="10">K75+L75+M75+N75</f>
        <v>445993.853</v>
      </c>
      <c r="K75" s="20">
        <v>134235.23000000001</v>
      </c>
      <c r="L75" s="78">
        <v>311758.62300000002</v>
      </c>
      <c r="M75" s="31"/>
      <c r="N75" s="11"/>
      <c r="O75" s="91" t="s">
        <v>357</v>
      </c>
    </row>
    <row r="76" spans="1:16" ht="57.75" customHeight="1" x14ac:dyDescent="0.2">
      <c r="A76" s="9" t="s">
        <v>100</v>
      </c>
      <c r="B76" s="22" t="s">
        <v>130</v>
      </c>
      <c r="C76" s="13" t="s">
        <v>23</v>
      </c>
      <c r="D76" s="13" t="s">
        <v>17</v>
      </c>
      <c r="E76" s="13" t="s">
        <v>28</v>
      </c>
      <c r="F76" s="13" t="s">
        <v>251</v>
      </c>
      <c r="G76" s="13" t="s">
        <v>131</v>
      </c>
      <c r="H76" s="13" t="s">
        <v>132</v>
      </c>
      <c r="I76" s="79">
        <v>495000</v>
      </c>
      <c r="J76" s="34">
        <f t="shared" si="8"/>
        <v>388354.85</v>
      </c>
      <c r="K76" s="31">
        <v>363205</v>
      </c>
      <c r="L76" s="78">
        <v>25149.85</v>
      </c>
      <c r="M76" s="26"/>
      <c r="N76" s="25"/>
      <c r="O76" s="88"/>
    </row>
    <row r="77" spans="1:16" ht="63" customHeight="1" x14ac:dyDescent="0.2">
      <c r="A77" s="9" t="s">
        <v>158</v>
      </c>
      <c r="B77" s="22" t="s">
        <v>253</v>
      </c>
      <c r="C77" s="13" t="s">
        <v>23</v>
      </c>
      <c r="D77" s="13" t="s">
        <v>256</v>
      </c>
      <c r="E77" s="13" t="s">
        <v>29</v>
      </c>
      <c r="F77" s="13" t="s">
        <v>254</v>
      </c>
      <c r="G77" s="13" t="s">
        <v>257</v>
      </c>
      <c r="H77" s="13" t="s">
        <v>255</v>
      </c>
      <c r="I77" s="23">
        <v>219958.6</v>
      </c>
      <c r="J77" s="23">
        <v>219958.6</v>
      </c>
      <c r="K77" s="23">
        <v>219958.6</v>
      </c>
      <c r="L77" s="78"/>
      <c r="M77" s="26"/>
      <c r="N77" s="25"/>
      <c r="O77" s="90" t="s">
        <v>364</v>
      </c>
    </row>
    <row r="78" spans="1:16" ht="92.25" customHeight="1" x14ac:dyDescent="0.2">
      <c r="A78" s="9" t="s">
        <v>159</v>
      </c>
      <c r="B78" s="13" t="s">
        <v>133</v>
      </c>
      <c r="C78" s="13" t="s">
        <v>23</v>
      </c>
      <c r="D78" s="13" t="s">
        <v>176</v>
      </c>
      <c r="E78" s="13" t="s">
        <v>27</v>
      </c>
      <c r="F78" s="13" t="s">
        <v>134</v>
      </c>
      <c r="G78" s="22" t="s">
        <v>62</v>
      </c>
      <c r="H78" s="22" t="s">
        <v>135</v>
      </c>
      <c r="I78" s="20">
        <v>139917.44200000001</v>
      </c>
      <c r="J78" s="34">
        <f t="shared" si="8"/>
        <v>121797.49900000001</v>
      </c>
      <c r="K78" s="20">
        <v>115764.77</v>
      </c>
      <c r="L78" s="20">
        <v>2362.547</v>
      </c>
      <c r="M78" s="20">
        <v>3670.1819999999998</v>
      </c>
      <c r="N78" s="25"/>
      <c r="O78" s="91" t="s">
        <v>358</v>
      </c>
    </row>
    <row r="79" spans="1:16" ht="27.75" customHeight="1" x14ac:dyDescent="0.2">
      <c r="A79" s="95" t="s">
        <v>148</v>
      </c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7"/>
    </row>
    <row r="80" spans="1:16" ht="132" customHeight="1" x14ac:dyDescent="0.2">
      <c r="A80" s="9" t="s">
        <v>160</v>
      </c>
      <c r="B80" s="13" t="s">
        <v>149</v>
      </c>
      <c r="C80" s="13" t="s">
        <v>23</v>
      </c>
      <c r="D80" s="13" t="s">
        <v>17</v>
      </c>
      <c r="E80" s="13" t="s">
        <v>28</v>
      </c>
      <c r="F80" s="13" t="s">
        <v>150</v>
      </c>
      <c r="G80" s="13" t="s">
        <v>257</v>
      </c>
      <c r="H80" s="13" t="s">
        <v>151</v>
      </c>
      <c r="I80" s="13">
        <v>430148.54500000004</v>
      </c>
      <c r="J80" s="34">
        <f>K80+L80+M80</f>
        <v>430148.54500000004</v>
      </c>
      <c r="K80" s="13">
        <v>395788.4</v>
      </c>
      <c r="L80" s="13">
        <v>34360.144999999997</v>
      </c>
      <c r="M80" s="13"/>
      <c r="N80" s="28"/>
      <c r="O80" s="91" t="s">
        <v>359</v>
      </c>
    </row>
    <row r="81" spans="1:15" ht="26.25" customHeight="1" x14ac:dyDescent="0.2">
      <c r="A81" s="95" t="s">
        <v>16</v>
      </c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7"/>
    </row>
    <row r="82" spans="1:15" ht="191.25" customHeight="1" x14ac:dyDescent="0.2">
      <c r="A82" s="9" t="s">
        <v>276</v>
      </c>
      <c r="B82" s="22" t="s">
        <v>136</v>
      </c>
      <c r="C82" s="13" t="s">
        <v>26</v>
      </c>
      <c r="D82" s="13" t="s">
        <v>17</v>
      </c>
      <c r="E82" s="13" t="s">
        <v>28</v>
      </c>
      <c r="F82" s="13" t="s">
        <v>252</v>
      </c>
      <c r="G82" s="13" t="s">
        <v>333</v>
      </c>
      <c r="H82" s="13" t="s">
        <v>258</v>
      </c>
      <c r="I82" s="31">
        <v>1400000</v>
      </c>
      <c r="J82" s="34"/>
      <c r="K82" s="20"/>
      <c r="L82" s="20"/>
      <c r="M82" s="20"/>
      <c r="N82" s="25"/>
      <c r="O82" s="88"/>
    </row>
  </sheetData>
  <mergeCells count="28">
    <mergeCell ref="A42:O42"/>
    <mergeCell ref="A53:O53"/>
    <mergeCell ref="J4:N4"/>
    <mergeCell ref="A7:N7"/>
    <mergeCell ref="A29:O29"/>
    <mergeCell ref="A30:O30"/>
    <mergeCell ref="A41:O41"/>
    <mergeCell ref="D4:D5"/>
    <mergeCell ref="E4:E5"/>
    <mergeCell ref="G4:G5"/>
    <mergeCell ref="H4:H5"/>
    <mergeCell ref="I4:I5"/>
    <mergeCell ref="F1:I1"/>
    <mergeCell ref="A81:O81"/>
    <mergeCell ref="A58:O58"/>
    <mergeCell ref="A59:O59"/>
    <mergeCell ref="A64:O64"/>
    <mergeCell ref="A74:O74"/>
    <mergeCell ref="A79:O79"/>
    <mergeCell ref="O4:O5"/>
    <mergeCell ref="A6:O6"/>
    <mergeCell ref="A18:O18"/>
    <mergeCell ref="A21:O21"/>
    <mergeCell ref="A2:N2"/>
    <mergeCell ref="L3:N3"/>
    <mergeCell ref="A4:A5"/>
    <mergeCell ref="B4:B5"/>
    <mergeCell ref="C4:C5"/>
  </mergeCells>
  <pageMargins left="0.78740157480314965" right="0.78740157480314965" top="0.84" bottom="0.39370078740157483" header="0.11811023622047245" footer="0"/>
  <pageSetup paperSize="9" scale="44" fitToHeight="0" orientation="landscape" useFirstPageNumber="1" r:id="rId1"/>
  <headerFooter differentFirst="1">
    <oddHeader>&amp;C&amp;P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ОТЧЕТ МАЙ</vt:lpstr>
      <vt:lpstr>'ОТЧЕТ МАЙ'!Заголовки_для_печати</vt:lpstr>
      <vt:lpstr>'ОТЧЕТ МАЙ'!Область_печати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Владимир Лаптев</cp:lastModifiedBy>
  <cp:revision/>
  <cp:lastPrinted>2021-06-01T12:20:51Z</cp:lastPrinted>
  <dcterms:created xsi:type="dcterms:W3CDTF">2013-11-01T13:39:23Z</dcterms:created>
  <dcterms:modified xsi:type="dcterms:W3CDTF">2021-06-11T08:25:16Z</dcterms:modified>
</cp:coreProperties>
</file>