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рмаков А В\Desktop\Мониторинг плана объектов\Апрель\"/>
    </mc:Choice>
  </mc:AlternateContent>
  <bookViews>
    <workbookView xWindow="0" yWindow="0" windowWidth="28800" windowHeight="11730"/>
  </bookViews>
  <sheets>
    <sheet name="НОВЫЙ ПЛАН НА 2020-2022 ГОД (2" sheetId="9" r:id="rId1"/>
  </sheets>
  <definedNames>
    <definedName name="_xlnm.Print_Titles" localSheetId="0">'НОВЫЙ ПЛАН НА 2020-2022 ГОД (2'!$8:$9</definedName>
    <definedName name="_xlnm.Print_Area" localSheetId="0">'НОВЫЙ ПЛАН НА 2020-2022 ГОД (2'!$A$1:$O$86</definedName>
  </definedNames>
  <calcPr calcId="162913"/>
</workbook>
</file>

<file path=xl/calcChain.xml><?xml version="1.0" encoding="utf-8"?>
<calcChain xmlns="http://schemas.openxmlformats.org/spreadsheetml/2006/main">
  <c r="M30" i="9" l="1"/>
  <c r="J84" i="9"/>
  <c r="J69" i="9"/>
  <c r="J56" i="9" l="1"/>
  <c r="J55" i="9"/>
  <c r="J54" i="9"/>
  <c r="J53" i="9"/>
  <c r="L52" i="9"/>
  <c r="J52" i="9" s="1"/>
  <c r="L51" i="9"/>
  <c r="J51" i="9" s="1"/>
  <c r="J32" i="9"/>
  <c r="J60" i="9" l="1"/>
  <c r="N43" i="9" l="1"/>
  <c r="N42" i="9"/>
  <c r="N41" i="9"/>
  <c r="N40" i="9"/>
  <c r="N39" i="9"/>
  <c r="N38" i="9"/>
  <c r="N37" i="9"/>
  <c r="N36" i="9"/>
  <c r="J26" i="9"/>
  <c r="J23" i="9"/>
  <c r="J19" i="9"/>
  <c r="J18" i="9"/>
  <c r="J17" i="9"/>
  <c r="J70" i="9" l="1"/>
  <c r="J73" i="9"/>
  <c r="J74" i="9"/>
  <c r="J75" i="9"/>
  <c r="J76" i="9"/>
  <c r="J77" i="9"/>
  <c r="J79" i="9"/>
  <c r="J80" i="9"/>
  <c r="J82" i="9"/>
  <c r="J61" i="9" l="1"/>
  <c r="J59" i="9"/>
  <c r="J58" i="9"/>
  <c r="J31" i="9"/>
  <c r="J24" i="9"/>
  <c r="J50" i="9" l="1"/>
  <c r="J49" i="9"/>
  <c r="J48" i="9"/>
  <c r="J47" i="9"/>
</calcChain>
</file>

<file path=xl/sharedStrings.xml><?xml version="1.0" encoding="utf-8"?>
<sst xmlns="http://schemas.openxmlformats.org/spreadsheetml/2006/main" count="596" uniqueCount="377">
  <si>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</si>
  <si>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</si>
  <si>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</si>
  <si>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</si>
  <si>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</si>
  <si>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</si>
  <si>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</si>
  <si>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</si>
  <si>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</si>
  <si>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</si>
  <si>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</si>
  <si>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</si>
  <si>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</si>
  <si>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</si>
  <si>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</si>
  <si>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</si>
  <si>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Объекты спорта</t>
  </si>
  <si>
    <t>Объекты культуры</t>
  </si>
  <si>
    <t>ОКУ «УКС Курской области»</t>
  </si>
  <si>
    <t xml:space="preserve">Касторенский район 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</si>
  <si>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</si>
  <si>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</si>
  <si>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</si>
  <si>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</si>
  <si>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</si>
  <si>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</si>
  <si>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</si>
  <si>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</si>
  <si>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</si>
  <si>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</si>
  <si>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</si>
  <si>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</si>
  <si>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</si>
  <si>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</si>
  <si>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</si>
  <si>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</si>
  <si>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</si>
  <si>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</si>
  <si>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</si>
  <si>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</si>
  <si>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Объекты теплоснабжения</t>
  </si>
  <si>
    <t xml:space="preserve">  постановлением Администрации </t>
  </si>
  <si>
    <t xml:space="preserve">  Курской области</t>
  </si>
  <si>
    <t>1.Объекты газоснабжения, теплоснабжения и водоснабжения</t>
  </si>
  <si>
    <t>2021 г.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</si>
  <si>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</si>
  <si>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</si>
  <si>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</si>
  <si>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</si>
  <si>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</si>
  <si>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</si>
  <si>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</si>
  <si>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</si>
  <si>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</si>
  <si>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</si>
  <si>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</si>
  <si>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</si>
  <si>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>Автомобильные дороги регионального и межмуниципального значения</t>
  </si>
  <si>
    <t>Автомобильные дороги местного значения</t>
  </si>
  <si>
    <t>4. Социальная сфера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</si>
  <si>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</si>
  <si>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</si>
  <si>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</si>
  <si>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</si>
  <si>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 xml:space="preserve">Администрация Касторенского  района </t>
  </si>
  <si>
    <t>2020-2021 гг.</t>
  </si>
  <si>
    <t>1.1</t>
  </si>
  <si>
    <t>2.1</t>
  </si>
  <si>
    <t>3.1</t>
  </si>
  <si>
    <t>4.1</t>
  </si>
  <si>
    <t>2500 МВт.</t>
  </si>
  <si>
    <t xml:space="preserve">Администрация Рыльского района 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</si>
  <si>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</si>
  <si>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</si>
  <si>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</si>
  <si>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</si>
  <si>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</si>
  <si>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</si>
  <si>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</si>
  <si>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</si>
  <si>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</si>
  <si>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</si>
  <si>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</si>
  <si>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</si>
  <si>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1.15</t>
  </si>
  <si>
    <t>1.16</t>
  </si>
  <si>
    <t>2.2</t>
  </si>
  <si>
    <t>2.3</t>
  </si>
  <si>
    <t>3.2</t>
  </si>
  <si>
    <t>3.3</t>
  </si>
  <si>
    <t>3.4</t>
  </si>
  <si>
    <t>4.9</t>
  </si>
  <si>
    <t>4.8</t>
  </si>
  <si>
    <t>4.2</t>
  </si>
  <si>
    <t>4.3</t>
  </si>
  <si>
    <t>4.4</t>
  </si>
  <si>
    <t>4.5</t>
  </si>
  <si>
    <t>4.7</t>
  </si>
  <si>
    <t>4.10</t>
  </si>
  <si>
    <t>4.11</t>
  </si>
  <si>
    <t>4.12</t>
  </si>
  <si>
    <t>4.13</t>
  </si>
  <si>
    <t>4.14</t>
  </si>
  <si>
    <t>4.15</t>
  </si>
  <si>
    <t>ГУПКО «Курскоблжилкомхоз»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</si>
  <si>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</si>
  <si>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</si>
  <si>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>49,997 км</t>
  </si>
  <si>
    <t xml:space="preserve">Администрация Курчатовского района </t>
  </si>
  <si>
    <t>2,6995 км</t>
  </si>
  <si>
    <t>Газоснабжение с. Дроняево Курчатовского района Курской области</t>
  </si>
  <si>
    <t xml:space="preserve">Курская область, Курчатовский район, с. Дроняево </t>
  </si>
  <si>
    <t>11,2295 км</t>
  </si>
  <si>
    <t>СОШ № 12 в г. Курске</t>
  </si>
  <si>
    <t>Администрация г. Курска</t>
  </si>
  <si>
    <t>Детский сад № 1 г. Дмитриева Дмитриевского района Курской области</t>
  </si>
  <si>
    <t>Курская область, Дмитриевский район, г.Дмитриев, ул.В.Терещенко</t>
  </si>
  <si>
    <t>60 мест</t>
  </si>
  <si>
    <t>Курская область, Обоянский район, с.Афанасьево</t>
  </si>
  <si>
    <t>150 мест</t>
  </si>
  <si>
    <t>Курская область, Пристенский район, с.Черновец</t>
  </si>
  <si>
    <t>100 мест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</si>
  <si>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</si>
  <si>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</si>
  <si>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Детский сад в д. Жерновец Золотухинского района Курской области</t>
  </si>
  <si>
    <t>Курская область, Золотухинский район, д.Жерновец</t>
  </si>
  <si>
    <t>2020-2021гг.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</si>
  <si>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</si>
  <si>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</si>
  <si>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</si>
  <si>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Курская область, г.Льгов</t>
  </si>
  <si>
    <t>65 мест</t>
  </si>
  <si>
    <t>96 чел./смену</t>
  </si>
  <si>
    <t>Крытый футбольный манеж, г. Курск</t>
  </si>
  <si>
    <t>2022-2024 гг.</t>
  </si>
  <si>
    <t>75 чел.</t>
  </si>
  <si>
    <t>Физкультурно-оздоровительный комплекс с универсальным спортивным залом  по ул.Урицкого в г. Фатеже Курской области</t>
  </si>
  <si>
    <t>Курская область,  Фатежский район, г.Фатеж, ул. Урицкого</t>
  </si>
  <si>
    <t xml:space="preserve">212 мест,              48 чел./смену                                                                 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</si>
  <si>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</si>
  <si>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Инфекционный корпус бюджетного медицинского учреждения "Курская областная клиническая больница" по адресу: г. Курск, ул. Сумская, д. 45а</t>
  </si>
  <si>
    <t>г. Курск, ул. Сумская, д. 45 а</t>
  </si>
  <si>
    <t>Курская область, г. Курск, ул. 2-я Орловская</t>
  </si>
  <si>
    <t>750 куб.м. в час</t>
  </si>
  <si>
    <t>2021 - 2023 гг.</t>
  </si>
  <si>
    <t xml:space="preserve">Водоснабжение с.Орехово Ореховского сельсовета Касторенского района Курской области </t>
  </si>
  <si>
    <t>Курская область, Касторенский район, с. Орехово</t>
  </si>
  <si>
    <t>Объем инвестиций  2021 - 2023 годов, тыс.руб. (план)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</si>
  <si>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</si>
  <si>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</si>
  <si>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</si>
  <si>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</si>
  <si>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</si>
  <si>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</si>
  <si>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1000 мест</t>
  </si>
  <si>
    <t>Курская область, г. Курск</t>
  </si>
  <si>
    <t>Многопрофильная областная детская клиническая больница 3 уровня в г. Курске</t>
  </si>
  <si>
    <t>г. Курск, 
пр-т Плевицкой</t>
  </si>
  <si>
    <t>Курская область, Рыльский район, пос. Марьино, ул. Центральная, д. 1.</t>
  </si>
  <si>
    <t>4.6</t>
  </si>
  <si>
    <t>4.16</t>
  </si>
  <si>
    <t>4.17</t>
  </si>
  <si>
    <t>4.18</t>
  </si>
  <si>
    <t>2018-2021 гг.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</si>
  <si>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</si>
  <si>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Конышевского  района Курской области</t>
  </si>
  <si>
    <t>с.Толкачевка (северное направление) Прилепского сельсовета Конышевского района Курской области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</si>
  <si>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</si>
  <si>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Администрация Советского  района Курской области</t>
  </si>
  <si>
    <t>д. Верхнее Гурово Советского района Курской области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</si>
  <si>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</si>
  <si>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</si>
  <si>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</si>
  <si>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</si>
  <si>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Курская область, г. Курчатов</t>
  </si>
  <si>
    <t>Администрация города Курска</t>
  </si>
  <si>
    <t>Администрация Обоянского района</t>
  </si>
  <si>
    <t>3,79 км</t>
  </si>
  <si>
    <t>Администрация  Фатежского района</t>
  </si>
  <si>
    <t>Администрация Дмитриевского района</t>
  </si>
  <si>
    <t>Администрация Золотухинский района</t>
  </si>
  <si>
    <t>Администрация города Льгова</t>
  </si>
  <si>
    <t>2020 - 2021 гг.</t>
  </si>
  <si>
    <t>Администрация Пристенского района</t>
  </si>
  <si>
    <t>2022 г.</t>
  </si>
  <si>
    <t>Администрация             города  Курска</t>
  </si>
  <si>
    <t>Cтроительство</t>
  </si>
  <si>
    <t>Газоснабжение д. Мосолово Курчатовского района Курской области</t>
  </si>
  <si>
    <t>5,0205 км</t>
  </si>
  <si>
    <t xml:space="preserve">Администрация Касторенского района </t>
  </si>
  <si>
    <t>5,622 км</t>
  </si>
  <si>
    <t>Газоснабжение п. Белогорье Касторенского района Курской области</t>
  </si>
  <si>
    <t>9,425 км</t>
  </si>
  <si>
    <t>Газопроводы высокого, среднего и низкого давления к жилым домам в с.Нижняя Груня Толпинского сельсовета Кореневского района Курской области</t>
  </si>
  <si>
    <t>Курская область, Кореневский район, с.Нижняя Груня</t>
  </si>
  <si>
    <t>6,25 км</t>
  </si>
  <si>
    <t>АО  «Газпром газораспределение Курск»</t>
  </si>
  <si>
    <t>Техническое перевооружение ГРП В-1 по ул. 1-я Строительная г.Курска</t>
  </si>
  <si>
    <t>Замена оборудования</t>
  </si>
  <si>
    <t>АО «Газпром газораспределение Курск»</t>
  </si>
  <si>
    <t>Строительство (модернизация) объектов питьевого водоснабжения</t>
  </si>
  <si>
    <t>Курская область, Курчатовский район п. им. К. Либкнехта (ул. Пушкина, Советская, Коммунальная, Ленина, З.Х. Суворова, Октябрьская, Кирова, Лесная, Молодежная, Мира)</t>
  </si>
  <si>
    <t>Курская область, Касторенский район,           п. Белогорье</t>
  </si>
  <si>
    <t>Курская область, Касторенский район,              д. Андреевка</t>
  </si>
  <si>
    <t xml:space="preserve">Курская область, Курчатовский район,              д. Мосолово  </t>
  </si>
  <si>
    <t>Водозабор «НВА». Реконструкция. Насосная станция водопровода 2-го подъема.</t>
  </si>
  <si>
    <t>Модернизация  ВЛ 10 кВ ф.12818 ЦРП 10 кВ Полевая (инв № 4143) с установкой пунктов секционирования с использованием реклоузеров (5 шт), разъединителей с моторным приводом (4 шт) и монтажем ИКЗ (3 шт)</t>
  </si>
  <si>
    <t>Модернизация  ВЛ 10 кВ ф.41216 ПС 110/10 кВ ПТФ (инв № 4009) с установкой пунктов секционирования с использованием реклоузеров (4 шт), разъединителей с моторным приводом (4 шт) и монтажом ИКЗ (3 шт), ПКУ (5 шт)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</si>
  <si>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</si>
  <si>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</si>
  <si>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Хомутовка с заменой блоков ОД и КЗ 110 кВ на элегазовые выключатели (2 шт)</t>
  </si>
  <si>
    <t>17,5 МВА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</si>
  <si>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</si>
  <si>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</si>
  <si>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</si>
  <si>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</si>
  <si>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22,3 МВА</t>
  </si>
  <si>
    <t>2021-2022 гг.</t>
  </si>
  <si>
    <t>шт.</t>
  </si>
  <si>
    <t>Курская область, Курский район</t>
  </si>
  <si>
    <t>Курская область, Кореневский район</t>
  </si>
  <si>
    <t>Курская область, Хомутовский район</t>
  </si>
  <si>
    <t>Курская область, Фатежский район</t>
  </si>
  <si>
    <t>Курская область, Щигровский район</t>
  </si>
  <si>
    <t>Курская область, Тимский район</t>
  </si>
  <si>
    <t>Курская область, Курчатовский район</t>
  </si>
  <si>
    <t>2022 гг.</t>
  </si>
  <si>
    <t>2022-2023 гг.</t>
  </si>
  <si>
    <t>2.4</t>
  </si>
  <si>
    <t>2.5</t>
  </si>
  <si>
    <t>2.6</t>
  </si>
  <si>
    <t>2.7</t>
  </si>
  <si>
    <t>2.8</t>
  </si>
  <si>
    <t>2.9</t>
  </si>
  <si>
    <t>2.10</t>
  </si>
  <si>
    <t>Автомобильная дорога  «Курск-Льгов-Рыльск-граница с Украиной»-Малые Угоны-Погореловка»-п.им.К.Либкнехта с низководным мостовым переходом через реку Сейм в Курчатовском и Льговском районах  Курской области</t>
  </si>
  <si>
    <t>Автомобильная дорога «Крым»-Гахово»-1-й Липовец-граница Обоянского района в Медвенском районе Курской области</t>
  </si>
  <si>
    <t>Автомобильная дорога «Золотухино - Казанка» - Сергеевка» - Матвеевка в Золотухинском районе Курской области</t>
  </si>
  <si>
    <t>3.5</t>
  </si>
  <si>
    <t>3.6</t>
  </si>
  <si>
    <t>3.7</t>
  </si>
  <si>
    <t>Автомобильная дорога общего пользования местного значения по ул.Запрудная х.Звягин Рыльского района Курской области</t>
  </si>
  <si>
    <t>Администрация Рыльского района Курской области</t>
  </si>
  <si>
    <t xml:space="preserve"> х.Звягин Рыльского района Курской области</t>
  </si>
  <si>
    <t>3.8</t>
  </si>
  <si>
    <t>2,948 км</t>
  </si>
  <si>
    <t>МБОУ «Афанасьевская СОШ» Обоянского района Курской области</t>
  </si>
  <si>
    <t>МКОУ «Черновецкая средняя общеобразовательная школа» Пристенского района Курской области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</si>
  <si>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</si>
  <si>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</si>
  <si>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Курская область,                     г. Курск</t>
  </si>
  <si>
    <t>Курская область,                      г. Курск, ул.Луначарского, 8</t>
  </si>
  <si>
    <t>Крытый  плавательный бассейн КГУ</t>
  </si>
  <si>
    <t>Курская область,                     г. Курск, ул.Коммунистическая, д. 4а</t>
  </si>
  <si>
    <t>3248,37 м2</t>
  </si>
  <si>
    <t>ФГБОУ ВО «Курский государственный университет»</t>
  </si>
  <si>
    <t>2021-2023 гг.</t>
  </si>
  <si>
    <t>14014,65 м2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</si>
  <si>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</si>
  <si>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</si>
  <si>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Курская область, Курский район, п.Ворошнево</t>
  </si>
  <si>
    <t>150 тыс. м3 воды в сутки</t>
  </si>
  <si>
    <t>Техперевооружение ПС 110 кВ Тим с заменой масляных выключателей 110 кВ на электрогазовые (3 шт)</t>
  </si>
  <si>
    <t>Техперевооружение ПС 110 кВ Пены с заменой масляных выключателей 110 кВ на электрогазовые (2 шт)</t>
  </si>
  <si>
    <t>3,993 км</t>
  </si>
  <si>
    <t>Филиал ПАО «Квадра»- «Курская генерация»</t>
  </si>
  <si>
    <t>Газоснабжение д. Гупово и х. Дроняевский Макаровского сельсовета Курчатовского района Курской области</t>
  </si>
  <si>
    <t>Курская область, Курчатовский район,              д. Гупово и                                       х. Дроняевский Макаровского сельсовета</t>
  </si>
  <si>
    <t xml:space="preserve">Курская область, Золотухинский район </t>
  </si>
  <si>
    <t>Насосная станция канализации ЮЗЖР</t>
  </si>
  <si>
    <t>Курская область, г. Курск</t>
  </si>
  <si>
    <t>900 куб. м в час</t>
  </si>
  <si>
    <t>Объекты водоснабжения и водоотведения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</si>
  <si>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</si>
  <si>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</si>
  <si>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4.19</t>
  </si>
  <si>
    <t>Филиал ПАО «МРСК Центра» - «Курскэнерго»</t>
  </si>
  <si>
    <t>Водоснабжение улиц Колхозная, Полевая, пер. Дорожный, пер. Тихий в с. Залесье Горшеченского района Курской области</t>
  </si>
  <si>
    <t>Администрация Горшеченского района</t>
  </si>
  <si>
    <t>Курская область, Горшеченский райн, с. Залесье</t>
  </si>
  <si>
    <t>Водоснабжение с. Старые Савины, д. Исаково, д. Чапкино Черемисиновского района Курской области (2 этап)</t>
  </si>
  <si>
    <t>Администрация Черемисиновского района</t>
  </si>
  <si>
    <t>Курская область, Черемисиновский район, с. Старые Савины, д. Исаково, д. Чапкино</t>
  </si>
  <si>
    <t>1.17</t>
  </si>
  <si>
    <t>1.18</t>
  </si>
  <si>
    <t>1.14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</si>
  <si>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</si>
  <si>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Транспортная развязка на улице Карла Маркса в месте примыкания проспекта Победы</t>
  </si>
  <si>
    <t>2021-2024 гг.</t>
  </si>
  <si>
    <t>Автомобильная дорога «Обоянь - Солнцево - Мантурово» - Большие Крюки» - Водяная Мельница» в Пристенском районе Курской области</t>
  </si>
  <si>
    <t>Курская область, Пристенский район</t>
  </si>
  <si>
    <t xml:space="preserve"> 2021 г</t>
  </si>
  <si>
    <t xml:space="preserve">«Автомобильная дорога «Крым»-Игино-Троицкое-«Тросна-Калиновка»-«Михайловка-Линец»-Жилино» </t>
  </si>
  <si>
    <t>Курская область, Железногорский район</t>
  </si>
  <si>
    <t>3.9</t>
  </si>
  <si>
    <t>«Автомобильная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области»</t>
  </si>
  <si>
    <t>Курская область, Дмитриевский район</t>
  </si>
  <si>
    <t>3.10</t>
  </si>
  <si>
    <t xml:space="preserve">Линии наружного электроосвещения автомобильной дороги Курск - Касторное на участке км 83+470 - км 87+220 в Черемисиновском районе Курской области </t>
  </si>
  <si>
    <t>Курская область, Черемисиновский район</t>
  </si>
  <si>
    <t xml:space="preserve">Курская область,                Курский район </t>
  </si>
  <si>
    <t>Курская область,              г. Курск</t>
  </si>
  <si>
    <t>Курская область,             Курский и Октябрьский районы</t>
  </si>
  <si>
    <t>4,831 км</t>
  </si>
  <si>
    <t>4,922 км</t>
  </si>
  <si>
    <t>2020 - 2023 гг.*</t>
  </si>
  <si>
    <t>2020 - 2025 гг.</t>
  </si>
  <si>
    <t>43,552 тыс.кв.м</t>
  </si>
  <si>
    <t>2020-2024* гг.</t>
  </si>
  <si>
    <t>7,9885 км</t>
  </si>
  <si>
    <t>22,4969 км</t>
  </si>
  <si>
    <t>2013- 2027 гг.</t>
  </si>
  <si>
    <t>3.11</t>
  </si>
  <si>
    <t>3.12</t>
  </si>
  <si>
    <t>3.13</t>
  </si>
  <si>
    <t>3.14</t>
  </si>
  <si>
    <t xml:space="preserve"> 220 койко-мест круглосуточного стационара, 24 койко-мест  реанимации</t>
  </si>
  <si>
    <t>2019 - 2023 гг.</t>
  </si>
  <si>
    <t>Газопровод низкого давления по                           д. Андреевка Касторенского района Курской области</t>
  </si>
  <si>
    <t>2018-2023* гг.</t>
  </si>
  <si>
    <t>*Сроки выполнения работ согласно муниципальному контракту</t>
  </si>
  <si>
    <t>Муниципальное образование «Город Курск"</t>
  </si>
  <si>
    <t>*</t>
  </si>
  <si>
    <t>*В 2021 году планируется корректировка ПСД. Сроки реализации объекта будут уточнены при решении вопроса привлечения финасирования из федерального бюджета</t>
  </si>
  <si>
    <t>18 коек дневного стационара, 500 посещений в день</t>
  </si>
  <si>
    <t>* В 2021 году планируется корректировка ПСД, по результатам которой будут уточнены сроки реализации объекта и его стоимость</t>
  </si>
  <si>
    <t>2022 - 2023* гг.</t>
  </si>
  <si>
    <t xml:space="preserve">  УТВЕРЖДЕН</t>
  </si>
  <si>
    <t>Водоснабжение с. Старый Город (ж.д. № 1-ж.д. 49) Старогородского сельсовета Дмитриевского района Курской области</t>
  </si>
  <si>
    <t>1.19</t>
  </si>
  <si>
    <t>1,737 км</t>
  </si>
  <si>
    <t>Курская область, Дмитриевский район,                 с. Старый Город</t>
  </si>
  <si>
    <t>Средняя общеобразовательная школа на 1000 мест на проспекте В.Клыкова г.Курска</t>
  </si>
  <si>
    <t>Муниципальное бюджетное дошкольное образовательное учреждение «Детский сад № 8 г. Льгова»</t>
  </si>
  <si>
    <t>Нет данных</t>
  </si>
  <si>
    <t>Степень готовности - 18 %. Профинансировано за январь - апрель 6090,632 тыс. рублей.</t>
  </si>
  <si>
    <t>Объект запланирован к вводу в 2021 году. За 4 месяца текущего года кассовый расход не осуществлялся.</t>
  </si>
  <si>
    <t xml:space="preserve"> За 4 месяцев текущего года профинансировано 50 227,294 тыс. руб. Объект запланирован к вводу в 2021 году. </t>
  </si>
  <si>
    <r>
      <t>1,6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</si>
  <si>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>1,37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</si>
  <si>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>0,8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</si>
  <si>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>1,3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</si>
  <si>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 xml:space="preserve">4,5 </t>
    </r>
    <r>
      <rPr>
        <sz val="12"/>
        <rFont val="Times New Roman"/>
        <family val="1"/>
        <charset val="204"/>
      </rPr>
      <t>км</t>
    </r>
  </si>
  <si>
    <r>
      <t xml:space="preserve">6,5 </t>
    </r>
    <r>
      <rPr>
        <sz val="12"/>
        <rFont val="Times New Roman"/>
        <family val="1"/>
        <charset val="204"/>
      </rPr>
      <t>км</t>
    </r>
  </si>
  <si>
    <r>
      <t xml:space="preserve">3,75 </t>
    </r>
    <r>
      <rPr>
        <sz val="12"/>
        <rFont val="Times New Roman"/>
        <family val="1"/>
        <charset val="204"/>
      </rPr>
      <t>км</t>
    </r>
  </si>
  <si>
    <r>
      <t>2,7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</si>
  <si>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>3,506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</si>
  <si>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r>
      <t xml:space="preserve">  от </t>
    </r>
    <r>
      <rPr>
        <u/>
        <sz val="26"/>
        <rFont val="Times New Roman"/>
        <family val="1"/>
        <charset val="204"/>
      </rPr>
      <t>23.04.2021</t>
    </r>
    <r>
      <rPr>
        <sz val="26"/>
        <rFont val="Times New Roman"/>
        <family val="1"/>
        <charset val="204"/>
      </rPr>
      <t xml:space="preserve"> № </t>
    </r>
    <r>
      <rPr>
        <u/>
        <sz val="26"/>
        <rFont val="Times New Roman"/>
        <family val="1"/>
        <charset val="204"/>
      </rPr>
      <t>401-па</t>
    </r>
  </si>
  <si>
    <t xml:space="preserve">0%                                Проводятся конкурсные процедуры по определению подрядной организации. </t>
  </si>
  <si>
    <t xml:space="preserve">0%                              Заключен муниципальный контаркт 29.04.2021 </t>
  </si>
  <si>
    <t xml:space="preserve">0%                               Подрядчик приступил к  строительно-монтажным работам подрядчик </t>
  </si>
  <si>
    <t>0%                   Финансирование с начала года не осуществлялось</t>
  </si>
  <si>
    <t xml:space="preserve"> 83%                           Финансирование объекта с начала года - 4550,89769 тыс. рублей, в апреле - 1516, 9 тыс. рублей </t>
  </si>
  <si>
    <t>Реконструкция тепловых сетей на территории муниципального образования г. Курск Курской области</t>
  </si>
  <si>
    <t xml:space="preserve"> 40%                                       Финансирование с начала года  2905,61314 тыс. руб., в том числе за апрель 968,537716</t>
  </si>
  <si>
    <t>50%                                           10 168,848, в том числе 0 в апреле.</t>
  </si>
  <si>
    <t>7%                                    Финансирование объекта с начала года  - 6 946,874 тыс. руб., в том числе 0 в апреле.</t>
  </si>
  <si>
    <t xml:space="preserve">  5 %                          Финансирование объекта начала года - 7593,85926 тыс. руб., в том числе за апрель -2 531,28642 тыс. руб. </t>
  </si>
  <si>
    <t>100 %       Финансирование объекта с начала года — 12137,006 тыс. рублей, в том числе за апрель - 0 тыс. руб.</t>
  </si>
  <si>
    <t>90,3 %, Финансирование объекта с начала года - 3115,529 тыс. рублей, в том числе за апрель - 3115,529 тыс. руб.</t>
  </si>
  <si>
    <t>80%                      Финансирование с начала года - 0</t>
  </si>
  <si>
    <t>50,7 %, финансирование объекта с начала года -529,623 тыс. рублей, в том числе за апрель - 529,623 тыс. рублей.</t>
  </si>
  <si>
    <t>25%                                    Финансирование объекта с начала года -5 925,1 тыс. руб., в том числе за апрель - 4 887,1 тыс. руб. в апреле.</t>
  </si>
  <si>
    <t>80%                          Финансирование объекта с начала года -70906,123 тыс. руб., в том числе 0 тыс. руб. в апреле.</t>
  </si>
  <si>
    <t>20%                       Финансирование с начала года - 0 тыс. рублей                                      Ввод объекта в эксплуатацию запланирован 01.10.2021</t>
  </si>
  <si>
    <t>25%                                                Финансирование объекта с начала года - 8 114,005, в том числе 0 в апреле.</t>
  </si>
  <si>
    <t>0%                           Финансирование объекта с начала года не осуществлялось</t>
  </si>
  <si>
    <t xml:space="preserve"> 10%                          Финансирование объекта с начала года - 785 756,08 тыс. руб., в том числе за апрель 152 987,15 тыс. руб.</t>
  </si>
  <si>
    <t>40%                            Финансирование объекта в январе-апреле 14771,251 тыс. руб.</t>
  </si>
  <si>
    <t xml:space="preserve"> 23%. Финансирование объекта в январе-апреле 2123,049 тыс. руб.</t>
  </si>
  <si>
    <t>16%                                Финансирование объекта за январь - апрель 10303,322 тыс. руб.</t>
  </si>
  <si>
    <t xml:space="preserve"> 9%                     Финансирование объекта за январь - апрель 10321,702 тыс. руб.</t>
  </si>
  <si>
    <t xml:space="preserve"> 28%                                 Финансирование объекта за январь - апрель 23204,395 тыс. рублей.</t>
  </si>
  <si>
    <t>1%                       Финансироавние объекта с начала года - 0 тыс. руб.</t>
  </si>
  <si>
    <t xml:space="preserve"> 10 %                     Финансирование объекта с начала года - 34 560,098 тыс. руб., в том числе в апреле - 24 785,098 тыс. руб. </t>
  </si>
  <si>
    <t xml:space="preserve">  7%                               Финансирование объекта с начала года - 134 000,451 тыс. руб., в том числе за апрель - 70984,033 тыс. руб.</t>
  </si>
  <si>
    <t>Отчет об исполнении плана создания инвестиционных объектов и объектов инфраструктуры в Курской области на 2021-2023 годы за АПРЕЛЬ и нарастающим итогом с начала 2021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</si>
</sst>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&quot;ИСТИНА&quot;;&quot;ИСТИНА&quot;;&quot;ЛОЖЬ&quot;"/>
    <numFmt numFmtId="169" formatCode="#,##0.000000"/>
    <numFmt numFmtId="170" formatCode="_-* #,##0.00_р_._-;\-* #,##0.00_р_._-;_-* &quot;-&quot;??_р_._-;_-@_-"/>
    <numFmt numFmtId="171" formatCode="#,##0.00,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6"/>
      <name val="Times New Roman"/>
      <family val="1"/>
      <charset val="204"/>
    </font>
    <font>
      <b/>
      <sz val="10"/>
      <name val="Arial"/>
      <family val="2"/>
      <charset val="204"/>
    </font>
    <font>
      <sz val="10"/>
      <color rgb="FF1C1C1C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u/>
      <sz val="2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4" fillId="0" borderId="0"/>
    <xf numFmtId="0" fontId="6" fillId="0" borderId="0"/>
    <xf numFmtId="0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  <xf numFmtId="0" fontId="12" fillId="0" borderId="0"/>
  </cellStyleXfs>
  <cellXfs count="112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3" xfId="1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 shrinkToFit="1"/>
    </xf>
    <xf numFmtId="0" fontId="12" fillId="0" borderId="3" xfId="0" applyFont="1" applyFill="1" applyBorder="1" applyAlignment="1">
      <alignment horizontal="center" wrapText="1" shrinkToFi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wrapText="1" shrinkToFit="1"/>
    </xf>
    <xf numFmtId="0" fontId="12" fillId="0" borderId="3" xfId="0" applyFont="1" applyBorder="1" applyAlignment="1">
      <alignment horizontal="center" vertical="center" wrapText="1" shrinkToFit="1"/>
    </xf>
    <xf numFmtId="0" fontId="13" fillId="0" borderId="0" xfId="0" applyFont="1" applyFill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2" fontId="12" fillId="0" borderId="6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righ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3" fontId="12" fillId="0" borderId="3" xfId="0" applyNumberFormat="1" applyFont="1" applyFill="1" applyBorder="1" applyAlignment="1">
      <alignment horizontal="center" vertical="center" wrapText="1"/>
    </xf>
    <xf numFmtId="3" fontId="12" fillId="0" borderId="5" xfId="0" applyNumberFormat="1" applyFont="1" applyFill="1" applyBorder="1" applyAlignment="1">
      <alignment horizontal="center" vertical="center" wrapText="1"/>
    </xf>
    <xf numFmtId="168" fontId="12" fillId="0" borderId="3" xfId="0" applyNumberFormat="1" applyFont="1" applyFill="1" applyBorder="1" applyAlignment="1">
      <alignment horizontal="center" vertical="center" wrapText="1"/>
    </xf>
    <xf numFmtId="167" fontId="12" fillId="0" borderId="3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168" fontId="12" fillId="0" borderId="2" xfId="0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167" fontId="12" fillId="0" borderId="2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67" fontId="14" fillId="0" borderId="3" xfId="0" applyNumberFormat="1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horizontal="center" vertical="center" wrapText="1"/>
    </xf>
    <xf numFmtId="167" fontId="14" fillId="0" borderId="4" xfId="0" applyNumberFormat="1" applyFont="1" applyFill="1" applyBorder="1" applyAlignment="1">
      <alignment horizontal="center" vertical="center" wrapText="1"/>
    </xf>
    <xf numFmtId="166" fontId="12" fillId="0" borderId="3" xfId="0" applyNumberFormat="1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 wrapText="1"/>
    </xf>
    <xf numFmtId="4" fontId="16" fillId="0" borderId="3" xfId="0" applyNumberFormat="1" applyFont="1" applyFill="1" applyBorder="1" applyAlignment="1">
      <alignment horizontal="center" vertical="center"/>
    </xf>
    <xf numFmtId="4" fontId="12" fillId="0" borderId="3" xfId="0" applyNumberFormat="1" applyFont="1" applyFill="1" applyBorder="1" applyAlignment="1">
      <alignment horizontal="center" vertical="center" wrapText="1"/>
    </xf>
    <xf numFmtId="166" fontId="12" fillId="0" borderId="5" xfId="0" applyNumberFormat="1" applyFont="1" applyFill="1" applyBorder="1" applyAlignment="1">
      <alignment horizontal="center" vertical="center" wrapText="1"/>
    </xf>
    <xf numFmtId="166" fontId="15" fillId="0" borderId="3" xfId="0" applyNumberFormat="1" applyFont="1" applyFill="1" applyBorder="1" applyAlignment="1">
      <alignment horizontal="center" vertical="center"/>
    </xf>
    <xf numFmtId="166" fontId="15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wrapText="1"/>
    </xf>
    <xf numFmtId="166" fontId="16" fillId="0" borderId="3" xfId="0" applyNumberFormat="1" applyFont="1" applyFill="1" applyBorder="1" applyAlignment="1">
      <alignment horizontal="center" vertical="center" wrapText="1"/>
    </xf>
    <xf numFmtId="169" fontId="15" fillId="0" borderId="3" xfId="0" applyNumberFormat="1" applyFont="1" applyFill="1" applyBorder="1" applyAlignment="1">
      <alignment horizontal="center" vertical="center" wrapText="1"/>
    </xf>
    <xf numFmtId="2" fontId="12" fillId="0" borderId="3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166" fontId="15" fillId="0" borderId="5" xfId="0" applyNumberFormat="1" applyFont="1" applyFill="1" applyBorder="1" applyAlignment="1">
      <alignment horizontal="center" vertical="center" wrapText="1"/>
    </xf>
    <xf numFmtId="3" fontId="15" fillId="0" borderId="3" xfId="0" applyNumberFormat="1" applyFont="1" applyFill="1" applyBorder="1" applyAlignment="1">
      <alignment horizontal="center" vertical="center"/>
    </xf>
    <xf numFmtId="3" fontId="15" fillId="0" borderId="3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4" fontId="12" fillId="0" borderId="3" xfId="1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166" fontId="12" fillId="0" borderId="8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165" fontId="12" fillId="0" borderId="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 wrapText="1"/>
    </xf>
    <xf numFmtId="166" fontId="12" fillId="0" borderId="4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167" fontId="12" fillId="0" borderId="3" xfId="1" applyNumberFormat="1" applyFont="1" applyFill="1" applyBorder="1" applyAlignment="1">
      <alignment horizontal="center" vertical="center" wrapText="1"/>
    </xf>
    <xf numFmtId="167" fontId="12" fillId="0" borderId="5" xfId="1" applyNumberFormat="1" applyFont="1" applyFill="1" applyBorder="1" applyAlignment="1">
      <alignment horizontal="center" vertical="center" wrapText="1"/>
    </xf>
    <xf numFmtId="167" fontId="12" fillId="0" borderId="3" xfId="1" quotePrefix="1" applyNumberFormat="1" applyFont="1" applyFill="1" applyBorder="1" applyAlignment="1">
      <alignment horizontal="center" vertical="center" wrapText="1"/>
    </xf>
    <xf numFmtId="1" fontId="12" fillId="0" borderId="3" xfId="1" quotePrefix="1" applyNumberFormat="1" applyFont="1" applyFill="1" applyBorder="1" applyAlignment="1">
      <alignment horizontal="center" vertical="center" wrapText="1"/>
    </xf>
    <xf numFmtId="167" fontId="15" fillId="0" borderId="5" xfId="0" applyNumberFormat="1" applyFont="1" applyFill="1" applyBorder="1" applyAlignment="1">
      <alignment horizontal="center" vertical="center" wrapText="1"/>
    </xf>
    <xf numFmtId="2" fontId="12" fillId="0" borderId="3" xfId="1" quotePrefix="1" applyNumberFormat="1" applyFont="1" applyFill="1" applyBorder="1" applyAlignment="1">
      <alignment horizontal="center" vertical="center" wrapText="1"/>
    </xf>
    <xf numFmtId="166" fontId="16" fillId="0" borderId="3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 shrinkToFit="1"/>
    </xf>
    <xf numFmtId="9" fontId="12" fillId="0" borderId="3" xfId="0" applyNumberFormat="1" applyFont="1" applyFill="1" applyBorder="1" applyAlignment="1">
      <alignment horizontal="center" vertical="center" wrapText="1" shrinkToFit="1"/>
    </xf>
  </cellXfs>
  <cellStyles count="13">
    <cellStyle name="Normal" xfId="12"/>
    <cellStyle name="Обычный" xfId="0" builtinId="0"/>
    <cellStyle name="Обычный 2" xfId="1"/>
    <cellStyle name="Обычный 2 2" xfId="10"/>
    <cellStyle name="Обычный 3" xfId="2"/>
    <cellStyle name="Обычный 4" xfId="3"/>
    <cellStyle name="Обычный 5" xfId="4"/>
    <cellStyle name="Финансовый 2" xfId="5"/>
    <cellStyle name="Финансовый 2 2" xfId="9"/>
    <cellStyle name="Финансовый 2 3" xfId="8"/>
    <cellStyle name="Финансовый 2 4" xfId="6"/>
    <cellStyle name="Финансовый 3" xfId="11"/>
    <cellStyle name="Финансовый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25" zoomScale="80" zoomScaleNormal="80" zoomScaleSheetLayoutView="70" workbookViewId="0">
      <selection activeCell="A6" sqref="A6:N6"/>
    </sheetView>
  </sheetViews>
  <sheetFormatPr defaultRowHeight="15.75" x14ac:dyDescent="0.25"/>
  <cols>
    <col min="1" max="1" width="8.42578125" style="3" customWidth="1"/>
    <col min="2" max="2" width="40.140625" style="36" customWidth="1"/>
    <col min="3" max="3" width="18" style="36" customWidth="1"/>
    <col min="4" max="4" width="24" style="36" customWidth="1"/>
    <col min="5" max="5" width="18.140625" style="36" customWidth="1"/>
    <col min="6" max="6" width="23.5703125" style="36" customWidth="1"/>
    <col min="7" max="7" width="16.140625" style="36" customWidth="1"/>
    <col min="8" max="8" width="17.5703125" style="36" customWidth="1"/>
    <col min="9" max="9" width="23" style="36" customWidth="1"/>
    <col min="10" max="10" width="16.42578125" style="36" customWidth="1"/>
    <col min="11" max="11" width="16.7109375" style="36" customWidth="1"/>
    <col min="12" max="12" width="15.140625" style="36" customWidth="1"/>
    <col min="13" max="13" width="14.85546875" style="36" customWidth="1"/>
    <col min="14" max="14" width="15.42578125" style="36" customWidth="1"/>
    <col min="15" max="15" width="23.85546875" style="21" customWidth="1"/>
    <col min="16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15" ht="34.5" customHeight="1" x14ac:dyDescent="0.2">
      <c r="A1" s="4"/>
      <c r="B1" s="23"/>
      <c r="C1" s="23"/>
      <c r="D1" s="23"/>
      <c r="E1" s="23"/>
      <c r="F1" s="23"/>
      <c r="G1" s="23"/>
      <c r="H1" s="23"/>
      <c r="I1" s="23"/>
      <c r="J1" s="99" t="s">
        <v>327</v>
      </c>
      <c r="K1" s="99"/>
      <c r="L1" s="99"/>
      <c r="M1" s="99"/>
      <c r="N1" s="99"/>
      <c r="O1" s="99"/>
    </row>
    <row r="2" spans="1:15" ht="27.75" customHeight="1" x14ac:dyDescent="0.2">
      <c r="A2" s="4"/>
      <c r="B2" s="23"/>
      <c r="C2" s="23"/>
      <c r="D2" s="23"/>
      <c r="E2" s="23"/>
      <c r="F2" s="23"/>
      <c r="G2" s="23"/>
      <c r="H2" s="23"/>
      <c r="I2" s="23"/>
      <c r="J2" s="99" t="s">
        <v>41</v>
      </c>
      <c r="K2" s="99"/>
      <c r="L2" s="99"/>
      <c r="M2" s="99"/>
      <c r="N2" s="99"/>
      <c r="O2" s="99"/>
    </row>
    <row r="3" spans="1:15" ht="31.5" customHeight="1" x14ac:dyDescent="0.2">
      <c r="A3" s="4"/>
      <c r="B3" s="23"/>
      <c r="C3" s="23"/>
      <c r="D3" s="23"/>
      <c r="E3" s="23"/>
      <c r="F3" s="23"/>
      <c r="G3" s="23"/>
      <c r="H3" s="23"/>
      <c r="I3" s="23"/>
      <c r="J3" s="99" t="s">
        <v>42</v>
      </c>
      <c r="K3" s="99"/>
      <c r="L3" s="99"/>
      <c r="M3" s="99"/>
      <c r="N3" s="99"/>
      <c r="O3" s="99"/>
    </row>
    <row r="4" spans="1:15" ht="32.25" customHeight="1" x14ac:dyDescent="0.2">
      <c r="A4" s="4"/>
      <c r="B4" s="23"/>
      <c r="C4" s="23"/>
      <c r="D4" s="23"/>
      <c r="E4" s="23"/>
      <c r="F4" s="23"/>
      <c r="G4" s="23"/>
      <c r="H4" s="23"/>
      <c r="I4" s="23"/>
      <c r="J4" s="99" t="s">
        <v>347</v>
      </c>
      <c r="K4" s="99"/>
      <c r="L4" s="99"/>
      <c r="M4" s="99"/>
      <c r="N4" s="99"/>
      <c r="O4" s="99"/>
    </row>
    <row r="5" spans="1:15" ht="32.25" customHeight="1" x14ac:dyDescent="0.25">
      <c r="A5" s="4"/>
      <c r="B5" s="23"/>
      <c r="C5" s="23"/>
      <c r="D5" s="23"/>
      <c r="E5" s="23"/>
      <c r="F5" s="98"/>
      <c r="G5" s="98"/>
      <c r="H5" s="98"/>
      <c r="I5" s="98"/>
      <c r="J5" s="23"/>
      <c r="K5" s="37"/>
      <c r="L5" s="37"/>
      <c r="M5" s="37"/>
      <c r="N5" s="37"/>
    </row>
    <row r="6" spans="1:15" ht="48.75" customHeight="1" x14ac:dyDescent="0.25">
      <c r="A6" s="103" t="s">
        <v>376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</row>
    <row r="7" spans="1:15" ht="24.75" customHeight="1" x14ac:dyDescent="0.25">
      <c r="A7" s="5"/>
      <c r="B7" s="24"/>
      <c r="C7" s="24"/>
      <c r="D7" s="24"/>
      <c r="E7" s="24"/>
      <c r="F7" s="24"/>
      <c r="G7" s="24"/>
      <c r="H7" s="24"/>
      <c r="I7" s="24"/>
      <c r="J7" s="24"/>
      <c r="K7" s="24"/>
      <c r="L7" s="104"/>
      <c r="M7" s="104"/>
      <c r="N7" s="104"/>
    </row>
    <row r="8" spans="1:15" ht="31.5" x14ac:dyDescent="0.2">
      <c r="A8" s="105" t="s">
        <v>26</v>
      </c>
      <c r="B8" s="107" t="s">
        <v>0</v>
      </c>
      <c r="C8" s="109" t="s">
        <v>1</v>
      </c>
      <c r="D8" s="109" t="s">
        <v>2</v>
      </c>
      <c r="E8" s="109" t="s">
        <v>3</v>
      </c>
      <c r="F8" s="38" t="s">
        <v>4</v>
      </c>
      <c r="G8" s="109" t="s">
        <v>5</v>
      </c>
      <c r="H8" s="109" t="s">
        <v>6</v>
      </c>
      <c r="I8" s="107" t="s">
        <v>7</v>
      </c>
      <c r="J8" s="109" t="s">
        <v>147</v>
      </c>
      <c r="K8" s="109"/>
      <c r="L8" s="109"/>
      <c r="M8" s="109"/>
      <c r="N8" s="109"/>
      <c r="O8" s="110" t="s">
        <v>8</v>
      </c>
    </row>
    <row r="9" spans="1:15" ht="53.25" customHeight="1" x14ac:dyDescent="0.2">
      <c r="A9" s="106"/>
      <c r="B9" s="108"/>
      <c r="C9" s="109"/>
      <c r="D9" s="109"/>
      <c r="E9" s="109"/>
      <c r="F9" s="38" t="s">
        <v>20</v>
      </c>
      <c r="G9" s="109"/>
      <c r="H9" s="109"/>
      <c r="I9" s="108"/>
      <c r="J9" s="38" t="s">
        <v>9</v>
      </c>
      <c r="K9" s="38" t="s">
        <v>10</v>
      </c>
      <c r="L9" s="38" t="s">
        <v>11</v>
      </c>
      <c r="M9" s="38" t="s">
        <v>12</v>
      </c>
      <c r="N9" s="39" t="s">
        <v>13</v>
      </c>
      <c r="O9" s="110"/>
    </row>
    <row r="10" spans="1:15" s="2" customFormat="1" ht="19.5" customHeight="1" x14ac:dyDescent="0.25">
      <c r="A10" s="100" t="s">
        <v>43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2"/>
    </row>
    <row r="11" spans="1:15" ht="38.25" customHeight="1" x14ac:dyDescent="0.25">
      <c r="A11" s="100" t="s">
        <v>14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9"/>
    </row>
    <row r="12" spans="1:15" s="2" customFormat="1" ht="78" customHeight="1" x14ac:dyDescent="0.25">
      <c r="A12" s="6" t="s">
        <v>66</v>
      </c>
      <c r="B12" s="25" t="s">
        <v>148</v>
      </c>
      <c r="C12" s="25" t="s">
        <v>24</v>
      </c>
      <c r="D12" s="25" t="s">
        <v>21</v>
      </c>
      <c r="E12" s="25" t="s">
        <v>25</v>
      </c>
      <c r="F12" s="25" t="s">
        <v>19</v>
      </c>
      <c r="G12" s="25" t="s">
        <v>44</v>
      </c>
      <c r="H12" s="25" t="s">
        <v>37</v>
      </c>
      <c r="I12" s="40" t="s">
        <v>23</v>
      </c>
      <c r="J12" s="40"/>
      <c r="K12" s="40"/>
      <c r="L12" s="40"/>
      <c r="M12" s="40"/>
      <c r="N12" s="41"/>
      <c r="O12" s="18" t="s">
        <v>334</v>
      </c>
    </row>
    <row r="13" spans="1:15" s="2" customFormat="1" ht="81" customHeight="1" x14ac:dyDescent="0.25">
      <c r="A13" s="6" t="s">
        <v>72</v>
      </c>
      <c r="B13" s="25" t="s">
        <v>149</v>
      </c>
      <c r="C13" s="25" t="s">
        <v>24</v>
      </c>
      <c r="D13" s="25" t="s">
        <v>21</v>
      </c>
      <c r="E13" s="25" t="s">
        <v>25</v>
      </c>
      <c r="F13" s="25" t="s">
        <v>39</v>
      </c>
      <c r="G13" s="25" t="s">
        <v>44</v>
      </c>
      <c r="H13" s="25" t="s">
        <v>38</v>
      </c>
      <c r="I13" s="40" t="s">
        <v>23</v>
      </c>
      <c r="J13" s="40"/>
      <c r="K13" s="40"/>
      <c r="L13" s="40"/>
      <c r="M13" s="40"/>
      <c r="N13" s="41"/>
      <c r="O13" s="18" t="s">
        <v>334</v>
      </c>
    </row>
    <row r="14" spans="1:15" ht="147.75" customHeight="1" x14ac:dyDescent="0.2">
      <c r="A14" s="6" t="s">
        <v>73</v>
      </c>
      <c r="B14" s="26" t="s">
        <v>105</v>
      </c>
      <c r="C14" s="42" t="s">
        <v>186</v>
      </c>
      <c r="D14" s="42" t="s">
        <v>71</v>
      </c>
      <c r="E14" s="42" t="s">
        <v>28</v>
      </c>
      <c r="F14" s="42" t="s">
        <v>106</v>
      </c>
      <c r="G14" s="42" t="s">
        <v>182</v>
      </c>
      <c r="H14" s="17" t="s">
        <v>107</v>
      </c>
      <c r="I14" s="43">
        <v>99419.731</v>
      </c>
      <c r="J14" s="43">
        <v>40304.879000000001</v>
      </c>
      <c r="K14" s="43"/>
      <c r="L14" s="43">
        <v>34128.635000000002</v>
      </c>
      <c r="M14" s="43">
        <v>1796.2439999999999</v>
      </c>
      <c r="N14" s="44">
        <v>4380</v>
      </c>
      <c r="O14" s="18" t="s">
        <v>364</v>
      </c>
    </row>
    <row r="15" spans="1:15" ht="114.75" customHeight="1" x14ac:dyDescent="0.2">
      <c r="A15" s="6" t="s">
        <v>74</v>
      </c>
      <c r="B15" s="26" t="s">
        <v>266</v>
      </c>
      <c r="C15" s="42" t="s">
        <v>24</v>
      </c>
      <c r="D15" s="42" t="s">
        <v>108</v>
      </c>
      <c r="E15" s="42" t="s">
        <v>28</v>
      </c>
      <c r="F15" s="42" t="s">
        <v>267</v>
      </c>
      <c r="G15" s="25" t="s">
        <v>44</v>
      </c>
      <c r="H15" s="17" t="s">
        <v>109</v>
      </c>
      <c r="I15" s="43">
        <v>9726.32</v>
      </c>
      <c r="J15" s="43">
        <v>9726.32</v>
      </c>
      <c r="K15" s="43"/>
      <c r="L15" s="43">
        <v>7957.5039999999999</v>
      </c>
      <c r="M15" s="43">
        <v>418.81599999999997</v>
      </c>
      <c r="N15" s="44">
        <v>1350</v>
      </c>
      <c r="O15" s="18" t="s">
        <v>348</v>
      </c>
    </row>
    <row r="16" spans="1:15" ht="111.75" customHeight="1" x14ac:dyDescent="0.2">
      <c r="A16" s="6" t="s">
        <v>75</v>
      </c>
      <c r="B16" s="26" t="s">
        <v>110</v>
      </c>
      <c r="C16" s="42" t="s">
        <v>24</v>
      </c>
      <c r="D16" s="42" t="s">
        <v>108</v>
      </c>
      <c r="E16" s="42" t="s">
        <v>28</v>
      </c>
      <c r="F16" s="42" t="s">
        <v>111</v>
      </c>
      <c r="G16" s="25" t="s">
        <v>44</v>
      </c>
      <c r="H16" s="17" t="s">
        <v>112</v>
      </c>
      <c r="I16" s="43">
        <v>23918.25</v>
      </c>
      <c r="J16" s="43">
        <v>23918.25</v>
      </c>
      <c r="K16" s="43"/>
      <c r="L16" s="43">
        <v>20884.087</v>
      </c>
      <c r="M16" s="43">
        <v>1099.163</v>
      </c>
      <c r="N16" s="44">
        <v>1935</v>
      </c>
      <c r="O16" s="18" t="s">
        <v>349</v>
      </c>
    </row>
    <row r="17" spans="1:15" ht="108" customHeight="1" x14ac:dyDescent="0.2">
      <c r="A17" s="11" t="s">
        <v>76</v>
      </c>
      <c r="B17" s="27" t="s">
        <v>187</v>
      </c>
      <c r="C17" s="45" t="s">
        <v>24</v>
      </c>
      <c r="D17" s="45" t="s">
        <v>108</v>
      </c>
      <c r="E17" s="45" t="s">
        <v>28</v>
      </c>
      <c r="F17" s="45" t="s">
        <v>204</v>
      </c>
      <c r="G17" s="46" t="s">
        <v>44</v>
      </c>
      <c r="H17" s="34" t="s">
        <v>188</v>
      </c>
      <c r="I17" s="47">
        <v>8456.77</v>
      </c>
      <c r="J17" s="47">
        <f t="shared" ref="J17" si="0">K17+L17+M17+N17</f>
        <v>8456.77</v>
      </c>
      <c r="K17" s="47"/>
      <c r="L17" s="47">
        <v>6181.4309999999996</v>
      </c>
      <c r="M17" s="47">
        <v>325.339</v>
      </c>
      <c r="N17" s="48">
        <v>1950</v>
      </c>
      <c r="O17" s="18" t="s">
        <v>350</v>
      </c>
    </row>
    <row r="18" spans="1:15" s="8" customFormat="1" ht="98.25" customHeight="1" x14ac:dyDescent="0.25">
      <c r="A18" s="7" t="s">
        <v>77</v>
      </c>
      <c r="B18" s="26" t="s">
        <v>318</v>
      </c>
      <c r="C18" s="26" t="s">
        <v>24</v>
      </c>
      <c r="D18" s="26" t="s">
        <v>189</v>
      </c>
      <c r="E18" s="26" t="s">
        <v>28</v>
      </c>
      <c r="F18" s="26" t="s">
        <v>203</v>
      </c>
      <c r="G18" s="26" t="s">
        <v>44</v>
      </c>
      <c r="H18" s="26" t="s">
        <v>190</v>
      </c>
      <c r="I18" s="26">
        <v>5486.2629999999999</v>
      </c>
      <c r="J18" s="26">
        <f>K18+L18+M18+N18</f>
        <v>5486.2629999999999</v>
      </c>
      <c r="K18" s="26"/>
      <c r="L18" s="26">
        <v>4114.7</v>
      </c>
      <c r="M18" s="26">
        <v>216.56299999999999</v>
      </c>
      <c r="N18" s="49">
        <v>1155</v>
      </c>
      <c r="O18" s="18" t="s">
        <v>352</v>
      </c>
    </row>
    <row r="19" spans="1:15" s="8" customFormat="1" ht="80.25" customHeight="1" x14ac:dyDescent="0.25">
      <c r="A19" s="7" t="s">
        <v>78</v>
      </c>
      <c r="B19" s="26" t="s">
        <v>191</v>
      </c>
      <c r="C19" s="26" t="s">
        <v>24</v>
      </c>
      <c r="D19" s="26" t="s">
        <v>189</v>
      </c>
      <c r="E19" s="26" t="s">
        <v>28</v>
      </c>
      <c r="F19" s="26" t="s">
        <v>202</v>
      </c>
      <c r="G19" s="26" t="s">
        <v>44</v>
      </c>
      <c r="H19" s="26" t="s">
        <v>192</v>
      </c>
      <c r="I19" s="26">
        <v>7204.2250000000004</v>
      </c>
      <c r="J19" s="26">
        <f t="shared" ref="J19" si="1">K19+L19+M19+N19</f>
        <v>7204.2250000000004</v>
      </c>
      <c r="K19" s="26"/>
      <c r="L19" s="26">
        <v>6174.2640000000001</v>
      </c>
      <c r="M19" s="26">
        <v>324.96100000000001</v>
      </c>
      <c r="N19" s="49">
        <v>705</v>
      </c>
      <c r="O19" s="18" t="s">
        <v>354</v>
      </c>
    </row>
    <row r="20" spans="1:15" s="8" customFormat="1" ht="84" customHeight="1" x14ac:dyDescent="0.25">
      <c r="A20" s="9" t="s">
        <v>79</v>
      </c>
      <c r="B20" s="26" t="s">
        <v>193</v>
      </c>
      <c r="C20" s="26" t="s">
        <v>24</v>
      </c>
      <c r="D20" s="26" t="s">
        <v>196</v>
      </c>
      <c r="E20" s="26" t="s">
        <v>25</v>
      </c>
      <c r="F20" s="26" t="s">
        <v>194</v>
      </c>
      <c r="G20" s="26" t="s">
        <v>44</v>
      </c>
      <c r="H20" s="26" t="s">
        <v>195</v>
      </c>
      <c r="I20" s="26">
        <v>5482</v>
      </c>
      <c r="J20" s="26">
        <v>5482</v>
      </c>
      <c r="K20" s="26"/>
      <c r="L20" s="26"/>
      <c r="M20" s="26"/>
      <c r="N20" s="49">
        <v>5482</v>
      </c>
      <c r="O20" s="18" t="s">
        <v>351</v>
      </c>
    </row>
    <row r="21" spans="1:15" s="8" customFormat="1" ht="75" customHeight="1" x14ac:dyDescent="0.25">
      <c r="A21" s="9" t="s">
        <v>80</v>
      </c>
      <c r="B21" s="27" t="s">
        <v>197</v>
      </c>
      <c r="C21" s="27" t="s">
        <v>27</v>
      </c>
      <c r="D21" s="27" t="s">
        <v>199</v>
      </c>
      <c r="E21" s="27" t="s">
        <v>25</v>
      </c>
      <c r="F21" s="27" t="s">
        <v>155</v>
      </c>
      <c r="G21" s="27" t="s">
        <v>44</v>
      </c>
      <c r="H21" s="27" t="s">
        <v>198</v>
      </c>
      <c r="I21" s="27">
        <v>12750</v>
      </c>
      <c r="J21" s="27">
        <v>12750</v>
      </c>
      <c r="K21" s="27"/>
      <c r="L21" s="27"/>
      <c r="M21" s="27"/>
      <c r="N21" s="50">
        <v>12750</v>
      </c>
      <c r="O21" s="18" t="s">
        <v>351</v>
      </c>
    </row>
    <row r="22" spans="1:15" ht="24" customHeight="1" x14ac:dyDescent="0.2">
      <c r="A22" s="92" t="s">
        <v>40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4"/>
    </row>
    <row r="23" spans="1:15" s="8" customFormat="1" ht="114.75" customHeight="1" x14ac:dyDescent="0.25">
      <c r="A23" s="9" t="s">
        <v>81</v>
      </c>
      <c r="B23" s="28" t="s">
        <v>45</v>
      </c>
      <c r="C23" s="28" t="s">
        <v>27</v>
      </c>
      <c r="D23" s="28" t="s">
        <v>104</v>
      </c>
      <c r="E23" s="28" t="s">
        <v>29</v>
      </c>
      <c r="F23" s="28" t="s">
        <v>201</v>
      </c>
      <c r="G23" s="28" t="s">
        <v>46</v>
      </c>
      <c r="H23" s="28" t="s">
        <v>309</v>
      </c>
      <c r="I23" s="28">
        <v>103747.7</v>
      </c>
      <c r="J23" s="28">
        <f t="shared" ref="J23" si="2">K23+L23+M23+N23</f>
        <v>31288.37</v>
      </c>
      <c r="K23" s="28">
        <v>18773.022000000001</v>
      </c>
      <c r="L23" s="28">
        <v>6257.674</v>
      </c>
      <c r="M23" s="28"/>
      <c r="N23" s="51">
        <v>6257.674</v>
      </c>
      <c r="O23" s="18" t="s">
        <v>363</v>
      </c>
    </row>
    <row r="24" spans="1:15" s="8" customFormat="1" ht="105.75" customHeight="1" x14ac:dyDescent="0.25">
      <c r="A24" s="9" t="s">
        <v>82</v>
      </c>
      <c r="B24" s="26" t="s">
        <v>353</v>
      </c>
      <c r="C24" s="26" t="s">
        <v>27</v>
      </c>
      <c r="D24" s="26" t="s">
        <v>265</v>
      </c>
      <c r="E24" s="26" t="s">
        <v>28</v>
      </c>
      <c r="F24" s="26" t="s">
        <v>155</v>
      </c>
      <c r="G24" s="26" t="s">
        <v>144</v>
      </c>
      <c r="H24" s="26" t="s">
        <v>310</v>
      </c>
      <c r="I24" s="26">
        <v>618747.19799999997</v>
      </c>
      <c r="J24" s="26">
        <f t="shared" ref="J24:J26" si="3">K24+L24+M24+N24</f>
        <v>618747.19799999997</v>
      </c>
      <c r="K24" s="26">
        <v>300000</v>
      </c>
      <c r="L24" s="26">
        <v>91900</v>
      </c>
      <c r="M24" s="26">
        <v>8100</v>
      </c>
      <c r="N24" s="49">
        <v>218747.198</v>
      </c>
      <c r="O24" s="18" t="s">
        <v>362</v>
      </c>
    </row>
    <row r="25" spans="1:15" ht="32.25" customHeight="1" x14ac:dyDescent="0.2">
      <c r="A25" s="92" t="s">
        <v>272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4"/>
    </row>
    <row r="26" spans="1:15" s="8" customFormat="1" ht="98.25" customHeight="1" x14ac:dyDescent="0.25">
      <c r="A26" s="9" t="s">
        <v>83</v>
      </c>
      <c r="B26" s="26" t="s">
        <v>145</v>
      </c>
      <c r="C26" s="26" t="s">
        <v>186</v>
      </c>
      <c r="D26" s="26" t="s">
        <v>64</v>
      </c>
      <c r="E26" s="26" t="s">
        <v>28</v>
      </c>
      <c r="F26" s="26" t="s">
        <v>146</v>
      </c>
      <c r="G26" s="26" t="s">
        <v>65</v>
      </c>
      <c r="H26" s="26" t="s">
        <v>264</v>
      </c>
      <c r="I26" s="26">
        <v>12653.328</v>
      </c>
      <c r="J26" s="52">
        <f t="shared" si="3"/>
        <v>12137.00642</v>
      </c>
      <c r="K26" s="52">
        <v>11775.285</v>
      </c>
      <c r="L26" s="52">
        <v>240.31200000000001</v>
      </c>
      <c r="M26" s="52">
        <v>121.40942</v>
      </c>
      <c r="N26" s="18"/>
      <c r="O26" s="18" t="s">
        <v>358</v>
      </c>
    </row>
    <row r="27" spans="1:15" s="8" customFormat="1" ht="132.75" customHeight="1" x14ac:dyDescent="0.25">
      <c r="A27" s="10" t="s">
        <v>285</v>
      </c>
      <c r="B27" s="25" t="s">
        <v>258</v>
      </c>
      <c r="C27" s="25" t="s">
        <v>27</v>
      </c>
      <c r="D27" s="25" t="s">
        <v>321</v>
      </c>
      <c r="E27" s="25" t="s">
        <v>259</v>
      </c>
      <c r="F27" s="25" t="s">
        <v>260</v>
      </c>
      <c r="G27" s="25" t="s">
        <v>319</v>
      </c>
      <c r="H27" s="25" t="s">
        <v>261</v>
      </c>
      <c r="I27" s="40">
        <v>2251762</v>
      </c>
      <c r="J27" s="53">
        <v>1259243.7390000001</v>
      </c>
      <c r="K27" s="54"/>
      <c r="L27" s="54"/>
      <c r="M27" s="54"/>
      <c r="N27" s="17"/>
      <c r="O27" s="18" t="s">
        <v>320</v>
      </c>
    </row>
    <row r="28" spans="1:15" s="8" customFormat="1" ht="118.5" customHeight="1" x14ac:dyDescent="0.25">
      <c r="A28" s="10" t="s">
        <v>84</v>
      </c>
      <c r="B28" s="25" t="s">
        <v>277</v>
      </c>
      <c r="C28" s="25" t="s">
        <v>24</v>
      </c>
      <c r="D28" s="25" t="s">
        <v>278</v>
      </c>
      <c r="E28" s="25" t="s">
        <v>28</v>
      </c>
      <c r="F28" s="25" t="s">
        <v>279</v>
      </c>
      <c r="G28" s="25" t="s">
        <v>65</v>
      </c>
      <c r="H28" s="25" t="s">
        <v>303</v>
      </c>
      <c r="I28" s="53">
        <v>12806.112999999999</v>
      </c>
      <c r="J28" s="53">
        <v>6841.625</v>
      </c>
      <c r="K28" s="54"/>
      <c r="L28" s="54">
        <v>6650.7250000000004</v>
      </c>
      <c r="M28" s="54">
        <v>190.9</v>
      </c>
      <c r="N28" s="17"/>
      <c r="O28" s="18" t="s">
        <v>361</v>
      </c>
    </row>
    <row r="29" spans="1:15" s="8" customFormat="1" ht="73.5" customHeight="1" x14ac:dyDescent="0.25">
      <c r="A29" s="10" t="s">
        <v>85</v>
      </c>
      <c r="B29" s="25" t="s">
        <v>280</v>
      </c>
      <c r="C29" s="25" t="s">
        <v>24</v>
      </c>
      <c r="D29" s="25" t="s">
        <v>281</v>
      </c>
      <c r="E29" s="25" t="s">
        <v>28</v>
      </c>
      <c r="F29" s="25" t="s">
        <v>282</v>
      </c>
      <c r="G29" s="25" t="s">
        <v>65</v>
      </c>
      <c r="H29" s="25" t="s">
        <v>304</v>
      </c>
      <c r="I29" s="53">
        <v>11835.887200000001</v>
      </c>
      <c r="J29" s="53">
        <v>2365.58959</v>
      </c>
      <c r="K29" s="54"/>
      <c r="L29" s="54">
        <v>2254.2660999999998</v>
      </c>
      <c r="M29" s="54">
        <v>111.324</v>
      </c>
      <c r="N29" s="17"/>
      <c r="O29" s="18" t="s">
        <v>360</v>
      </c>
    </row>
    <row r="30" spans="1:15" s="13" customFormat="1" ht="106.5" customHeight="1" x14ac:dyDescent="0.25">
      <c r="A30" s="16" t="s">
        <v>283</v>
      </c>
      <c r="B30" s="29" t="s">
        <v>328</v>
      </c>
      <c r="C30" s="29" t="s">
        <v>24</v>
      </c>
      <c r="D30" s="29" t="s">
        <v>179</v>
      </c>
      <c r="E30" s="29" t="s">
        <v>28</v>
      </c>
      <c r="F30" s="29" t="s">
        <v>331</v>
      </c>
      <c r="G30" s="29" t="s">
        <v>65</v>
      </c>
      <c r="H30" s="29" t="s">
        <v>330</v>
      </c>
      <c r="I30" s="55">
        <v>10178.569229999999</v>
      </c>
      <c r="J30" s="55">
        <v>4099.3751599999996</v>
      </c>
      <c r="K30" s="56"/>
      <c r="L30" s="56">
        <v>4045.6282999999999</v>
      </c>
      <c r="M30" s="56">
        <f>J30-L30</f>
        <v>53.746859999999742</v>
      </c>
      <c r="N30" s="20"/>
      <c r="O30" s="22" t="s">
        <v>359</v>
      </c>
    </row>
    <row r="31" spans="1:15" ht="72.75" customHeight="1" x14ac:dyDescent="0.2">
      <c r="A31" s="6" t="s">
        <v>284</v>
      </c>
      <c r="B31" s="30" t="s">
        <v>205</v>
      </c>
      <c r="C31" s="17" t="s">
        <v>200</v>
      </c>
      <c r="D31" s="17" t="s">
        <v>114</v>
      </c>
      <c r="E31" s="17" t="s">
        <v>28</v>
      </c>
      <c r="F31" s="17" t="s">
        <v>142</v>
      </c>
      <c r="G31" s="17" t="s">
        <v>217</v>
      </c>
      <c r="H31" s="17" t="s">
        <v>143</v>
      </c>
      <c r="I31" s="57">
        <v>148366.28</v>
      </c>
      <c r="J31" s="58">
        <f>K31+L31+M31+N31</f>
        <v>148366.28</v>
      </c>
      <c r="K31" s="58">
        <v>135220.9</v>
      </c>
      <c r="L31" s="58">
        <v>2759.64</v>
      </c>
      <c r="M31" s="58">
        <v>10385.74</v>
      </c>
      <c r="N31" s="59"/>
      <c r="O31" s="18" t="s">
        <v>366</v>
      </c>
    </row>
    <row r="32" spans="1:15" ht="104.25" customHeight="1" x14ac:dyDescent="0.25">
      <c r="A32" s="6" t="s">
        <v>329</v>
      </c>
      <c r="B32" s="30" t="s">
        <v>269</v>
      </c>
      <c r="C32" s="30" t="s">
        <v>24</v>
      </c>
      <c r="D32" s="30" t="s">
        <v>114</v>
      </c>
      <c r="E32" s="30" t="s">
        <v>28</v>
      </c>
      <c r="F32" s="30" t="s">
        <v>270</v>
      </c>
      <c r="G32" s="30" t="s">
        <v>217</v>
      </c>
      <c r="H32" s="30" t="s">
        <v>271</v>
      </c>
      <c r="I32" s="60">
        <v>60750.874000000003</v>
      </c>
      <c r="J32" s="61">
        <f>K32+L32+M32</f>
        <v>60750.873999999996</v>
      </c>
      <c r="K32" s="61">
        <v>54880.77</v>
      </c>
      <c r="L32" s="61">
        <v>5287.3469999999998</v>
      </c>
      <c r="M32" s="61">
        <v>582.75699999999995</v>
      </c>
      <c r="N32" s="62"/>
      <c r="O32" s="18" t="s">
        <v>357</v>
      </c>
    </row>
    <row r="33" spans="1:15" ht="23.25" customHeight="1" x14ac:dyDescent="0.2">
      <c r="A33" s="92" t="s">
        <v>49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4"/>
    </row>
    <row r="34" spans="1:15" ht="24.75" customHeight="1" x14ac:dyDescent="0.2">
      <c r="A34" s="92" t="s">
        <v>50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4"/>
    </row>
    <row r="35" spans="1:15" ht="91.5" customHeight="1" x14ac:dyDescent="0.2">
      <c r="A35" s="6" t="s">
        <v>67</v>
      </c>
      <c r="B35" s="31" t="s">
        <v>47</v>
      </c>
      <c r="C35" s="30" t="s">
        <v>27</v>
      </c>
      <c r="D35" s="30" t="s">
        <v>276</v>
      </c>
      <c r="E35" s="30" t="s">
        <v>25</v>
      </c>
      <c r="F35" s="30" t="s">
        <v>155</v>
      </c>
      <c r="G35" s="30" t="s">
        <v>317</v>
      </c>
      <c r="H35" s="30" t="s">
        <v>48</v>
      </c>
      <c r="I35" s="30">
        <v>499117.06</v>
      </c>
      <c r="J35" s="63">
        <v>490449.55300000001</v>
      </c>
      <c r="K35" s="64"/>
      <c r="L35" s="64"/>
      <c r="M35" s="64"/>
      <c r="N35" s="63">
        <v>490449.55300000001</v>
      </c>
      <c r="O35" s="18" t="s">
        <v>356</v>
      </c>
    </row>
    <row r="36" spans="1:15" ht="129.75" customHeight="1" x14ac:dyDescent="0.2">
      <c r="A36" s="6" t="s">
        <v>86</v>
      </c>
      <c r="B36" s="17" t="s">
        <v>206</v>
      </c>
      <c r="C36" s="17" t="s">
        <v>27</v>
      </c>
      <c r="D36" s="30" t="s">
        <v>276</v>
      </c>
      <c r="E36" s="30" t="s">
        <v>25</v>
      </c>
      <c r="F36" s="17" t="s">
        <v>219</v>
      </c>
      <c r="G36" s="17" t="s">
        <v>44</v>
      </c>
      <c r="H36" s="17" t="s">
        <v>218</v>
      </c>
      <c r="I36" s="61">
        <v>10895.549000000001</v>
      </c>
      <c r="J36" s="61">
        <v>10895.549000000001</v>
      </c>
      <c r="K36" s="17"/>
      <c r="L36" s="17"/>
      <c r="M36" s="17"/>
      <c r="N36" s="63">
        <f t="shared" ref="N36:N43" si="4">J36</f>
        <v>10895.549000000001</v>
      </c>
      <c r="O36" s="18" t="s">
        <v>355</v>
      </c>
    </row>
    <row r="37" spans="1:15" ht="139.5" customHeight="1" x14ac:dyDescent="0.2">
      <c r="A37" s="6" t="s">
        <v>87</v>
      </c>
      <c r="B37" s="17" t="s">
        <v>207</v>
      </c>
      <c r="C37" s="17" t="s">
        <v>27</v>
      </c>
      <c r="D37" s="30" t="s">
        <v>276</v>
      </c>
      <c r="E37" s="30" t="s">
        <v>25</v>
      </c>
      <c r="F37" s="17" t="s">
        <v>219</v>
      </c>
      <c r="G37" s="17" t="s">
        <v>44</v>
      </c>
      <c r="H37" s="17" t="s">
        <v>218</v>
      </c>
      <c r="I37" s="61">
        <v>12745.767</v>
      </c>
      <c r="J37" s="61">
        <v>12745.767</v>
      </c>
      <c r="K37" s="17"/>
      <c r="L37" s="17"/>
      <c r="M37" s="17"/>
      <c r="N37" s="63">
        <f t="shared" si="4"/>
        <v>12745.767</v>
      </c>
      <c r="O37" s="18" t="s">
        <v>365</v>
      </c>
    </row>
    <row r="38" spans="1:15" ht="90" customHeight="1" x14ac:dyDescent="0.2">
      <c r="A38" s="6" t="s">
        <v>228</v>
      </c>
      <c r="B38" s="17" t="s">
        <v>208</v>
      </c>
      <c r="C38" s="17" t="s">
        <v>27</v>
      </c>
      <c r="D38" s="30" t="s">
        <v>276</v>
      </c>
      <c r="E38" s="30" t="s">
        <v>25</v>
      </c>
      <c r="F38" s="17" t="s">
        <v>220</v>
      </c>
      <c r="G38" s="17" t="s">
        <v>217</v>
      </c>
      <c r="H38" s="17" t="s">
        <v>209</v>
      </c>
      <c r="I38" s="61">
        <v>15861.606</v>
      </c>
      <c r="J38" s="61">
        <v>15861.606</v>
      </c>
      <c r="K38" s="17"/>
      <c r="L38" s="17"/>
      <c r="M38" s="17"/>
      <c r="N38" s="63">
        <f t="shared" si="4"/>
        <v>15861.606</v>
      </c>
      <c r="O38" s="18" t="s">
        <v>366</v>
      </c>
    </row>
    <row r="39" spans="1:15" ht="64.5" customHeight="1" x14ac:dyDescent="0.2">
      <c r="A39" s="6" t="s">
        <v>229</v>
      </c>
      <c r="B39" s="17" t="s">
        <v>210</v>
      </c>
      <c r="C39" s="17" t="s">
        <v>27</v>
      </c>
      <c r="D39" s="30" t="s">
        <v>276</v>
      </c>
      <c r="E39" s="30" t="s">
        <v>25</v>
      </c>
      <c r="F39" s="17" t="s">
        <v>221</v>
      </c>
      <c r="G39" s="17" t="s">
        <v>226</v>
      </c>
      <c r="H39" s="17" t="s">
        <v>211</v>
      </c>
      <c r="I39" s="61">
        <v>11708.925999999999</v>
      </c>
      <c r="J39" s="61">
        <v>11708.925999999999</v>
      </c>
      <c r="K39" s="17"/>
      <c r="L39" s="17"/>
      <c r="M39" s="17"/>
      <c r="N39" s="63">
        <f t="shared" si="4"/>
        <v>11708.925999999999</v>
      </c>
      <c r="O39" s="18" t="s">
        <v>366</v>
      </c>
    </row>
    <row r="40" spans="1:15" ht="74.25" customHeight="1" x14ac:dyDescent="0.2">
      <c r="A40" s="6" t="s">
        <v>230</v>
      </c>
      <c r="B40" s="17" t="s">
        <v>212</v>
      </c>
      <c r="C40" s="17" t="s">
        <v>27</v>
      </c>
      <c r="D40" s="30" t="s">
        <v>276</v>
      </c>
      <c r="E40" s="30" t="s">
        <v>25</v>
      </c>
      <c r="F40" s="17" t="s">
        <v>222</v>
      </c>
      <c r="G40" s="17" t="s">
        <v>227</v>
      </c>
      <c r="H40" s="17" t="s">
        <v>213</v>
      </c>
      <c r="I40" s="61">
        <v>11708.927</v>
      </c>
      <c r="J40" s="61">
        <v>11708.927</v>
      </c>
      <c r="K40" s="17"/>
      <c r="L40" s="17"/>
      <c r="M40" s="17"/>
      <c r="N40" s="63">
        <f t="shared" si="4"/>
        <v>11708.927</v>
      </c>
      <c r="O40" s="18" t="s">
        <v>366</v>
      </c>
    </row>
    <row r="41" spans="1:15" ht="70.5" customHeight="1" x14ac:dyDescent="0.2">
      <c r="A41" s="6" t="s">
        <v>231</v>
      </c>
      <c r="B41" s="17" t="s">
        <v>214</v>
      </c>
      <c r="C41" s="17" t="s">
        <v>27</v>
      </c>
      <c r="D41" s="30" t="s">
        <v>276</v>
      </c>
      <c r="E41" s="30" t="s">
        <v>25</v>
      </c>
      <c r="F41" s="17" t="s">
        <v>223</v>
      </c>
      <c r="G41" s="17" t="s">
        <v>227</v>
      </c>
      <c r="H41" s="17" t="s">
        <v>215</v>
      </c>
      <c r="I41" s="61">
        <v>11708.928</v>
      </c>
      <c r="J41" s="61">
        <v>11708.928</v>
      </c>
      <c r="K41" s="17"/>
      <c r="L41" s="17"/>
      <c r="M41" s="17"/>
      <c r="N41" s="63">
        <f t="shared" si="4"/>
        <v>11708.928</v>
      </c>
      <c r="O41" s="18" t="s">
        <v>366</v>
      </c>
    </row>
    <row r="42" spans="1:15" ht="74.25" customHeight="1" x14ac:dyDescent="0.2">
      <c r="A42" s="6" t="s">
        <v>232</v>
      </c>
      <c r="B42" s="17" t="s">
        <v>262</v>
      </c>
      <c r="C42" s="17" t="s">
        <v>27</v>
      </c>
      <c r="D42" s="30" t="s">
        <v>276</v>
      </c>
      <c r="E42" s="30" t="s">
        <v>25</v>
      </c>
      <c r="F42" s="17" t="s">
        <v>224</v>
      </c>
      <c r="G42" s="17" t="s">
        <v>227</v>
      </c>
      <c r="H42" s="17" t="s">
        <v>216</v>
      </c>
      <c r="I42" s="61">
        <v>17563.304</v>
      </c>
      <c r="J42" s="61">
        <v>17563.304</v>
      </c>
      <c r="K42" s="17"/>
      <c r="L42" s="17"/>
      <c r="M42" s="17"/>
      <c r="N42" s="63">
        <f t="shared" si="4"/>
        <v>17563.304</v>
      </c>
      <c r="O42" s="18" t="s">
        <v>366</v>
      </c>
    </row>
    <row r="43" spans="1:15" ht="74.25" customHeight="1" x14ac:dyDescent="0.2">
      <c r="A43" s="6" t="s">
        <v>233</v>
      </c>
      <c r="B43" s="17" t="s">
        <v>263</v>
      </c>
      <c r="C43" s="17" t="s">
        <v>27</v>
      </c>
      <c r="D43" s="30" t="s">
        <v>276</v>
      </c>
      <c r="E43" s="30" t="s">
        <v>25</v>
      </c>
      <c r="F43" s="17" t="s">
        <v>225</v>
      </c>
      <c r="G43" s="17" t="s">
        <v>227</v>
      </c>
      <c r="H43" s="17" t="s">
        <v>213</v>
      </c>
      <c r="I43" s="61">
        <v>11708.928</v>
      </c>
      <c r="J43" s="61">
        <v>11708.928</v>
      </c>
      <c r="K43" s="17"/>
      <c r="L43" s="17"/>
      <c r="M43" s="17"/>
      <c r="N43" s="63">
        <f t="shared" si="4"/>
        <v>11708.928</v>
      </c>
      <c r="O43" s="18" t="s">
        <v>366</v>
      </c>
    </row>
    <row r="44" spans="1:15" ht="42.75" customHeight="1" x14ac:dyDescent="0.2">
      <c r="A44" s="6" t="s">
        <v>234</v>
      </c>
      <c r="B44" s="17" t="s">
        <v>33</v>
      </c>
      <c r="C44" s="17" t="s">
        <v>24</v>
      </c>
      <c r="D44" s="17" t="s">
        <v>34</v>
      </c>
      <c r="E44" s="17" t="s">
        <v>35</v>
      </c>
      <c r="F44" s="17" t="s">
        <v>174</v>
      </c>
      <c r="G44" s="17" t="s">
        <v>311</v>
      </c>
      <c r="H44" s="17" t="s">
        <v>70</v>
      </c>
      <c r="I44" s="43">
        <v>376120540.94</v>
      </c>
      <c r="J44" s="65">
        <v>157626568.58000001</v>
      </c>
      <c r="K44" s="58"/>
      <c r="L44" s="43"/>
      <c r="M44" s="43"/>
      <c r="N44" s="66">
        <v>157626568.58000001</v>
      </c>
      <c r="O44" s="18" t="s">
        <v>334</v>
      </c>
    </row>
    <row r="45" spans="1:15" ht="23.25" customHeight="1" x14ac:dyDescent="0.2">
      <c r="A45" s="92" t="s">
        <v>51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4"/>
    </row>
    <row r="46" spans="1:15" ht="20.25" customHeight="1" x14ac:dyDescent="0.2">
      <c r="A46" s="92" t="s">
        <v>57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4"/>
    </row>
    <row r="47" spans="1:15" ht="99.75" customHeight="1" x14ac:dyDescent="0.2">
      <c r="A47" s="6" t="s">
        <v>68</v>
      </c>
      <c r="B47" s="30" t="s">
        <v>32</v>
      </c>
      <c r="C47" s="30" t="s">
        <v>27</v>
      </c>
      <c r="D47" s="30" t="s">
        <v>22</v>
      </c>
      <c r="E47" s="30" t="s">
        <v>29</v>
      </c>
      <c r="F47" s="30" t="s">
        <v>302</v>
      </c>
      <c r="G47" s="30" t="s">
        <v>163</v>
      </c>
      <c r="H47" s="30" t="s">
        <v>31</v>
      </c>
      <c r="I47" s="61">
        <v>826891.59199999995</v>
      </c>
      <c r="J47" s="61">
        <f>L47</f>
        <v>46036.353000000003</v>
      </c>
      <c r="K47" s="61"/>
      <c r="L47" s="61">
        <v>46036.353000000003</v>
      </c>
      <c r="M47" s="61"/>
      <c r="N47" s="67"/>
      <c r="O47" s="18" t="s">
        <v>366</v>
      </c>
    </row>
    <row r="48" spans="1:15" ht="117" customHeight="1" x14ac:dyDescent="0.2">
      <c r="A48" s="6" t="s">
        <v>88</v>
      </c>
      <c r="B48" s="32" t="s">
        <v>235</v>
      </c>
      <c r="C48" s="30" t="s">
        <v>24</v>
      </c>
      <c r="D48" s="30" t="s">
        <v>22</v>
      </c>
      <c r="E48" s="30" t="s">
        <v>29</v>
      </c>
      <c r="F48" s="30" t="s">
        <v>52</v>
      </c>
      <c r="G48" s="30" t="s">
        <v>53</v>
      </c>
      <c r="H48" s="30" t="s">
        <v>54</v>
      </c>
      <c r="I48" s="61">
        <v>235668.842</v>
      </c>
      <c r="J48" s="61">
        <f>L48</f>
        <v>115782.736</v>
      </c>
      <c r="K48" s="61"/>
      <c r="L48" s="61">
        <v>115782.736</v>
      </c>
      <c r="M48" s="61"/>
      <c r="N48" s="67"/>
      <c r="O48" s="18" t="s">
        <v>337</v>
      </c>
    </row>
    <row r="49" spans="1:15" ht="90.75" customHeight="1" x14ac:dyDescent="0.2">
      <c r="A49" s="6" t="s">
        <v>89</v>
      </c>
      <c r="B49" s="32" t="s">
        <v>236</v>
      </c>
      <c r="C49" s="30" t="s">
        <v>24</v>
      </c>
      <c r="D49" s="30" t="s">
        <v>22</v>
      </c>
      <c r="E49" s="30" t="s">
        <v>29</v>
      </c>
      <c r="F49" s="30" t="s">
        <v>55</v>
      </c>
      <c r="G49" s="30" t="s">
        <v>53</v>
      </c>
      <c r="H49" s="30" t="s">
        <v>56</v>
      </c>
      <c r="I49" s="61">
        <v>102392.245</v>
      </c>
      <c r="J49" s="61">
        <f t="shared" ref="J49" si="5">L49</f>
        <v>63925.756999999998</v>
      </c>
      <c r="K49" s="61"/>
      <c r="L49" s="61">
        <v>63925.756999999998</v>
      </c>
      <c r="M49" s="61"/>
      <c r="N49" s="67"/>
      <c r="O49" s="18" t="s">
        <v>366</v>
      </c>
    </row>
    <row r="50" spans="1:15" ht="85.5" customHeight="1" x14ac:dyDescent="0.2">
      <c r="A50" s="6" t="s">
        <v>90</v>
      </c>
      <c r="B50" s="30" t="s">
        <v>237</v>
      </c>
      <c r="C50" s="30" t="s">
        <v>24</v>
      </c>
      <c r="D50" s="30" t="s">
        <v>22</v>
      </c>
      <c r="E50" s="30" t="s">
        <v>29</v>
      </c>
      <c r="F50" s="30" t="s">
        <v>268</v>
      </c>
      <c r="G50" s="30" t="s">
        <v>65</v>
      </c>
      <c r="H50" s="30" t="s">
        <v>338</v>
      </c>
      <c r="I50" s="60">
        <v>53009.650999999998</v>
      </c>
      <c r="J50" s="60">
        <f>L50</f>
        <v>45534.396999999997</v>
      </c>
      <c r="K50" s="61"/>
      <c r="L50" s="60">
        <v>45534.396999999997</v>
      </c>
      <c r="M50" s="61"/>
      <c r="N50" s="67"/>
      <c r="O50" s="18" t="s">
        <v>366</v>
      </c>
    </row>
    <row r="51" spans="1:15" ht="107.25" customHeight="1" x14ac:dyDescent="0.2">
      <c r="A51" s="12" t="s">
        <v>238</v>
      </c>
      <c r="B51" s="30" t="s">
        <v>286</v>
      </c>
      <c r="C51" s="30" t="s">
        <v>24</v>
      </c>
      <c r="D51" s="30" t="s">
        <v>22</v>
      </c>
      <c r="E51" s="30" t="s">
        <v>29</v>
      </c>
      <c r="F51" s="30" t="s">
        <v>300</v>
      </c>
      <c r="G51" s="30" t="s">
        <v>217</v>
      </c>
      <c r="H51" s="30" t="s">
        <v>339</v>
      </c>
      <c r="I51" s="68">
        <v>240500</v>
      </c>
      <c r="J51" s="68">
        <f t="shared" ref="J51:J56" si="6">L51</f>
        <v>240500</v>
      </c>
      <c r="K51" s="69"/>
      <c r="L51" s="68">
        <f>196547.581+43952.419</f>
        <v>240500</v>
      </c>
      <c r="M51" s="61"/>
      <c r="N51" s="67"/>
      <c r="O51" s="18" t="s">
        <v>366</v>
      </c>
    </row>
    <row r="52" spans="1:15" ht="111.75" customHeight="1" x14ac:dyDescent="0.2">
      <c r="A52" s="12" t="s">
        <v>239</v>
      </c>
      <c r="B52" s="30" t="s">
        <v>287</v>
      </c>
      <c r="C52" s="30" t="s">
        <v>24</v>
      </c>
      <c r="D52" s="30" t="s">
        <v>22</v>
      </c>
      <c r="E52" s="30" t="s">
        <v>29</v>
      </c>
      <c r="F52" s="30" t="s">
        <v>301</v>
      </c>
      <c r="G52" s="30" t="s">
        <v>288</v>
      </c>
      <c r="H52" s="30" t="s">
        <v>340</v>
      </c>
      <c r="I52" s="68">
        <v>878000</v>
      </c>
      <c r="J52" s="68">
        <f t="shared" si="6"/>
        <v>610000</v>
      </c>
      <c r="K52" s="69"/>
      <c r="L52" s="68">
        <f>10000+300000+300000</f>
        <v>610000</v>
      </c>
      <c r="M52" s="61"/>
      <c r="N52" s="67"/>
      <c r="O52" s="18" t="s">
        <v>366</v>
      </c>
    </row>
    <row r="53" spans="1:15" ht="99.75" customHeight="1" x14ac:dyDescent="0.2">
      <c r="A53" s="12" t="s">
        <v>240</v>
      </c>
      <c r="B53" s="30" t="s">
        <v>289</v>
      </c>
      <c r="C53" s="30" t="s">
        <v>24</v>
      </c>
      <c r="D53" s="30" t="s">
        <v>22</v>
      </c>
      <c r="E53" s="30" t="s">
        <v>29</v>
      </c>
      <c r="F53" s="30" t="s">
        <v>290</v>
      </c>
      <c r="G53" s="30" t="s">
        <v>291</v>
      </c>
      <c r="H53" s="30" t="s">
        <v>341</v>
      </c>
      <c r="I53" s="68">
        <v>46800</v>
      </c>
      <c r="J53" s="68">
        <f t="shared" si="6"/>
        <v>46800</v>
      </c>
      <c r="K53" s="69"/>
      <c r="L53" s="68">
        <v>46800</v>
      </c>
      <c r="M53" s="61"/>
      <c r="N53" s="67"/>
      <c r="O53" s="18" t="s">
        <v>366</v>
      </c>
    </row>
    <row r="54" spans="1:15" ht="89.25" customHeight="1" x14ac:dyDescent="0.2">
      <c r="A54" s="12" t="s">
        <v>244</v>
      </c>
      <c r="B54" s="30" t="s">
        <v>292</v>
      </c>
      <c r="C54" s="30" t="s">
        <v>24</v>
      </c>
      <c r="D54" s="30" t="s">
        <v>22</v>
      </c>
      <c r="E54" s="30" t="s">
        <v>29</v>
      </c>
      <c r="F54" s="30" t="s">
        <v>293</v>
      </c>
      <c r="G54" s="30" t="s">
        <v>291</v>
      </c>
      <c r="H54" s="30" t="s">
        <v>342</v>
      </c>
      <c r="I54" s="68">
        <v>184000</v>
      </c>
      <c r="J54" s="68">
        <f t="shared" si="6"/>
        <v>184000</v>
      </c>
      <c r="K54" s="69"/>
      <c r="L54" s="68">
        <v>184000</v>
      </c>
      <c r="M54" s="61"/>
      <c r="N54" s="67"/>
      <c r="O54" s="18" t="s">
        <v>366</v>
      </c>
    </row>
    <row r="55" spans="1:15" ht="98.25" customHeight="1" x14ac:dyDescent="0.25">
      <c r="A55" s="12" t="s">
        <v>294</v>
      </c>
      <c r="B55" s="30" t="s">
        <v>295</v>
      </c>
      <c r="C55" s="30" t="s">
        <v>24</v>
      </c>
      <c r="D55" s="30" t="s">
        <v>22</v>
      </c>
      <c r="E55" s="30" t="s">
        <v>29</v>
      </c>
      <c r="F55" s="30" t="s">
        <v>296</v>
      </c>
      <c r="G55" s="30" t="s">
        <v>291</v>
      </c>
      <c r="H55" s="30" t="s">
        <v>343</v>
      </c>
      <c r="I55" s="68">
        <v>265000</v>
      </c>
      <c r="J55" s="68">
        <f t="shared" si="6"/>
        <v>265000</v>
      </c>
      <c r="K55" s="69"/>
      <c r="L55" s="68">
        <v>265000</v>
      </c>
      <c r="M55" s="61"/>
      <c r="N55" s="67"/>
      <c r="O55" s="19" t="s">
        <v>336</v>
      </c>
    </row>
    <row r="56" spans="1:15" ht="102.75" customHeight="1" x14ac:dyDescent="0.2">
      <c r="A56" s="12" t="s">
        <v>297</v>
      </c>
      <c r="B56" s="30" t="s">
        <v>298</v>
      </c>
      <c r="C56" s="30" t="s">
        <v>24</v>
      </c>
      <c r="D56" s="30" t="s">
        <v>22</v>
      </c>
      <c r="E56" s="30" t="s">
        <v>29</v>
      </c>
      <c r="F56" s="30" t="s">
        <v>299</v>
      </c>
      <c r="G56" s="30" t="s">
        <v>291</v>
      </c>
      <c r="H56" s="30" t="s">
        <v>344</v>
      </c>
      <c r="I56" s="68">
        <v>28125</v>
      </c>
      <c r="J56" s="68">
        <f t="shared" si="6"/>
        <v>28125</v>
      </c>
      <c r="K56" s="69"/>
      <c r="L56" s="68">
        <v>28125</v>
      </c>
      <c r="M56" s="61"/>
      <c r="N56" s="67"/>
      <c r="O56" s="18" t="s">
        <v>366</v>
      </c>
    </row>
    <row r="57" spans="1:15" ht="31.5" customHeight="1" x14ac:dyDescent="0.2">
      <c r="A57" s="92" t="s">
        <v>58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4"/>
    </row>
    <row r="58" spans="1:15" ht="93.75" customHeight="1" x14ac:dyDescent="0.2">
      <c r="A58" s="6" t="s">
        <v>312</v>
      </c>
      <c r="B58" s="30" t="s">
        <v>164</v>
      </c>
      <c r="C58" s="30" t="s">
        <v>24</v>
      </c>
      <c r="D58" s="17" t="s">
        <v>165</v>
      </c>
      <c r="E58" s="30" t="s">
        <v>28</v>
      </c>
      <c r="F58" s="30" t="s">
        <v>166</v>
      </c>
      <c r="G58" s="17" t="s">
        <v>65</v>
      </c>
      <c r="H58" s="43" t="s">
        <v>345</v>
      </c>
      <c r="I58" s="53">
        <v>38161.741150000002</v>
      </c>
      <c r="J58" s="43">
        <f t="shared" ref="J58:J59" si="7">K58+L58+M58+N58</f>
        <v>37876.82344</v>
      </c>
      <c r="K58" s="43"/>
      <c r="L58" s="53">
        <v>37119.286970000001</v>
      </c>
      <c r="M58" s="53">
        <v>757.53647000000001</v>
      </c>
      <c r="N58" s="70"/>
      <c r="O58" s="18" t="s">
        <v>366</v>
      </c>
    </row>
    <row r="59" spans="1:15" ht="104.25" customHeight="1" x14ac:dyDescent="0.2">
      <c r="A59" s="6" t="s">
        <v>313</v>
      </c>
      <c r="B59" s="30" t="s">
        <v>167</v>
      </c>
      <c r="C59" s="30" t="s">
        <v>24</v>
      </c>
      <c r="D59" s="17" t="s">
        <v>168</v>
      </c>
      <c r="E59" s="30" t="s">
        <v>28</v>
      </c>
      <c r="F59" s="30" t="s">
        <v>169</v>
      </c>
      <c r="G59" s="17" t="s">
        <v>65</v>
      </c>
      <c r="H59" s="17" t="s">
        <v>346</v>
      </c>
      <c r="I59" s="61">
        <v>47235.500999999997</v>
      </c>
      <c r="J59" s="43">
        <f t="shared" si="7"/>
        <v>47141.030000000006</v>
      </c>
      <c r="K59" s="43"/>
      <c r="L59" s="61">
        <v>46198.209000000003</v>
      </c>
      <c r="M59" s="61">
        <v>942.82100000000003</v>
      </c>
      <c r="N59" s="70"/>
      <c r="O59" s="18" t="s">
        <v>366</v>
      </c>
    </row>
    <row r="60" spans="1:15" ht="88.5" customHeight="1" x14ac:dyDescent="0.2">
      <c r="A60" s="6" t="s">
        <v>314</v>
      </c>
      <c r="B60" s="33" t="s">
        <v>241</v>
      </c>
      <c r="C60" s="30" t="s">
        <v>24</v>
      </c>
      <c r="D60" s="17" t="s">
        <v>242</v>
      </c>
      <c r="E60" s="30" t="s">
        <v>28</v>
      </c>
      <c r="F60" s="30" t="s">
        <v>243</v>
      </c>
      <c r="G60" s="17" t="s">
        <v>65</v>
      </c>
      <c r="H60" s="43" t="s">
        <v>245</v>
      </c>
      <c r="I60" s="61">
        <v>36610.148639999999</v>
      </c>
      <c r="J60" s="61">
        <f>L60+M60</f>
        <v>6111.9859999999999</v>
      </c>
      <c r="K60" s="53"/>
      <c r="L60" s="61">
        <v>5928.6260000000002</v>
      </c>
      <c r="M60" s="61">
        <v>183.36</v>
      </c>
      <c r="N60" s="70"/>
      <c r="O60" s="18" t="s">
        <v>366</v>
      </c>
    </row>
    <row r="61" spans="1:15" ht="96.75" customHeight="1" x14ac:dyDescent="0.2">
      <c r="A61" s="6" t="s">
        <v>315</v>
      </c>
      <c r="B61" s="30" t="s">
        <v>170</v>
      </c>
      <c r="C61" s="30" t="s">
        <v>24</v>
      </c>
      <c r="D61" s="17" t="s">
        <v>171</v>
      </c>
      <c r="E61" s="30" t="s">
        <v>28</v>
      </c>
      <c r="F61" s="30" t="s">
        <v>172</v>
      </c>
      <c r="G61" s="17" t="s">
        <v>173</v>
      </c>
      <c r="H61" s="43" t="s">
        <v>177</v>
      </c>
      <c r="I61" s="61">
        <v>42025.34</v>
      </c>
      <c r="J61" s="43">
        <f>K61+L61+M61+N61</f>
        <v>32841.665999999997</v>
      </c>
      <c r="K61" s="43"/>
      <c r="L61" s="61">
        <v>32184.831999999999</v>
      </c>
      <c r="M61" s="61">
        <v>656.83399999999995</v>
      </c>
      <c r="N61" s="70"/>
      <c r="O61" s="18" t="s">
        <v>366</v>
      </c>
    </row>
    <row r="62" spans="1:15" ht="22.5" customHeight="1" x14ac:dyDescent="0.2">
      <c r="A62" s="92" t="s">
        <v>59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4"/>
    </row>
    <row r="63" spans="1:15" ht="24.75" customHeight="1" x14ac:dyDescent="0.2">
      <c r="A63" s="92" t="s">
        <v>15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4"/>
    </row>
    <row r="64" spans="1:15" ht="122.25" customHeight="1" x14ac:dyDescent="0.2">
      <c r="A64" s="6" t="s">
        <v>69</v>
      </c>
      <c r="B64" s="25" t="s">
        <v>140</v>
      </c>
      <c r="C64" s="25" t="s">
        <v>24</v>
      </c>
      <c r="D64" s="17" t="s">
        <v>18</v>
      </c>
      <c r="E64" s="25" t="s">
        <v>29</v>
      </c>
      <c r="F64" s="25" t="s">
        <v>141</v>
      </c>
      <c r="G64" s="25" t="s">
        <v>65</v>
      </c>
      <c r="H64" s="71" t="s">
        <v>316</v>
      </c>
      <c r="I64" s="72">
        <v>2092439.64</v>
      </c>
      <c r="J64" s="72">
        <v>1705718.327</v>
      </c>
      <c r="K64" s="25"/>
      <c r="L64" s="72">
        <v>1705718.327</v>
      </c>
      <c r="M64" s="73"/>
      <c r="N64" s="74"/>
      <c r="O64" s="18" t="s">
        <v>367</v>
      </c>
    </row>
    <row r="65" spans="1:15" ht="188.25" customHeight="1" x14ac:dyDescent="0.25">
      <c r="A65" s="11" t="s">
        <v>93</v>
      </c>
      <c r="B65" s="34" t="s">
        <v>156</v>
      </c>
      <c r="C65" s="34" t="s">
        <v>24</v>
      </c>
      <c r="D65" s="34" t="s">
        <v>18</v>
      </c>
      <c r="E65" s="34" t="s">
        <v>29</v>
      </c>
      <c r="F65" s="75" t="s">
        <v>157</v>
      </c>
      <c r="G65" s="34" t="s">
        <v>322</v>
      </c>
      <c r="H65" s="76" t="s">
        <v>60</v>
      </c>
      <c r="I65" s="77">
        <v>7271280.6799999997</v>
      </c>
      <c r="J65" s="77"/>
      <c r="K65" s="77"/>
      <c r="L65" s="77"/>
      <c r="M65" s="77"/>
      <c r="N65" s="78"/>
      <c r="O65" s="19" t="s">
        <v>323</v>
      </c>
    </row>
    <row r="66" spans="1:15" s="13" customFormat="1" ht="126" x14ac:dyDescent="0.25">
      <c r="A66" s="6" t="s">
        <v>94</v>
      </c>
      <c r="B66" s="17" t="s">
        <v>273</v>
      </c>
      <c r="C66" s="17" t="s">
        <v>24</v>
      </c>
      <c r="D66" s="17" t="s">
        <v>18</v>
      </c>
      <c r="E66" s="17" t="s">
        <v>29</v>
      </c>
      <c r="F66" s="17" t="s">
        <v>274</v>
      </c>
      <c r="G66" s="17" t="s">
        <v>305</v>
      </c>
      <c r="H66" s="17" t="s">
        <v>324</v>
      </c>
      <c r="I66" s="17">
        <v>316300</v>
      </c>
      <c r="J66" s="17">
        <v>216300</v>
      </c>
      <c r="K66" s="17"/>
      <c r="L66" s="17">
        <v>216300</v>
      </c>
      <c r="M66" s="17"/>
      <c r="N66" s="17"/>
      <c r="O66" s="18" t="s">
        <v>325</v>
      </c>
    </row>
    <row r="67" spans="1:15" ht="72" customHeight="1" x14ac:dyDescent="0.2">
      <c r="A67" s="14" t="s">
        <v>95</v>
      </c>
      <c r="B67" s="35" t="s">
        <v>61</v>
      </c>
      <c r="C67" s="35" t="s">
        <v>36</v>
      </c>
      <c r="D67" s="35"/>
      <c r="E67" s="35" t="s">
        <v>30</v>
      </c>
      <c r="F67" s="35" t="s">
        <v>158</v>
      </c>
      <c r="G67" s="35" t="s">
        <v>306</v>
      </c>
      <c r="H67" s="79" t="s">
        <v>307</v>
      </c>
      <c r="I67" s="80">
        <v>6076906.2999999998</v>
      </c>
      <c r="J67" s="81"/>
      <c r="K67" s="80">
        <v>6076906.2999999998</v>
      </c>
      <c r="L67" s="82"/>
      <c r="M67" s="82"/>
      <c r="N67" s="83"/>
      <c r="O67" s="18" t="s">
        <v>334</v>
      </c>
    </row>
    <row r="68" spans="1:15" ht="24" customHeight="1" x14ac:dyDescent="0.2">
      <c r="A68" s="95" t="s">
        <v>62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7"/>
    </row>
    <row r="69" spans="1:15" ht="78.75" x14ac:dyDescent="0.2">
      <c r="A69" s="15" t="s">
        <v>96</v>
      </c>
      <c r="B69" s="25" t="s">
        <v>246</v>
      </c>
      <c r="C69" s="25" t="s">
        <v>24</v>
      </c>
      <c r="D69" s="25" t="s">
        <v>176</v>
      </c>
      <c r="E69" s="25" t="s">
        <v>28</v>
      </c>
      <c r="F69" s="25" t="s">
        <v>118</v>
      </c>
      <c r="G69" s="25" t="s">
        <v>65</v>
      </c>
      <c r="H69" s="25" t="s">
        <v>119</v>
      </c>
      <c r="I69" s="25">
        <v>303945.18199999997</v>
      </c>
      <c r="J69" s="43">
        <f>K69+L69+M69+N69</f>
        <v>252924.772</v>
      </c>
      <c r="K69" s="84">
        <v>135349.71299999999</v>
      </c>
      <c r="L69" s="84">
        <v>112516.564</v>
      </c>
      <c r="M69" s="84">
        <v>5058.4949999999999</v>
      </c>
      <c r="N69" s="85"/>
      <c r="O69" s="18" t="s">
        <v>368</v>
      </c>
    </row>
    <row r="70" spans="1:15" ht="104.25" customHeight="1" x14ac:dyDescent="0.2">
      <c r="A70" s="15" t="s">
        <v>159</v>
      </c>
      <c r="B70" s="25" t="s">
        <v>247</v>
      </c>
      <c r="C70" s="25" t="s">
        <v>24</v>
      </c>
      <c r="D70" s="25" t="s">
        <v>183</v>
      </c>
      <c r="E70" s="25" t="s">
        <v>28</v>
      </c>
      <c r="F70" s="25" t="s">
        <v>120</v>
      </c>
      <c r="G70" s="25" t="s">
        <v>65</v>
      </c>
      <c r="H70" s="25" t="s">
        <v>121</v>
      </c>
      <c r="I70" s="25">
        <v>212492.592</v>
      </c>
      <c r="J70" s="43">
        <f t="shared" ref="J70:J82" si="8">K70+L70+M70+N70</f>
        <v>161472.18199999991</v>
      </c>
      <c r="K70" s="84">
        <v>102636.48699999999</v>
      </c>
      <c r="L70" s="84">
        <v>57220.972999999904</v>
      </c>
      <c r="M70" s="84">
        <v>1614.722</v>
      </c>
      <c r="N70" s="85"/>
      <c r="O70" s="18" t="s">
        <v>369</v>
      </c>
    </row>
    <row r="71" spans="1:15" ht="78" customHeight="1" x14ac:dyDescent="0.2">
      <c r="A71" s="6" t="s">
        <v>97</v>
      </c>
      <c r="B71" s="25" t="s">
        <v>113</v>
      </c>
      <c r="C71" s="25" t="s">
        <v>24</v>
      </c>
      <c r="D71" s="25" t="s">
        <v>175</v>
      </c>
      <c r="E71" s="25" t="s">
        <v>28</v>
      </c>
      <c r="F71" s="25" t="s">
        <v>155</v>
      </c>
      <c r="G71" s="25" t="s">
        <v>308</v>
      </c>
      <c r="H71" s="25" t="s">
        <v>63</v>
      </c>
      <c r="I71" s="86">
        <v>634120.86</v>
      </c>
      <c r="J71" s="43"/>
      <c r="K71" s="84"/>
      <c r="L71" s="84"/>
      <c r="M71" s="84"/>
      <c r="N71" s="85"/>
      <c r="O71" s="18" t="s">
        <v>366</v>
      </c>
    </row>
    <row r="72" spans="1:15" ht="159" customHeight="1" x14ac:dyDescent="0.2">
      <c r="A72" s="6" t="s">
        <v>92</v>
      </c>
      <c r="B72" s="25" t="s">
        <v>332</v>
      </c>
      <c r="C72" s="25" t="s">
        <v>24</v>
      </c>
      <c r="D72" s="25" t="s">
        <v>185</v>
      </c>
      <c r="E72" s="25" t="s">
        <v>28</v>
      </c>
      <c r="F72" s="25" t="s">
        <v>155</v>
      </c>
      <c r="G72" s="25" t="s">
        <v>184</v>
      </c>
      <c r="H72" s="25" t="s">
        <v>154</v>
      </c>
      <c r="I72" s="87">
        <v>1278000</v>
      </c>
      <c r="J72" s="84"/>
      <c r="K72" s="84"/>
      <c r="L72" s="84"/>
      <c r="M72" s="84"/>
      <c r="N72" s="85"/>
      <c r="O72" s="18" t="s">
        <v>366</v>
      </c>
    </row>
    <row r="73" spans="1:15" ht="89.25" customHeight="1" x14ac:dyDescent="0.2">
      <c r="A73" s="6" t="s">
        <v>91</v>
      </c>
      <c r="B73" s="25" t="s">
        <v>115</v>
      </c>
      <c r="C73" s="25" t="s">
        <v>24</v>
      </c>
      <c r="D73" s="25" t="s">
        <v>179</v>
      </c>
      <c r="E73" s="25" t="s">
        <v>28</v>
      </c>
      <c r="F73" s="25" t="s">
        <v>116</v>
      </c>
      <c r="G73" s="25" t="s">
        <v>65</v>
      </c>
      <c r="H73" s="25" t="s">
        <v>117</v>
      </c>
      <c r="I73" s="86">
        <v>125686.47</v>
      </c>
      <c r="J73" s="43">
        <f t="shared" si="8"/>
        <v>103818.254</v>
      </c>
      <c r="K73" s="84">
        <v>20720.281999999999</v>
      </c>
      <c r="L73" s="84">
        <v>81021.607000000004</v>
      </c>
      <c r="M73" s="84">
        <v>2076.3649999999998</v>
      </c>
      <c r="N73" s="88"/>
      <c r="O73" s="18" t="s">
        <v>370</v>
      </c>
    </row>
    <row r="74" spans="1:15" ht="99.75" customHeight="1" x14ac:dyDescent="0.2">
      <c r="A74" s="6" t="s">
        <v>98</v>
      </c>
      <c r="B74" s="25" t="s">
        <v>122</v>
      </c>
      <c r="C74" s="25" t="s">
        <v>24</v>
      </c>
      <c r="D74" s="25" t="s">
        <v>176</v>
      </c>
      <c r="E74" s="25" t="s">
        <v>28</v>
      </c>
      <c r="F74" s="25" t="s">
        <v>123</v>
      </c>
      <c r="G74" s="25" t="s">
        <v>44</v>
      </c>
      <c r="H74" s="25" t="s">
        <v>117</v>
      </c>
      <c r="I74" s="89">
        <v>136844.57999999999</v>
      </c>
      <c r="J74" s="43">
        <f t="shared" si="8"/>
        <v>136844.58100000001</v>
      </c>
      <c r="K74" s="84">
        <v>40625.731</v>
      </c>
      <c r="L74" s="84">
        <v>93481.957999999999</v>
      </c>
      <c r="M74" s="84">
        <v>2736.8919999999998</v>
      </c>
      <c r="N74" s="85"/>
      <c r="O74" s="18" t="s">
        <v>371</v>
      </c>
    </row>
    <row r="75" spans="1:15" ht="108" customHeight="1" x14ac:dyDescent="0.2">
      <c r="A75" s="6" t="s">
        <v>99</v>
      </c>
      <c r="B75" s="25" t="s">
        <v>124</v>
      </c>
      <c r="C75" s="25" t="s">
        <v>24</v>
      </c>
      <c r="D75" s="25" t="s">
        <v>180</v>
      </c>
      <c r="E75" s="25" t="s">
        <v>28</v>
      </c>
      <c r="F75" s="25" t="s">
        <v>125</v>
      </c>
      <c r="G75" s="25" t="s">
        <v>126</v>
      </c>
      <c r="H75" s="25" t="s">
        <v>117</v>
      </c>
      <c r="I75" s="86">
        <v>133405.97</v>
      </c>
      <c r="J75" s="43">
        <f t="shared" si="8"/>
        <v>111314.61099999999</v>
      </c>
      <c r="K75" s="84">
        <v>20720.281999999999</v>
      </c>
      <c r="L75" s="84">
        <v>88368.036999999997</v>
      </c>
      <c r="M75" s="84">
        <v>2226.2919999999999</v>
      </c>
      <c r="N75" s="85"/>
      <c r="O75" s="18" t="s">
        <v>372</v>
      </c>
    </row>
    <row r="76" spans="1:15" ht="110.25" customHeight="1" x14ac:dyDescent="0.2">
      <c r="A76" s="6" t="s">
        <v>100</v>
      </c>
      <c r="B76" s="25" t="s">
        <v>333</v>
      </c>
      <c r="C76" s="25" t="s">
        <v>24</v>
      </c>
      <c r="D76" s="25" t="s">
        <v>181</v>
      </c>
      <c r="E76" s="25" t="s">
        <v>28</v>
      </c>
      <c r="F76" s="25" t="s">
        <v>130</v>
      </c>
      <c r="G76" s="25" t="s">
        <v>65</v>
      </c>
      <c r="H76" s="25" t="s">
        <v>131</v>
      </c>
      <c r="I76" s="89">
        <v>134156.32999999999</v>
      </c>
      <c r="J76" s="43">
        <f t="shared" si="8"/>
        <v>109468.156</v>
      </c>
      <c r="K76" s="84">
        <v>22445.561000000002</v>
      </c>
      <c r="L76" s="84">
        <v>81549.187000000005</v>
      </c>
      <c r="M76" s="84">
        <v>5473.4080000000004</v>
      </c>
      <c r="N76" s="85"/>
      <c r="O76" s="18" t="s">
        <v>335</v>
      </c>
    </row>
    <row r="77" spans="1:15" ht="79.5" customHeight="1" x14ac:dyDescent="0.2">
      <c r="A77" s="6" t="s">
        <v>101</v>
      </c>
      <c r="B77" s="25" t="s">
        <v>127</v>
      </c>
      <c r="C77" s="25" t="s">
        <v>24</v>
      </c>
      <c r="D77" s="25" t="s">
        <v>128</v>
      </c>
      <c r="E77" s="25" t="s">
        <v>28</v>
      </c>
      <c r="F77" s="25" t="s">
        <v>129</v>
      </c>
      <c r="G77" s="25" t="s">
        <v>44</v>
      </c>
      <c r="H77" s="25" t="s">
        <v>117</v>
      </c>
      <c r="I77" s="86">
        <v>135022.59</v>
      </c>
      <c r="J77" s="43">
        <f t="shared" ref="J77" si="9">K77+L77+M77+N77</f>
        <v>130389.38800000001</v>
      </c>
      <c r="K77" s="84">
        <v>40625.731</v>
      </c>
      <c r="L77" s="84">
        <v>88459.763000000006</v>
      </c>
      <c r="M77" s="84">
        <v>1303.894</v>
      </c>
      <c r="N77" s="85"/>
      <c r="O77" s="18" t="s">
        <v>366</v>
      </c>
    </row>
    <row r="78" spans="1:15" ht="24.75" customHeight="1" x14ac:dyDescent="0.2">
      <c r="A78" s="92" t="s">
        <v>16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4"/>
    </row>
    <row r="79" spans="1:15" ht="72" customHeight="1" x14ac:dyDescent="0.2">
      <c r="A79" s="6" t="s">
        <v>102</v>
      </c>
      <c r="B79" s="30" t="s">
        <v>248</v>
      </c>
      <c r="C79" s="17" t="s">
        <v>24</v>
      </c>
      <c r="D79" s="17" t="s">
        <v>18</v>
      </c>
      <c r="E79" s="17" t="s">
        <v>29</v>
      </c>
      <c r="F79" s="17" t="s">
        <v>249</v>
      </c>
      <c r="G79" s="17" t="s">
        <v>217</v>
      </c>
      <c r="H79" s="17" t="s">
        <v>132</v>
      </c>
      <c r="I79" s="90">
        <v>445993.853</v>
      </c>
      <c r="J79" s="43">
        <f t="shared" ref="J79" si="10">K79+L79+M79+N79</f>
        <v>445993.853</v>
      </c>
      <c r="K79" s="53">
        <v>134235.23000000001</v>
      </c>
      <c r="L79" s="90">
        <v>311758.62300000002</v>
      </c>
      <c r="M79" s="40"/>
      <c r="N79" s="41"/>
      <c r="O79" s="111" t="s">
        <v>373</v>
      </c>
    </row>
    <row r="80" spans="1:15" ht="83.25" customHeight="1" x14ac:dyDescent="0.2">
      <c r="A80" s="6" t="s">
        <v>103</v>
      </c>
      <c r="B80" s="30" t="s">
        <v>133</v>
      </c>
      <c r="C80" s="17" t="s">
        <v>24</v>
      </c>
      <c r="D80" s="17" t="s">
        <v>18</v>
      </c>
      <c r="E80" s="17" t="s">
        <v>29</v>
      </c>
      <c r="F80" s="17" t="s">
        <v>250</v>
      </c>
      <c r="G80" s="17" t="s">
        <v>134</v>
      </c>
      <c r="H80" s="17" t="s">
        <v>135</v>
      </c>
      <c r="I80" s="91">
        <v>495000</v>
      </c>
      <c r="J80" s="43">
        <f t="shared" si="8"/>
        <v>388354.85</v>
      </c>
      <c r="K80" s="40">
        <v>363205</v>
      </c>
      <c r="L80" s="90">
        <v>25149.85</v>
      </c>
      <c r="M80" s="61"/>
      <c r="N80" s="59"/>
      <c r="O80" s="18" t="s">
        <v>366</v>
      </c>
    </row>
    <row r="81" spans="1:15" ht="63" x14ac:dyDescent="0.2">
      <c r="A81" s="6" t="s">
        <v>160</v>
      </c>
      <c r="B81" s="30" t="s">
        <v>252</v>
      </c>
      <c r="C81" s="17" t="s">
        <v>24</v>
      </c>
      <c r="D81" s="17" t="s">
        <v>255</v>
      </c>
      <c r="E81" s="17" t="s">
        <v>30</v>
      </c>
      <c r="F81" s="17" t="s">
        <v>253</v>
      </c>
      <c r="G81" s="17" t="s">
        <v>256</v>
      </c>
      <c r="H81" s="17" t="s">
        <v>254</v>
      </c>
      <c r="I81" s="57">
        <v>219958.6</v>
      </c>
      <c r="J81" s="57">
        <v>219958.6</v>
      </c>
      <c r="K81" s="57">
        <v>219958.6</v>
      </c>
      <c r="L81" s="90"/>
      <c r="M81" s="61"/>
      <c r="N81" s="59"/>
      <c r="O81" s="18" t="s">
        <v>366</v>
      </c>
    </row>
    <row r="82" spans="1:15" ht="102.75" customHeight="1" x14ac:dyDescent="0.2">
      <c r="A82" s="6" t="s">
        <v>161</v>
      </c>
      <c r="B82" s="17" t="s">
        <v>136</v>
      </c>
      <c r="C82" s="17" t="s">
        <v>24</v>
      </c>
      <c r="D82" s="17" t="s">
        <v>178</v>
      </c>
      <c r="E82" s="17" t="s">
        <v>28</v>
      </c>
      <c r="F82" s="17" t="s">
        <v>137</v>
      </c>
      <c r="G82" s="30" t="s">
        <v>65</v>
      </c>
      <c r="H82" s="30" t="s">
        <v>138</v>
      </c>
      <c r="I82" s="53">
        <v>139917.44200000001</v>
      </c>
      <c r="J82" s="43">
        <f t="shared" si="8"/>
        <v>121797.49900000001</v>
      </c>
      <c r="K82" s="53">
        <v>115764.77</v>
      </c>
      <c r="L82" s="53">
        <v>2362.547</v>
      </c>
      <c r="M82" s="53">
        <v>3670.1819999999998</v>
      </c>
      <c r="N82" s="59"/>
      <c r="O82" s="18" t="s">
        <v>374</v>
      </c>
    </row>
    <row r="83" spans="1:15" ht="27.75" customHeight="1" x14ac:dyDescent="0.2">
      <c r="A83" s="92" t="s">
        <v>150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4"/>
    </row>
    <row r="84" spans="1:15" ht="102" customHeight="1" x14ac:dyDescent="0.2">
      <c r="A84" s="6" t="s">
        <v>162</v>
      </c>
      <c r="B84" s="17" t="s">
        <v>151</v>
      </c>
      <c r="C84" s="17" t="s">
        <v>24</v>
      </c>
      <c r="D84" s="17" t="s">
        <v>18</v>
      </c>
      <c r="E84" s="17" t="s">
        <v>29</v>
      </c>
      <c r="F84" s="17" t="s">
        <v>152</v>
      </c>
      <c r="G84" s="17" t="s">
        <v>256</v>
      </c>
      <c r="H84" s="17" t="s">
        <v>153</v>
      </c>
      <c r="I84" s="17">
        <v>430148.54500000004</v>
      </c>
      <c r="J84" s="43">
        <f>K84+L84+M84</f>
        <v>430148.54500000004</v>
      </c>
      <c r="K84" s="17">
        <v>395788.4</v>
      </c>
      <c r="L84" s="17">
        <v>34360.144999999997</v>
      </c>
      <c r="M84" s="17"/>
      <c r="N84" s="70"/>
      <c r="O84" s="18" t="s">
        <v>375</v>
      </c>
    </row>
    <row r="85" spans="1:15" ht="26.25" customHeight="1" x14ac:dyDescent="0.2">
      <c r="A85" s="92" t="s">
        <v>17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4"/>
    </row>
    <row r="86" spans="1:15" ht="191.25" customHeight="1" x14ac:dyDescent="0.2">
      <c r="A86" s="6" t="s">
        <v>275</v>
      </c>
      <c r="B86" s="30" t="s">
        <v>139</v>
      </c>
      <c r="C86" s="17" t="s">
        <v>27</v>
      </c>
      <c r="D86" s="17" t="s">
        <v>18</v>
      </c>
      <c r="E86" s="17" t="s">
        <v>29</v>
      </c>
      <c r="F86" s="17" t="s">
        <v>251</v>
      </c>
      <c r="G86" s="17" t="s">
        <v>326</v>
      </c>
      <c r="H86" s="17" t="s">
        <v>257</v>
      </c>
      <c r="I86" s="40">
        <v>1400000</v>
      </c>
      <c r="J86" s="43"/>
      <c r="K86" s="53"/>
      <c r="L86" s="53"/>
      <c r="M86" s="53"/>
      <c r="N86" s="59"/>
      <c r="O86" s="18" t="s">
        <v>366</v>
      </c>
    </row>
  </sheetData>
  <mergeCells count="32">
    <mergeCell ref="A33:O33"/>
    <mergeCell ref="A34:O34"/>
    <mergeCell ref="A45:O45"/>
    <mergeCell ref="A46:O46"/>
    <mergeCell ref="A57:O57"/>
    <mergeCell ref="O8:O9"/>
    <mergeCell ref="A10:O10"/>
    <mergeCell ref="A22:O22"/>
    <mergeCell ref="A25:O25"/>
    <mergeCell ref="A6:N6"/>
    <mergeCell ref="L7:N7"/>
    <mergeCell ref="A8:A9"/>
    <mergeCell ref="B8:B9"/>
    <mergeCell ref="C8:C9"/>
    <mergeCell ref="D8:D9"/>
    <mergeCell ref="E8:E9"/>
    <mergeCell ref="G8:G9"/>
    <mergeCell ref="H8:H9"/>
    <mergeCell ref="I8:I9"/>
    <mergeCell ref="J8:N8"/>
    <mergeCell ref="A11:N11"/>
    <mergeCell ref="F5:I5"/>
    <mergeCell ref="J1:O1"/>
    <mergeCell ref="J2:O2"/>
    <mergeCell ref="J3:O3"/>
    <mergeCell ref="J4:O4"/>
    <mergeCell ref="A85:O85"/>
    <mergeCell ref="A62:O62"/>
    <mergeCell ref="A63:O63"/>
    <mergeCell ref="A68:O68"/>
    <mergeCell ref="A78:O78"/>
    <mergeCell ref="A83:O83"/>
  </mergeCells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2020-2022 ГОД (2</vt:lpstr>
      <vt:lpstr>'НОВЫЙ ПЛАН НА 2020-2022 ГОД (2'!Заголовки_для_печати</vt:lpstr>
      <vt:lpstr>'НОВЫЙ ПЛАН НА 2020-2022 ГОД (2'!Область_печати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2021-03-18T14:54:51Z</cp:lastPrinted>
  <dcterms:created xsi:type="dcterms:W3CDTF">2013-11-01T13:39:23Z</dcterms:created>
  <dcterms:modified xsi:type="dcterms:W3CDTF">2021-05-31T12:18:23Z</dcterms:modified>
</cp:coreProperties>
</file>