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рмаков А В\Desktop\"/>
    </mc:Choice>
  </mc:AlternateContent>
  <bookViews>
    <workbookView xWindow="0" yWindow="0" windowWidth="24750" windowHeight="11730"/>
  </bookViews>
  <sheets>
    <sheet name="ОТЧЕТ МАЙ" sheetId="9" r:id="rId1"/>
  </sheets>
  <definedNames>
    <definedName name="_xlnm.Print_Titles" localSheetId="0">'ОТЧЕТ МАЙ'!$4:$5</definedName>
    <definedName name="_xlnm.Print_Area" localSheetId="0">'ОТЧЕТ МАЙ'!$A$1:$O$82</definedName>
  </definedNames>
  <calcPr calcId="162913"/>
</workbook>
</file>

<file path=xl/calcChain.xml><?xml version="1.0" encoding="utf-8"?>
<calcChain xmlns="http://schemas.openxmlformats.org/spreadsheetml/2006/main">
  <c r="J66" i="9" l="1"/>
  <c r="J65" i="9"/>
  <c r="J68" i="9" l="1"/>
  <c r="J67" i="9"/>
  <c r="M26" i="9" l="1"/>
  <c r="J80" i="9"/>
  <c r="J52" i="9" l="1"/>
  <c r="J51" i="9"/>
  <c r="J50" i="9"/>
  <c r="J49" i="9"/>
  <c r="L48" i="9"/>
  <c r="J48" i="9" s="1"/>
  <c r="L47" i="9"/>
  <c r="J47" i="9" s="1"/>
  <c r="J28" i="9"/>
  <c r="J56" i="9" l="1"/>
  <c r="N39" i="9" l="1"/>
  <c r="N38" i="9"/>
  <c r="N37" i="9"/>
  <c r="N36" i="9"/>
  <c r="N35" i="9"/>
  <c r="N34" i="9"/>
  <c r="N33" i="9"/>
  <c r="N32" i="9"/>
  <c r="J22" i="9"/>
  <c r="J19" i="9"/>
  <c r="J15" i="9"/>
  <c r="J14" i="9"/>
  <c r="J13" i="9"/>
  <c r="J69" i="9" l="1"/>
  <c r="J70" i="9"/>
  <c r="J71" i="9"/>
  <c r="J72" i="9"/>
  <c r="J73" i="9"/>
  <c r="J75" i="9"/>
  <c r="J76" i="9"/>
  <c r="J78" i="9"/>
  <c r="J57" i="9" l="1"/>
  <c r="J55" i="9"/>
  <c r="J54" i="9"/>
  <c r="J27" i="9"/>
  <c r="J20" i="9"/>
  <c r="J46" i="9" l="1"/>
  <c r="J45" i="9"/>
  <c r="J44" i="9"/>
  <c r="J43" i="9"/>
</calcChain>
</file>

<file path=xl/sharedStrings.xml><?xml version="1.0" encoding="utf-8"?>
<sst xmlns="http://schemas.openxmlformats.org/spreadsheetml/2006/main" count="580" uniqueCount="382">
  <si>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</si>
  <si>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</si>
  <si>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</si>
  <si>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</si>
  <si>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</si>
  <si>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</si>
  <si>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</si>
  <si>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</si>
  <si>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</si>
  <si>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</si>
  <si>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</si>
  <si>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</si>
  <si>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</si>
  <si>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</si>
  <si>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</si>
  <si>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Объекты спорта</t>
  </si>
  <si>
    <t>Объекты культуры</t>
  </si>
  <si>
    <t>ОКУ «УКС Курской области»</t>
  </si>
  <si>
    <t xml:space="preserve">Касторенский район 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</si>
  <si>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</si>
  <si>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</si>
  <si>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</si>
  <si>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</si>
  <si>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</si>
  <si>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</si>
  <si>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</si>
  <si>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</si>
  <si>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</si>
  <si>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</si>
  <si>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</si>
  <si>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</si>
  <si>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</si>
  <si>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</si>
  <si>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</si>
  <si>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</si>
  <si>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</si>
  <si>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</si>
  <si>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</si>
  <si>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</si>
  <si>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Объекты теплоснабжения</t>
  </si>
  <si>
    <t>1.Объекты газоснабжения, теплоснабжения и водоснабжения</t>
  </si>
  <si>
    <t>2021 г.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</si>
  <si>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</si>
  <si>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</si>
  <si>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</si>
  <si>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</si>
  <si>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</si>
  <si>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</si>
  <si>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</si>
  <si>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</si>
  <si>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</si>
  <si>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</si>
  <si>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</si>
  <si>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</si>
  <si>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>Автомобильные дороги регионального и межмуниципального значения</t>
  </si>
  <si>
    <t>Автомобильные дороги местного значения</t>
  </si>
  <si>
    <t>4. Социальная сфера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</si>
  <si>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</si>
  <si>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</si>
  <si>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</si>
  <si>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550 мест</t>
  </si>
  <si>
    <t xml:space="preserve">Администрация Касторенского  района </t>
  </si>
  <si>
    <t>2020-2021 гг.</t>
  </si>
  <si>
    <t>1.1</t>
  </si>
  <si>
    <t>2.1</t>
  </si>
  <si>
    <t>3.1</t>
  </si>
  <si>
    <t>4.1</t>
  </si>
  <si>
    <t>2500 МВт.</t>
  </si>
  <si>
    <t xml:space="preserve">Администрация Рыльского района 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</si>
  <si>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</si>
  <si>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</si>
  <si>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</si>
  <si>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</si>
  <si>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</si>
  <si>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</si>
  <si>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</si>
  <si>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</si>
  <si>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</si>
  <si>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</si>
  <si>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</si>
  <si>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</si>
  <si>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1.15</t>
  </si>
  <si>
    <t>1.16</t>
  </si>
  <si>
    <t>2.2</t>
  </si>
  <si>
    <t>2.3</t>
  </si>
  <si>
    <t>3.2</t>
  </si>
  <si>
    <t>3.3</t>
  </si>
  <si>
    <t>3.4</t>
  </si>
  <si>
    <t>4.9</t>
  </si>
  <si>
    <t>4.8</t>
  </si>
  <si>
    <t>4.2</t>
  </si>
  <si>
    <t>4.3</t>
  </si>
  <si>
    <t>4.4</t>
  </si>
  <si>
    <t>4.5</t>
  </si>
  <si>
    <t>4.7</t>
  </si>
  <si>
    <t>4.10</t>
  </si>
  <si>
    <t>4.11</t>
  </si>
  <si>
    <t>4.12</t>
  </si>
  <si>
    <t>4.13</t>
  </si>
  <si>
    <t>4.14</t>
  </si>
  <si>
    <t>4.15</t>
  </si>
  <si>
    <t>ГУПКО «Курскоблжилкомхоз»</t>
  </si>
  <si>
    <t>Газоснабжение населенных пунктов Некрасовского сельсовета Рыльского района Курской области</t>
  </si>
  <si>
    <t>Курская область, Рыльский район, населённые пункты Большенизовцево, Сухая, Малонизовцево, Семеново, Тимохино, Романово, Некрасово, Слободка, Волобуево, Артюшково, Ишутино</t>
  </si>
  <si>
    <t>49,997 км</t>
  </si>
  <si>
    <t xml:space="preserve">Администрация Курчатовского района </t>
  </si>
  <si>
    <t>2,6995 км</t>
  </si>
  <si>
    <t>Газоснабжение с. Дроняево Курчатовского района Курской области</t>
  </si>
  <si>
    <t xml:space="preserve">Курская область, Курчатовский район, с. Дроняево </t>
  </si>
  <si>
    <t>11,2295 км</t>
  </si>
  <si>
    <t>СОШ № 12 в г. Курске</t>
  </si>
  <si>
    <t>Администрация г. Курска</t>
  </si>
  <si>
    <t>Детский сад № 1 г. Дмитриева Дмитриевского района Курской области</t>
  </si>
  <si>
    <t>Курская область, Дмитриевский район, г.Дмитриев, ул.В.Терещенко</t>
  </si>
  <si>
    <t>60 мест</t>
  </si>
  <si>
    <t>Курская область, Обоянский район, с.Афанасьево</t>
  </si>
  <si>
    <t>150 мест</t>
  </si>
  <si>
    <t>Курская область, Пристенский район, с.Черновец</t>
  </si>
  <si>
    <t>100 мест</t>
  </si>
  <si>
    <t>Детский сад-ясли для детей в возрасте от 1,5 до 3 лет на 60 мест в г. Обоянь Курской области</t>
  </si>
  <si>
    <t>Курская область, г.Обоянь</t>
  </si>
  <si>
    <t>Детский сад в д. Жерновец Золотухинского района Курской области</t>
  </si>
  <si>
    <t>Курская область, Золотухинский район, д.Жерновец</t>
  </si>
  <si>
    <t>2020-2021гг.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</si>
  <si>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</si>
  <si>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</si>
  <si>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</si>
  <si>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Курская область, г.Льгов</t>
  </si>
  <si>
    <t>65 мест</t>
  </si>
  <si>
    <t>96 чел./смену</t>
  </si>
  <si>
    <t>Крытый футбольный манеж, г. Курск</t>
  </si>
  <si>
    <t>2022-2024 гг.</t>
  </si>
  <si>
    <t>75 чел.</t>
  </si>
  <si>
    <t>Физкультурно-оздоровительный комплекс с универсальным спортивным залом  по ул.Урицкого в г. Фатеже Курской области</t>
  </si>
  <si>
    <t>Курская область,  Фатежский район, г.Фатеж, ул. Урицкого</t>
  </si>
  <si>
    <t xml:space="preserve">212 мест,              48 чел./смену                                                                 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</si>
  <si>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</si>
  <si>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Инфекционный корпус бюджетного медицинского учреждения "Курская областная клиническая больница" по адресу: г. Курск, ул. Сумская, д. 45а</t>
  </si>
  <si>
    <t>г. Курск, ул. Сумская, д. 45 а</t>
  </si>
  <si>
    <t>Курская область, г. Курск, ул. 2-я Орловская</t>
  </si>
  <si>
    <t>750 куб.м. в час</t>
  </si>
  <si>
    <t>2021 - 2023 гг.</t>
  </si>
  <si>
    <t xml:space="preserve">Водоснабжение с.Орехово Ореховского сельсовета Касторенского района Курской области </t>
  </si>
  <si>
    <t>Курская область, Касторенский район, с. Орехово</t>
  </si>
  <si>
    <t xml:space="preserve"> создания инвестиционных объектов и объектов инфраструктуры в Курской области на 2021-2023 годы</t>
  </si>
  <si>
    <t>Объем инвестиций  2021 - 2023 годов, тыс.руб. (план)</t>
  </si>
  <si>
    <t>Газопровод высокого давления рп. Касторное - д. Андреевка - п. Цветочный - п. Семеновский Касторенского района Курской области</t>
  </si>
  <si>
    <t>Газопровод межпоселковый к с. Макаровка - с. Дроняево - х. Дроняевский - д. Гупово - д. Мосолово Курчатовского района Курской области</t>
  </si>
  <si>
    <t>Объекты социального обслуживания населения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</si>
  <si>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</si>
  <si>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</si>
  <si>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</si>
  <si>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1000 мест</t>
  </si>
  <si>
    <t>Курская область, г. Курск</t>
  </si>
  <si>
    <t>Многопрофильная областная детская клиническая больница 3 уровня в г. Курске</t>
  </si>
  <si>
    <t>г. Курск, 
пр-т Плевицкой</t>
  </si>
  <si>
    <t>Курская область, Рыльский район, пос. Марьино, ул. Центральная, д. 1.</t>
  </si>
  <si>
    <t>4.6</t>
  </si>
  <si>
    <t>4.16</t>
  </si>
  <si>
    <t>4.17</t>
  </si>
  <si>
    <t>4.18</t>
  </si>
  <si>
    <t>2018-2021 гг.</t>
  </si>
  <si>
    <t>Строительство автомобильной дороги в с.Толкачевка (северное направление) Прилепского сельсовета Конышевского района Курской области</t>
  </si>
  <si>
    <t>Администрация Конышевского  района Курской области</t>
  </si>
  <si>
    <t>с.Толкачевка (северное направление) Прилепского сельсовета Конышевского района Курской области</t>
  </si>
  <si>
    <t>Автомобильная дорога «Курск-Касторное-Ледовское-граница Орловской области - Верхнее Гурово» Советского района Курской области</t>
  </si>
  <si>
    <t>Администрация Советского  района Курской области</t>
  </si>
  <si>
    <t>д. Верхнее Гурово Советского района Курской области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</si>
  <si>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</si>
  <si>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</si>
  <si>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</si>
  <si>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</si>
  <si>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Курская область, г. Курчатов</t>
  </si>
  <si>
    <t>Администрация города Курска</t>
  </si>
  <si>
    <t>Администрация Обоянского района</t>
  </si>
  <si>
    <t>3,79 км</t>
  </si>
  <si>
    <t>Администрация  Фатежского района</t>
  </si>
  <si>
    <t>Администрация Дмитриевского района</t>
  </si>
  <si>
    <t>Администрация Золотухинский района</t>
  </si>
  <si>
    <t>Администрация города Льгова</t>
  </si>
  <si>
    <r>
      <t>1,6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</si>
  <si>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2020 - 2021 гг.</t>
  </si>
  <si>
    <t>Администрация Пристенского района</t>
  </si>
  <si>
    <t>2022 г.</t>
  </si>
  <si>
    <t>Администрация             города  Курска</t>
  </si>
  <si>
    <t>Cтроительство</t>
  </si>
  <si>
    <t>Газоснабжение д. Мосолово Курчатовского района Курской области</t>
  </si>
  <si>
    <t>5,0205 км</t>
  </si>
  <si>
    <t xml:space="preserve">Администрация Касторенского района </t>
  </si>
  <si>
    <t>5,622 км</t>
  </si>
  <si>
    <t>Газоснабжение п. Белогорье Касторенского района Курской области</t>
  </si>
  <si>
    <t>9,425 км</t>
  </si>
  <si>
    <t>Газопроводы высокого, среднего и низкого давления к жилым домам в с.Нижняя Груня Толпинского сельсовета Кореневского района Курской области</t>
  </si>
  <si>
    <t>Курская область, Кореневский район, с.Нижняя Груня</t>
  </si>
  <si>
    <t>6,25 км</t>
  </si>
  <si>
    <t>АО  «Газпром газораспределение Курск»</t>
  </si>
  <si>
    <t>Техническое перевооружение ГРП В-1 по ул. 1-я Строительная г.Курска</t>
  </si>
  <si>
    <t>Замена оборудования</t>
  </si>
  <si>
    <t>АО «Газпром газораспределение Курск»</t>
  </si>
  <si>
    <t>Строительство (модернизация) объектов питьевого водоснабжения</t>
  </si>
  <si>
    <t>Курская область, Курчатовский район п. им. К. Либкнехта (ул. Пушкина, Советская, Коммунальная, Ленина, З.Х. Суворова, Октябрьская, Кирова, Лесная, Молодежная, Мира)</t>
  </si>
  <si>
    <t>Курская область, Касторенский район,           п. Белогорье</t>
  </si>
  <si>
    <t>Курская область, Касторенский район,              д. Андреевка</t>
  </si>
  <si>
    <t xml:space="preserve">Курская область, Курчатовский район,              д. Мосолово  </t>
  </si>
  <si>
    <t>Водозабор «НВА». Реконструкция. Насосная станция водопровода 2-го подъема.</t>
  </si>
  <si>
    <t>Модернизация  ВЛ 10 кВ ф.12818 ЦРП 10 кВ Полевая (инв № 4143) с установкой пунктов секционирования с использованием реклоузеров (5 шт), разъединителей с моторным приводом (4 шт) и монтажем ИКЗ (3 шт)</t>
  </si>
  <si>
    <t>Модернизация  ВЛ 10 кВ ф.41216 ПС 110/10 кВ ПТФ (инв № 4009) с установкой пунктов секционирования с использованием реклоузеров (4 шт), разъединителей с моторным приводом (4 шт) и монтажом ИКЗ (3 шт), ПКУ (5 шт)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</si>
  <si>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</si>
  <si>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6,1 км</t>
  </si>
  <si>
    <t>Техперевооружение ПС 110 кВ Хомутовка с заменой блоков ОД и КЗ 110 кВ на элегазовые выключатели (2 шт)</t>
  </si>
  <si>
    <t>17,5 МВА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</si>
  <si>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</si>
  <si>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</si>
  <si>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</si>
  <si>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</si>
  <si>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22,3 МВА</t>
  </si>
  <si>
    <t>2021-2022 гг.</t>
  </si>
  <si>
    <t>шт.</t>
  </si>
  <si>
    <t>Курская область, Курский район</t>
  </si>
  <si>
    <t>Курская область, Кореневский район</t>
  </si>
  <si>
    <t>Курская область, Хомутовский район</t>
  </si>
  <si>
    <t>Курская область, Фатежский район</t>
  </si>
  <si>
    <t>Курская область, Щигровский район</t>
  </si>
  <si>
    <t>Курская область, Тимский район</t>
  </si>
  <si>
    <t>Курская область, Курчатовский район</t>
  </si>
  <si>
    <t>2022 гг.</t>
  </si>
  <si>
    <t>2022-2023 гг.</t>
  </si>
  <si>
    <t>2.4</t>
  </si>
  <si>
    <t>2.5</t>
  </si>
  <si>
    <t>2.6</t>
  </si>
  <si>
    <t>2.7</t>
  </si>
  <si>
    <t>2.8</t>
  </si>
  <si>
    <t>2.9</t>
  </si>
  <si>
    <t>2.10</t>
  </si>
  <si>
    <t>Автомобильная дорога  «Курск-Льгов-Рыльск-граница с Украиной»-Малые Угоны-Погореловка»-п.им.К.Либкнехта с низководным мостовым переходом через реку Сейм в Курчатовском и Льговском районах  Курской области</t>
  </si>
  <si>
    <t>Автомобильная дорога «Крым»-Гахово»-1-й Липовец-граница Обоянского района в Медвенском районе Курской области</t>
  </si>
  <si>
    <t>Автомобильная дорога «Золотухино - Казанка» - Сергеевка» - Матвеевка в Золотухинском районе Курской области</t>
  </si>
  <si>
    <t>3.5</t>
  </si>
  <si>
    <t>3.6</t>
  </si>
  <si>
    <t>3.7</t>
  </si>
  <si>
    <r>
      <t>2,7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</si>
  <si>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r>
      <t>3,506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</si>
  <si>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Автомобильная дорога общего пользования местного значения по ул.Запрудная х.Звягин Рыльского района Курской области</t>
  </si>
  <si>
    <t>Администрация Рыльского района Курской области</t>
  </si>
  <si>
    <t xml:space="preserve"> х.Звягин Рыльского района Курской области</t>
  </si>
  <si>
    <t>3.8</t>
  </si>
  <si>
    <t>2,948 км</t>
  </si>
  <si>
    <t>МБОУ «Афанасьевская СОШ» Обоянского района Курской области</t>
  </si>
  <si>
    <t>МКОУ «Черновецкая средняя общеобразовательная школа» Пристенского района Курской области</t>
  </si>
  <si>
    <r>
      <t>Курская область, г.</t>
    </r>
    <r>
      <rPr>
        <sz val="10"/>
        <rFont val="Calibri"/>
        <family val="2"/>
        <charset val="204"/>
      </rPr>
      <t> </t>
    </r>
    <r>
      <rPr>
        <sz val="10"/>
        <rFont val="Arial"/>
        <family val="2"/>
        <charset val="204"/>
      </rPr>
      <t>Курск</t>
    </r>
  </si>
  <si>
    <t>Курская область,                     г. Курск, ул.Веспремская</t>
  </si>
  <si>
    <t>Курская область,                     г. Курск</t>
  </si>
  <si>
    <t>Курская область,                      г. Курск, ул.Луначарского, 8</t>
  </si>
  <si>
    <t>Крытый  плавательный бассейн КГУ</t>
  </si>
  <si>
    <t>Курская область,                     г. Курск, ул.Коммунистическая, д. 4а</t>
  </si>
  <si>
    <t>3248,37 м2</t>
  </si>
  <si>
    <t>ФГБОУ ВО «Курский государственный университет»</t>
  </si>
  <si>
    <t>2021-2023 гг.</t>
  </si>
  <si>
    <t>14014,65 м2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</si>
  <si>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</si>
  <si>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</si>
  <si>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Курская область, Курский район, п.Ворошнево</t>
  </si>
  <si>
    <t>150 тыс. м3 воды в сутки</t>
  </si>
  <si>
    <t>Техперевооружение ПС 110 кВ Тим с заменой масляных выключателей 110 кВ на электрогазовые (3 шт)</t>
  </si>
  <si>
    <t>Техперевооружение ПС 110 кВ Пены с заменой масляных выключателей 110 кВ на электрогазовые (2 шт)</t>
  </si>
  <si>
    <t>3,993 км</t>
  </si>
  <si>
    <t>Филиал ПАО «Квадра»- «Курская генерация»</t>
  </si>
  <si>
    <t>Газоснабжение д. Гупово и х. Дроняевский Макаровского сельсовета Курчатовского района Курской области</t>
  </si>
  <si>
    <t>Курская область, Курчатовский район,              д. Гупово и                                       х. Дроняевский Макаровского сельсовета</t>
  </si>
  <si>
    <t xml:space="preserve">Курская область, Золотухинский район </t>
  </si>
  <si>
    <t>Насосная станция канализации ЮЗЖР</t>
  </si>
  <si>
    <t>Курская область, г. Курск</t>
  </si>
  <si>
    <t>900 куб. м в час</t>
  </si>
  <si>
    <t>Объекты водоснабжения и водоотведения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</si>
  <si>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</si>
  <si>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</si>
  <si>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4.19</t>
  </si>
  <si>
    <t>Филиал ПАО «МРСК Центра» - «Курскэнерго»</t>
  </si>
  <si>
    <t>Реконструкция тепловых сетей на территории муниципального образования                                  г. Курск Курской области</t>
  </si>
  <si>
    <t>Водоснабжение улиц Колхозная, Полевая, пер. Дорожный, пер. Тихий в с. Залесье Горшеченского района Курской области</t>
  </si>
  <si>
    <t>Администрация Горшеченского района</t>
  </si>
  <si>
    <t>Курская область, Горшеченский райн, с. Залесье</t>
  </si>
  <si>
    <t>Водоснабжение с. Старые Савины, д. Исаково, д. Чапкино Черемисиновского района Курской области (2 этап)</t>
  </si>
  <si>
    <t>Администрация Черемисиновского района</t>
  </si>
  <si>
    <t>Курская область, Черемисиновский район, с. Старые Савины, д. Исаково, д. Чапкино</t>
  </si>
  <si>
    <t>1.17</t>
  </si>
  <si>
    <t>1.18</t>
  </si>
  <si>
    <t>1.14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</si>
  <si>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</si>
  <si>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r>
      <t>1,37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</si>
  <si>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Транспортная развязка на улице Карла Маркса в месте примыкания проспекта Победы</t>
  </si>
  <si>
    <t>2021-2024 гг.</t>
  </si>
  <si>
    <r>
      <t>0,8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</si>
  <si>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Автомобильная дорога «Обоянь - Солнцево - Мантурово» - Большие Крюки» - Водяная Мельница» в Пристенском районе Курской области</t>
  </si>
  <si>
    <t>Курская область, Пристенский район</t>
  </si>
  <si>
    <t xml:space="preserve"> 2021 г</t>
  </si>
  <si>
    <r>
      <t>1,3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</si>
  <si>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 xml:space="preserve">«Автомобильная дорога «Крым»-Игино-Троицкое-«Тросна-Калиновка»-«Михайловка-Линец»-Жилино» </t>
  </si>
  <si>
    <t>Курская область, Железногорский район</t>
  </si>
  <si>
    <r>
      <t xml:space="preserve">4,5 </t>
    </r>
    <r>
      <rPr>
        <sz val="10"/>
        <rFont val="Arial"/>
        <family val="2"/>
        <charset val="204"/>
      </rPr>
      <t>км</t>
    </r>
  </si>
  <si>
    <t>3.9</t>
  </si>
  <si>
    <t>«Автомобильная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области»</t>
  </si>
  <si>
    <t>Курская область, Дмитриевский район</t>
  </si>
  <si>
    <r>
      <t xml:space="preserve">6,5 </t>
    </r>
    <r>
      <rPr>
        <sz val="10"/>
        <rFont val="Arial"/>
        <family val="2"/>
        <charset val="204"/>
      </rPr>
      <t>км</t>
    </r>
  </si>
  <si>
    <t>3.10</t>
  </si>
  <si>
    <t xml:space="preserve">Линии наружного электроосвещения автомобильной дороги Курск - Касторное на участке км 83+470 - км 87+220 в Черемисиновском районе Курской области </t>
  </si>
  <si>
    <t>Курская область, Черемисиновский район</t>
  </si>
  <si>
    <r>
      <t xml:space="preserve">3,75 </t>
    </r>
    <r>
      <rPr>
        <sz val="10"/>
        <rFont val="Arial"/>
        <family val="2"/>
        <charset val="204"/>
      </rPr>
      <t>км</t>
    </r>
  </si>
  <si>
    <t xml:space="preserve">Курская область,                Курский район </t>
  </si>
  <si>
    <t>Курская область,              г. Курск</t>
  </si>
  <si>
    <t>Курская область,             Курский и Октябрьский районы</t>
  </si>
  <si>
    <t>4,831 км</t>
  </si>
  <si>
    <t>4,922 км</t>
  </si>
  <si>
    <t>2020 - 2023 гг.*</t>
  </si>
  <si>
    <t>2020 - 2025 гг.</t>
  </si>
  <si>
    <t>43,552 тыс.кв.м</t>
  </si>
  <si>
    <t>2020-2024* гг.</t>
  </si>
  <si>
    <t>7,9885 км</t>
  </si>
  <si>
    <t>22,4969 км</t>
  </si>
  <si>
    <t>2013- 2027 гг.</t>
  </si>
  <si>
    <t>3.11</t>
  </si>
  <si>
    <t>3.12</t>
  </si>
  <si>
    <t>3.13</t>
  </si>
  <si>
    <t>3.14</t>
  </si>
  <si>
    <t xml:space="preserve"> 220 койко-мест круглосуточного стационара, 24 койко-мест  реанимации</t>
  </si>
  <si>
    <t>2019 - 2023 гг.</t>
  </si>
  <si>
    <t>Газопровод низкого давления по                           д. Андреевка Касторенского района Курской области</t>
  </si>
  <si>
    <t>2018-2023* гг.</t>
  </si>
  <si>
    <t>Муниципальное образование «Город Курск"</t>
  </si>
  <si>
    <t>*</t>
  </si>
  <si>
    <t>*В 2021 году планируется корректировка ПСД. Сроки реализации объекта будут уточнены при решении вопроса привлечения финасирования из федерального бюджета</t>
  </si>
  <si>
    <t>18 коек дневного стационара, 500 посещений в день</t>
  </si>
  <si>
    <t>2022 - 2023* гг.</t>
  </si>
  <si>
    <t>Водоснабжение с. Старый Город (ж.д. № 1-ж.д. 49) Старогородского сельсовета Дмитриевского района Курской области</t>
  </si>
  <si>
    <t>1.19</t>
  </si>
  <si>
    <t>1,737 км</t>
  </si>
  <si>
    <t>Курская область, Дмитриевский район,                 с. Старый Город</t>
  </si>
  <si>
    <t>Средняя общеобразовательная школа на 1000 мест на проспекте В.Клыкова г.Курска</t>
  </si>
  <si>
    <t>Муниципальное бюджетное дошкольное образовательное учреждение «Детский сад № 8 г. Льгова»</t>
  </si>
  <si>
    <t>Степень готовности по состоянию на 01.06.2021 г.</t>
  </si>
  <si>
    <t>Крытый легкоатлетический манеж для учебно-тренировочных занятий и соревнований регионального уровня в  г. Курске</t>
  </si>
  <si>
    <t>30%                          Финансирование объекта с начала года не осуществлялось</t>
  </si>
  <si>
    <t xml:space="preserve">80 %                  Финансирование объекта с начала года  не осуществлялось                                   </t>
  </si>
  <si>
    <t xml:space="preserve">Проведены конкурсные процедуры по определению подрядной организации </t>
  </si>
  <si>
    <t>0 %                                      Финансирование объекта с начала года не осуществлялось</t>
  </si>
  <si>
    <t>0 %                                     Финансирование объекта с начала года не осуществлялось</t>
  </si>
  <si>
    <t xml:space="preserve">Проводятся архиологические работы до 04.08.2021 г. </t>
  </si>
  <si>
    <t>Отчет об исполнении плана за                            ИЮНЬ 2021 года</t>
  </si>
  <si>
    <t xml:space="preserve">60 %                  Финансирование объекта с начала года 5831,68087 тыс. рублей, в  июне - 1922,017149 тыс.руб.                                   </t>
  </si>
  <si>
    <t>15 %                               Финансирование объекта с начала года 10 103,7 тыс. рублей, в  июне - 4178,6 тыс. руб.</t>
  </si>
  <si>
    <t xml:space="preserve">74 %                  Финансирование объекта с начала года 72 851,426 тыс. рублей, в  июне - 1945,303 руб.         </t>
  </si>
  <si>
    <t xml:space="preserve">100 %                  Финансирование объекта с начала года 12137,006 тыс. рублей строительство объекта завершено                                   </t>
  </si>
  <si>
    <t xml:space="preserve">60 %                  Финансирование объекта с начала года 705,012 тыс. рублей, в  июне - 178,389 тыс.руб.                                   </t>
  </si>
  <si>
    <t xml:space="preserve">8,2 %                  Финансирование объекта с начала года 5500,934 тыс. рублей, в  июне - 1118,555 тыс. руб.                                   </t>
  </si>
  <si>
    <t xml:space="preserve">100 %                  Финансирование объекта с начала года 10895,549 тыс. рублей, ввод объекта в эксплуатацию 2.08.2021                                    </t>
  </si>
  <si>
    <t xml:space="preserve">                                     Финансирование объекта с начала года не осуществлялось</t>
  </si>
  <si>
    <t xml:space="preserve">71 %                  Финансирование объекта с начала года 11256,101 тыс. рублей, в  июне -  1087,253  тыс. руб.                                  </t>
  </si>
  <si>
    <t xml:space="preserve">35 %                  Финансирование объекта с начала года 14209700 тыс. рублей, в  июне - 4015000 тыс. руб.                                   </t>
  </si>
  <si>
    <t xml:space="preserve">                                    Финансирование объекта с начала года не осуществлялось</t>
  </si>
  <si>
    <t xml:space="preserve">                                        финансирование объекта с начала года не осуществлялось</t>
  </si>
  <si>
    <t xml:space="preserve">                                      Финансирование объекта с начала года не осуществлялось</t>
  </si>
  <si>
    <t xml:space="preserve">                                 Финансирование объекта с начала года не осуществлялось</t>
  </si>
  <si>
    <t xml:space="preserve">                                   Финансирование объекта с начала года не осуществлялось</t>
  </si>
  <si>
    <t xml:space="preserve">57 %                  Финансирование объекта с начала года 91450,349тыс. рублей,  в июне - 25960,02 тыс. руб.                                  </t>
  </si>
  <si>
    <t>3,5 %                          Финансирование объекта с начала года не осуществлялось</t>
  </si>
  <si>
    <t xml:space="preserve">41  %                  Финансирование объекта с начала года 61 000,521 тыс. рублей, в  июне - 27 800,12 тыс. руб.                           </t>
  </si>
  <si>
    <t xml:space="preserve">30 %                  Финансирование объекта с начала года 22443,130 тыс. рублей, в  июне - 10587,111 тыс. рублей                                  </t>
  </si>
  <si>
    <t xml:space="preserve">                                      Заключен контракт с подрядчиком. Начало возведение объекта намечено на 2.08.2021 </t>
  </si>
  <si>
    <t xml:space="preserve">                       Финансирование объекта с начала года не осуществлялось</t>
  </si>
  <si>
    <t xml:space="preserve">19,8 %                  Финансирование объекта с начала года 10907,291 тыс. рублей, в  июне - 958,44 тыс.руб.                                   </t>
  </si>
  <si>
    <t>40 %                                        финансирование объекта с начала года 36706,29431 тыс. руб., в июне - 5 885,262 тыс. руб.</t>
  </si>
  <si>
    <t xml:space="preserve">15 %                  Финансирование объекта с начала года 1971,5 тыс. рублей, в  июне - 1546,4 тыс.руб.                                   </t>
  </si>
  <si>
    <t xml:space="preserve">40 %                  Финансирование объекта с начала года 4375,2 тыс. рублей, в июне - 3091,5 тыс.руб.                                   </t>
  </si>
  <si>
    <t xml:space="preserve">90 %                  Финансирование объекта с начала года 4375,397 тыс. рублей, в  июне - 935,96531 тыс. руб.                                   </t>
  </si>
  <si>
    <t xml:space="preserve">80%                  Финансирование объекта с начала года 2596,229 тыс. рублей, в  июне - 884,816 тыс.руб.                                   </t>
  </si>
  <si>
    <t xml:space="preserve">10 %                  Финансирование объекта с начала года 6064,713 тыс. рублей, в  июне - 3842,205 тыс. руб.                                 </t>
  </si>
  <si>
    <t xml:space="preserve">5 %                  Финансирование объекта с начала года 2939,335 тыс. рублей, в  июне - 980,336 тыс.руб.                                   </t>
  </si>
  <si>
    <t>7,8%                          Финансирование объекта с начала года 208 120,003 тыс. руб, в июне - 41624,12 тыс. руб</t>
  </si>
  <si>
    <t xml:space="preserve">15 %                  Финансирование объекта с начала года 6432,466 тыс. рублей, в  июне - 3687,32 тыс. руб.                                   </t>
  </si>
  <si>
    <t xml:space="preserve">5 %                  Финансирование объекта с начала года 13537,071 тыс. рублей, в  июне - 2256, 1785 тыс. руб.                                  </t>
  </si>
  <si>
    <t xml:space="preserve">8,1 %                  Финансирование объекта с начала года 14000,039 тыс. рублей, в  июне -  3050,101 тыс. руб.                                  </t>
  </si>
  <si>
    <t xml:space="preserve">3 %                  Финансирование объекта с начала года 24768,51 тыс. рублей, в  июне - 12 158,301 тыс. руб.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</si>
</sst>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&quot;ИСТИНА&quot;;&quot;ИСТИНА&quot;;&quot;ЛОЖЬ&quot;"/>
    <numFmt numFmtId="169" formatCode="#,##0.000000"/>
    <numFmt numFmtId="170" formatCode="_-* #,##0.00_р_._-;\-* #,##0.00_р_._-;_-* &quot;-&quot;??_р_._-;_-@_-"/>
    <numFmt numFmtId="171" formatCode="#,##0.00,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1C1C1C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sz val="12"/>
      <name val="Times New Roman"/>
      <family val="1"/>
      <charset val="204"/>
    </font>
    <font>
      <sz val="11"/>
      <name val="Arial"/>
      <family val="2"/>
      <charset val="204"/>
    </font>
    <font>
      <sz val="1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2" fillId="0" borderId="0"/>
    <xf numFmtId="0" fontId="4" fillId="0" borderId="0"/>
    <xf numFmtId="0" fontId="6" fillId="0" borderId="0"/>
    <xf numFmtId="0" fontId="7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  <xf numFmtId="0" fontId="15" fillId="0" borderId="0"/>
  </cellStyleXfs>
  <cellXfs count="112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7" fontId="12" fillId="0" borderId="3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166" fontId="2" fillId="0" borderId="3" xfId="0" applyNumberFormat="1" applyFont="1" applyFill="1" applyBorder="1" applyAlignment="1">
      <alignment horizontal="center" vertical="center" wrapText="1"/>
    </xf>
    <xf numFmtId="167" fontId="12" fillId="0" borderId="4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 wrapText="1"/>
    </xf>
    <xf numFmtId="166" fontId="2" fillId="0" borderId="5" xfId="0" applyNumberFormat="1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 wrapText="1"/>
    </xf>
    <xf numFmtId="167" fontId="2" fillId="0" borderId="5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168" fontId="2" fillId="0" borderId="3" xfId="0" applyNumberFormat="1" applyFont="1" applyFill="1" applyBorder="1" applyAlignment="1">
      <alignment horizontal="center" vertical="center" wrapText="1"/>
    </xf>
    <xf numFmtId="167" fontId="2" fillId="0" borderId="3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68" fontId="2" fillId="0" borderId="2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7" fontId="2" fillId="0" borderId="2" xfId="0" applyNumberFormat="1" applyFont="1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66" fontId="13" fillId="0" borderId="3" xfId="0" applyNumberFormat="1" applyFont="1" applyFill="1" applyBorder="1" applyAlignment="1">
      <alignment horizontal="center" vertical="center" wrapText="1"/>
    </xf>
    <xf numFmtId="169" fontId="9" fillId="0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166" fontId="9" fillId="0" borderId="5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49" fontId="2" fillId="0" borderId="3" xfId="1" applyNumberForma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4" fontId="2" fillId="0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center" vertical="center" wrapText="1"/>
    </xf>
    <xf numFmtId="166" fontId="2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horizontal="center" vertical="center" wrapText="1"/>
    </xf>
    <xf numFmtId="166" fontId="2" fillId="0" borderId="9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49" fontId="2" fillId="0" borderId="5" xfId="1" applyNumberFormat="1" applyFont="1" applyFill="1" applyBorder="1" applyAlignment="1">
      <alignment horizontal="center" vertical="center" wrapText="1"/>
    </xf>
    <xf numFmtId="167" fontId="2" fillId="0" borderId="3" xfId="1" applyNumberFormat="1" applyFont="1" applyFill="1" applyBorder="1" applyAlignment="1">
      <alignment horizontal="center" vertical="center" wrapText="1"/>
    </xf>
    <xf numFmtId="167" fontId="2" fillId="0" borderId="3" xfId="1" quotePrefix="1" applyNumberFormat="1" applyFont="1" applyFill="1" applyBorder="1" applyAlignment="1">
      <alignment horizontal="center" vertical="center" wrapText="1"/>
    </xf>
    <xf numFmtId="167" fontId="9" fillId="0" borderId="5" xfId="0" applyNumberFormat="1" applyFont="1" applyFill="1" applyBorder="1" applyAlignment="1">
      <alignment horizontal="center" vertical="center" wrapText="1"/>
    </xf>
    <xf numFmtId="2" fontId="2" fillId="0" borderId="3" xfId="1" quotePrefix="1" applyNumberFormat="1" applyFont="1" applyFill="1" applyBorder="1" applyAlignment="1">
      <alignment horizontal="center" vertical="center" wrapText="1"/>
    </xf>
    <xf numFmtId="1" fontId="2" fillId="0" borderId="3" xfId="1" quotePrefix="1" applyNumberFormat="1" applyFont="1" applyFill="1" applyBorder="1" applyAlignment="1">
      <alignment horizontal="center" vertical="center" wrapText="1"/>
    </xf>
    <xf numFmtId="166" fontId="13" fillId="0" borderId="3" xfId="0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/>
    </xf>
    <xf numFmtId="9" fontId="16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7" fillId="0" borderId="0" xfId="0" applyFont="1" applyBorder="1" applyAlignment="1">
      <alignment horizontal="center" vertical="center" wrapText="1"/>
    </xf>
    <xf numFmtId="9" fontId="2" fillId="0" borderId="3" xfId="0" applyNumberFormat="1" applyFont="1" applyFill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8" fillId="0" borderId="0" xfId="0" applyFont="1" applyFill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3">
    <cellStyle name="Normal" xfId="12"/>
    <cellStyle name="Обычный" xfId="0" builtinId="0"/>
    <cellStyle name="Обычный 2" xfId="1"/>
    <cellStyle name="Обычный 2 2" xfId="10"/>
    <cellStyle name="Обычный 3" xfId="2"/>
    <cellStyle name="Обычный 4" xfId="3"/>
    <cellStyle name="Обычный 5" xfId="4"/>
    <cellStyle name="Финансовый 2" xfId="5"/>
    <cellStyle name="Финансовый 2 2" xfId="9"/>
    <cellStyle name="Финансовый 2 3" xfId="8"/>
    <cellStyle name="Финансовый 2 4" xfId="6"/>
    <cellStyle name="Финансовый 3" xfId="11"/>
    <cellStyle name="Финансовый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77" zoomScale="70" zoomScaleNormal="70" zoomScaleSheetLayoutView="70" workbookViewId="0">
      <selection activeCell="O75" sqref="O75"/>
    </sheetView>
  </sheetViews>
  <sheetFormatPr defaultRowHeight="15" x14ac:dyDescent="0.2"/>
  <cols>
    <col min="1" max="1" width="8.42578125" style="3" customWidth="1"/>
    <col min="2" max="2" width="40.140625" style="3" customWidth="1"/>
    <col min="3" max="3" width="18" style="3" customWidth="1"/>
    <col min="4" max="4" width="24" style="3" customWidth="1"/>
    <col min="5" max="5" width="18.140625" style="3" customWidth="1"/>
    <col min="6" max="6" width="23.5703125" style="3" customWidth="1"/>
    <col min="7" max="7" width="16.140625" style="3" customWidth="1"/>
    <col min="8" max="8" width="17.5703125" style="3" customWidth="1"/>
    <col min="9" max="9" width="23" style="3" customWidth="1"/>
    <col min="10" max="10" width="16.42578125" style="3" customWidth="1"/>
    <col min="11" max="11" width="16.7109375" style="3" customWidth="1"/>
    <col min="12" max="12" width="15.140625" style="3" customWidth="1"/>
    <col min="13" max="13" width="14.85546875" style="3" customWidth="1"/>
    <col min="14" max="14" width="15.42578125" style="3" customWidth="1"/>
    <col min="15" max="15" width="23.28515625" style="1" customWidth="1"/>
    <col min="16" max="16" width="24.28515625" style="1" customWidth="1"/>
    <col min="17" max="17" width="11.85546875" style="1" customWidth="1"/>
    <col min="18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15" ht="56.25" customHeight="1" x14ac:dyDescent="0.2">
      <c r="A1" s="4"/>
      <c r="B1" s="4"/>
      <c r="C1" s="4"/>
      <c r="D1" s="4"/>
      <c r="E1" s="4"/>
      <c r="F1" s="98" t="s">
        <v>347</v>
      </c>
      <c r="G1" s="98"/>
      <c r="H1" s="98"/>
      <c r="I1" s="98"/>
      <c r="J1" s="4"/>
      <c r="K1" s="29"/>
      <c r="L1" s="29"/>
      <c r="M1" s="29"/>
      <c r="N1" s="29"/>
      <c r="O1" s="30"/>
    </row>
    <row r="2" spans="1:15" ht="48.75" customHeight="1" x14ac:dyDescent="0.2">
      <c r="A2" s="98" t="s">
        <v>144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15" ht="24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109"/>
      <c r="M3" s="109"/>
      <c r="N3" s="109"/>
    </row>
    <row r="4" spans="1:15" ht="30" x14ac:dyDescent="0.2">
      <c r="A4" s="110" t="s">
        <v>25</v>
      </c>
      <c r="B4" s="110" t="s">
        <v>0</v>
      </c>
      <c r="C4" s="105" t="s">
        <v>1</v>
      </c>
      <c r="D4" s="105" t="s">
        <v>2</v>
      </c>
      <c r="E4" s="105" t="s">
        <v>3</v>
      </c>
      <c r="F4" s="5" t="s">
        <v>4</v>
      </c>
      <c r="G4" s="105" t="s">
        <v>5</v>
      </c>
      <c r="H4" s="105" t="s">
        <v>6</v>
      </c>
      <c r="I4" s="110" t="s">
        <v>7</v>
      </c>
      <c r="J4" s="105" t="s">
        <v>145</v>
      </c>
      <c r="K4" s="105"/>
      <c r="L4" s="105"/>
      <c r="M4" s="105"/>
      <c r="N4" s="105"/>
      <c r="O4" s="105" t="s">
        <v>339</v>
      </c>
    </row>
    <row r="5" spans="1:15" ht="53.25" customHeight="1" x14ac:dyDescent="0.2">
      <c r="A5" s="111"/>
      <c r="B5" s="111"/>
      <c r="C5" s="105"/>
      <c r="D5" s="105"/>
      <c r="E5" s="105"/>
      <c r="F5" s="5" t="s">
        <v>19</v>
      </c>
      <c r="G5" s="105"/>
      <c r="H5" s="105"/>
      <c r="I5" s="111"/>
      <c r="J5" s="5" t="s">
        <v>8</v>
      </c>
      <c r="K5" s="5" t="s">
        <v>9</v>
      </c>
      <c r="L5" s="5" t="s">
        <v>10</v>
      </c>
      <c r="M5" s="5" t="s">
        <v>11</v>
      </c>
      <c r="N5" s="7" t="s">
        <v>12</v>
      </c>
      <c r="O5" s="105"/>
    </row>
    <row r="6" spans="1:15" s="2" customFormat="1" ht="19.5" customHeight="1" x14ac:dyDescent="0.25">
      <c r="A6" s="106" t="s">
        <v>40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1:15" ht="38.25" customHeight="1" x14ac:dyDescent="0.2">
      <c r="A7" s="106" t="s">
        <v>13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8"/>
    </row>
    <row r="8" spans="1:15" s="2" customFormat="1" ht="78" customHeight="1" x14ac:dyDescent="0.25">
      <c r="A8" s="9" t="s">
        <v>63</v>
      </c>
      <c r="B8" s="10" t="s">
        <v>146</v>
      </c>
      <c r="C8" s="10" t="s">
        <v>23</v>
      </c>
      <c r="D8" s="10" t="s">
        <v>20</v>
      </c>
      <c r="E8" s="10" t="s">
        <v>24</v>
      </c>
      <c r="F8" s="10" t="s">
        <v>18</v>
      </c>
      <c r="G8" s="10" t="s">
        <v>41</v>
      </c>
      <c r="H8" s="10" t="s">
        <v>36</v>
      </c>
      <c r="I8" s="31" t="s">
        <v>22</v>
      </c>
      <c r="J8" s="31"/>
      <c r="K8" s="31"/>
      <c r="L8" s="31"/>
      <c r="M8" s="31"/>
      <c r="N8" s="11"/>
      <c r="O8" s="32"/>
    </row>
    <row r="9" spans="1:15" s="2" customFormat="1" ht="81" customHeight="1" x14ac:dyDescent="0.25">
      <c r="A9" s="9" t="s">
        <v>69</v>
      </c>
      <c r="B9" s="10" t="s">
        <v>147</v>
      </c>
      <c r="C9" s="10" t="s">
        <v>23</v>
      </c>
      <c r="D9" s="10" t="s">
        <v>20</v>
      </c>
      <c r="E9" s="10" t="s">
        <v>24</v>
      </c>
      <c r="F9" s="10" t="s">
        <v>38</v>
      </c>
      <c r="G9" s="10" t="s">
        <v>41</v>
      </c>
      <c r="H9" s="10" t="s">
        <v>37</v>
      </c>
      <c r="I9" s="31" t="s">
        <v>22</v>
      </c>
      <c r="J9" s="31"/>
      <c r="K9" s="31"/>
      <c r="L9" s="31"/>
      <c r="M9" s="31"/>
      <c r="N9" s="11"/>
      <c r="O9" s="32"/>
    </row>
    <row r="10" spans="1:15" ht="147.75" customHeight="1" x14ac:dyDescent="0.2">
      <c r="A10" s="9" t="s">
        <v>70</v>
      </c>
      <c r="B10" s="12" t="s">
        <v>102</v>
      </c>
      <c r="C10" s="33" t="s">
        <v>185</v>
      </c>
      <c r="D10" s="33" t="s">
        <v>68</v>
      </c>
      <c r="E10" s="33" t="s">
        <v>27</v>
      </c>
      <c r="F10" s="33" t="s">
        <v>103</v>
      </c>
      <c r="G10" s="33" t="s">
        <v>181</v>
      </c>
      <c r="H10" s="13" t="s">
        <v>104</v>
      </c>
      <c r="I10" s="34">
        <v>99419.731</v>
      </c>
      <c r="J10" s="34">
        <v>40304.879000000001</v>
      </c>
      <c r="K10" s="34"/>
      <c r="L10" s="34">
        <v>34128.635000000002</v>
      </c>
      <c r="M10" s="34">
        <v>1796.2439999999999</v>
      </c>
      <c r="N10" s="35">
        <v>4380</v>
      </c>
      <c r="O10" s="94" t="s">
        <v>341</v>
      </c>
    </row>
    <row r="11" spans="1:15" ht="143.25" customHeight="1" x14ac:dyDescent="0.2">
      <c r="A11" s="9" t="s">
        <v>71</v>
      </c>
      <c r="B11" s="12" t="s">
        <v>267</v>
      </c>
      <c r="C11" s="33" t="s">
        <v>23</v>
      </c>
      <c r="D11" s="33" t="s">
        <v>105</v>
      </c>
      <c r="E11" s="33" t="s">
        <v>27</v>
      </c>
      <c r="F11" s="33" t="s">
        <v>268</v>
      </c>
      <c r="G11" s="10" t="s">
        <v>41</v>
      </c>
      <c r="H11" s="13" t="s">
        <v>106</v>
      </c>
      <c r="I11" s="34">
        <v>9726.32</v>
      </c>
      <c r="J11" s="34">
        <v>9726.32</v>
      </c>
      <c r="K11" s="34"/>
      <c r="L11" s="34">
        <v>7957.5039999999999</v>
      </c>
      <c r="M11" s="34">
        <v>418.81599999999997</v>
      </c>
      <c r="N11" s="35">
        <v>1350</v>
      </c>
      <c r="O11" s="94" t="s">
        <v>343</v>
      </c>
    </row>
    <row r="12" spans="1:15" ht="87" customHeight="1" x14ac:dyDescent="0.2">
      <c r="A12" s="9" t="s">
        <v>72</v>
      </c>
      <c r="B12" s="12" t="s">
        <v>107</v>
      </c>
      <c r="C12" s="33" t="s">
        <v>23</v>
      </c>
      <c r="D12" s="33" t="s">
        <v>105</v>
      </c>
      <c r="E12" s="33" t="s">
        <v>27</v>
      </c>
      <c r="F12" s="33" t="s">
        <v>108</v>
      </c>
      <c r="G12" s="10" t="s">
        <v>41</v>
      </c>
      <c r="H12" s="13" t="s">
        <v>109</v>
      </c>
      <c r="I12" s="34">
        <v>23918.25</v>
      </c>
      <c r="J12" s="34">
        <v>23918.25</v>
      </c>
      <c r="K12" s="34"/>
      <c r="L12" s="34">
        <v>20884.087</v>
      </c>
      <c r="M12" s="34">
        <v>1099.163</v>
      </c>
      <c r="N12" s="35">
        <v>1935</v>
      </c>
      <c r="O12" s="95" t="s">
        <v>371</v>
      </c>
    </row>
    <row r="13" spans="1:15" ht="91.5" customHeight="1" x14ac:dyDescent="0.2">
      <c r="A13" s="36" t="s">
        <v>73</v>
      </c>
      <c r="B13" s="37" t="s">
        <v>186</v>
      </c>
      <c r="C13" s="38" t="s">
        <v>23</v>
      </c>
      <c r="D13" s="38" t="s">
        <v>105</v>
      </c>
      <c r="E13" s="38" t="s">
        <v>27</v>
      </c>
      <c r="F13" s="38" t="s">
        <v>203</v>
      </c>
      <c r="G13" s="39" t="s">
        <v>41</v>
      </c>
      <c r="H13" s="40" t="s">
        <v>187</v>
      </c>
      <c r="I13" s="41">
        <v>8456.77</v>
      </c>
      <c r="J13" s="41">
        <f t="shared" ref="J13" si="0">K13+L13+M13+N13</f>
        <v>8456.77</v>
      </c>
      <c r="K13" s="41"/>
      <c r="L13" s="41">
        <v>6181.4309999999996</v>
      </c>
      <c r="M13" s="41">
        <v>325.339</v>
      </c>
      <c r="N13" s="42">
        <v>1950</v>
      </c>
      <c r="O13" s="95" t="s">
        <v>372</v>
      </c>
    </row>
    <row r="14" spans="1:15" s="15" customFormat="1" ht="108.75" customHeight="1" x14ac:dyDescent="0.25">
      <c r="A14" s="12" t="s">
        <v>74</v>
      </c>
      <c r="B14" s="12" t="s">
        <v>326</v>
      </c>
      <c r="C14" s="12" t="s">
        <v>23</v>
      </c>
      <c r="D14" s="12" t="s">
        <v>188</v>
      </c>
      <c r="E14" s="12" t="s">
        <v>27</v>
      </c>
      <c r="F14" s="12" t="s">
        <v>202</v>
      </c>
      <c r="G14" s="12" t="s">
        <v>41</v>
      </c>
      <c r="H14" s="12" t="s">
        <v>189</v>
      </c>
      <c r="I14" s="12">
        <v>5486.2629999999999</v>
      </c>
      <c r="J14" s="12">
        <f>K14+L14+M14+N14</f>
        <v>5486.2629999999999</v>
      </c>
      <c r="K14" s="12"/>
      <c r="L14" s="12">
        <v>4114.7</v>
      </c>
      <c r="M14" s="12">
        <v>216.56299999999999</v>
      </c>
      <c r="N14" s="14">
        <v>1155</v>
      </c>
      <c r="O14" s="95" t="s">
        <v>373</v>
      </c>
    </row>
    <row r="15" spans="1:15" s="15" customFormat="1" ht="99" customHeight="1" x14ac:dyDescent="0.25">
      <c r="A15" s="12" t="s">
        <v>75</v>
      </c>
      <c r="B15" s="12" t="s">
        <v>190</v>
      </c>
      <c r="C15" s="12" t="s">
        <v>23</v>
      </c>
      <c r="D15" s="12" t="s">
        <v>188</v>
      </c>
      <c r="E15" s="12" t="s">
        <v>27</v>
      </c>
      <c r="F15" s="12" t="s">
        <v>201</v>
      </c>
      <c r="G15" s="12" t="s">
        <v>41</v>
      </c>
      <c r="H15" s="12" t="s">
        <v>191</v>
      </c>
      <c r="I15" s="12">
        <v>7204.2250000000004</v>
      </c>
      <c r="J15" s="12">
        <f t="shared" ref="J15" si="1">K15+L15+M15+N15</f>
        <v>7204.2250000000004</v>
      </c>
      <c r="K15" s="12"/>
      <c r="L15" s="12">
        <v>6174.2640000000001</v>
      </c>
      <c r="M15" s="12">
        <v>324.96100000000001</v>
      </c>
      <c r="N15" s="14">
        <v>705</v>
      </c>
      <c r="O15" s="95" t="s">
        <v>348</v>
      </c>
    </row>
    <row r="16" spans="1:15" s="15" customFormat="1" ht="84" customHeight="1" x14ac:dyDescent="0.25">
      <c r="A16" s="16" t="s">
        <v>76</v>
      </c>
      <c r="B16" s="12" t="s">
        <v>192</v>
      </c>
      <c r="C16" s="12" t="s">
        <v>23</v>
      </c>
      <c r="D16" s="12" t="s">
        <v>195</v>
      </c>
      <c r="E16" s="12" t="s">
        <v>24</v>
      </c>
      <c r="F16" s="12" t="s">
        <v>193</v>
      </c>
      <c r="G16" s="12" t="s">
        <v>41</v>
      </c>
      <c r="H16" s="12" t="s">
        <v>194</v>
      </c>
      <c r="I16" s="12">
        <v>5482</v>
      </c>
      <c r="J16" s="12">
        <v>5482</v>
      </c>
      <c r="K16" s="12"/>
      <c r="L16" s="12"/>
      <c r="M16" s="12"/>
      <c r="N16" s="14">
        <v>5482</v>
      </c>
      <c r="O16" s="96" t="s">
        <v>344</v>
      </c>
    </row>
    <row r="17" spans="1:16" s="15" customFormat="1" ht="75" customHeight="1" x14ac:dyDescent="0.25">
      <c r="A17" s="16" t="s">
        <v>77</v>
      </c>
      <c r="B17" s="37" t="s">
        <v>196</v>
      </c>
      <c r="C17" s="37" t="s">
        <v>26</v>
      </c>
      <c r="D17" s="37" t="s">
        <v>198</v>
      </c>
      <c r="E17" s="37" t="s">
        <v>24</v>
      </c>
      <c r="F17" s="37" t="s">
        <v>153</v>
      </c>
      <c r="G17" s="37" t="s">
        <v>41</v>
      </c>
      <c r="H17" s="37" t="s">
        <v>197</v>
      </c>
      <c r="I17" s="37">
        <v>12750</v>
      </c>
      <c r="J17" s="37">
        <v>12750</v>
      </c>
      <c r="K17" s="37"/>
      <c r="L17" s="37"/>
      <c r="M17" s="37"/>
      <c r="N17" s="43">
        <v>12750</v>
      </c>
      <c r="O17" s="96" t="s">
        <v>345</v>
      </c>
    </row>
    <row r="18" spans="1:16" ht="24" customHeight="1" x14ac:dyDescent="0.2">
      <c r="A18" s="99" t="s">
        <v>39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1"/>
    </row>
    <row r="19" spans="1:16" s="15" customFormat="1" ht="128.25" customHeight="1" x14ac:dyDescent="0.25">
      <c r="A19" s="16" t="s">
        <v>78</v>
      </c>
      <c r="B19" s="44" t="s">
        <v>42</v>
      </c>
      <c r="C19" s="44" t="s">
        <v>26</v>
      </c>
      <c r="D19" s="44" t="s">
        <v>101</v>
      </c>
      <c r="E19" s="44" t="s">
        <v>28</v>
      </c>
      <c r="F19" s="44" t="s">
        <v>200</v>
      </c>
      <c r="G19" s="44" t="s">
        <v>43</v>
      </c>
      <c r="H19" s="44" t="s">
        <v>317</v>
      </c>
      <c r="I19" s="44">
        <v>103747.7</v>
      </c>
      <c r="J19" s="44">
        <f t="shared" ref="J19" si="2">K19+L19+M19+N19</f>
        <v>31288.37</v>
      </c>
      <c r="K19" s="44">
        <v>18773.022000000001</v>
      </c>
      <c r="L19" s="44">
        <v>6257.674</v>
      </c>
      <c r="M19" s="44"/>
      <c r="N19" s="17">
        <v>6257.674</v>
      </c>
      <c r="O19" s="95" t="s">
        <v>350</v>
      </c>
    </row>
    <row r="20" spans="1:16" s="15" customFormat="1" ht="96" customHeight="1" x14ac:dyDescent="0.25">
      <c r="A20" s="16" t="s">
        <v>79</v>
      </c>
      <c r="B20" s="12" t="s">
        <v>278</v>
      </c>
      <c r="C20" s="12" t="s">
        <v>26</v>
      </c>
      <c r="D20" s="12" t="s">
        <v>266</v>
      </c>
      <c r="E20" s="12" t="s">
        <v>27</v>
      </c>
      <c r="F20" s="12" t="s">
        <v>153</v>
      </c>
      <c r="G20" s="12" t="s">
        <v>141</v>
      </c>
      <c r="H20" s="12" t="s">
        <v>318</v>
      </c>
      <c r="I20" s="12">
        <v>618747.19799999997</v>
      </c>
      <c r="J20" s="12">
        <f t="shared" ref="J20:J22" si="3">K20+L20+M20+N20</f>
        <v>618747.19799999997</v>
      </c>
      <c r="K20" s="12">
        <v>300000</v>
      </c>
      <c r="L20" s="12">
        <v>91900</v>
      </c>
      <c r="M20" s="12">
        <v>8100</v>
      </c>
      <c r="N20" s="14">
        <v>218747.198</v>
      </c>
      <c r="O20" s="95" t="s">
        <v>349</v>
      </c>
    </row>
    <row r="21" spans="1:16" ht="32.25" customHeight="1" x14ac:dyDescent="0.2">
      <c r="A21" s="99" t="s">
        <v>273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1"/>
    </row>
    <row r="22" spans="1:16" s="15" customFormat="1" ht="141.75" customHeight="1" x14ac:dyDescent="0.25">
      <c r="A22" s="16" t="s">
        <v>80</v>
      </c>
      <c r="B22" s="12" t="s">
        <v>142</v>
      </c>
      <c r="C22" s="12" t="s">
        <v>185</v>
      </c>
      <c r="D22" s="12" t="s">
        <v>61</v>
      </c>
      <c r="E22" s="12" t="s">
        <v>27</v>
      </c>
      <c r="F22" s="12" t="s">
        <v>143</v>
      </c>
      <c r="G22" s="12" t="s">
        <v>62</v>
      </c>
      <c r="H22" s="12" t="s">
        <v>265</v>
      </c>
      <c r="I22" s="12">
        <v>12653.328</v>
      </c>
      <c r="J22" s="18">
        <f t="shared" si="3"/>
        <v>12137.00642</v>
      </c>
      <c r="K22" s="18">
        <v>11775.285</v>
      </c>
      <c r="L22" s="18">
        <v>240.31200000000001</v>
      </c>
      <c r="M22" s="18">
        <v>121.40942</v>
      </c>
      <c r="N22" s="14"/>
      <c r="O22" s="95" t="s">
        <v>351</v>
      </c>
    </row>
    <row r="23" spans="1:16" s="15" customFormat="1" ht="93" customHeight="1" x14ac:dyDescent="0.25">
      <c r="A23" s="19" t="s">
        <v>287</v>
      </c>
      <c r="B23" s="10" t="s">
        <v>259</v>
      </c>
      <c r="C23" s="10" t="s">
        <v>26</v>
      </c>
      <c r="D23" s="10" t="s">
        <v>328</v>
      </c>
      <c r="E23" s="10" t="s">
        <v>260</v>
      </c>
      <c r="F23" s="10" t="s">
        <v>261</v>
      </c>
      <c r="G23" s="10" t="s">
        <v>327</v>
      </c>
      <c r="H23" s="10" t="s">
        <v>262</v>
      </c>
      <c r="I23" s="31">
        <v>2251762</v>
      </c>
      <c r="J23" s="20">
        <v>1259243.7390000001</v>
      </c>
      <c r="K23" s="21"/>
      <c r="L23" s="21"/>
      <c r="M23" s="21"/>
      <c r="N23" s="17"/>
      <c r="O23" s="12"/>
    </row>
    <row r="24" spans="1:16" s="15" customFormat="1" ht="107.25" customHeight="1" x14ac:dyDescent="0.25">
      <c r="A24" s="19" t="s">
        <v>81</v>
      </c>
      <c r="B24" s="10" t="s">
        <v>279</v>
      </c>
      <c r="C24" s="10" t="s">
        <v>23</v>
      </c>
      <c r="D24" s="10" t="s">
        <v>280</v>
      </c>
      <c r="E24" s="10" t="s">
        <v>27</v>
      </c>
      <c r="F24" s="10" t="s">
        <v>281</v>
      </c>
      <c r="G24" s="10" t="s">
        <v>62</v>
      </c>
      <c r="H24" s="10" t="s">
        <v>311</v>
      </c>
      <c r="I24" s="20">
        <v>12806.112999999999</v>
      </c>
      <c r="J24" s="20">
        <v>6841.625</v>
      </c>
      <c r="K24" s="21"/>
      <c r="L24" s="21">
        <v>6650.7250000000004</v>
      </c>
      <c r="M24" s="21">
        <v>190.9</v>
      </c>
      <c r="N24" s="17"/>
      <c r="O24" s="95" t="s">
        <v>352</v>
      </c>
    </row>
    <row r="25" spans="1:16" s="15" customFormat="1" ht="111" customHeight="1" x14ac:dyDescent="0.25">
      <c r="A25" s="19" t="s">
        <v>82</v>
      </c>
      <c r="B25" s="10" t="s">
        <v>282</v>
      </c>
      <c r="C25" s="10" t="s">
        <v>23</v>
      </c>
      <c r="D25" s="10" t="s">
        <v>283</v>
      </c>
      <c r="E25" s="10" t="s">
        <v>27</v>
      </c>
      <c r="F25" s="10" t="s">
        <v>284</v>
      </c>
      <c r="G25" s="10" t="s">
        <v>62</v>
      </c>
      <c r="H25" s="10" t="s">
        <v>312</v>
      </c>
      <c r="I25" s="20">
        <v>11835.887200000001</v>
      </c>
      <c r="J25" s="20">
        <v>2365.58959</v>
      </c>
      <c r="K25" s="21"/>
      <c r="L25" s="21">
        <v>2254.2660999999998</v>
      </c>
      <c r="M25" s="21">
        <v>111.324</v>
      </c>
      <c r="N25" s="17"/>
      <c r="O25" s="95" t="s">
        <v>342</v>
      </c>
    </row>
    <row r="26" spans="1:16" s="63" customFormat="1" ht="100.5" customHeight="1" x14ac:dyDescent="0.25">
      <c r="A26" s="82" t="s">
        <v>285</v>
      </c>
      <c r="B26" s="83" t="s">
        <v>333</v>
      </c>
      <c r="C26" s="83" t="s">
        <v>23</v>
      </c>
      <c r="D26" s="83" t="s">
        <v>177</v>
      </c>
      <c r="E26" s="83" t="s">
        <v>27</v>
      </c>
      <c r="F26" s="83" t="s">
        <v>336</v>
      </c>
      <c r="G26" s="83" t="s">
        <v>62</v>
      </c>
      <c r="H26" s="83" t="s">
        <v>335</v>
      </c>
      <c r="I26" s="84">
        <v>10178.569229999999</v>
      </c>
      <c r="J26" s="84">
        <v>4099.3751599999996</v>
      </c>
      <c r="K26" s="85"/>
      <c r="L26" s="85">
        <v>4045.6282999999999</v>
      </c>
      <c r="M26" s="85">
        <f>J26-L26</f>
        <v>53.746859999999742</v>
      </c>
      <c r="N26" s="86"/>
      <c r="O26" s="95" t="s">
        <v>374</v>
      </c>
    </row>
    <row r="27" spans="1:16" ht="72.75" customHeight="1" x14ac:dyDescent="0.2">
      <c r="A27" s="9" t="s">
        <v>286</v>
      </c>
      <c r="B27" s="22" t="s">
        <v>204</v>
      </c>
      <c r="C27" s="13" t="s">
        <v>199</v>
      </c>
      <c r="D27" s="13" t="s">
        <v>111</v>
      </c>
      <c r="E27" s="13" t="s">
        <v>27</v>
      </c>
      <c r="F27" s="13" t="s">
        <v>139</v>
      </c>
      <c r="G27" s="13" t="s">
        <v>216</v>
      </c>
      <c r="H27" s="13" t="s">
        <v>140</v>
      </c>
      <c r="I27" s="23">
        <v>148366.28</v>
      </c>
      <c r="J27" s="24">
        <f>K27+L27+M27+N27</f>
        <v>148366.28</v>
      </c>
      <c r="K27" s="24">
        <v>135220.9</v>
      </c>
      <c r="L27" s="24">
        <v>2759.64</v>
      </c>
      <c r="M27" s="24">
        <v>10385.74</v>
      </c>
      <c r="N27" s="25"/>
      <c r="O27" s="96" t="s">
        <v>344</v>
      </c>
    </row>
    <row r="28" spans="1:16" ht="108.75" customHeight="1" x14ac:dyDescent="0.2">
      <c r="A28" s="9" t="s">
        <v>334</v>
      </c>
      <c r="B28" s="22" t="s">
        <v>270</v>
      </c>
      <c r="C28" s="22" t="s">
        <v>23</v>
      </c>
      <c r="D28" s="22" t="s">
        <v>111</v>
      </c>
      <c r="E28" s="22" t="s">
        <v>27</v>
      </c>
      <c r="F28" s="22" t="s">
        <v>271</v>
      </c>
      <c r="G28" s="22" t="s">
        <v>216</v>
      </c>
      <c r="H28" s="22" t="s">
        <v>272</v>
      </c>
      <c r="I28" s="45">
        <v>60750.874000000003</v>
      </c>
      <c r="J28" s="26">
        <f>K28+L28+M28</f>
        <v>60750.873999999996</v>
      </c>
      <c r="K28" s="26">
        <v>54880.77</v>
      </c>
      <c r="L28" s="26">
        <v>5287.3469999999998</v>
      </c>
      <c r="M28" s="26">
        <v>582.75699999999995</v>
      </c>
      <c r="N28" s="8"/>
      <c r="O28" s="95" t="s">
        <v>353</v>
      </c>
    </row>
    <row r="29" spans="1:16" ht="23.25" customHeight="1" x14ac:dyDescent="0.2">
      <c r="A29" s="99" t="s">
        <v>46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1"/>
    </row>
    <row r="30" spans="1:16" ht="24.75" customHeight="1" x14ac:dyDescent="0.2">
      <c r="A30" s="99" t="s">
        <v>47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1"/>
    </row>
    <row r="31" spans="1:16" ht="94.5" customHeight="1" x14ac:dyDescent="0.2">
      <c r="A31" s="9" t="s">
        <v>64</v>
      </c>
      <c r="B31" s="46" t="s">
        <v>44</v>
      </c>
      <c r="C31" s="22" t="s">
        <v>26</v>
      </c>
      <c r="D31" s="22" t="s">
        <v>277</v>
      </c>
      <c r="E31" s="22" t="s">
        <v>24</v>
      </c>
      <c r="F31" s="22" t="s">
        <v>153</v>
      </c>
      <c r="G31" s="22" t="s">
        <v>325</v>
      </c>
      <c r="H31" s="22" t="s">
        <v>45</v>
      </c>
      <c r="I31" s="22">
        <v>499117.06</v>
      </c>
      <c r="J31" s="47">
        <v>490449.55300000001</v>
      </c>
      <c r="K31" s="48"/>
      <c r="L31" s="48"/>
      <c r="M31" s="48"/>
      <c r="N31" s="47">
        <v>490449.55300000001</v>
      </c>
      <c r="O31" s="95" t="s">
        <v>375</v>
      </c>
      <c r="P31" s="97"/>
    </row>
    <row r="32" spans="1:16" ht="105" customHeight="1" x14ac:dyDescent="0.2">
      <c r="A32" s="9" t="s">
        <v>83</v>
      </c>
      <c r="B32" s="13" t="s">
        <v>205</v>
      </c>
      <c r="C32" s="13" t="s">
        <v>26</v>
      </c>
      <c r="D32" s="22" t="s">
        <v>277</v>
      </c>
      <c r="E32" s="22" t="s">
        <v>24</v>
      </c>
      <c r="F32" s="13" t="s">
        <v>218</v>
      </c>
      <c r="G32" s="13" t="s">
        <v>41</v>
      </c>
      <c r="H32" s="13" t="s">
        <v>217</v>
      </c>
      <c r="I32" s="26">
        <v>10895.549000000001</v>
      </c>
      <c r="J32" s="26">
        <v>10895.549000000001</v>
      </c>
      <c r="K32" s="13"/>
      <c r="L32" s="13"/>
      <c r="M32" s="13"/>
      <c r="N32" s="47">
        <f t="shared" ref="N32:N39" si="4">J32</f>
        <v>10895.549000000001</v>
      </c>
      <c r="O32" s="95" t="s">
        <v>354</v>
      </c>
      <c r="P32" s="97"/>
    </row>
    <row r="33" spans="1:16" ht="108" customHeight="1" x14ac:dyDescent="0.2">
      <c r="A33" s="9" t="s">
        <v>84</v>
      </c>
      <c r="B33" s="13" t="s">
        <v>206</v>
      </c>
      <c r="C33" s="13" t="s">
        <v>26</v>
      </c>
      <c r="D33" s="22" t="s">
        <v>277</v>
      </c>
      <c r="E33" s="22" t="s">
        <v>24</v>
      </c>
      <c r="F33" s="13" t="s">
        <v>218</v>
      </c>
      <c r="G33" s="13" t="s">
        <v>41</v>
      </c>
      <c r="H33" s="13" t="s">
        <v>217</v>
      </c>
      <c r="I33" s="26">
        <v>12745.767</v>
      </c>
      <c r="J33" s="26">
        <v>12745.767</v>
      </c>
      <c r="K33" s="13"/>
      <c r="L33" s="13"/>
      <c r="M33" s="13"/>
      <c r="N33" s="47">
        <f t="shared" si="4"/>
        <v>12745.767</v>
      </c>
      <c r="O33" s="95" t="s">
        <v>356</v>
      </c>
      <c r="P33" s="97"/>
    </row>
    <row r="34" spans="1:16" ht="67.5" customHeight="1" x14ac:dyDescent="0.2">
      <c r="A34" s="9" t="s">
        <v>227</v>
      </c>
      <c r="B34" s="13" t="s">
        <v>207</v>
      </c>
      <c r="C34" s="13" t="s">
        <v>26</v>
      </c>
      <c r="D34" s="22" t="s">
        <v>277</v>
      </c>
      <c r="E34" s="22" t="s">
        <v>24</v>
      </c>
      <c r="F34" s="13" t="s">
        <v>219</v>
      </c>
      <c r="G34" s="13" t="s">
        <v>216</v>
      </c>
      <c r="H34" s="13" t="s">
        <v>208</v>
      </c>
      <c r="I34" s="26">
        <v>15861.606</v>
      </c>
      <c r="J34" s="26">
        <v>15861.606</v>
      </c>
      <c r="K34" s="13"/>
      <c r="L34" s="13"/>
      <c r="M34" s="13"/>
      <c r="N34" s="47">
        <f t="shared" si="4"/>
        <v>15861.606</v>
      </c>
      <c r="O34" s="96" t="s">
        <v>355</v>
      </c>
    </row>
    <row r="35" spans="1:16" ht="43.5" customHeight="1" x14ac:dyDescent="0.2">
      <c r="A35" s="9" t="s">
        <v>228</v>
      </c>
      <c r="B35" s="13" t="s">
        <v>209</v>
      </c>
      <c r="C35" s="13" t="s">
        <v>26</v>
      </c>
      <c r="D35" s="22" t="s">
        <v>277</v>
      </c>
      <c r="E35" s="22" t="s">
        <v>24</v>
      </c>
      <c r="F35" s="13" t="s">
        <v>220</v>
      </c>
      <c r="G35" s="13" t="s">
        <v>225</v>
      </c>
      <c r="H35" s="13" t="s">
        <v>210</v>
      </c>
      <c r="I35" s="26">
        <v>11708.925999999999</v>
      </c>
      <c r="J35" s="26">
        <v>11708.925999999999</v>
      </c>
      <c r="K35" s="13"/>
      <c r="L35" s="13"/>
      <c r="M35" s="13"/>
      <c r="N35" s="47">
        <f t="shared" si="4"/>
        <v>11708.925999999999</v>
      </c>
      <c r="O35" s="92"/>
    </row>
    <row r="36" spans="1:16" ht="42" customHeight="1" x14ac:dyDescent="0.2">
      <c r="A36" s="9" t="s">
        <v>229</v>
      </c>
      <c r="B36" s="13" t="s">
        <v>211</v>
      </c>
      <c r="C36" s="13" t="s">
        <v>26</v>
      </c>
      <c r="D36" s="22" t="s">
        <v>277</v>
      </c>
      <c r="E36" s="22" t="s">
        <v>24</v>
      </c>
      <c r="F36" s="13" t="s">
        <v>221</v>
      </c>
      <c r="G36" s="13" t="s">
        <v>226</v>
      </c>
      <c r="H36" s="13" t="s">
        <v>212</v>
      </c>
      <c r="I36" s="26">
        <v>11708.927</v>
      </c>
      <c r="J36" s="26">
        <v>11708.927</v>
      </c>
      <c r="K36" s="13"/>
      <c r="L36" s="13"/>
      <c r="M36" s="13"/>
      <c r="N36" s="47">
        <f t="shared" si="4"/>
        <v>11708.927</v>
      </c>
      <c r="O36" s="92"/>
    </row>
    <row r="37" spans="1:16" ht="43.5" customHeight="1" x14ac:dyDescent="0.2">
      <c r="A37" s="9" t="s">
        <v>230</v>
      </c>
      <c r="B37" s="13" t="s">
        <v>213</v>
      </c>
      <c r="C37" s="13" t="s">
        <v>26</v>
      </c>
      <c r="D37" s="22" t="s">
        <v>277</v>
      </c>
      <c r="E37" s="22" t="s">
        <v>24</v>
      </c>
      <c r="F37" s="13" t="s">
        <v>222</v>
      </c>
      <c r="G37" s="13" t="s">
        <v>226</v>
      </c>
      <c r="H37" s="13" t="s">
        <v>214</v>
      </c>
      <c r="I37" s="26">
        <v>11708.928</v>
      </c>
      <c r="J37" s="26">
        <v>11708.928</v>
      </c>
      <c r="K37" s="13"/>
      <c r="L37" s="13"/>
      <c r="M37" s="13"/>
      <c r="N37" s="47">
        <f t="shared" si="4"/>
        <v>11708.928</v>
      </c>
      <c r="O37" s="92"/>
    </row>
    <row r="38" spans="1:16" ht="45" customHeight="1" x14ac:dyDescent="0.2">
      <c r="A38" s="9" t="s">
        <v>231</v>
      </c>
      <c r="B38" s="13" t="s">
        <v>263</v>
      </c>
      <c r="C38" s="13" t="s">
        <v>26</v>
      </c>
      <c r="D38" s="22" t="s">
        <v>277</v>
      </c>
      <c r="E38" s="22" t="s">
        <v>24</v>
      </c>
      <c r="F38" s="13" t="s">
        <v>223</v>
      </c>
      <c r="G38" s="13" t="s">
        <v>226</v>
      </c>
      <c r="H38" s="13" t="s">
        <v>215</v>
      </c>
      <c r="I38" s="26">
        <v>17563.304</v>
      </c>
      <c r="J38" s="26">
        <v>17563.304</v>
      </c>
      <c r="K38" s="13"/>
      <c r="L38" s="13"/>
      <c r="M38" s="13"/>
      <c r="N38" s="47">
        <f t="shared" si="4"/>
        <v>17563.304</v>
      </c>
      <c r="O38" s="92"/>
    </row>
    <row r="39" spans="1:16" ht="38.25" x14ac:dyDescent="0.2">
      <c r="A39" s="9" t="s">
        <v>232</v>
      </c>
      <c r="B39" s="13" t="s">
        <v>264</v>
      </c>
      <c r="C39" s="13" t="s">
        <v>26</v>
      </c>
      <c r="D39" s="22" t="s">
        <v>277</v>
      </c>
      <c r="E39" s="22" t="s">
        <v>24</v>
      </c>
      <c r="F39" s="13" t="s">
        <v>224</v>
      </c>
      <c r="G39" s="13" t="s">
        <v>226</v>
      </c>
      <c r="H39" s="13" t="s">
        <v>212</v>
      </c>
      <c r="I39" s="26">
        <v>11708.928</v>
      </c>
      <c r="J39" s="26">
        <v>11708.928</v>
      </c>
      <c r="K39" s="13"/>
      <c r="L39" s="13"/>
      <c r="M39" s="13"/>
      <c r="N39" s="47">
        <f t="shared" si="4"/>
        <v>11708.928</v>
      </c>
      <c r="O39" s="92"/>
    </row>
    <row r="40" spans="1:16" ht="189.75" customHeight="1" x14ac:dyDescent="0.2">
      <c r="A40" s="9" t="s">
        <v>233</v>
      </c>
      <c r="B40" s="13" t="s">
        <v>32</v>
      </c>
      <c r="C40" s="13" t="s">
        <v>23</v>
      </c>
      <c r="D40" s="13" t="s">
        <v>33</v>
      </c>
      <c r="E40" s="13" t="s">
        <v>34</v>
      </c>
      <c r="F40" s="13" t="s">
        <v>172</v>
      </c>
      <c r="G40" s="13" t="s">
        <v>319</v>
      </c>
      <c r="H40" s="13" t="s">
        <v>67</v>
      </c>
      <c r="I40" s="34">
        <v>376120540.94</v>
      </c>
      <c r="J40" s="49">
        <v>157626568.58000001</v>
      </c>
      <c r="K40" s="24"/>
      <c r="L40" s="34"/>
      <c r="M40" s="34"/>
      <c r="N40" s="50">
        <v>157626568.58000001</v>
      </c>
      <c r="O40" s="95" t="s">
        <v>357</v>
      </c>
      <c r="P40" s="93"/>
    </row>
    <row r="41" spans="1:16" ht="23.25" customHeight="1" x14ac:dyDescent="0.2">
      <c r="A41" s="99" t="s">
        <v>48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</row>
    <row r="42" spans="1:16" ht="20.25" customHeight="1" x14ac:dyDescent="0.2">
      <c r="A42" s="99" t="s">
        <v>54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</row>
    <row r="43" spans="1:16" ht="99.75" customHeight="1" x14ac:dyDescent="0.2">
      <c r="A43" s="9" t="s">
        <v>65</v>
      </c>
      <c r="B43" s="22" t="s">
        <v>31</v>
      </c>
      <c r="C43" s="22" t="s">
        <v>26</v>
      </c>
      <c r="D43" s="22" t="s">
        <v>21</v>
      </c>
      <c r="E43" s="22" t="s">
        <v>28</v>
      </c>
      <c r="F43" s="22" t="s">
        <v>310</v>
      </c>
      <c r="G43" s="22" t="s">
        <v>161</v>
      </c>
      <c r="H43" s="22" t="s">
        <v>30</v>
      </c>
      <c r="I43" s="26">
        <v>826891.59199999995</v>
      </c>
      <c r="J43" s="26">
        <f>L43</f>
        <v>46036.353000000003</v>
      </c>
      <c r="K43" s="26"/>
      <c r="L43" s="26">
        <v>46036.353000000003</v>
      </c>
      <c r="M43" s="26"/>
      <c r="N43" s="51"/>
      <c r="O43" s="96" t="s">
        <v>359</v>
      </c>
    </row>
    <row r="44" spans="1:16" ht="89.25" customHeight="1" x14ac:dyDescent="0.2">
      <c r="A44" s="9" t="s">
        <v>85</v>
      </c>
      <c r="B44" s="52" t="s">
        <v>234</v>
      </c>
      <c r="C44" s="22" t="s">
        <v>23</v>
      </c>
      <c r="D44" s="22" t="s">
        <v>21</v>
      </c>
      <c r="E44" s="22" t="s">
        <v>28</v>
      </c>
      <c r="F44" s="22" t="s">
        <v>49</v>
      </c>
      <c r="G44" s="22" t="s">
        <v>50</v>
      </c>
      <c r="H44" s="22" t="s">
        <v>51</v>
      </c>
      <c r="I44" s="26">
        <v>235668.842</v>
      </c>
      <c r="J44" s="26">
        <f>L44</f>
        <v>115782.736</v>
      </c>
      <c r="K44" s="26"/>
      <c r="L44" s="26">
        <v>115782.736</v>
      </c>
      <c r="M44" s="26"/>
      <c r="N44" s="51"/>
      <c r="O44" s="96" t="s">
        <v>359</v>
      </c>
    </row>
    <row r="45" spans="1:16" ht="59.25" customHeight="1" x14ac:dyDescent="0.2">
      <c r="A45" s="9" t="s">
        <v>86</v>
      </c>
      <c r="B45" s="52" t="s">
        <v>235</v>
      </c>
      <c r="C45" s="22" t="s">
        <v>23</v>
      </c>
      <c r="D45" s="22" t="s">
        <v>21</v>
      </c>
      <c r="E45" s="22" t="s">
        <v>28</v>
      </c>
      <c r="F45" s="22" t="s">
        <v>52</v>
      </c>
      <c r="G45" s="22" t="s">
        <v>50</v>
      </c>
      <c r="H45" s="22" t="s">
        <v>53</v>
      </c>
      <c r="I45" s="26">
        <v>102392.245</v>
      </c>
      <c r="J45" s="26">
        <f t="shared" ref="J45" si="5">L45</f>
        <v>63925.756999999998</v>
      </c>
      <c r="K45" s="26"/>
      <c r="L45" s="26">
        <v>63925.756999999998</v>
      </c>
      <c r="M45" s="26"/>
      <c r="N45" s="51"/>
      <c r="O45" s="96" t="s">
        <v>358</v>
      </c>
    </row>
    <row r="46" spans="1:16" ht="90.75" customHeight="1" x14ac:dyDescent="0.2">
      <c r="A46" s="9" t="s">
        <v>87</v>
      </c>
      <c r="B46" s="22" t="s">
        <v>236</v>
      </c>
      <c r="C46" s="22" t="s">
        <v>23</v>
      </c>
      <c r="D46" s="22" t="s">
        <v>21</v>
      </c>
      <c r="E46" s="22" t="s">
        <v>28</v>
      </c>
      <c r="F46" s="22" t="s">
        <v>269</v>
      </c>
      <c r="G46" s="22" t="s">
        <v>62</v>
      </c>
      <c r="H46" s="22" t="s">
        <v>180</v>
      </c>
      <c r="I46" s="45">
        <v>53009.650999999998</v>
      </c>
      <c r="J46" s="45">
        <f>L46</f>
        <v>45534.396999999997</v>
      </c>
      <c r="K46" s="26"/>
      <c r="L46" s="45">
        <v>45534.396999999997</v>
      </c>
      <c r="M46" s="26"/>
      <c r="N46" s="51"/>
      <c r="O46" s="96" t="s">
        <v>358</v>
      </c>
    </row>
    <row r="47" spans="1:16" ht="83.25" customHeight="1" x14ac:dyDescent="0.2">
      <c r="A47" s="53" t="s">
        <v>237</v>
      </c>
      <c r="B47" s="22" t="s">
        <v>288</v>
      </c>
      <c r="C47" s="22" t="s">
        <v>23</v>
      </c>
      <c r="D47" s="22" t="s">
        <v>21</v>
      </c>
      <c r="E47" s="22" t="s">
        <v>28</v>
      </c>
      <c r="F47" s="22" t="s">
        <v>308</v>
      </c>
      <c r="G47" s="22" t="s">
        <v>216</v>
      </c>
      <c r="H47" s="22" t="s">
        <v>289</v>
      </c>
      <c r="I47" s="80">
        <v>240500</v>
      </c>
      <c r="J47" s="80">
        <f t="shared" ref="J47:J52" si="6">L47</f>
        <v>240500</v>
      </c>
      <c r="K47" s="81"/>
      <c r="L47" s="80">
        <f>196547.581+43952.419</f>
        <v>240500</v>
      </c>
      <c r="M47" s="26"/>
      <c r="N47" s="51"/>
      <c r="O47" s="96" t="s">
        <v>358</v>
      </c>
    </row>
    <row r="48" spans="1:16" ht="59.25" customHeight="1" x14ac:dyDescent="0.2">
      <c r="A48" s="53" t="s">
        <v>238</v>
      </c>
      <c r="B48" s="22" t="s">
        <v>290</v>
      </c>
      <c r="C48" s="22" t="s">
        <v>23</v>
      </c>
      <c r="D48" s="22" t="s">
        <v>21</v>
      </c>
      <c r="E48" s="22" t="s">
        <v>28</v>
      </c>
      <c r="F48" s="22" t="s">
        <v>309</v>
      </c>
      <c r="G48" s="22" t="s">
        <v>291</v>
      </c>
      <c r="H48" s="22" t="s">
        <v>292</v>
      </c>
      <c r="I48" s="80">
        <v>878000</v>
      </c>
      <c r="J48" s="80">
        <f t="shared" si="6"/>
        <v>610000</v>
      </c>
      <c r="K48" s="81"/>
      <c r="L48" s="80">
        <f>10000+300000+300000</f>
        <v>610000</v>
      </c>
      <c r="M48" s="26"/>
      <c r="N48" s="51"/>
      <c r="O48" s="96" t="s">
        <v>360</v>
      </c>
    </row>
    <row r="49" spans="1:15" ht="62.25" customHeight="1" x14ac:dyDescent="0.2">
      <c r="A49" s="53" t="s">
        <v>239</v>
      </c>
      <c r="B49" s="22" t="s">
        <v>293</v>
      </c>
      <c r="C49" s="22" t="s">
        <v>23</v>
      </c>
      <c r="D49" s="22" t="s">
        <v>21</v>
      </c>
      <c r="E49" s="22" t="s">
        <v>28</v>
      </c>
      <c r="F49" s="22" t="s">
        <v>294</v>
      </c>
      <c r="G49" s="22" t="s">
        <v>295</v>
      </c>
      <c r="H49" s="22" t="s">
        <v>296</v>
      </c>
      <c r="I49" s="80">
        <v>46800</v>
      </c>
      <c r="J49" s="80">
        <f t="shared" si="6"/>
        <v>46800</v>
      </c>
      <c r="K49" s="81"/>
      <c r="L49" s="80">
        <v>46800</v>
      </c>
      <c r="M49" s="26"/>
      <c r="N49" s="51"/>
      <c r="O49" s="96" t="s">
        <v>361</v>
      </c>
    </row>
    <row r="50" spans="1:15" ht="75.75" customHeight="1" x14ac:dyDescent="0.2">
      <c r="A50" s="53" t="s">
        <v>245</v>
      </c>
      <c r="B50" s="22" t="s">
        <v>297</v>
      </c>
      <c r="C50" s="22" t="s">
        <v>23</v>
      </c>
      <c r="D50" s="22" t="s">
        <v>21</v>
      </c>
      <c r="E50" s="22" t="s">
        <v>28</v>
      </c>
      <c r="F50" s="22" t="s">
        <v>298</v>
      </c>
      <c r="G50" s="22" t="s">
        <v>295</v>
      </c>
      <c r="H50" s="22" t="s">
        <v>299</v>
      </c>
      <c r="I50" s="80">
        <v>184000</v>
      </c>
      <c r="J50" s="80">
        <f t="shared" si="6"/>
        <v>184000</v>
      </c>
      <c r="K50" s="81"/>
      <c r="L50" s="80">
        <v>184000</v>
      </c>
      <c r="M50" s="26"/>
      <c r="N50" s="51"/>
      <c r="O50" s="96" t="s">
        <v>355</v>
      </c>
    </row>
    <row r="51" spans="1:15" ht="106.5" customHeight="1" x14ac:dyDescent="0.2">
      <c r="A51" s="53" t="s">
        <v>300</v>
      </c>
      <c r="B51" s="22" t="s">
        <v>301</v>
      </c>
      <c r="C51" s="22" t="s">
        <v>23</v>
      </c>
      <c r="D51" s="22" t="s">
        <v>21</v>
      </c>
      <c r="E51" s="22" t="s">
        <v>28</v>
      </c>
      <c r="F51" s="22" t="s">
        <v>302</v>
      </c>
      <c r="G51" s="22" t="s">
        <v>295</v>
      </c>
      <c r="H51" s="22" t="s">
        <v>303</v>
      </c>
      <c r="I51" s="80">
        <v>265000</v>
      </c>
      <c r="J51" s="80">
        <f t="shared" si="6"/>
        <v>265000</v>
      </c>
      <c r="K51" s="81"/>
      <c r="L51" s="80">
        <v>265000</v>
      </c>
      <c r="M51" s="26"/>
      <c r="N51" s="51"/>
      <c r="O51" s="96" t="s">
        <v>358</v>
      </c>
    </row>
    <row r="52" spans="1:15" ht="80.25" customHeight="1" x14ac:dyDescent="0.2">
      <c r="A52" s="53" t="s">
        <v>304</v>
      </c>
      <c r="B52" s="22" t="s">
        <v>305</v>
      </c>
      <c r="C52" s="22" t="s">
        <v>23</v>
      </c>
      <c r="D52" s="22" t="s">
        <v>21</v>
      </c>
      <c r="E52" s="22" t="s">
        <v>28</v>
      </c>
      <c r="F52" s="22" t="s">
        <v>306</v>
      </c>
      <c r="G52" s="22" t="s">
        <v>295</v>
      </c>
      <c r="H52" s="22" t="s">
        <v>307</v>
      </c>
      <c r="I52" s="80">
        <v>28125</v>
      </c>
      <c r="J52" s="80">
        <f t="shared" si="6"/>
        <v>28125</v>
      </c>
      <c r="K52" s="81"/>
      <c r="L52" s="80">
        <v>28125</v>
      </c>
      <c r="M52" s="26"/>
      <c r="N52" s="51"/>
      <c r="O52" s="96" t="s">
        <v>355</v>
      </c>
    </row>
    <row r="53" spans="1:15" ht="31.5" customHeight="1" x14ac:dyDescent="0.2">
      <c r="A53" s="99" t="s">
        <v>55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1"/>
    </row>
    <row r="54" spans="1:15" ht="99.75" customHeight="1" x14ac:dyDescent="0.2">
      <c r="A54" s="9" t="s">
        <v>320</v>
      </c>
      <c r="B54" s="22" t="s">
        <v>162</v>
      </c>
      <c r="C54" s="22" t="s">
        <v>23</v>
      </c>
      <c r="D54" s="13" t="s">
        <v>163</v>
      </c>
      <c r="E54" s="22" t="s">
        <v>27</v>
      </c>
      <c r="F54" s="22" t="s">
        <v>164</v>
      </c>
      <c r="G54" s="13" t="s">
        <v>62</v>
      </c>
      <c r="H54" s="34" t="s">
        <v>240</v>
      </c>
      <c r="I54" s="20">
        <v>38161.741150000002</v>
      </c>
      <c r="J54" s="34">
        <f t="shared" ref="J54:J55" si="7">K54+L54+M54+N54</f>
        <v>37876.82344</v>
      </c>
      <c r="K54" s="34"/>
      <c r="L54" s="20">
        <v>37119.286970000001</v>
      </c>
      <c r="M54" s="20">
        <v>757.53647000000001</v>
      </c>
      <c r="N54" s="54"/>
      <c r="O54" s="96" t="s">
        <v>370</v>
      </c>
    </row>
    <row r="55" spans="1:15" ht="123" customHeight="1" x14ac:dyDescent="0.2">
      <c r="A55" s="9" t="s">
        <v>321</v>
      </c>
      <c r="B55" s="22" t="s">
        <v>165</v>
      </c>
      <c r="C55" s="22" t="s">
        <v>23</v>
      </c>
      <c r="D55" s="13" t="s">
        <v>166</v>
      </c>
      <c r="E55" s="22" t="s">
        <v>27</v>
      </c>
      <c r="F55" s="22" t="s">
        <v>167</v>
      </c>
      <c r="G55" s="13" t="s">
        <v>62</v>
      </c>
      <c r="H55" s="13" t="s">
        <v>241</v>
      </c>
      <c r="I55" s="26">
        <v>47235.500999999997</v>
      </c>
      <c r="J55" s="34">
        <f t="shared" si="7"/>
        <v>47141.030000000006</v>
      </c>
      <c r="K55" s="34"/>
      <c r="L55" s="26">
        <v>46198.209000000003</v>
      </c>
      <c r="M55" s="26">
        <v>942.82100000000003</v>
      </c>
      <c r="N55" s="54"/>
      <c r="O55" s="96" t="s">
        <v>355</v>
      </c>
    </row>
    <row r="56" spans="1:15" ht="89.25" customHeight="1" x14ac:dyDescent="0.2">
      <c r="A56" s="9" t="s">
        <v>322</v>
      </c>
      <c r="B56" s="55" t="s">
        <v>242</v>
      </c>
      <c r="C56" s="22" t="s">
        <v>23</v>
      </c>
      <c r="D56" s="13" t="s">
        <v>243</v>
      </c>
      <c r="E56" s="22" t="s">
        <v>27</v>
      </c>
      <c r="F56" s="22" t="s">
        <v>244</v>
      </c>
      <c r="G56" s="13" t="s">
        <v>62</v>
      </c>
      <c r="H56" s="34" t="s">
        <v>246</v>
      </c>
      <c r="I56" s="26">
        <v>36610.148639999999</v>
      </c>
      <c r="J56" s="26">
        <f>L56+M56</f>
        <v>6111.9859999999999</v>
      </c>
      <c r="K56" s="20"/>
      <c r="L56" s="26">
        <v>5928.6260000000002</v>
      </c>
      <c r="M56" s="26">
        <v>183.36</v>
      </c>
      <c r="N56" s="54"/>
      <c r="O56" s="95" t="s">
        <v>376</v>
      </c>
    </row>
    <row r="57" spans="1:15" ht="63" customHeight="1" x14ac:dyDescent="0.2">
      <c r="A57" s="9" t="s">
        <v>323</v>
      </c>
      <c r="B57" s="22" t="s">
        <v>168</v>
      </c>
      <c r="C57" s="22" t="s">
        <v>23</v>
      </c>
      <c r="D57" s="13" t="s">
        <v>169</v>
      </c>
      <c r="E57" s="22" t="s">
        <v>27</v>
      </c>
      <c r="F57" s="22" t="s">
        <v>170</v>
      </c>
      <c r="G57" s="13" t="s">
        <v>171</v>
      </c>
      <c r="H57" s="34" t="s">
        <v>175</v>
      </c>
      <c r="I57" s="26">
        <v>42025.34</v>
      </c>
      <c r="J57" s="34">
        <f>K57+L57+M57+N57</f>
        <v>32841.665999999997</v>
      </c>
      <c r="K57" s="34"/>
      <c r="L57" s="26">
        <v>32184.831999999999</v>
      </c>
      <c r="M57" s="26">
        <v>656.83399999999995</v>
      </c>
      <c r="N57" s="54"/>
      <c r="O57" s="96" t="s">
        <v>362</v>
      </c>
    </row>
    <row r="58" spans="1:15" ht="22.5" customHeight="1" x14ac:dyDescent="0.2">
      <c r="A58" s="99" t="s">
        <v>56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</row>
    <row r="59" spans="1:15" ht="24.75" customHeight="1" x14ac:dyDescent="0.2">
      <c r="A59" s="99" t="s">
        <v>14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spans="1:15" ht="99" customHeight="1" x14ac:dyDescent="0.2">
      <c r="A60" s="9" t="s">
        <v>66</v>
      </c>
      <c r="B60" s="10" t="s">
        <v>137</v>
      </c>
      <c r="C60" s="10" t="s">
        <v>23</v>
      </c>
      <c r="D60" s="13" t="s">
        <v>17</v>
      </c>
      <c r="E60" s="10" t="s">
        <v>28</v>
      </c>
      <c r="F60" s="10" t="s">
        <v>138</v>
      </c>
      <c r="G60" s="10" t="s">
        <v>62</v>
      </c>
      <c r="H60" s="56" t="s">
        <v>324</v>
      </c>
      <c r="I60" s="57">
        <v>2092439.64</v>
      </c>
      <c r="J60" s="57">
        <v>1705718.327</v>
      </c>
      <c r="K60" s="10"/>
      <c r="L60" s="57">
        <v>1705718.327</v>
      </c>
      <c r="M60" s="58"/>
      <c r="N60" s="87"/>
      <c r="O60" s="94" t="s">
        <v>377</v>
      </c>
    </row>
    <row r="61" spans="1:15" ht="188.25" customHeight="1" x14ac:dyDescent="0.2">
      <c r="A61" s="36" t="s">
        <v>90</v>
      </c>
      <c r="B61" s="40" t="s">
        <v>154</v>
      </c>
      <c r="C61" s="40" t="s">
        <v>23</v>
      </c>
      <c r="D61" s="40" t="s">
        <v>17</v>
      </c>
      <c r="E61" s="40" t="s">
        <v>28</v>
      </c>
      <c r="F61" s="59" t="s">
        <v>155</v>
      </c>
      <c r="G61" s="40" t="s">
        <v>329</v>
      </c>
      <c r="H61" s="60" t="s">
        <v>57</v>
      </c>
      <c r="I61" s="61">
        <v>7271280.6799999997</v>
      </c>
      <c r="J61" s="61"/>
      <c r="K61" s="61"/>
      <c r="L61" s="61"/>
      <c r="M61" s="61"/>
      <c r="N61" s="62"/>
      <c r="O61" s="94" t="s">
        <v>330</v>
      </c>
    </row>
    <row r="62" spans="1:15" s="63" customFormat="1" ht="51" x14ac:dyDescent="0.25">
      <c r="A62" s="9" t="s">
        <v>91</v>
      </c>
      <c r="B62" s="13" t="s">
        <v>274</v>
      </c>
      <c r="C62" s="13" t="s">
        <v>23</v>
      </c>
      <c r="D62" s="13" t="s">
        <v>17</v>
      </c>
      <c r="E62" s="13" t="s">
        <v>28</v>
      </c>
      <c r="F62" s="13" t="s">
        <v>275</v>
      </c>
      <c r="G62" s="13" t="s">
        <v>313</v>
      </c>
      <c r="H62" s="13" t="s">
        <v>331</v>
      </c>
      <c r="I62" s="13">
        <v>316300</v>
      </c>
      <c r="J62" s="13">
        <v>216300</v>
      </c>
      <c r="K62" s="13"/>
      <c r="L62" s="13">
        <v>216300</v>
      </c>
      <c r="M62" s="13"/>
      <c r="N62" s="13"/>
      <c r="O62" s="90"/>
    </row>
    <row r="63" spans="1:15" ht="57.75" customHeight="1" x14ac:dyDescent="0.2">
      <c r="A63" s="64" t="s">
        <v>92</v>
      </c>
      <c r="B63" s="65" t="s">
        <v>58</v>
      </c>
      <c r="C63" s="65" t="s">
        <v>35</v>
      </c>
      <c r="D63" s="65"/>
      <c r="E63" s="65" t="s">
        <v>29</v>
      </c>
      <c r="F63" s="65" t="s">
        <v>156</v>
      </c>
      <c r="G63" s="65" t="s">
        <v>314</v>
      </c>
      <c r="H63" s="66" t="s">
        <v>315</v>
      </c>
      <c r="I63" s="67">
        <v>6076906.2999999998</v>
      </c>
      <c r="J63" s="68"/>
      <c r="K63" s="67">
        <v>6076906.2999999998</v>
      </c>
      <c r="L63" s="69"/>
      <c r="M63" s="69"/>
      <c r="N63" s="70"/>
      <c r="O63" s="71"/>
    </row>
    <row r="64" spans="1:15" ht="24" customHeight="1" x14ac:dyDescent="0.2">
      <c r="A64" s="102" t="s">
        <v>59</v>
      </c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4"/>
    </row>
    <row r="65" spans="1:16" ht="104.25" customHeight="1" x14ac:dyDescent="0.2">
      <c r="A65" s="72" t="s">
        <v>93</v>
      </c>
      <c r="B65" s="10" t="s">
        <v>247</v>
      </c>
      <c r="C65" s="10" t="s">
        <v>23</v>
      </c>
      <c r="D65" s="10" t="s">
        <v>174</v>
      </c>
      <c r="E65" s="10" t="s">
        <v>27</v>
      </c>
      <c r="F65" s="10" t="s">
        <v>115</v>
      </c>
      <c r="G65" s="10" t="s">
        <v>62</v>
      </c>
      <c r="H65" s="10" t="s">
        <v>116</v>
      </c>
      <c r="I65" s="10">
        <v>303945.18199999997</v>
      </c>
      <c r="J65" s="34">
        <f>K65+L65+M65+N65</f>
        <v>252924.772</v>
      </c>
      <c r="K65" s="73">
        <v>135349.71299999999</v>
      </c>
      <c r="L65" s="73">
        <v>112516.564</v>
      </c>
      <c r="M65" s="73">
        <v>5058.4949999999999</v>
      </c>
      <c r="N65" s="27"/>
      <c r="O65" s="95" t="s">
        <v>363</v>
      </c>
      <c r="P65" s="91"/>
    </row>
    <row r="66" spans="1:16" ht="102" customHeight="1" x14ac:dyDescent="0.2">
      <c r="A66" s="72" t="s">
        <v>157</v>
      </c>
      <c r="B66" s="10" t="s">
        <v>248</v>
      </c>
      <c r="C66" s="10" t="s">
        <v>23</v>
      </c>
      <c r="D66" s="10" t="s">
        <v>182</v>
      </c>
      <c r="E66" s="10" t="s">
        <v>27</v>
      </c>
      <c r="F66" s="10" t="s">
        <v>117</v>
      </c>
      <c r="G66" s="10" t="s">
        <v>62</v>
      </c>
      <c r="H66" s="10" t="s">
        <v>118</v>
      </c>
      <c r="I66" s="10">
        <v>212492.592</v>
      </c>
      <c r="J66" s="34">
        <f>K66+L66+M66+N66</f>
        <v>161472.18199999991</v>
      </c>
      <c r="K66" s="73">
        <v>102636.48699999999</v>
      </c>
      <c r="L66" s="73">
        <v>57220.972999999904</v>
      </c>
      <c r="M66" s="73">
        <v>1614.722</v>
      </c>
      <c r="N66" s="27"/>
      <c r="O66" s="95" t="s">
        <v>378</v>
      </c>
    </row>
    <row r="67" spans="1:16" ht="78" customHeight="1" x14ac:dyDescent="0.2">
      <c r="A67" s="9" t="s">
        <v>94</v>
      </c>
      <c r="B67" s="10" t="s">
        <v>110</v>
      </c>
      <c r="C67" s="10" t="s">
        <v>23</v>
      </c>
      <c r="D67" s="10" t="s">
        <v>173</v>
      </c>
      <c r="E67" s="10" t="s">
        <v>27</v>
      </c>
      <c r="F67" s="10" t="s">
        <v>153</v>
      </c>
      <c r="G67" s="10" t="s">
        <v>316</v>
      </c>
      <c r="H67" s="10" t="s">
        <v>60</v>
      </c>
      <c r="I67" s="74">
        <v>634120.86</v>
      </c>
      <c r="J67" s="34">
        <f>L67+M67</f>
        <v>8964.5159999999996</v>
      </c>
      <c r="K67" s="73"/>
      <c r="L67" s="73">
        <v>8337</v>
      </c>
      <c r="M67" s="73">
        <v>627.51599999999996</v>
      </c>
      <c r="N67" s="27"/>
      <c r="O67" s="94" t="s">
        <v>364</v>
      </c>
    </row>
    <row r="68" spans="1:16" ht="179.25" customHeight="1" x14ac:dyDescent="0.2">
      <c r="A68" s="9" t="s">
        <v>89</v>
      </c>
      <c r="B68" s="10" t="s">
        <v>337</v>
      </c>
      <c r="C68" s="10" t="s">
        <v>23</v>
      </c>
      <c r="D68" s="10" t="s">
        <v>184</v>
      </c>
      <c r="E68" s="10" t="s">
        <v>27</v>
      </c>
      <c r="F68" s="10" t="s">
        <v>249</v>
      </c>
      <c r="G68" s="10" t="s">
        <v>183</v>
      </c>
      <c r="H68" s="10" t="s">
        <v>152</v>
      </c>
      <c r="I68" s="77">
        <v>1278000</v>
      </c>
      <c r="J68" s="73">
        <f>K68+L68+M68</f>
        <v>352868.696</v>
      </c>
      <c r="K68" s="73">
        <v>281384.09999999998</v>
      </c>
      <c r="L68" s="73">
        <v>46783.786999999997</v>
      </c>
      <c r="M68" s="73">
        <v>24700.809000000001</v>
      </c>
      <c r="N68" s="27"/>
      <c r="O68" s="89"/>
    </row>
    <row r="69" spans="1:16" ht="116.25" customHeight="1" x14ac:dyDescent="0.2">
      <c r="A69" s="9" t="s">
        <v>88</v>
      </c>
      <c r="B69" s="10" t="s">
        <v>112</v>
      </c>
      <c r="C69" s="10" t="s">
        <v>23</v>
      </c>
      <c r="D69" s="10" t="s">
        <v>177</v>
      </c>
      <c r="E69" s="10" t="s">
        <v>27</v>
      </c>
      <c r="F69" s="10" t="s">
        <v>113</v>
      </c>
      <c r="G69" s="10" t="s">
        <v>62</v>
      </c>
      <c r="H69" s="10" t="s">
        <v>114</v>
      </c>
      <c r="I69" s="74">
        <v>125686.47</v>
      </c>
      <c r="J69" s="34">
        <f t="shared" ref="J69:J78" si="8">K69+L69+M69+N69</f>
        <v>120825.71899999998</v>
      </c>
      <c r="K69" s="73">
        <v>37054.252</v>
      </c>
      <c r="L69" s="73">
        <v>81354.952999999994</v>
      </c>
      <c r="M69" s="73">
        <v>2416.5140000000001</v>
      </c>
      <c r="N69" s="75"/>
      <c r="O69" s="95" t="s">
        <v>379</v>
      </c>
      <c r="P69" s="91"/>
    </row>
    <row r="70" spans="1:16" ht="103.5" customHeight="1" x14ac:dyDescent="0.2">
      <c r="A70" s="9" t="s">
        <v>95</v>
      </c>
      <c r="B70" s="10" t="s">
        <v>119</v>
      </c>
      <c r="C70" s="10" t="s">
        <v>23</v>
      </c>
      <c r="D70" s="10" t="s">
        <v>174</v>
      </c>
      <c r="E70" s="10" t="s">
        <v>27</v>
      </c>
      <c r="F70" s="10" t="s">
        <v>120</v>
      </c>
      <c r="G70" s="10" t="s">
        <v>41</v>
      </c>
      <c r="H70" s="10" t="s">
        <v>114</v>
      </c>
      <c r="I70" s="76">
        <v>136844.57999999999</v>
      </c>
      <c r="J70" s="34">
        <f t="shared" si="8"/>
        <v>136844.58100000001</v>
      </c>
      <c r="K70" s="73">
        <v>40625.731</v>
      </c>
      <c r="L70" s="73">
        <v>93481.957999999999</v>
      </c>
      <c r="M70" s="73">
        <v>2736.8919999999998</v>
      </c>
      <c r="N70" s="27"/>
      <c r="O70" s="95" t="s">
        <v>380</v>
      </c>
    </row>
    <row r="71" spans="1:16" ht="129" customHeight="1" x14ac:dyDescent="0.2">
      <c r="A71" s="9" t="s">
        <v>96</v>
      </c>
      <c r="B71" s="10" t="s">
        <v>121</v>
      </c>
      <c r="C71" s="10" t="s">
        <v>23</v>
      </c>
      <c r="D71" s="10" t="s">
        <v>178</v>
      </c>
      <c r="E71" s="10" t="s">
        <v>27</v>
      </c>
      <c r="F71" s="10" t="s">
        <v>122</v>
      </c>
      <c r="G71" s="10" t="s">
        <v>123</v>
      </c>
      <c r="H71" s="10" t="s">
        <v>114</v>
      </c>
      <c r="I71" s="74">
        <v>133405.97</v>
      </c>
      <c r="J71" s="34">
        <f t="shared" si="8"/>
        <v>132450.06399999998</v>
      </c>
      <c r="K71" s="73">
        <v>41018.771000000001</v>
      </c>
      <c r="L71" s="73">
        <v>88782.292000000001</v>
      </c>
      <c r="M71" s="73">
        <v>2649.0010000000002</v>
      </c>
      <c r="N71" s="27"/>
      <c r="O71" s="95" t="s">
        <v>365</v>
      </c>
    </row>
    <row r="72" spans="1:16" ht="109.5" customHeight="1" x14ac:dyDescent="0.2">
      <c r="A72" s="9" t="s">
        <v>97</v>
      </c>
      <c r="B72" s="10" t="s">
        <v>338</v>
      </c>
      <c r="C72" s="10" t="s">
        <v>23</v>
      </c>
      <c r="D72" s="10" t="s">
        <v>179</v>
      </c>
      <c r="E72" s="10" t="s">
        <v>27</v>
      </c>
      <c r="F72" s="10" t="s">
        <v>127</v>
      </c>
      <c r="G72" s="10" t="s">
        <v>62</v>
      </c>
      <c r="H72" s="10" t="s">
        <v>128</v>
      </c>
      <c r="I72" s="76">
        <v>134156.32999999999</v>
      </c>
      <c r="J72" s="34">
        <f t="shared" si="8"/>
        <v>115517.512</v>
      </c>
      <c r="K72" s="73">
        <v>28077.511999999999</v>
      </c>
      <c r="L72" s="73">
        <v>81664.125</v>
      </c>
      <c r="M72" s="73">
        <v>5775.875</v>
      </c>
      <c r="N72" s="27"/>
      <c r="O72" s="95" t="s">
        <v>366</v>
      </c>
    </row>
    <row r="73" spans="1:16" ht="99" customHeight="1" x14ac:dyDescent="0.2">
      <c r="A73" s="9" t="s">
        <v>98</v>
      </c>
      <c r="B73" s="10" t="s">
        <v>124</v>
      </c>
      <c r="C73" s="10" t="s">
        <v>23</v>
      </c>
      <c r="D73" s="10" t="s">
        <v>125</v>
      </c>
      <c r="E73" s="10" t="s">
        <v>27</v>
      </c>
      <c r="F73" s="10" t="s">
        <v>126</v>
      </c>
      <c r="G73" s="10" t="s">
        <v>41</v>
      </c>
      <c r="H73" s="10" t="s">
        <v>114</v>
      </c>
      <c r="I73" s="74">
        <v>135022.59</v>
      </c>
      <c r="J73" s="34">
        <f t="shared" ref="J73" si="9">K73+L73+M73+N73</f>
        <v>130389.38800000001</v>
      </c>
      <c r="K73" s="73">
        <v>40625.731</v>
      </c>
      <c r="L73" s="73">
        <v>88459.763000000006</v>
      </c>
      <c r="M73" s="73">
        <v>1303.894</v>
      </c>
      <c r="N73" s="27"/>
      <c r="O73" s="95" t="s">
        <v>367</v>
      </c>
    </row>
    <row r="74" spans="1:16" ht="24.75" customHeight="1" x14ac:dyDescent="0.2">
      <c r="A74" s="99" t="s">
        <v>15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1"/>
    </row>
    <row r="75" spans="1:16" ht="119.25" customHeight="1" x14ac:dyDescent="0.2">
      <c r="A75" s="9" t="s">
        <v>99</v>
      </c>
      <c r="B75" s="22" t="s">
        <v>340</v>
      </c>
      <c r="C75" s="13" t="s">
        <v>23</v>
      </c>
      <c r="D75" s="13" t="s">
        <v>17</v>
      </c>
      <c r="E75" s="13" t="s">
        <v>28</v>
      </c>
      <c r="F75" s="13" t="s">
        <v>250</v>
      </c>
      <c r="G75" s="13" t="s">
        <v>216</v>
      </c>
      <c r="H75" s="13" t="s">
        <v>129</v>
      </c>
      <c r="I75" s="78">
        <v>445993.853</v>
      </c>
      <c r="J75" s="34">
        <f t="shared" ref="J75" si="10">K75+L75+M75+N75</f>
        <v>445993.853</v>
      </c>
      <c r="K75" s="20">
        <v>134235.23000000001</v>
      </c>
      <c r="L75" s="78">
        <v>311758.62300000002</v>
      </c>
      <c r="M75" s="31"/>
      <c r="N75" s="11"/>
      <c r="O75" s="95" t="s">
        <v>381</v>
      </c>
    </row>
    <row r="76" spans="1:16" ht="57.75" customHeight="1" x14ac:dyDescent="0.2">
      <c r="A76" s="9" t="s">
        <v>100</v>
      </c>
      <c r="B76" s="22" t="s">
        <v>130</v>
      </c>
      <c r="C76" s="13" t="s">
        <v>23</v>
      </c>
      <c r="D76" s="13" t="s">
        <v>17</v>
      </c>
      <c r="E76" s="13" t="s">
        <v>28</v>
      </c>
      <c r="F76" s="13" t="s">
        <v>251</v>
      </c>
      <c r="G76" s="13" t="s">
        <v>131</v>
      </c>
      <c r="H76" s="13" t="s">
        <v>132</v>
      </c>
      <c r="I76" s="79">
        <v>495000</v>
      </c>
      <c r="J76" s="34">
        <f t="shared" si="8"/>
        <v>388354.85</v>
      </c>
      <c r="K76" s="31">
        <v>363205</v>
      </c>
      <c r="L76" s="78">
        <v>25149.85</v>
      </c>
      <c r="M76" s="26"/>
      <c r="N76" s="25"/>
      <c r="O76" s="88"/>
    </row>
    <row r="77" spans="1:16" ht="63" customHeight="1" x14ac:dyDescent="0.2">
      <c r="A77" s="9" t="s">
        <v>158</v>
      </c>
      <c r="B77" s="22" t="s">
        <v>253</v>
      </c>
      <c r="C77" s="13" t="s">
        <v>23</v>
      </c>
      <c r="D77" s="13" t="s">
        <v>256</v>
      </c>
      <c r="E77" s="13" t="s">
        <v>29</v>
      </c>
      <c r="F77" s="13" t="s">
        <v>254</v>
      </c>
      <c r="G77" s="13" t="s">
        <v>257</v>
      </c>
      <c r="H77" s="13" t="s">
        <v>255</v>
      </c>
      <c r="I77" s="23">
        <v>219958.6</v>
      </c>
      <c r="J77" s="23">
        <v>219958.6</v>
      </c>
      <c r="K77" s="23">
        <v>219958.6</v>
      </c>
      <c r="L77" s="78"/>
      <c r="M77" s="26"/>
      <c r="N77" s="25"/>
      <c r="O77" s="94" t="s">
        <v>368</v>
      </c>
    </row>
    <row r="78" spans="1:16" ht="92.25" customHeight="1" x14ac:dyDescent="0.2">
      <c r="A78" s="9" t="s">
        <v>159</v>
      </c>
      <c r="B78" s="13" t="s">
        <v>133</v>
      </c>
      <c r="C78" s="13" t="s">
        <v>23</v>
      </c>
      <c r="D78" s="13" t="s">
        <v>176</v>
      </c>
      <c r="E78" s="13" t="s">
        <v>27</v>
      </c>
      <c r="F78" s="13" t="s">
        <v>134</v>
      </c>
      <c r="G78" s="22" t="s">
        <v>62</v>
      </c>
      <c r="H78" s="22" t="s">
        <v>135</v>
      </c>
      <c r="I78" s="20">
        <v>139917.44200000001</v>
      </c>
      <c r="J78" s="34">
        <f t="shared" si="8"/>
        <v>121797.49900000001</v>
      </c>
      <c r="K78" s="20">
        <v>115764.77</v>
      </c>
      <c r="L78" s="20">
        <v>2362.547</v>
      </c>
      <c r="M78" s="20">
        <v>3670.1819999999998</v>
      </c>
      <c r="N78" s="25"/>
      <c r="O78" s="95" t="s">
        <v>369</v>
      </c>
    </row>
    <row r="79" spans="1:16" ht="27.75" customHeight="1" x14ac:dyDescent="0.2">
      <c r="A79" s="99" t="s">
        <v>148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1"/>
    </row>
    <row r="80" spans="1:16" ht="132" customHeight="1" x14ac:dyDescent="0.2">
      <c r="A80" s="9" t="s">
        <v>160</v>
      </c>
      <c r="B80" s="13" t="s">
        <v>149</v>
      </c>
      <c r="C80" s="13" t="s">
        <v>23</v>
      </c>
      <c r="D80" s="13" t="s">
        <v>17</v>
      </c>
      <c r="E80" s="13" t="s">
        <v>28</v>
      </c>
      <c r="F80" s="13" t="s">
        <v>150</v>
      </c>
      <c r="G80" s="13" t="s">
        <v>257</v>
      </c>
      <c r="H80" s="13" t="s">
        <v>151</v>
      </c>
      <c r="I80" s="13">
        <v>430148.54500000004</v>
      </c>
      <c r="J80" s="34">
        <f>K80+L80+M80</f>
        <v>430148.54500000004</v>
      </c>
      <c r="K80" s="13">
        <v>395788.4</v>
      </c>
      <c r="L80" s="13">
        <v>34360.144999999997</v>
      </c>
      <c r="M80" s="13"/>
      <c r="N80" s="28"/>
      <c r="O80" s="95" t="s">
        <v>346</v>
      </c>
    </row>
    <row r="81" spans="1:15" ht="26.25" customHeight="1" x14ac:dyDescent="0.2">
      <c r="A81" s="99" t="s">
        <v>16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1"/>
    </row>
    <row r="82" spans="1:15" ht="191.25" customHeight="1" x14ac:dyDescent="0.2">
      <c r="A82" s="9" t="s">
        <v>276</v>
      </c>
      <c r="B82" s="22" t="s">
        <v>136</v>
      </c>
      <c r="C82" s="13" t="s">
        <v>26</v>
      </c>
      <c r="D82" s="13" t="s">
        <v>17</v>
      </c>
      <c r="E82" s="13" t="s">
        <v>28</v>
      </c>
      <c r="F82" s="13" t="s">
        <v>252</v>
      </c>
      <c r="G82" s="13" t="s">
        <v>332</v>
      </c>
      <c r="H82" s="13" t="s">
        <v>258</v>
      </c>
      <c r="I82" s="31">
        <v>1400000</v>
      </c>
      <c r="J82" s="34"/>
      <c r="K82" s="20"/>
      <c r="L82" s="20"/>
      <c r="M82" s="20"/>
      <c r="N82" s="25"/>
      <c r="O82" s="88"/>
    </row>
  </sheetData>
  <mergeCells count="28">
    <mergeCell ref="A42:O42"/>
    <mergeCell ref="A53:O53"/>
    <mergeCell ref="J4:N4"/>
    <mergeCell ref="A7:N7"/>
    <mergeCell ref="A29:O29"/>
    <mergeCell ref="A30:O30"/>
    <mergeCell ref="A41:O41"/>
    <mergeCell ref="D4:D5"/>
    <mergeCell ref="E4:E5"/>
    <mergeCell ref="G4:G5"/>
    <mergeCell ref="H4:H5"/>
    <mergeCell ref="I4:I5"/>
    <mergeCell ref="F1:I1"/>
    <mergeCell ref="A81:O81"/>
    <mergeCell ref="A58:O58"/>
    <mergeCell ref="A59:O59"/>
    <mergeCell ref="A64:O64"/>
    <mergeCell ref="A74:O74"/>
    <mergeCell ref="A79:O79"/>
    <mergeCell ref="O4:O5"/>
    <mergeCell ref="A6:O6"/>
    <mergeCell ref="A18:O18"/>
    <mergeCell ref="A21:O21"/>
    <mergeCell ref="A2:N2"/>
    <mergeCell ref="L3:N3"/>
    <mergeCell ref="A4:A5"/>
    <mergeCell ref="B4:B5"/>
    <mergeCell ref="C4:C5"/>
  </mergeCells>
  <pageMargins left="0.78740157480314965" right="0.78740157480314965" top="0.84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ОТЧЕТ МАЙ</vt:lpstr>
      <vt:lpstr>'ОТЧЕТ МАЙ'!Заголовки_для_печати</vt:lpstr>
      <vt:lpstr>'ОТЧЕТ МАЙ'!Область_печати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/>
  <cp:lastPrinted>2021-06-01T12:20:51Z</cp:lastPrinted>
  <dcterms:created xsi:type="dcterms:W3CDTF">2013-11-01T13:39:23Z</dcterms:created>
  <dcterms:modified xsi:type="dcterms:W3CDTF">2021-08-12T09:02:01Z</dcterms:modified>
</cp:coreProperties>
</file>