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240\Общая папка (scan)\ЕРОФЕЕВА\План объектов инфраструктуры\Июнь\"/>
    </mc:Choice>
  </mc:AlternateContent>
  <xr:revisionPtr revIDLastSave="0" documentId="13_ncr:1_{D0309C06-1956-4EE7-B00F-F7C2D316E7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НОВЫЙ ПЛАН НА 2023-2025" sheetId="8" r:id="rId1"/>
  </sheets>
  <definedNames>
    <definedName name="_xlnm.Print_Titles" localSheetId="0">'НОВЫЙ ПЛАН НА 2023-2025'!$7:$8</definedName>
    <definedName name="_xlnm.Print_Area" localSheetId="0">'НОВЫЙ ПЛАН НА 2023-2025'!$A$1:$O$99</definedName>
  </definedNames>
  <calcPr calcId="181029"/>
</workbook>
</file>

<file path=xl/calcChain.xml><?xml version="1.0" encoding="utf-8"?>
<calcChain xmlns="http://schemas.openxmlformats.org/spreadsheetml/2006/main">
  <c r="J73" i="8" l="1"/>
  <c r="J69" i="8" l="1"/>
  <c r="J68" i="8"/>
  <c r="J65" i="8"/>
  <c r="J64" i="8"/>
  <c r="J86" i="8" l="1"/>
  <c r="I86" i="8" s="1"/>
  <c r="J90" i="8"/>
  <c r="I90" i="8" s="1"/>
  <c r="J51" i="8"/>
  <c r="I51" i="8" s="1"/>
  <c r="J44" i="8"/>
  <c r="I44" i="8" s="1"/>
  <c r="J43" i="8"/>
  <c r="I43" i="8" s="1"/>
  <c r="J42" i="8"/>
  <c r="I42" i="8" s="1"/>
  <c r="J20" i="8"/>
  <c r="I20" i="8" s="1"/>
  <c r="J79" i="8" l="1"/>
  <c r="J78" i="8"/>
  <c r="J99" i="8" l="1"/>
  <c r="J18" i="8" l="1"/>
  <c r="J70" i="8" l="1"/>
  <c r="J67" i="8"/>
  <c r="J66" i="8"/>
  <c r="J61" i="8"/>
  <c r="J60" i="8"/>
  <c r="J59" i="8"/>
  <c r="I60" i="8" l="1"/>
  <c r="I61" i="8"/>
  <c r="I59" i="8"/>
  <c r="J98" i="8"/>
  <c r="J96" i="8"/>
  <c r="J94" i="8"/>
  <c r="J84" i="8"/>
  <c r="J83" i="8"/>
  <c r="J82" i="8"/>
  <c r="J75" i="8"/>
  <c r="J74" i="8"/>
  <c r="J40" i="8"/>
  <c r="J17" i="8" l="1"/>
  <c r="J16" i="8"/>
  <c r="J15" i="8"/>
  <c r="J14" i="8"/>
  <c r="J13" i="8"/>
  <c r="J12" i="8"/>
  <c r="J11" i="8"/>
  <c r="J30" i="8" l="1"/>
  <c r="J29" i="8"/>
  <c r="J28" i="8"/>
  <c r="J27" i="8"/>
  <c r="J25" i="8"/>
</calcChain>
</file>

<file path=xl/sharedStrings.xml><?xml version="1.0" encoding="utf-8"?>
<sst xmlns="http://schemas.openxmlformats.org/spreadsheetml/2006/main" count="717" uniqueCount="456">
  <si>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</si>
  <si>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</si>
  <si>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</si>
  <si>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</si>
  <si>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</si>
  <si>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</si>
  <si>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</si>
  <si>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</si>
  <si>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Степень готовности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</si>
  <si>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</si>
  <si>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</si>
  <si>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</si>
  <si>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</si>
  <si>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</si>
  <si>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</si>
  <si>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Объекты здравоохранения</t>
  </si>
  <si>
    <t>1000 мест</t>
  </si>
  <si>
    <t>Объекты спорта</t>
  </si>
  <si>
    <t>Объекты культуры</t>
  </si>
  <si>
    <t>ОКУ «УКС Курской области»</t>
  </si>
  <si>
    <t xml:space="preserve">строительный адрес объекта </t>
  </si>
  <si>
    <t>Строительство</t>
  </si>
  <si>
    <t>Частная собственность</t>
  </si>
  <si>
    <t xml:space="preserve">№              п/п                           </t>
  </si>
  <si>
    <t>Реконструкция</t>
  </si>
  <si>
    <t>Муниципальная собственность</t>
  </si>
  <si>
    <t>Федеральная государственная собственность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</si>
  <si>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</si>
  <si>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</si>
  <si>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</si>
  <si>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Строительство, реконструкция</t>
  </si>
  <si>
    <t>Объекты теплоснабжения</t>
  </si>
  <si>
    <t>1.Объекты газоснабжения, теплоснабжения и водоснабжения</t>
  </si>
  <si>
    <t>2. Объекты энергетики</t>
  </si>
  <si>
    <t>Электроэнергетика</t>
  </si>
  <si>
    <t>Автомобильные дороги регионального и межмуниципального значения</t>
  </si>
  <si>
    <t>Администрация Мантуровского района Курской области</t>
  </si>
  <si>
    <t>Автомобильные дороги местного значения</t>
  </si>
  <si>
    <t>4. Социальная сфера</t>
  </si>
  <si>
    <t>Строительство, реконструкция ФГБУ «Санаторий «Марьино» Управления делами Президента Российской Федерации</t>
  </si>
  <si>
    <t>Объекты образования</t>
  </si>
  <si>
    <t>1.1</t>
  </si>
  <si>
    <t>2.1</t>
  </si>
  <si>
    <t>4.1</t>
  </si>
  <si>
    <t>2500 МВт.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</si>
  <si>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</si>
  <si>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</si>
  <si>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</si>
  <si>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</si>
  <si>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</si>
  <si>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</si>
  <si>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</si>
  <si>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</si>
  <si>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</si>
  <si>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1.25</t>
  </si>
  <si>
    <t>1.23</t>
  </si>
  <si>
    <t>1.24</t>
  </si>
  <si>
    <t>1.26</t>
  </si>
  <si>
    <t>2.2</t>
  </si>
  <si>
    <t>2.3</t>
  </si>
  <si>
    <t>3.2</t>
  </si>
  <si>
    <t>3.3</t>
  </si>
  <si>
    <t>3.4</t>
  </si>
  <si>
    <t>3.5</t>
  </si>
  <si>
    <t>3.6</t>
  </si>
  <si>
    <t>3.8</t>
  </si>
  <si>
    <t>4.9</t>
  </si>
  <si>
    <t>4.8</t>
  </si>
  <si>
    <t>3.10</t>
  </si>
  <si>
    <t>3.12</t>
  </si>
  <si>
    <t>3.13</t>
  </si>
  <si>
    <t>3.14</t>
  </si>
  <si>
    <t>4.2</t>
  </si>
  <si>
    <t>4.3</t>
  </si>
  <si>
    <t>4.4</t>
  </si>
  <si>
    <t>4.5</t>
  </si>
  <si>
    <t>4.10</t>
  </si>
  <si>
    <t>4.11</t>
  </si>
  <si>
    <t>Администрация                    г. Курска</t>
  </si>
  <si>
    <t>150 мест</t>
  </si>
  <si>
    <t>Администрация Октябрьского района</t>
  </si>
  <si>
    <t>Курская область, г. Курск</t>
  </si>
  <si>
    <t>2.4</t>
  </si>
  <si>
    <t>4.20</t>
  </si>
  <si>
    <t>4.17</t>
  </si>
  <si>
    <t>4.18</t>
  </si>
  <si>
    <t xml:space="preserve">Администрация Конышевского района </t>
  </si>
  <si>
    <t>2021-2023 гг.</t>
  </si>
  <si>
    <t>32,138 км</t>
  </si>
  <si>
    <t>Газораспределительные сети к населенным пунктам Дворики, Новая Головинка, Сергеевка, Старая Головинка, Ясенок Фатежского района Курской области</t>
  </si>
  <si>
    <t xml:space="preserve">Курская область, Фатежский район, населенные пункты Дворики, Новая Головинка, Сергеевка, Старая Головинка, Ясенок </t>
  </si>
  <si>
    <t>20,6248 км</t>
  </si>
  <si>
    <t>Администрация Дмитриевского района</t>
  </si>
  <si>
    <t>2023 г.</t>
  </si>
  <si>
    <t>9,1725 км</t>
  </si>
  <si>
    <t>с. Коробкино Платавского сельсовета Конышевского района Курской области</t>
  </si>
  <si>
    <t>10,622 км</t>
  </si>
  <si>
    <t>(д. Хатуша, с. Макаро-Петровское) Наумовского сельсовета Конышевского района Курской области</t>
  </si>
  <si>
    <t>18,4165 км</t>
  </si>
  <si>
    <t>Газоснабжение с. Левшинка Льговского района Курской области</t>
  </si>
  <si>
    <t>Администрация Льговского района</t>
  </si>
  <si>
    <t>6,975 км</t>
  </si>
  <si>
    <t>4,992 км</t>
  </si>
  <si>
    <t>д. Надеждовка Густомойского сельсовета Льговского района Курской области</t>
  </si>
  <si>
    <t>8,991 км</t>
  </si>
  <si>
    <t>Реконструкция тепловых сетей на территории муниципального образования г. Курск Курской области</t>
  </si>
  <si>
    <t>Филиал ПАО «Квадра»- «Курская генерация»</t>
  </si>
  <si>
    <t>Объекты водоснабжения и водоотведения</t>
  </si>
  <si>
    <t>Реконструкция  системы биологической очистки на городских очистных сооружениях г. Курска</t>
  </si>
  <si>
    <t>Муниципальная  собственность</t>
  </si>
  <si>
    <t>150 тыс. м3 воды в сутки</t>
  </si>
  <si>
    <t>МО Советский район Курской области</t>
  </si>
  <si>
    <t>Администрация Беловского района</t>
  </si>
  <si>
    <t>1430 м</t>
  </si>
  <si>
    <t>Водоснабжение с. Старый Город Старогородского сельсовета Дмитриевского района Курской области</t>
  </si>
  <si>
    <t xml:space="preserve"> с. Старый Город Старогородского сельсовета Дмитриевского района Курской области</t>
  </si>
  <si>
    <t>7428,2 м</t>
  </si>
  <si>
    <t>Администрация Поныровского района</t>
  </si>
  <si>
    <t>п. Поныри Поныровского района Курской области</t>
  </si>
  <si>
    <t>4546,0 м</t>
  </si>
  <si>
    <t>Водоснабжение п. Пристень Пристенского района Курской области</t>
  </si>
  <si>
    <t>Администрация                    п. Пристень</t>
  </si>
  <si>
    <t>п. Пристень Пристенского района Курской области</t>
  </si>
  <si>
    <t>2123,5 м</t>
  </si>
  <si>
    <t>1022,5 м</t>
  </si>
  <si>
    <t>2408,1 м</t>
  </si>
  <si>
    <t>Реконструкция сетей водопровода сл. Михайловка Железногорского района Курской области</t>
  </si>
  <si>
    <t>МО Железногорский район Курской области</t>
  </si>
  <si>
    <t>2022-2023 гг.</t>
  </si>
  <si>
    <t>2784 м</t>
  </si>
  <si>
    <t>2482,5 м</t>
  </si>
  <si>
    <t>Администрация                   г. Курска</t>
  </si>
  <si>
    <t>1253,4 м</t>
  </si>
  <si>
    <t>2023-2024 гг.</t>
  </si>
  <si>
    <t xml:space="preserve">2023 г. </t>
  </si>
  <si>
    <t>Администрация Советского района</t>
  </si>
  <si>
    <t>10 м3</t>
  </si>
  <si>
    <t>Техперевооружение ПС 110 кВ Фатеж с заменой масляных выключателей 110 кВ на элегазовые (2 шт)</t>
  </si>
  <si>
    <t>32 МВА</t>
  </si>
  <si>
    <t>Техперевооружение ПС 110 кВ Щигры с заменой масляных выключателей 110 кВ на элегазовые (2 шт)</t>
  </si>
  <si>
    <t>50 МВА</t>
  </si>
  <si>
    <t>Курская область, г. Курчатов</t>
  </si>
  <si>
    <t>2013- 2027 гг.</t>
  </si>
  <si>
    <t>Транспортная развязка на улице Карла Маркса в месте примыкания проспекта Победы</t>
  </si>
  <si>
    <t>Курская область,              г. Курск</t>
  </si>
  <si>
    <t>Автомобильная дорога «Обоянь-Солнцево-Мантурово»-Большие Крюки»-Водяная Мельница» в Пристенском районе Курской области</t>
  </si>
  <si>
    <t>Курская область,        Пристенский район</t>
  </si>
  <si>
    <t>1,40655 км</t>
  </si>
  <si>
    <t>ОКУ «Курскавтодор»</t>
  </si>
  <si>
    <t>Курская область, Железногорский район</t>
  </si>
  <si>
    <t xml:space="preserve"> 2021-2023 гг.</t>
  </si>
  <si>
    <t>Курская область, Дмитриевский район</t>
  </si>
  <si>
    <t>Автомобильная дорога «Крым»-Полный-«Крым»-Полевая»-«Полевая-Кизилово» в Медвенском и Курском районах Курской области</t>
  </si>
  <si>
    <t>2022-2024 гг.</t>
  </si>
  <si>
    <t>5,57355 км</t>
  </si>
  <si>
    <t>5,1 км</t>
  </si>
  <si>
    <t>д. Малый Каменец Большесолдатского района Курской области</t>
  </si>
  <si>
    <t>1,804 км</t>
  </si>
  <si>
    <t>Администрация Курского района Курской области</t>
  </si>
  <si>
    <t>д. В. Гуторово Курский район Курской области</t>
  </si>
  <si>
    <t>1,965 км</t>
  </si>
  <si>
    <t xml:space="preserve">Автомобильная дорога по ул. Афанасьевская с.Афанасьевка Солнцевского района Курской области </t>
  </si>
  <si>
    <t>Администрация Солнцевского района Курской области</t>
  </si>
  <si>
    <t>с. Афанасьевка Солнцевского района Курской области</t>
  </si>
  <si>
    <t>3,58 км</t>
  </si>
  <si>
    <t>Администрация Дмитриевского района Курской области</t>
  </si>
  <si>
    <t>3,508 км</t>
  </si>
  <si>
    <t>Администрация          Золотухинского района Курской области</t>
  </si>
  <si>
    <t>2,566 км</t>
  </si>
  <si>
    <t>д. Новая Слободка Золотухинского района Курской области</t>
  </si>
  <si>
    <t xml:space="preserve">Администрация Советского района Курской области </t>
  </si>
  <si>
    <t>с. Мелехово Советского района Курской области</t>
  </si>
  <si>
    <t>2022-2025 гг.</t>
  </si>
  <si>
    <t>320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</si>
  <si>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Поликлиника ОБУЗ «Областной клинический противотуберкулезный диспансер», расположенная по адресу: г. Курск, ул. 3-я Пушкарная, 2</t>
  </si>
  <si>
    <t>2020 - 2025 гг.</t>
  </si>
  <si>
    <t>18 коек дневного стационара, 250 посещений в смену</t>
  </si>
  <si>
    <t>250 посещений в смену</t>
  </si>
  <si>
    <t>43,552 тыс.кв.м</t>
  </si>
  <si>
    <t>Курская область,            г. Курск</t>
  </si>
  <si>
    <t>225 мест</t>
  </si>
  <si>
    <t>МКОУ «Саморядовская средняя общеобразовательная школа» Большесолдатского района Курской области</t>
  </si>
  <si>
    <t>250 мест</t>
  </si>
  <si>
    <t>Курская область,                     г. Курск</t>
  </si>
  <si>
    <t>75 чел.</t>
  </si>
  <si>
    <t>Объекты социального обслуживания населения</t>
  </si>
  <si>
    <t>100 койко-мест</t>
  </si>
  <si>
    <t>70 койко-мест</t>
  </si>
  <si>
    <t>100 тысяч туристов в год</t>
  </si>
  <si>
    <t>14014,65 м2</t>
  </si>
  <si>
    <t>пос. Коммунар Коммунаровского сельсовета Беловского района Курской области</t>
  </si>
  <si>
    <t>Реконструкция системы водоснабжения п. Садовый Михайлоанненского сельсовета Советского района Курской области</t>
  </si>
  <si>
    <t>п. Садовый, Советский район, Курская область</t>
  </si>
  <si>
    <t xml:space="preserve">сл. Михайловка, Железногорский район, Курская область </t>
  </si>
  <si>
    <t>8542,2 м</t>
  </si>
  <si>
    <t>8842,6 м</t>
  </si>
  <si>
    <t>4435,2 м</t>
  </si>
  <si>
    <t>Водопроводная сеть по улицам г. Курска. Водопроводная сеть до земельных участков с кадастровыми номерами 46:29:102092:1,46:29:102094:1 в г. Курске</t>
  </si>
  <si>
    <t>д. Грязнеивановка Александровского сельсовета Советского района Курской области</t>
  </si>
  <si>
    <t>г. Щигры, Щигровский район Курской области</t>
  </si>
  <si>
    <t xml:space="preserve"> Собственность Курской области</t>
  </si>
  <si>
    <t>Курская область, Медвенский и Курский районы</t>
  </si>
  <si>
    <t>п. Первоавгустовский Дмитриевского района Курской области</t>
  </si>
  <si>
    <t>Автомобильная дорога  «Курск - Поныри» - ст. Свобода - Александровка - Чурилово</t>
  </si>
  <si>
    <t>Автомобильная дорога в с. «ст. Свобода - Гремячка» - Новая Слободка Золотухинского района Курской области</t>
  </si>
  <si>
    <t xml:space="preserve">ул. Центральная, д. 1, пос. Марьино, Рыльский район Курской области  </t>
  </si>
  <si>
    <t>г. Фатеж, Фатежский район Курской области</t>
  </si>
  <si>
    <t>ул. Молодежная и            ул. Колхозная и участки напорных и самотечных коллекторов в                пос. Конышевка Конышевского района Курской области</t>
  </si>
  <si>
    <t>Курская область,             г. Курск</t>
  </si>
  <si>
    <t>2021-2024 гг.</t>
  </si>
  <si>
    <t>2024 г.</t>
  </si>
  <si>
    <t>Водовод от Киевского водозабора до насосной станции №7 в г. Курске</t>
  </si>
  <si>
    <t>Областная собственность</t>
  </si>
  <si>
    <t>14000 м3/сут</t>
  </si>
  <si>
    <t>1.11</t>
  </si>
  <si>
    <t>1.12</t>
  </si>
  <si>
    <t>Курская область, Пристенский район,       с. Красниково</t>
  </si>
  <si>
    <t>150 м3/сутки</t>
  </si>
  <si>
    <t>110/10 кВ</t>
  </si>
  <si>
    <t>Объем инвестиций  2023 - 2025 годов, тыс.руб. (план)</t>
  </si>
  <si>
    <t>3. Транспортный комплекс</t>
  </si>
  <si>
    <t>г. Курск, 
пр-т Плевицкой</t>
  </si>
  <si>
    <t>г. Курск, ул. 3-я Пушкарная, 2</t>
  </si>
  <si>
    <t>Курская область, Большесолдатский район, с. Саморядово</t>
  </si>
  <si>
    <t>Курская область, Октябрьский район, с. Дьяконово ул., Победы, 63</t>
  </si>
  <si>
    <t>140 мест</t>
  </si>
  <si>
    <t>Крытый плавательный бассейн КГУ</t>
  </si>
  <si>
    <t>Дом-интернат для престарелых и инвалидов в 
с. Черкасская Конопелька, Махновский сельсовет, Суджанский район, Курская область</t>
  </si>
  <si>
    <t>с. Чурилово, Курский район, Курская область</t>
  </si>
  <si>
    <t>Курская область,                      г. Курск, ул.Луначарского, 8</t>
  </si>
  <si>
    <t>Автомобильная дорога «Крым»-Игино-Троицкое-«Тросна-Калиновка»-«Михайловка-Линец»-Жилино Железногорский район Курской области</t>
  </si>
  <si>
    <t>1,744 км</t>
  </si>
  <si>
    <t>Автомобильная дорога «А-142 Тросна-Калиновка, км 51+729 – км 51+996, км 52+059 – км 98+255» - Дмитриев – Береза – Меньшиково - Хомутовка» в Дмитриевском районе Курской области</t>
  </si>
  <si>
    <t>Курская область, Курский и Октябрьский районы</t>
  </si>
  <si>
    <t>3,505 км</t>
  </si>
  <si>
    <t>Курская область, Октябрьский район</t>
  </si>
  <si>
    <t>3,192 км</t>
  </si>
  <si>
    <t>Курская область, Пристенский и Мантуровский районы</t>
  </si>
  <si>
    <t>6,97796 км</t>
  </si>
  <si>
    <t xml:space="preserve">Магистральная улица общегородского значения от ул. Энгельса до пр-кта Ленинского Комсомола в г. Курск (I и II этапы строительства) </t>
  </si>
  <si>
    <t>3.1</t>
  </si>
  <si>
    <t>3.7</t>
  </si>
  <si>
    <t>3.9</t>
  </si>
  <si>
    <t>3.15</t>
  </si>
  <si>
    <t>3.16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</si>
  <si>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</si>
  <si>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</si>
  <si>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</si>
  <si>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</si>
  <si>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</si>
  <si>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</si>
  <si>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</si>
  <si>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</si>
  <si>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</si>
  <si>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</si>
  <si>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4.12</t>
  </si>
  <si>
    <t>4.13</t>
  </si>
  <si>
    <t>4.14</t>
  </si>
  <si>
    <t>4.15</t>
  </si>
  <si>
    <t>4.16</t>
  </si>
  <si>
    <t>4.19</t>
  </si>
  <si>
    <t>1.28</t>
  </si>
  <si>
    <t>Газопровод высокого давления от ГРС до ГРП фабрики окомкования г.Железногорск</t>
  </si>
  <si>
    <t>Курская область, г.Железногорск</t>
  </si>
  <si>
    <t>н/д</t>
  </si>
  <si>
    <t>2021 - 2023 гг.</t>
  </si>
  <si>
    <t>22,4969 км</t>
  </si>
  <si>
    <t xml:space="preserve">Администрация Фатежского района </t>
  </si>
  <si>
    <t>2 877,0 м</t>
  </si>
  <si>
    <t>Филиал ПАО «Россети Центр» - «Курскэнерго»</t>
  </si>
  <si>
    <t>2024-2025 гг.</t>
  </si>
  <si>
    <t>3.11</t>
  </si>
  <si>
    <t>4.6</t>
  </si>
  <si>
    <t>4.7</t>
  </si>
  <si>
    <t>1.27</t>
  </si>
  <si>
    <t>»</t>
  </si>
  <si>
    <t>Газораспределительные сети низкого и среднего давления в п. Долгая Щека Железногорского района Курской области</t>
  </si>
  <si>
    <t>2023-2024</t>
  </si>
  <si>
    <t>8,134 км</t>
  </si>
  <si>
    <t>Курская область, железногорский район, п. Долгая Щека</t>
  </si>
  <si>
    <t>1.29</t>
  </si>
  <si>
    <t>1.30</t>
  </si>
  <si>
    <t>1.31</t>
  </si>
  <si>
    <t>2023-2026</t>
  </si>
  <si>
    <t>11,701 км</t>
  </si>
  <si>
    <t>2,593 км</t>
  </si>
  <si>
    <t>2,940 км</t>
  </si>
  <si>
    <t>2.5</t>
  </si>
  <si>
    <t>Сети электропередачи с устройством сетей уличного освещения в п. Долгая Щека Железногорского района Курской области</t>
  </si>
  <si>
    <t xml:space="preserve">Строительство </t>
  </si>
  <si>
    <t>1786,04 м2</t>
  </si>
  <si>
    <t>Муниципальное дошкольное учреждение – детский сад в п. Долгая Щека Железногорского района Курской области</t>
  </si>
  <si>
    <t>60 мест</t>
  </si>
  <si>
    <t>9,850 км</t>
  </si>
  <si>
    <t>1.32</t>
  </si>
  <si>
    <t>4.21</t>
  </si>
  <si>
    <t>4.22</t>
  </si>
  <si>
    <t>2023-2025 гг.</t>
  </si>
  <si>
    <t>с. Левшинка Льговского района Курской области</t>
  </si>
  <si>
    <t>2018-2023 г.</t>
  </si>
  <si>
    <t>Муниципальное образование «Город Курск»</t>
  </si>
  <si>
    <t>1067 м. 16,0 м3 час</t>
  </si>
  <si>
    <t>ул. Листопадная,                       г. Курск, Курская область</t>
  </si>
  <si>
    <t>3,06697 км</t>
  </si>
  <si>
    <t>3,103 км</t>
  </si>
  <si>
    <t>Экспозиционный корпус Курского областного краеведческого музея в объекте культурного наследия регионального значения «Здание мужской классической гимназии, 1836-1842 гг.», расположенном по адресу: Курская область, г.Курск, ул. Луначарского, 8, здание литер «В»</t>
  </si>
  <si>
    <t>2022 - 2024 гг.</t>
  </si>
  <si>
    <t>Федеральная собственность</t>
  </si>
  <si>
    <t>3248,37 м2</t>
  </si>
  <si>
    <r>
      <t>0,8</t>
    </r>
    <r>
      <rPr>
        <sz val="16"/>
        <color rgb="FFFF0000"/>
        <rFont val="Times New Roman"/>
        <family val="1"/>
        <charset val="204"/>
      </rPr>
      <t xml:space="preserve"> </t>
    </r>
    <r>
      <rPr>
        <sz val="16"/>
        <rFont val="Times New Roman"/>
        <family val="1"/>
        <charset val="204"/>
      </rPr>
      <t>км</t>
    </r>
  </si>
  <si>
    <r>
      <t xml:space="preserve">6,726 </t>
    </r>
    <r>
      <rPr>
        <sz val="16"/>
        <rFont val="Times New Roman"/>
        <family val="1"/>
        <charset val="204"/>
      </rPr>
      <t>км</t>
    </r>
  </si>
  <si>
    <r>
      <t>13550 м</t>
    </r>
    <r>
      <rPr>
        <vertAlign val="superscript"/>
        <sz val="16"/>
        <rFont val="Times New Roman"/>
        <family val="1"/>
        <charset val="204"/>
      </rPr>
      <t>2</t>
    </r>
  </si>
  <si>
    <t>Культурно-досуговый центр имени Д. Гранина в Рыльском районе Курской области</t>
  </si>
  <si>
    <t>от_________________№_________</t>
  </si>
  <si>
    <t xml:space="preserve">УТВЕРЖДЕН  
  распоряжением Правительства 
  Курской области </t>
  </si>
  <si>
    <t>Газоснабжение населенных пунктов (д. Хатуша, 
с. Макаро-Петровское) Наумовского сельсовета Конышевского района Курской области</t>
  </si>
  <si>
    <t>д. Левшинка, 
д. Семеновка Льговского района Курской области</t>
  </si>
  <si>
    <t>Сети газораспределения 
д. Надеждовка Густомойского сельсовета Льговского района Курской области</t>
  </si>
  <si>
    <t>Курская область, Железногорский район, п. Долгая Щека</t>
  </si>
  <si>
    <t>Администрация Железногорско-го района</t>
  </si>
  <si>
    <t>Курская область, 
г. Курск</t>
  </si>
  <si>
    <t>Водоснабжение 
пос. Коммунар Коммунаровского сельсовета Беловского района Курской области</t>
  </si>
  <si>
    <t>Курская область, Курский район, 
п. Ворошнево</t>
  </si>
  <si>
    <t>Водоснабжение западной части п. Поныри Поныровского района Курской области</t>
  </si>
  <si>
    <t>Две канализационные насосные станции по 
ул. Молодежная и 
ул. Колхозная и участки напорных и самотечных коллекторов в пос. Конышевка Конышевского района Курской области</t>
  </si>
  <si>
    <t>Система воодоотведения ЮЗЖР. Коллектор самотечный по ул. Парк Солянка</t>
  </si>
  <si>
    <t>с. Сейм (Михеполье) Мантуровского района Курской области</t>
  </si>
  <si>
    <t>Водоснабжение с. Сейм (Михеполье) Мантуровского района Курской области</t>
  </si>
  <si>
    <t xml:space="preserve">л. Тургенева, 
ул. Репина, 
ул. Устимовича, 
г. Курск, Курская область </t>
  </si>
  <si>
    <t>ул. Мичурина и 
ул. Лермонтова в городе Дмитриеве Курской области</t>
  </si>
  <si>
    <t xml:space="preserve">Ливневая канализация с очистными сооружениями  для территории микрорайона № 2 комплексной жилой застройки жилого района «Северный» г. Курска  </t>
  </si>
  <si>
    <t>Водопроводная сеть по улицам г. Курска - 
ул. Тургенева, ул. Репина, 
ул. Устимовича и прилегающих</t>
  </si>
  <si>
    <t>Сети и очистные сооружения хозбытовой канализации для туристического кластера в 
с. Красниково Пристенского района Курской области</t>
  </si>
  <si>
    <t>Курская область, Фатежский район, 
с. Верхний Любаж</t>
  </si>
  <si>
    <t>Водоснабжение ул. Колхозная и ул. Белая 
с. Верхний Любаж Фатежского района Курской области. Реконструкция</t>
  </si>
  <si>
    <t>Сети водоснабжения в 
п. Долгая Щека Железногорского района Курской области</t>
  </si>
  <si>
    <t xml:space="preserve">Администрация Железногорско-го  района </t>
  </si>
  <si>
    <t>Реконструкция водозаборных скважин и сетей водоснабжения в 
с. Линец Железногорского района Курской области</t>
  </si>
  <si>
    <t>Водоснабжение ул. Садовая и ул. Пролетарская в 
с. Веретенино Железногорского района Курской области</t>
  </si>
  <si>
    <t>Администрация Большесолдатс-кого района</t>
  </si>
  <si>
    <t>Администрация Большесолдатс-кого района Курской области</t>
  </si>
  <si>
    <t>АО «Газпром газораспределе-ние Курск»</t>
  </si>
  <si>
    <t>Трансформаторная подстанция / микрорайон 1 жилого района «Северный» г. Курска</t>
  </si>
  <si>
    <t xml:space="preserve"> Курская область, Микрорайон 1 жилого района «Северный»
 г. Курска </t>
  </si>
  <si>
    <t>Строительство автомобильной дороги к Мясохладобойне от автомобильной дороги «Крым»-птицефабрика «Курская» в Курском и Октябрьском районах Курской области</t>
  </si>
  <si>
    <t>Подъездная автомобильная дорога к комбикормовому заводу ООО «Мираторг-Курск» в Октябрьском районе Курской области</t>
  </si>
  <si>
    <t>Автомобильная дорога 
«2-е Плоское-Черновец-Владимировка»-Сейм в Пристенском и Мантуровском районах Курской области</t>
  </si>
  <si>
    <t>Проезд по ул. Абессиняя в 
д. Малый Каменец Большесолдатского района Курской области</t>
  </si>
  <si>
    <t>Автомобильная дорога по 
д. В. Гуторово с подъездом к школе в Полевском сельсовете Курского района Курской области</t>
  </si>
  <si>
    <t>Автодорога по 
п. Первоавгустовский Первоавгустовского сельсовета Дмитриевского района Курской области: 
ул. Красная площадь, 
ул. Набережная, 
ул. Красная, 
ул. Пролетарская, 
ул. Веры Терещенко, 
ул. Комсомольская, 
ул. Калинина, 
ул. Пионерская</t>
  </si>
  <si>
    <t>д. Чурилово Золотухинского района Курской области</t>
  </si>
  <si>
    <t>Многопрофильная областная детская клиническая больница 
3 уровня в г. Курске</t>
  </si>
  <si>
    <t>Реконструкция автомобильной дороги  «38236 ОПМР 003 
д. Волжанец - с. Мелехов» км 0 - км 3,1</t>
  </si>
  <si>
    <t xml:space="preserve"> Курская область, 
г. Обоянь, 
ул. Луначарского, 
дом 77</t>
  </si>
  <si>
    <t>Взрослая поликлиника ОБУЗ «Обоянская центральная районная больница», расположнная по адресу: Курская область, г. Обоянь, ул. Луначарского, дом 77</t>
  </si>
  <si>
    <t xml:space="preserve"> МКОУ «Залининская средняя общеобразовательная школа» Октябрьского района Курской области по адресу: Курская область, Октябрьский район, 
с. Дьяконово, ул. Победы, 63</t>
  </si>
  <si>
    <t>ФГБОУ ВО «Курский государствен-ный университет»</t>
  </si>
  <si>
    <t xml:space="preserve">Софинансирование строительства объекта «Дом-интернат для престарелых и инвалидов в
 с. Чурилово, Курский район, Курская область» </t>
  </si>
  <si>
    <t xml:space="preserve">  Курская область, Суджанский район, 
с. Черкасская Конопелька </t>
  </si>
  <si>
    <t>Курская обл., Глушковский район, п. Глушково,
 ул. Садовая, д. 53-а</t>
  </si>
  <si>
    <t>Курская область,                      г. Рыльск, 
ул. Р. Люксембург (73 квартал)</t>
  </si>
  <si>
    <t>Строительство Центра культурного развития по адресу: Россия, Курская область, г. Рыльск,
 ул. Р. Люксембург (73 квартал)</t>
  </si>
  <si>
    <t>Курская область, Рыльский район, 
с. Пригородняя Слободка</t>
  </si>
  <si>
    <t>Культурно-досуговоый центр на территории туристического кластера в 
с. Красниково Пристенского района Курской области</t>
  </si>
  <si>
    <t>Курская область, 
г. Курск, 
ул. Коммунис-тическая, д. 4а</t>
  </si>
  <si>
    <t>Общеобразовательная школа на 1600 мест по адресу: 
пр-т Н. Плевицкой, г. Курск</t>
  </si>
  <si>
    <t>Правительство Курской области</t>
  </si>
  <si>
    <t>г. Курск, 
пр-т Н. Плевицкой</t>
  </si>
  <si>
    <t>1600 мест</t>
  </si>
  <si>
    <t>Реконструкция водозабора «Полевой» и участков водопроводной сети на 
ул. Мичурина и 
ул. Лермонтова в городе Дмитриеве Курской области</t>
  </si>
  <si>
    <t>Водозаборный узел в 
д. Грязнеивановка Александровского сельсовета Советского района Курской области</t>
  </si>
  <si>
    <t>4.23</t>
  </si>
  <si>
    <t>Крытый футбольный манеж,     г. Курск</t>
  </si>
  <si>
    <t>ОБУССОКО «Глушковский интернат», 
Курская обл., Глушковский район, 
п. Глушково, ул. Садовая, 
д. 53-а</t>
  </si>
  <si>
    <t>Газопровод высокого, среднего и низкого давления к населенным пунктам 
с. Ширково, д.Хрылевка, 
х. Заветенский Конышевского района Курской области</t>
  </si>
  <si>
    <t xml:space="preserve">Межпоселковый газопровод высокого давления к 
с. Коробкино и с. Осоцкое Поповкинского сельсовета Дмитриевского района Курской области </t>
  </si>
  <si>
    <t xml:space="preserve">с. Коробкино и 
с. Осоцкое Поповкинского сельсовета Дмитриевского района Курской области </t>
  </si>
  <si>
    <t>Курская область, Конышевский район,           с. Ширково, д.Хрылевка, 
х. Заветенский</t>
  </si>
  <si>
    <t>Газоснабжение 
с. Коробкино Платавского сельсовета Конышевского района Курской области</t>
  </si>
  <si>
    <t>Газоснабжение 
д. Левшинка, д. Семеновка Льговского района Курской области</t>
  </si>
  <si>
    <t>Средняя общеобразовательная школа на 1000 мест на проспекте 
А. Дериглазова г.Курска</t>
  </si>
  <si>
    <t>Пристрой (реконструкция) к зданию МБОУ «Средняя общеобразовательная школа  № 45»</t>
  </si>
  <si>
    <t xml:space="preserve">Комплексное развитие территории микрорайона 4 жилого района «Северный»,
  г. Курска. Детский сад на 150 мест </t>
  </si>
  <si>
    <t>Детский сад на 140 мест по проспекту Вячеслава Клыкова г. Курска / Курская область, 
г. Курск, проспект Вячеслава Клыкова</t>
  </si>
  <si>
    <t xml:space="preserve">Комплексное развитие территории микрорайона 4 жилого района «Северный»,  
г. Курска. Детский сад на 150 мест </t>
  </si>
  <si>
    <t>Муниципальный многофункциональный физкультурно-оздоровительный комплекс в 
п. Долгая Щека Железногорского района Курской области</t>
  </si>
  <si>
    <t>Финансирование объекта не осуществлялось</t>
  </si>
  <si>
    <t>Объект запланирован к реализации в 2023-2025 годах.
Срок ввода в эксплуатацию в 2025 году.</t>
  </si>
  <si>
    <t>Объект введен в эксплуатацию.</t>
  </si>
  <si>
    <t>Объект введен в эксплуатпцию.</t>
  </si>
  <si>
    <t>2039,25 м2</t>
  </si>
  <si>
    <t>СМР -100%, в сответсвии с Соглашением оплата сентябрь
 2023 г.</t>
  </si>
  <si>
    <t>2022-2023 г.</t>
  </si>
  <si>
    <t xml:space="preserve"> Выполняется корректировка проектно-сметной документации. </t>
  </si>
  <si>
    <t xml:space="preserve">Контракт на выполнение работ по  проектированию, строительству и вводу объекта в эксплуатацию заключен 22.02.2023 с 
 АО "КПД им.А.Дериглазова". Ведется разаработка проектно-сметной документации.   </t>
  </si>
  <si>
    <t xml:space="preserve">
Строительная готовность - 5%.</t>
  </si>
  <si>
    <t xml:space="preserve">Степень готовности - 7%. </t>
  </si>
  <si>
    <t>СМР-100%</t>
  </si>
  <si>
    <t>Объект запланирован к вводу в 2023 году.</t>
  </si>
  <si>
    <t>Объект запланирован к вводу в 2023 году.
За шесть месяцев текущего года кассовый расход составил 
41 855,328 тыс.рублей.</t>
  </si>
  <si>
    <t>Объект запланирован к вводу в 2023 году.
За шесть месяцев текущего года кассовый расход составил 
18 508,665 тыс. рублей.</t>
  </si>
  <si>
    <t>Объект запланирован к вводу в 2023 году.
За шесть месяцев текущего года кассовый расход составил 
215 853,954 тыс.рублей.</t>
  </si>
  <si>
    <t>Объект запланирован к вводу в 2024 году.
За шесть месяцев текущего года кассовый расход составил 
85 681,184 тыс.рублей.</t>
  </si>
  <si>
    <t>Объект запланирован к вводу в 2023 году.                           
 За шесть месяцев текущего года кассовый расход составил 
247 270,352 тыс.рублей.</t>
  </si>
  <si>
    <t>Объект запланирован к вводу в 2023 году.                           
  За шесть месяцев текущего года кассовый расход составил 
112 857,745 тыс.рублей.</t>
  </si>
  <si>
    <t>Объект запланирован к вводу в 2023 году.
За шесть месяцев текущего года кассовый расход составил 
130 420,067 тыс. рублей.</t>
  </si>
  <si>
    <t xml:space="preserve">Объект запланирован к вводу в 2024 году.                                                                                                                                          За шесть месяцев текущего года кассовый расход составил 122,00 тыс. рублей.
</t>
  </si>
  <si>
    <t xml:space="preserve">Объект запланирован к вводу в 2023 году.
За шесть месяцев месяца текущего года кассовый расход составляет 
29 536 677,96 рублей
</t>
  </si>
  <si>
    <t xml:space="preserve">Объект запланирован к вводу в 2023 году.
За шесть меяцев текущего года кассовый расход составляет 
10 447,322 тыс. рублей
</t>
  </si>
  <si>
    <t xml:space="preserve">Объект запланирован к вводу в 2023 году.
За шесть месяцев текущего года кассовый расход составляет 
 0,00 рублей
</t>
  </si>
  <si>
    <t>СМР:
- устройство монолитного ростверка -100%;
- армирование наружных стен - 90%;
- бетонирование наружных стен - 15%;
- устройство бетонных полов подвала - 40%</t>
  </si>
  <si>
    <t xml:space="preserve">Степень готовности - 92%. 
</t>
  </si>
  <si>
    <t xml:space="preserve">Степень готовности - 38%
</t>
  </si>
  <si>
    <t xml:space="preserve">Степень готовности - 87%.                                                     </t>
  </si>
  <si>
    <t xml:space="preserve">Степень готовности - 88%.                                                           </t>
  </si>
  <si>
    <t xml:space="preserve">Степень готовности - 94%.                                                            </t>
  </si>
  <si>
    <t>Степень готовности - 37%</t>
  </si>
  <si>
    <t>Степень готовности 92%.</t>
  </si>
  <si>
    <t xml:space="preserve">Степень готовности - 96%. 
</t>
  </si>
  <si>
    <t xml:space="preserve">Ведутся работы по прокладке водопровода - 27%.  </t>
  </si>
  <si>
    <t xml:space="preserve">Строительная готовность - 87%.   </t>
  </si>
  <si>
    <t xml:space="preserve">Строительно-монтажные работы завершены. </t>
  </si>
  <si>
    <t xml:space="preserve">Степень готовности - 97%.
</t>
  </si>
  <si>
    <t>СМР-92%</t>
  </si>
  <si>
    <t xml:space="preserve">Степень готовности  - 89%. 
</t>
  </si>
  <si>
    <t xml:space="preserve">Строительная готовность - 88%.   </t>
  </si>
  <si>
    <t>СМР-63%</t>
  </si>
  <si>
    <t>СМР-93%</t>
  </si>
  <si>
    <t>СМР-48%</t>
  </si>
  <si>
    <t>Степень готовности - 64%.</t>
  </si>
  <si>
    <t>Степень готовности - 29%</t>
  </si>
  <si>
    <t>Степень готовности - 23%</t>
  </si>
  <si>
    <t>Степень готовности - 19%</t>
  </si>
  <si>
    <t>Степень готовности - 13%</t>
  </si>
  <si>
    <t xml:space="preserve">Степень готовности - 29%.                                                                                                         </t>
  </si>
  <si>
    <t xml:space="preserve">Строительная готовность - 11%.  </t>
  </si>
  <si>
    <t xml:space="preserve">Степень готовности -  25%.                                                                                        </t>
  </si>
  <si>
    <t xml:space="preserve">Степень готовности - 29%. </t>
  </si>
  <si>
    <t>Степень готовности - 46%</t>
  </si>
  <si>
    <t>Степень готовности - 31,5%</t>
  </si>
  <si>
    <t>Степень готовности - 21%</t>
  </si>
  <si>
    <t>Степень готовности - 16%</t>
  </si>
  <si>
    <t xml:space="preserve">Степень готовности - 54%.                                                   </t>
  </si>
  <si>
    <t xml:space="preserve">Степень готовности - 92%.  </t>
  </si>
  <si>
    <t xml:space="preserve">Объект запланирован к вводу в 2023 году.
За шесть месяцев текущего года кассовый расход составляет 
25 877 791,00 рублей
</t>
  </si>
  <si>
    <t xml:space="preserve">Объект запланирован к вводу в 2023 году.
За шесть месяцев текущего года кассовый расход составляет
 0,00 рублей
</t>
  </si>
  <si>
    <t xml:space="preserve">Объект запланирован к вводу в 2023 году.
За шесть меяцев текущего года кассовый расход составляет 
0,00 рублей
</t>
  </si>
  <si>
    <t>ОТЧЕТ по плану создания инвестиционных объектов и объектов инфраструктуры в Курской области за ИЮНЬ 2023 года</t>
  </si>
  <si>
    <t xml:space="preserve">Степень готовности - 80%. 
                   </t>
  </si>
  <si>
    <t xml:space="preserve">Степень готовности - 80%.   </t>
  </si>
  <si>
    <t xml:space="preserve">Степень готовности - 83% . </t>
  </si>
  <si>
    <t xml:space="preserve">Степень готовности - 69,3%. </t>
  </si>
  <si>
    <t xml:space="preserve">Степень готовности - 82,22%.                                                                        </t>
  </si>
  <si>
    <t xml:space="preserve"> Степень готовности - 20,42%.                                                                       </t>
  </si>
  <si>
    <t xml:space="preserve">Степень готовности - 50%.                                     </t>
  </si>
  <si>
    <t xml:space="preserve">Степень готовности - 40%.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</si>
</sst>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₽_-;\-* #,##0.00\ _₽_-;_-* &quot;-&quot;??\ _₽_-;_-@_-"/>
    <numFmt numFmtId="165" formatCode="#,##0.000"/>
    <numFmt numFmtId="166" formatCode="0.000"/>
    <numFmt numFmtId="167" formatCode="_-* #,##0.00_р_._-;\-* #,##0.00_р_._-;_-* &quot;-&quot;??_р_._-;_-@_-"/>
    <numFmt numFmtId="168" formatCode="#,##0.00,"/>
    <numFmt numFmtId="169" formatCode="#,##0.00000"/>
  </numFmts>
  <fonts count="24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name val="Times New Roman"/>
      <family val="1"/>
      <charset val="204"/>
    </font>
    <font>
      <sz val="2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25"/>
      <name val="Times New Roman"/>
      <family val="1"/>
      <charset val="204"/>
    </font>
    <font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16"/>
      <color rgb="FF1C1C1C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rgb="FFFF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vertAlign val="superscript"/>
      <sz val="16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3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5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164" fontId="11" fillId="0" borderId="0" applyFont="0" applyFill="0" applyBorder="0"/>
    <xf numFmtId="43" fontId="11" fillId="0" borderId="0" applyFont="0" applyFill="0" applyBorder="0"/>
    <xf numFmtId="168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167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164" fontId="11" fillId="0" borderId="0" applyFont="0" applyFill="0" applyBorder="0"/>
    <xf numFmtId="164" fontId="11" fillId="0" borderId="0" applyFont="0" applyFill="0" applyBorder="0"/>
    <xf numFmtId="164" fontId="11" fillId="0" borderId="0" applyFont="0" applyFill="0" applyBorder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0" fillId="0" borderId="0"/>
    <xf numFmtId="0" fontId="2" fillId="0" borderId="0"/>
    <xf numFmtId="0" fontId="4" fillId="0" borderId="0"/>
    <xf numFmtId="0" fontId="4" fillId="0" borderId="0"/>
    <xf numFmtId="164" fontId="4" fillId="0" borderId="0" applyFont="0" applyFill="0" applyBorder="0"/>
    <xf numFmtId="43" fontId="4" fillId="0" borderId="0" applyFont="0" applyFill="0" applyBorder="0"/>
    <xf numFmtId="168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167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164" fontId="4" fillId="0" borderId="0" applyFont="0" applyFill="0" applyBorder="0"/>
    <xf numFmtId="164" fontId="4" fillId="0" borderId="0" applyFont="0" applyFill="0" applyBorder="0"/>
    <xf numFmtId="164" fontId="4" fillId="0" borderId="0" applyFont="0" applyFill="0" applyBorder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165" fontId="3" fillId="0" borderId="0" xfId="0" applyNumberFormat="1" applyFont="1" applyAlignment="1">
      <alignment wrapText="1"/>
    </xf>
    <xf numFmtId="0" fontId="9" fillId="2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wrapText="1"/>
    </xf>
    <xf numFmtId="0" fontId="17" fillId="0" borderId="2" xfId="0" applyFont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165" fontId="19" fillId="3" borderId="2" xfId="0" applyNumberFormat="1" applyFont="1" applyFill="1" applyBorder="1" applyAlignment="1">
      <alignment horizontal="center" vertical="center" wrapText="1"/>
    </xf>
    <xf numFmtId="165" fontId="20" fillId="3" borderId="2" xfId="0" applyNumberFormat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18" fillId="3" borderId="1" xfId="22" applyFont="1" applyFill="1" applyBorder="1" applyAlignment="1">
      <alignment horizontal="center" vertical="center" wrapText="1"/>
    </xf>
    <xf numFmtId="165" fontId="18" fillId="3" borderId="1" xfId="20" applyNumberFormat="1" applyFont="1" applyFill="1" applyBorder="1" applyAlignment="1">
      <alignment horizontal="center" vertical="center" wrapText="1"/>
    </xf>
    <xf numFmtId="165" fontId="20" fillId="3" borderId="1" xfId="20" applyNumberFormat="1" applyFont="1" applyFill="1" applyBorder="1" applyAlignment="1">
      <alignment horizontal="center" vertical="center" wrapText="1"/>
    </xf>
    <xf numFmtId="0" fontId="19" fillId="3" borderId="15" xfId="20" applyFont="1" applyFill="1" applyBorder="1" applyAlignment="1">
      <alignment horizontal="center" vertical="center" wrapText="1"/>
    </xf>
    <xf numFmtId="165" fontId="18" fillId="3" borderId="9" xfId="22" applyNumberFormat="1" applyFont="1" applyFill="1" applyBorder="1" applyAlignment="1">
      <alignment horizontal="center" vertical="center" wrapText="1"/>
    </xf>
    <xf numFmtId="1" fontId="18" fillId="3" borderId="9" xfId="22" applyNumberFormat="1" applyFont="1" applyFill="1" applyBorder="1" applyAlignment="1">
      <alignment horizontal="center" vertical="center" wrapText="1"/>
    </xf>
    <xf numFmtId="165" fontId="18" fillId="3" borderId="16" xfId="0" applyNumberFormat="1" applyFont="1" applyFill="1" applyBorder="1" applyAlignment="1">
      <alignment horizontal="center" vertical="center" wrapText="1"/>
    </xf>
    <xf numFmtId="165" fontId="20" fillId="3" borderId="17" xfId="0" applyNumberFormat="1" applyFont="1" applyFill="1" applyBorder="1" applyAlignment="1">
      <alignment horizontal="center" vertical="center" wrapText="1"/>
    </xf>
    <xf numFmtId="3" fontId="20" fillId="3" borderId="17" xfId="0" applyNumberFormat="1" applyFont="1" applyFill="1" applyBorder="1" applyAlignment="1">
      <alignment horizontal="center" vertical="center" wrapText="1"/>
    </xf>
    <xf numFmtId="0" fontId="18" fillId="3" borderId="2" xfId="22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4" fontId="18" fillId="3" borderId="2" xfId="0" applyNumberFormat="1" applyFont="1" applyFill="1" applyBorder="1" applyAlignment="1">
      <alignment horizontal="center" vertical="center"/>
    </xf>
    <xf numFmtId="165" fontId="18" fillId="3" borderId="2" xfId="0" applyNumberFormat="1" applyFont="1" applyFill="1" applyBorder="1" applyAlignment="1">
      <alignment horizontal="center" vertical="center"/>
    </xf>
    <xf numFmtId="165" fontId="18" fillId="3" borderId="2" xfId="0" applyNumberFormat="1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 wrapText="1"/>
    </xf>
    <xf numFmtId="165" fontId="20" fillId="3" borderId="9" xfId="0" applyNumberFormat="1" applyFont="1" applyFill="1" applyBorder="1" applyAlignment="1">
      <alignment horizontal="center" vertical="center" wrapText="1"/>
    </xf>
    <xf numFmtId="0" fontId="18" fillId="3" borderId="15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4" fontId="20" fillId="3" borderId="1" xfId="0" applyNumberFormat="1" applyFont="1" applyFill="1" applyBorder="1" applyAlignment="1">
      <alignment horizontal="center" vertical="center" wrapText="1"/>
    </xf>
    <xf numFmtId="165" fontId="20" fillId="3" borderId="1" xfId="0" applyNumberFormat="1" applyFont="1" applyFill="1" applyBorder="1" applyAlignment="1">
      <alignment horizontal="center" vertical="center" wrapText="1"/>
    </xf>
    <xf numFmtId="165" fontId="18" fillId="3" borderId="1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20" fillId="3" borderId="2" xfId="22" applyFont="1" applyFill="1" applyBorder="1" applyAlignment="1">
      <alignment horizontal="center" vertical="center" wrapText="1"/>
    </xf>
    <xf numFmtId="0" fontId="20" fillId="3" borderId="3" xfId="22" applyFont="1" applyFill="1" applyBorder="1" applyAlignment="1">
      <alignment horizontal="center" vertical="center" wrapText="1"/>
    </xf>
    <xf numFmtId="0" fontId="20" fillId="3" borderId="1" xfId="22" applyFont="1" applyFill="1" applyBorder="1" applyAlignment="1">
      <alignment horizontal="center" vertical="center" wrapText="1"/>
    </xf>
    <xf numFmtId="0" fontId="20" fillId="3" borderId="20" xfId="22" applyFont="1" applyFill="1" applyBorder="1" applyAlignment="1">
      <alignment horizontal="center" vertical="center" wrapText="1"/>
    </xf>
    <xf numFmtId="0" fontId="20" fillId="3" borderId="9" xfId="22" applyFont="1" applyFill="1" applyBorder="1" applyAlignment="1">
      <alignment horizontal="center" vertical="center" wrapText="1"/>
    </xf>
    <xf numFmtId="0" fontId="20" fillId="3" borderId="26" xfId="22" applyFont="1" applyFill="1" applyBorder="1" applyAlignment="1">
      <alignment horizontal="center" vertical="center" wrapText="1"/>
    </xf>
    <xf numFmtId="165" fontId="20" fillId="3" borderId="26" xfId="0" applyNumberFormat="1" applyFont="1" applyFill="1" applyBorder="1" applyAlignment="1">
      <alignment horizontal="center" vertical="center" wrapText="1"/>
    </xf>
    <xf numFmtId="0" fontId="20" fillId="3" borderId="6" xfId="24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165" fontId="18" fillId="3" borderId="9" xfId="0" applyNumberFormat="1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165" fontId="18" fillId="3" borderId="10" xfId="0" applyNumberFormat="1" applyFont="1" applyFill="1" applyBorder="1" applyAlignment="1">
      <alignment horizontal="center" vertical="center" wrapText="1"/>
    </xf>
    <xf numFmtId="4" fontId="18" fillId="3" borderId="2" xfId="22" applyNumberFormat="1" applyFont="1" applyFill="1" applyBorder="1" applyAlignment="1">
      <alignment horizontal="center" vertical="center" wrapText="1"/>
    </xf>
    <xf numFmtId="49" fontId="18" fillId="3" borderId="2" xfId="22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18" fillId="3" borderId="1" xfId="0" applyFont="1" applyFill="1" applyBorder="1" applyAlignment="1">
      <alignment horizontal="center" vertical="center" wrapText="1"/>
    </xf>
    <xf numFmtId="165" fontId="20" fillId="3" borderId="3" xfId="0" applyNumberFormat="1" applyFont="1" applyFill="1" applyBorder="1" applyAlignment="1">
      <alignment horizontal="center" vertical="center" wrapText="1"/>
    </xf>
    <xf numFmtId="165" fontId="20" fillId="3" borderId="20" xfId="0" applyNumberFormat="1" applyFont="1" applyFill="1" applyBorder="1" applyAlignment="1">
      <alignment horizontal="center" vertical="center" wrapText="1"/>
    </xf>
    <xf numFmtId="165" fontId="18" fillId="2" borderId="9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9" fontId="18" fillId="2" borderId="9" xfId="0" applyNumberFormat="1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 wrapText="1"/>
    </xf>
    <xf numFmtId="49" fontId="18" fillId="2" borderId="2" xfId="1" applyNumberFormat="1" applyFont="1" applyFill="1" applyBorder="1" applyAlignment="1">
      <alignment horizontal="center" vertical="center" wrapText="1"/>
    </xf>
    <xf numFmtId="49" fontId="19" fillId="2" borderId="4" xfId="0" applyNumberFormat="1" applyFont="1" applyFill="1" applyBorder="1" applyAlignment="1">
      <alignment horizontal="center" vertical="center" wrapText="1"/>
    </xf>
    <xf numFmtId="49" fontId="18" fillId="2" borderId="1" xfId="1" applyNumberFormat="1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3" fontId="18" fillId="2" borderId="2" xfId="0" applyNumberFormat="1" applyFont="1" applyFill="1" applyBorder="1" applyAlignment="1">
      <alignment horizontal="center" vertical="center" wrapText="1"/>
    </xf>
    <xf numFmtId="49" fontId="20" fillId="2" borderId="2" xfId="1" applyNumberFormat="1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3" fontId="20" fillId="2" borderId="2" xfId="0" applyNumberFormat="1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vertical="center" wrapText="1"/>
    </xf>
    <xf numFmtId="0" fontId="19" fillId="2" borderId="2" xfId="19" applyFont="1" applyFill="1" applyBorder="1" applyAlignment="1">
      <alignment horizontal="center" vertical="center" wrapText="1"/>
    </xf>
    <xf numFmtId="0" fontId="18" fillId="2" borderId="1" xfId="22" applyFont="1" applyFill="1" applyBorder="1" applyAlignment="1">
      <alignment horizontal="center" vertical="center" wrapText="1"/>
    </xf>
    <xf numFmtId="0" fontId="18" fillId="2" borderId="2" xfId="1" applyFont="1" applyFill="1" applyBorder="1" applyAlignment="1">
      <alignment horizontal="center" vertical="center" wrapText="1"/>
    </xf>
    <xf numFmtId="165" fontId="18" fillId="2" borderId="2" xfId="0" applyNumberFormat="1" applyFont="1" applyFill="1" applyBorder="1" applyAlignment="1">
      <alignment horizontal="center" vertical="center"/>
    </xf>
    <xf numFmtId="165" fontId="18" fillId="2" borderId="2" xfId="0" applyNumberFormat="1" applyFont="1" applyFill="1" applyBorder="1" applyAlignment="1">
      <alignment horizontal="center" vertical="center" wrapText="1"/>
    </xf>
    <xf numFmtId="4" fontId="18" fillId="2" borderId="2" xfId="0" applyNumberFormat="1" applyFont="1" applyFill="1" applyBorder="1" applyAlignment="1">
      <alignment horizontal="center" vertical="center" wrapText="1"/>
    </xf>
    <xf numFmtId="165" fontId="18" fillId="2" borderId="4" xfId="0" applyNumberFormat="1" applyFont="1" applyFill="1" applyBorder="1" applyAlignment="1">
      <alignment horizontal="center" vertical="center" wrapText="1"/>
    </xf>
    <xf numFmtId="165" fontId="18" fillId="2" borderId="9" xfId="22" applyNumberFormat="1" applyFont="1" applyFill="1" applyBorder="1" applyAlignment="1">
      <alignment horizontal="center" vertical="center" wrapText="1"/>
    </xf>
    <xf numFmtId="4" fontId="18" fillId="2" borderId="2" xfId="0" applyNumberFormat="1" applyFont="1" applyFill="1" applyBorder="1" applyAlignment="1">
      <alignment horizontal="center" vertical="center"/>
    </xf>
    <xf numFmtId="4" fontId="22" fillId="2" borderId="2" xfId="0" applyNumberFormat="1" applyFont="1" applyFill="1" applyBorder="1" applyAlignment="1">
      <alignment horizontal="center" vertical="center"/>
    </xf>
    <xf numFmtId="165" fontId="20" fillId="2" borderId="2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wrapText="1"/>
    </xf>
    <xf numFmtId="49" fontId="19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65" fontId="20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wrapText="1"/>
    </xf>
    <xf numFmtId="165" fontId="20" fillId="2" borderId="2" xfId="0" applyNumberFormat="1" applyFont="1" applyFill="1" applyBorder="1" applyAlignment="1">
      <alignment horizontal="center" vertical="center"/>
    </xf>
    <xf numFmtId="165" fontId="20" fillId="2" borderId="4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165" fontId="18" fillId="2" borderId="1" xfId="0" applyNumberFormat="1" applyFont="1" applyFill="1" applyBorder="1" applyAlignment="1">
      <alignment horizontal="center" vertical="center"/>
    </xf>
    <xf numFmtId="165" fontId="18" fillId="2" borderId="1" xfId="0" applyNumberFormat="1" applyFont="1" applyFill="1" applyBorder="1" applyAlignment="1">
      <alignment horizontal="center" vertical="center" wrapText="1"/>
    </xf>
    <xf numFmtId="165" fontId="20" fillId="2" borderId="8" xfId="0" applyNumberFormat="1" applyFont="1" applyFill="1" applyBorder="1" applyAlignment="1">
      <alignment horizontal="center" vertical="center" wrapText="1"/>
    </xf>
    <xf numFmtId="169" fontId="18" fillId="2" borderId="2" xfId="0" applyNumberFormat="1" applyFont="1" applyFill="1" applyBorder="1" applyAlignment="1">
      <alignment horizontal="center" vertical="center" wrapText="1"/>
    </xf>
    <xf numFmtId="169" fontId="18" fillId="2" borderId="2" xfId="0" applyNumberFormat="1" applyFont="1" applyFill="1" applyBorder="1" applyAlignment="1">
      <alignment horizontal="center" vertical="center"/>
    </xf>
    <xf numFmtId="169" fontId="20" fillId="2" borderId="2" xfId="0" applyNumberFormat="1" applyFont="1" applyFill="1" applyBorder="1" applyAlignment="1">
      <alignment horizontal="center" vertical="center" wrapText="1"/>
    </xf>
    <xf numFmtId="4" fontId="18" fillId="2" borderId="4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165" fontId="18" fillId="2" borderId="8" xfId="0" applyNumberFormat="1" applyFont="1" applyFill="1" applyBorder="1" applyAlignment="1">
      <alignment horizontal="center" vertical="center" wrapText="1"/>
    </xf>
    <xf numFmtId="49" fontId="18" fillId="2" borderId="3" xfId="1" applyNumberFormat="1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4" fontId="18" fillId="2" borderId="3" xfId="0" applyNumberFormat="1" applyFont="1" applyFill="1" applyBorder="1" applyAlignment="1">
      <alignment horizontal="center" vertical="center" wrapText="1"/>
    </xf>
    <xf numFmtId="165" fontId="18" fillId="2" borderId="3" xfId="0" applyNumberFormat="1" applyFont="1" applyFill="1" applyBorder="1" applyAlignment="1">
      <alignment horizontal="center" vertical="center" wrapText="1"/>
    </xf>
    <xf numFmtId="165" fontId="18" fillId="2" borderId="7" xfId="0" applyNumberFormat="1" applyFont="1" applyFill="1" applyBorder="1" applyAlignment="1">
      <alignment horizontal="center" vertical="center" wrapText="1"/>
    </xf>
    <xf numFmtId="166" fontId="18" fillId="2" borderId="2" xfId="1" applyNumberFormat="1" applyFont="1" applyFill="1" applyBorder="1" applyAlignment="1">
      <alignment horizontal="center" vertical="center" wrapText="1"/>
    </xf>
    <xf numFmtId="166" fontId="18" fillId="2" borderId="3" xfId="1" applyNumberFormat="1" applyFont="1" applyFill="1" applyBorder="1" applyAlignment="1">
      <alignment horizontal="center" vertical="center" wrapText="1"/>
    </xf>
    <xf numFmtId="166" fontId="18" fillId="2" borderId="1" xfId="1" applyNumberFormat="1" applyFont="1" applyFill="1" applyBorder="1" applyAlignment="1">
      <alignment horizontal="center" vertical="center" wrapText="1"/>
    </xf>
    <xf numFmtId="49" fontId="20" fillId="2" borderId="3" xfId="1" applyNumberFormat="1" applyFont="1" applyFill="1" applyBorder="1" applyAlignment="1">
      <alignment horizontal="center" vertical="center" wrapText="1"/>
    </xf>
    <xf numFmtId="0" fontId="20" fillId="2" borderId="27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165" fontId="22" fillId="2" borderId="27" xfId="0" applyNumberFormat="1" applyFont="1" applyFill="1" applyBorder="1" applyAlignment="1">
      <alignment horizontal="center" vertical="center"/>
    </xf>
    <xf numFmtId="165" fontId="20" fillId="2" borderId="27" xfId="0" applyNumberFormat="1" applyFont="1" applyFill="1" applyBorder="1" applyAlignment="1">
      <alignment horizontal="center" vertical="center" wrapText="1"/>
    </xf>
    <xf numFmtId="165" fontId="18" fillId="2" borderId="28" xfId="0" applyNumberFormat="1" applyFont="1" applyFill="1" applyBorder="1" applyAlignment="1">
      <alignment horizontal="center" vertical="center" wrapText="1"/>
    </xf>
    <xf numFmtId="0" fontId="17" fillId="2" borderId="2" xfId="1" applyFont="1" applyFill="1" applyBorder="1" applyAlignment="1">
      <alignment horizontal="center" vertical="center" wrapText="1"/>
    </xf>
    <xf numFmtId="49" fontId="18" fillId="2" borderId="9" xfId="1" applyNumberFormat="1" applyFont="1" applyFill="1" applyBorder="1" applyAlignment="1">
      <alignment horizontal="center" vertical="center" wrapText="1"/>
    </xf>
    <xf numFmtId="165" fontId="18" fillId="2" borderId="10" xfId="0" applyNumberFormat="1" applyFont="1" applyFill="1" applyBorder="1" applyAlignment="1">
      <alignment horizontal="center" vertical="center" wrapText="1"/>
    </xf>
    <xf numFmtId="4" fontId="18" fillId="2" borderId="2" xfId="57" applyNumberFormat="1" applyFont="1" applyFill="1" applyBorder="1" applyAlignment="1">
      <alignment horizontal="center" vertical="center" wrapText="1"/>
    </xf>
    <xf numFmtId="165" fontId="19" fillId="2" borderId="2" xfId="0" applyNumberFormat="1" applyFont="1" applyFill="1" applyBorder="1" applyAlignment="1">
      <alignment horizontal="center" vertical="center" wrapText="1"/>
    </xf>
    <xf numFmtId="165" fontId="19" fillId="2" borderId="2" xfId="0" applyNumberFormat="1" applyFont="1" applyFill="1" applyBorder="1" applyAlignment="1">
      <alignment horizontal="center" vertical="center" wrapText="1" shrinkToFit="1"/>
    </xf>
    <xf numFmtId="165" fontId="18" fillId="2" borderId="2" xfId="1" applyNumberFormat="1" applyFont="1" applyFill="1" applyBorder="1" applyAlignment="1">
      <alignment horizontal="center" vertical="center" wrapText="1"/>
    </xf>
    <xf numFmtId="165" fontId="20" fillId="2" borderId="3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7" fillId="2" borderId="8" xfId="1" applyFont="1" applyFill="1" applyBorder="1" applyAlignment="1">
      <alignment horizontal="center" vertical="center" wrapText="1"/>
    </xf>
    <xf numFmtId="0" fontId="17" fillId="2" borderId="24" xfId="1" applyFont="1" applyFill="1" applyBorder="1" applyAlignment="1">
      <alignment horizontal="center" vertical="center" wrapText="1"/>
    </xf>
    <xf numFmtId="0" fontId="17" fillId="2" borderId="25" xfId="1" applyFont="1" applyFill="1" applyBorder="1" applyAlignment="1">
      <alignment horizontal="center" vertical="center" wrapText="1"/>
    </xf>
    <xf numFmtId="0" fontId="17" fillId="2" borderId="4" xfId="1" applyFont="1" applyFill="1" applyBorder="1" applyAlignment="1">
      <alignment horizontal="center" vertical="center" wrapText="1"/>
    </xf>
    <xf numFmtId="0" fontId="17" fillId="2" borderId="5" xfId="1" applyFont="1" applyFill="1" applyBorder="1" applyAlignment="1">
      <alignment horizontal="center" vertical="center" wrapText="1"/>
    </xf>
    <xf numFmtId="0" fontId="17" fillId="2" borderId="6" xfId="1" applyFont="1" applyFill="1" applyBorder="1" applyAlignment="1">
      <alignment horizontal="center" vertical="center" wrapText="1"/>
    </xf>
    <xf numFmtId="0" fontId="17" fillId="2" borderId="7" xfId="1" applyFont="1" applyFill="1" applyBorder="1" applyAlignment="1">
      <alignment horizontal="center" vertical="center" wrapText="1"/>
    </xf>
    <xf numFmtId="0" fontId="17" fillId="2" borderId="22" xfId="1" applyFont="1" applyFill="1" applyBorder="1" applyAlignment="1">
      <alignment horizontal="center" vertical="center" wrapText="1"/>
    </xf>
    <xf numFmtId="0" fontId="17" fillId="2" borderId="23" xfId="1" applyFont="1" applyFill="1" applyBorder="1" applyAlignment="1">
      <alignment horizontal="center" vertical="center" wrapText="1"/>
    </xf>
    <xf numFmtId="0" fontId="17" fillId="2" borderId="12" xfId="1" applyFont="1" applyFill="1" applyBorder="1" applyAlignment="1">
      <alignment horizontal="center" vertical="center" wrapText="1"/>
    </xf>
    <xf numFmtId="0" fontId="17" fillId="2" borderId="0" xfId="1" applyFont="1" applyFill="1" applyAlignment="1">
      <alignment horizontal="center" vertical="center" wrapText="1"/>
    </xf>
    <xf numFmtId="0" fontId="17" fillId="2" borderId="21" xfId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</cellXfs>
  <cellStyles count="103">
    <cellStyle name="Normal" xfId="21" xr:uid="{00000000-0005-0000-0000-000000000000}"/>
    <cellStyle name="Normal 2" xfId="56" xr:uid="{00000000-0005-0000-0000-000001000000}"/>
    <cellStyle name="Обычный" xfId="0" builtinId="0"/>
    <cellStyle name="Обычный 2" xfId="1" xr:uid="{00000000-0005-0000-0000-000003000000}"/>
    <cellStyle name="Обычный 2 2" xfId="9" xr:uid="{00000000-0005-0000-0000-000004000000}"/>
    <cellStyle name="Обычный 2 2 2" xfId="23" xr:uid="{00000000-0005-0000-0000-000005000000}"/>
    <cellStyle name="Обычный 2 3" xfId="22" xr:uid="{00000000-0005-0000-0000-000006000000}"/>
    <cellStyle name="Обычный 2 3 2" xfId="57" xr:uid="{00000000-0005-0000-0000-000007000000}"/>
    <cellStyle name="Обычный 3" xfId="2" xr:uid="{00000000-0005-0000-0000-000008000000}"/>
    <cellStyle name="Обычный 3 2" xfId="24" xr:uid="{00000000-0005-0000-0000-000009000000}"/>
    <cellStyle name="Обычный 3 2 2" xfId="58" xr:uid="{00000000-0005-0000-0000-00000A000000}"/>
    <cellStyle name="Обычный 4" xfId="3" xr:uid="{00000000-0005-0000-0000-00000B000000}"/>
    <cellStyle name="Обычный 4 2" xfId="25" xr:uid="{00000000-0005-0000-0000-00000C000000}"/>
    <cellStyle name="Обычный 5" xfId="4" xr:uid="{00000000-0005-0000-0000-00000D000000}"/>
    <cellStyle name="Обычный 5 2" xfId="26" xr:uid="{00000000-0005-0000-0000-00000E000000}"/>
    <cellStyle name="Обычный 5 2 2" xfId="59" xr:uid="{00000000-0005-0000-0000-00000F000000}"/>
    <cellStyle name="Обычный 6" xfId="20" xr:uid="{00000000-0005-0000-0000-000010000000}"/>
    <cellStyle name="Обычный 6 2" xfId="55" xr:uid="{00000000-0005-0000-0000-000011000000}"/>
    <cellStyle name="Обычный 7" xfId="19" xr:uid="{00000000-0005-0000-0000-000012000000}"/>
    <cellStyle name="Финансовый 10" xfId="88" xr:uid="{00000000-0005-0000-0000-000013000000}"/>
    <cellStyle name="Финансовый 2" xfId="5" xr:uid="{00000000-0005-0000-0000-000014000000}"/>
    <cellStyle name="Финансовый 2 2" xfId="8" xr:uid="{00000000-0005-0000-0000-000015000000}"/>
    <cellStyle name="Финансовый 2 2 2" xfId="29" xr:uid="{00000000-0005-0000-0000-000016000000}"/>
    <cellStyle name="Финансовый 2 2 2 2" xfId="62" xr:uid="{00000000-0005-0000-0000-000017000000}"/>
    <cellStyle name="Финансовый 2 3" xfId="7" xr:uid="{00000000-0005-0000-0000-000018000000}"/>
    <cellStyle name="Финансовый 2 3 2" xfId="14" xr:uid="{00000000-0005-0000-0000-000019000000}"/>
    <cellStyle name="Финансовый 2 3 2 2" xfId="31" xr:uid="{00000000-0005-0000-0000-00001A000000}"/>
    <cellStyle name="Финансовый 2 3 2 2 2" xfId="64" xr:uid="{00000000-0005-0000-0000-00001B000000}"/>
    <cellStyle name="Финансовый 2 3 2 3" xfId="50" xr:uid="{00000000-0005-0000-0000-00001C000000}"/>
    <cellStyle name="Финансовый 2 3 2 4" xfId="83" xr:uid="{00000000-0005-0000-0000-00001D000000}"/>
    <cellStyle name="Финансовый 2 3 2 5" xfId="98" xr:uid="{00000000-0005-0000-0000-00001E000000}"/>
    <cellStyle name="Финансовый 2 3 3" xfId="18" xr:uid="{00000000-0005-0000-0000-00001F000000}"/>
    <cellStyle name="Финансовый 2 3 3 2" xfId="32" xr:uid="{00000000-0005-0000-0000-000020000000}"/>
    <cellStyle name="Финансовый 2 3 3 2 2" xfId="65" xr:uid="{00000000-0005-0000-0000-000021000000}"/>
    <cellStyle name="Финансовый 2 3 3 3" xfId="54" xr:uid="{00000000-0005-0000-0000-000022000000}"/>
    <cellStyle name="Финансовый 2 3 3 4" xfId="87" xr:uid="{00000000-0005-0000-0000-000023000000}"/>
    <cellStyle name="Финансовый 2 3 3 5" xfId="102" xr:uid="{00000000-0005-0000-0000-000024000000}"/>
    <cellStyle name="Финансовый 2 3 4" xfId="30" xr:uid="{00000000-0005-0000-0000-000025000000}"/>
    <cellStyle name="Финансовый 2 3 4 2" xfId="63" xr:uid="{00000000-0005-0000-0000-000026000000}"/>
    <cellStyle name="Финансовый 2 3 5" xfId="46" xr:uid="{00000000-0005-0000-0000-000027000000}"/>
    <cellStyle name="Финансовый 2 3 6" xfId="80" xr:uid="{00000000-0005-0000-0000-000028000000}"/>
    <cellStyle name="Финансовый 2 3 7" xfId="94" xr:uid="{00000000-0005-0000-0000-000029000000}"/>
    <cellStyle name="Финансовый 2 4" xfId="12" xr:uid="{00000000-0005-0000-0000-00002A000000}"/>
    <cellStyle name="Финансовый 2 4 2" xfId="33" xr:uid="{00000000-0005-0000-0000-00002B000000}"/>
    <cellStyle name="Финансовый 2 4 2 2" xfId="66" xr:uid="{00000000-0005-0000-0000-00002C000000}"/>
    <cellStyle name="Финансовый 2 4 3" xfId="48" xr:uid="{00000000-0005-0000-0000-00002D000000}"/>
    <cellStyle name="Финансовый 2 4 4" xfId="78" xr:uid="{00000000-0005-0000-0000-00002E000000}"/>
    <cellStyle name="Финансовый 2 4 5" xfId="96" xr:uid="{00000000-0005-0000-0000-00002F000000}"/>
    <cellStyle name="Финансовый 2 5" xfId="16" xr:uid="{00000000-0005-0000-0000-000030000000}"/>
    <cellStyle name="Финансовый 2 5 2" xfId="34" xr:uid="{00000000-0005-0000-0000-000031000000}"/>
    <cellStyle name="Финансовый 2 5 2 2" xfId="67" xr:uid="{00000000-0005-0000-0000-000032000000}"/>
    <cellStyle name="Финансовый 2 5 3" xfId="52" xr:uid="{00000000-0005-0000-0000-000033000000}"/>
    <cellStyle name="Финансовый 2 5 4" xfId="85" xr:uid="{00000000-0005-0000-0000-000034000000}"/>
    <cellStyle name="Финансовый 2 5 5" xfId="100" xr:uid="{00000000-0005-0000-0000-000035000000}"/>
    <cellStyle name="Финансовый 2 6" xfId="28" xr:uid="{00000000-0005-0000-0000-000036000000}"/>
    <cellStyle name="Финансовый 2 6 2" xfId="61" xr:uid="{00000000-0005-0000-0000-000037000000}"/>
    <cellStyle name="Финансовый 2 7" xfId="44" xr:uid="{00000000-0005-0000-0000-000038000000}"/>
    <cellStyle name="Финансовый 2 8" xfId="77" xr:uid="{00000000-0005-0000-0000-000039000000}"/>
    <cellStyle name="Финансовый 2 9" xfId="92" xr:uid="{00000000-0005-0000-0000-00003A000000}"/>
    <cellStyle name="Финансовый 3" xfId="10" xr:uid="{00000000-0005-0000-0000-00003B000000}"/>
    <cellStyle name="Финансовый 3 2" xfId="35" xr:uid="{00000000-0005-0000-0000-00003C000000}"/>
    <cellStyle name="Финансовый 3 2 2" xfId="68" xr:uid="{00000000-0005-0000-0000-00003D000000}"/>
    <cellStyle name="Финансовый 4" xfId="6" xr:uid="{00000000-0005-0000-0000-00003E000000}"/>
    <cellStyle name="Финансовый 4 2" xfId="13" xr:uid="{00000000-0005-0000-0000-00003F000000}"/>
    <cellStyle name="Финансовый 4 2 2" xfId="37" xr:uid="{00000000-0005-0000-0000-000040000000}"/>
    <cellStyle name="Финансовый 4 2 2 2" xfId="70" xr:uid="{00000000-0005-0000-0000-000041000000}"/>
    <cellStyle name="Финансовый 4 2 3" xfId="49" xr:uid="{00000000-0005-0000-0000-000042000000}"/>
    <cellStyle name="Финансовый 4 2 4" xfId="82" xr:uid="{00000000-0005-0000-0000-000043000000}"/>
    <cellStyle name="Финансовый 4 2 5" xfId="97" xr:uid="{00000000-0005-0000-0000-000044000000}"/>
    <cellStyle name="Финансовый 4 3" xfId="17" xr:uid="{00000000-0005-0000-0000-000045000000}"/>
    <cellStyle name="Финансовый 4 3 2" xfId="38" xr:uid="{00000000-0005-0000-0000-000046000000}"/>
    <cellStyle name="Финансовый 4 3 2 2" xfId="71" xr:uid="{00000000-0005-0000-0000-000047000000}"/>
    <cellStyle name="Финансовый 4 3 3" xfId="53" xr:uid="{00000000-0005-0000-0000-000048000000}"/>
    <cellStyle name="Финансовый 4 3 4" xfId="86" xr:uid="{00000000-0005-0000-0000-000049000000}"/>
    <cellStyle name="Финансовый 4 3 5" xfId="101" xr:uid="{00000000-0005-0000-0000-00004A000000}"/>
    <cellStyle name="Финансовый 4 4" xfId="36" xr:uid="{00000000-0005-0000-0000-00004B000000}"/>
    <cellStyle name="Финансовый 4 4 2" xfId="69" xr:uid="{00000000-0005-0000-0000-00004C000000}"/>
    <cellStyle name="Финансовый 4 5" xfId="45" xr:uid="{00000000-0005-0000-0000-00004D000000}"/>
    <cellStyle name="Финансовый 4 6" xfId="79" xr:uid="{00000000-0005-0000-0000-00004E000000}"/>
    <cellStyle name="Финансовый 4 7" xfId="93" xr:uid="{00000000-0005-0000-0000-00004F000000}"/>
    <cellStyle name="Финансовый 5" xfId="11" xr:uid="{00000000-0005-0000-0000-000050000000}"/>
    <cellStyle name="Финансовый 5 2" xfId="39" xr:uid="{00000000-0005-0000-0000-000051000000}"/>
    <cellStyle name="Финансовый 5 2 2" xfId="72" xr:uid="{00000000-0005-0000-0000-000052000000}"/>
    <cellStyle name="Финансовый 5 3" xfId="47" xr:uid="{00000000-0005-0000-0000-000053000000}"/>
    <cellStyle name="Финансовый 5 4" xfId="81" xr:uid="{00000000-0005-0000-0000-000054000000}"/>
    <cellStyle name="Финансовый 5 5" xfId="95" xr:uid="{00000000-0005-0000-0000-000055000000}"/>
    <cellStyle name="Финансовый 6" xfId="15" xr:uid="{00000000-0005-0000-0000-000056000000}"/>
    <cellStyle name="Финансовый 6 2" xfId="40" xr:uid="{00000000-0005-0000-0000-000057000000}"/>
    <cellStyle name="Финансовый 6 2 2" xfId="73" xr:uid="{00000000-0005-0000-0000-000058000000}"/>
    <cellStyle name="Финансовый 6 3" xfId="51" xr:uid="{00000000-0005-0000-0000-000059000000}"/>
    <cellStyle name="Финансовый 6 4" xfId="84" xr:uid="{00000000-0005-0000-0000-00005A000000}"/>
    <cellStyle name="Финансовый 6 5" xfId="99" xr:uid="{00000000-0005-0000-0000-00005B000000}"/>
    <cellStyle name="Финансовый 7" xfId="41" xr:uid="{00000000-0005-0000-0000-00005C000000}"/>
    <cellStyle name="Финансовый 7 2" xfId="42" xr:uid="{00000000-0005-0000-0000-00005D000000}"/>
    <cellStyle name="Финансовый 7 2 2" xfId="75" xr:uid="{00000000-0005-0000-0000-00005E000000}"/>
    <cellStyle name="Финансовый 7 2 3" xfId="91" xr:uid="{00000000-0005-0000-0000-00005F000000}"/>
    <cellStyle name="Финансовый 7 3" xfId="74" xr:uid="{00000000-0005-0000-0000-000060000000}"/>
    <cellStyle name="Финансовый 7 4" xfId="89" xr:uid="{00000000-0005-0000-0000-000061000000}"/>
    <cellStyle name="Финансовый 8" xfId="43" xr:uid="{00000000-0005-0000-0000-000062000000}"/>
    <cellStyle name="Финансовый 8 2" xfId="76" xr:uid="{00000000-0005-0000-0000-000063000000}"/>
    <cellStyle name="Финансовый 8 3" xfId="90" xr:uid="{00000000-0005-0000-0000-000064000000}"/>
    <cellStyle name="Финансовый 9" xfId="27" xr:uid="{00000000-0005-0000-0000-000065000000}"/>
    <cellStyle name="Финансовый 9 2" xfId="60" xr:uid="{00000000-0005-0000-0000-00006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9"/>
  <sheetViews>
    <sheetView tabSelected="1" view="pageBreakPreview" topLeftCell="A96" zoomScale="40" zoomScaleNormal="60" zoomScaleSheetLayoutView="40" workbookViewId="0">
      <selection activeCell="N99" sqref="N99"/>
    </sheetView>
  </sheetViews>
  <sheetFormatPr defaultRowHeight="15" x14ac:dyDescent="0.2"/>
  <cols>
    <col min="1" max="1" width="10" style="3" customWidth="1"/>
    <col min="2" max="2" width="39.5703125" style="3" customWidth="1"/>
    <col min="3" max="3" width="21.140625" style="3" customWidth="1"/>
    <col min="4" max="4" width="23.28515625" style="3" customWidth="1"/>
    <col min="5" max="5" width="22.85546875" style="3" customWidth="1"/>
    <col min="6" max="6" width="30.5703125" style="3" customWidth="1"/>
    <col min="7" max="7" width="18.7109375" style="3" customWidth="1"/>
    <col min="8" max="8" width="19.28515625" style="3" customWidth="1"/>
    <col min="9" max="9" width="32.28515625" style="3" customWidth="1"/>
    <col min="10" max="10" width="35" style="3" customWidth="1"/>
    <col min="11" max="11" width="35.5703125" style="3" customWidth="1"/>
    <col min="12" max="12" width="36.5703125" style="3" customWidth="1"/>
    <col min="13" max="13" width="33.85546875" style="3" customWidth="1"/>
    <col min="14" max="14" width="40.5703125" style="3" customWidth="1"/>
    <col min="15" max="15" width="51.140625" style="60" customWidth="1"/>
    <col min="16" max="16" width="41.140625" style="1" customWidth="1"/>
    <col min="17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6" ht="107.25" customHeight="1" x14ac:dyDescent="0.2">
      <c r="A1" s="5"/>
      <c r="B1" s="5"/>
      <c r="C1" s="5"/>
      <c r="D1" s="6"/>
      <c r="E1" s="6"/>
      <c r="F1" s="6"/>
      <c r="G1" s="6"/>
      <c r="H1" s="6"/>
      <c r="I1" s="6"/>
      <c r="J1" s="6"/>
      <c r="K1" s="6"/>
      <c r="L1" s="124" t="s">
        <v>314</v>
      </c>
      <c r="M1" s="124"/>
      <c r="N1" s="124"/>
      <c r="O1" s="124"/>
    </row>
    <row r="2" spans="1:16" ht="48" customHeight="1" x14ac:dyDescent="0.2">
      <c r="A2" s="5"/>
      <c r="B2" s="5"/>
      <c r="C2" s="5"/>
      <c r="D2" s="6"/>
      <c r="E2" s="6"/>
      <c r="F2" s="6"/>
      <c r="G2" s="6"/>
      <c r="H2" s="6"/>
      <c r="I2" s="6"/>
      <c r="J2" s="6"/>
      <c r="K2" s="6"/>
      <c r="L2" s="125" t="s">
        <v>313</v>
      </c>
      <c r="M2" s="125"/>
      <c r="N2" s="125"/>
      <c r="O2" s="125"/>
    </row>
    <row r="3" spans="1:16" ht="44.25" hidden="1" customHeight="1" x14ac:dyDescent="0.2">
      <c r="A3" s="5"/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54"/>
      <c r="O3" s="54"/>
    </row>
    <row r="4" spans="1:16" s="4" customFormat="1" ht="11.25" customHeight="1" x14ac:dyDescent="0.25">
      <c r="A4" s="5"/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8"/>
    </row>
    <row r="5" spans="1:16" ht="83.25" customHeight="1" x14ac:dyDescent="0.2">
      <c r="A5" s="136" t="s">
        <v>447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</row>
    <row r="6" spans="1:16" ht="83.25" customHeight="1" x14ac:dyDescent="0.2">
      <c r="A6" s="137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</row>
    <row r="7" spans="1:16" ht="59.25" customHeight="1" x14ac:dyDescent="0.2">
      <c r="A7" s="134" t="s">
        <v>23</v>
      </c>
      <c r="B7" s="134" t="s">
        <v>0</v>
      </c>
      <c r="C7" s="133" t="s">
        <v>1</v>
      </c>
      <c r="D7" s="133" t="s">
        <v>2</v>
      </c>
      <c r="E7" s="133" t="s">
        <v>3</v>
      </c>
      <c r="F7" s="10" t="s">
        <v>4</v>
      </c>
      <c r="G7" s="133" t="s">
        <v>5</v>
      </c>
      <c r="H7" s="133" t="s">
        <v>6</v>
      </c>
      <c r="I7" s="134" t="s">
        <v>7</v>
      </c>
      <c r="J7" s="129" t="s">
        <v>219</v>
      </c>
      <c r="K7" s="130"/>
      <c r="L7" s="130"/>
      <c r="M7" s="130"/>
      <c r="N7" s="131"/>
      <c r="O7" s="132" t="s">
        <v>8</v>
      </c>
    </row>
    <row r="8" spans="1:16" ht="53.25" customHeight="1" x14ac:dyDescent="0.2">
      <c r="A8" s="135"/>
      <c r="B8" s="135"/>
      <c r="C8" s="133"/>
      <c r="D8" s="133"/>
      <c r="E8" s="133"/>
      <c r="F8" s="10" t="s">
        <v>20</v>
      </c>
      <c r="G8" s="133"/>
      <c r="H8" s="133"/>
      <c r="I8" s="135"/>
      <c r="J8" s="10" t="s">
        <v>9</v>
      </c>
      <c r="K8" s="10" t="s">
        <v>10</v>
      </c>
      <c r="L8" s="10" t="s">
        <v>11</v>
      </c>
      <c r="M8" s="10" t="s">
        <v>12</v>
      </c>
      <c r="N8" s="10" t="s">
        <v>13</v>
      </c>
      <c r="O8" s="132"/>
    </row>
    <row r="9" spans="1:16" s="2" customFormat="1" ht="38.25" customHeight="1" x14ac:dyDescent="0.25">
      <c r="A9" s="129" t="s">
        <v>32</v>
      </c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1"/>
    </row>
    <row r="10" spans="1:16" ht="58.5" customHeight="1" x14ac:dyDescent="0.2">
      <c r="A10" s="126" t="s">
        <v>14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8"/>
    </row>
    <row r="11" spans="1:16" s="2" customFormat="1" ht="174" customHeight="1" x14ac:dyDescent="0.25">
      <c r="A11" s="64" t="s">
        <v>41</v>
      </c>
      <c r="B11" s="11" t="s">
        <v>374</v>
      </c>
      <c r="C11" s="11" t="s">
        <v>21</v>
      </c>
      <c r="D11" s="11" t="s">
        <v>86</v>
      </c>
      <c r="E11" s="11" t="s">
        <v>25</v>
      </c>
      <c r="F11" s="11" t="s">
        <v>377</v>
      </c>
      <c r="G11" s="11" t="s">
        <v>209</v>
      </c>
      <c r="H11" s="11" t="s">
        <v>88</v>
      </c>
      <c r="I11" s="12">
        <v>63507.351000000002</v>
      </c>
      <c r="J11" s="12">
        <f>L11+M11+N11</f>
        <v>33030.269</v>
      </c>
      <c r="K11" s="11">
        <v>0</v>
      </c>
      <c r="L11" s="12">
        <v>31378.756000000001</v>
      </c>
      <c r="M11" s="12">
        <v>1651.5129999999999</v>
      </c>
      <c r="N11" s="11">
        <v>0</v>
      </c>
      <c r="O11" s="62" t="s">
        <v>411</v>
      </c>
      <c r="P11" s="7"/>
    </row>
    <row r="12" spans="1:16" s="2" customFormat="1" ht="146.25" customHeight="1" x14ac:dyDescent="0.25">
      <c r="A12" s="64" t="s">
        <v>45</v>
      </c>
      <c r="B12" s="11" t="s">
        <v>89</v>
      </c>
      <c r="C12" s="11" t="s">
        <v>21</v>
      </c>
      <c r="D12" s="11" t="s">
        <v>267</v>
      </c>
      <c r="E12" s="11" t="s">
        <v>25</v>
      </c>
      <c r="F12" s="11" t="s">
        <v>90</v>
      </c>
      <c r="G12" s="11" t="s">
        <v>209</v>
      </c>
      <c r="H12" s="11" t="s">
        <v>91</v>
      </c>
      <c r="I12" s="13">
        <v>86601.044999999998</v>
      </c>
      <c r="J12" s="13">
        <f>L12+M12</f>
        <v>49574.875</v>
      </c>
      <c r="K12" s="14">
        <v>0</v>
      </c>
      <c r="L12" s="13">
        <v>47096.131000000001</v>
      </c>
      <c r="M12" s="13">
        <v>2478.7440000000001</v>
      </c>
      <c r="N12" s="11">
        <v>0</v>
      </c>
      <c r="O12" s="63" t="s">
        <v>448</v>
      </c>
      <c r="P12" s="7"/>
    </row>
    <row r="13" spans="1:16" ht="234.75" customHeight="1" x14ac:dyDescent="0.25">
      <c r="A13" s="64" t="s">
        <v>46</v>
      </c>
      <c r="B13" s="11" t="s">
        <v>375</v>
      </c>
      <c r="C13" s="11" t="s">
        <v>21</v>
      </c>
      <c r="D13" s="11" t="s">
        <v>92</v>
      </c>
      <c r="E13" s="11" t="s">
        <v>25</v>
      </c>
      <c r="F13" s="11" t="s">
        <v>376</v>
      </c>
      <c r="G13" s="11" t="s">
        <v>210</v>
      </c>
      <c r="H13" s="11" t="s">
        <v>94</v>
      </c>
      <c r="I13" s="12">
        <v>20915.650000000001</v>
      </c>
      <c r="J13" s="12">
        <f t="shared" ref="J13:J18" si="0">K13+L13+M13+N13</f>
        <v>20915.649999999998</v>
      </c>
      <c r="K13" s="11">
        <v>0</v>
      </c>
      <c r="L13" s="12">
        <v>19869.866999999998</v>
      </c>
      <c r="M13" s="12">
        <v>1045.7829999999999</v>
      </c>
      <c r="N13" s="11">
        <v>0</v>
      </c>
      <c r="O13" s="11" t="s">
        <v>412</v>
      </c>
      <c r="P13" s="7"/>
    </row>
    <row r="14" spans="1:16" ht="132.75" customHeight="1" x14ac:dyDescent="0.25">
      <c r="A14" s="64" t="s">
        <v>47</v>
      </c>
      <c r="B14" s="11" t="s">
        <v>378</v>
      </c>
      <c r="C14" s="11" t="s">
        <v>21</v>
      </c>
      <c r="D14" s="11" t="s">
        <v>86</v>
      </c>
      <c r="E14" s="11" t="s">
        <v>25</v>
      </c>
      <c r="F14" s="11" t="s">
        <v>95</v>
      </c>
      <c r="G14" s="11" t="s">
        <v>210</v>
      </c>
      <c r="H14" s="11" t="s">
        <v>96</v>
      </c>
      <c r="I14" s="12">
        <v>14424.79</v>
      </c>
      <c r="J14" s="12">
        <f t="shared" si="0"/>
        <v>14424.789999999999</v>
      </c>
      <c r="K14" s="11">
        <v>0</v>
      </c>
      <c r="L14" s="12">
        <v>13703.55</v>
      </c>
      <c r="M14" s="12">
        <v>721.24</v>
      </c>
      <c r="N14" s="11">
        <v>0</v>
      </c>
      <c r="O14" s="11" t="s">
        <v>413</v>
      </c>
      <c r="P14" s="7"/>
    </row>
    <row r="15" spans="1:16" ht="167.25" customHeight="1" x14ac:dyDescent="0.25">
      <c r="A15" s="64" t="s">
        <v>48</v>
      </c>
      <c r="B15" s="11" t="s">
        <v>315</v>
      </c>
      <c r="C15" s="11" t="s">
        <v>21</v>
      </c>
      <c r="D15" s="11" t="s">
        <v>86</v>
      </c>
      <c r="E15" s="11" t="s">
        <v>25</v>
      </c>
      <c r="F15" s="11" t="s">
        <v>97</v>
      </c>
      <c r="G15" s="11" t="s">
        <v>210</v>
      </c>
      <c r="H15" s="11" t="s">
        <v>98</v>
      </c>
      <c r="I15" s="12">
        <v>37766.21</v>
      </c>
      <c r="J15" s="12">
        <f t="shared" si="0"/>
        <v>37766.21</v>
      </c>
      <c r="K15" s="11">
        <v>0</v>
      </c>
      <c r="L15" s="12">
        <v>35877.898999999998</v>
      </c>
      <c r="M15" s="12">
        <v>1888.3109999999999</v>
      </c>
      <c r="N15" s="11">
        <v>0</v>
      </c>
      <c r="O15" s="58" t="s">
        <v>386</v>
      </c>
      <c r="P15" s="7"/>
    </row>
    <row r="16" spans="1:16" ht="93.75" customHeight="1" x14ac:dyDescent="0.25">
      <c r="A16" s="64" t="s">
        <v>49</v>
      </c>
      <c r="B16" s="11" t="s">
        <v>99</v>
      </c>
      <c r="C16" s="11" t="s">
        <v>21</v>
      </c>
      <c r="D16" s="11" t="s">
        <v>100</v>
      </c>
      <c r="E16" s="11" t="s">
        <v>25</v>
      </c>
      <c r="F16" s="11" t="s">
        <v>298</v>
      </c>
      <c r="G16" s="11" t="s">
        <v>210</v>
      </c>
      <c r="H16" s="11" t="s">
        <v>101</v>
      </c>
      <c r="I16" s="12">
        <v>14329.12</v>
      </c>
      <c r="J16" s="12">
        <f t="shared" si="0"/>
        <v>14329.12</v>
      </c>
      <c r="K16" s="11">
        <v>0</v>
      </c>
      <c r="L16" s="12">
        <v>13612.664000000001</v>
      </c>
      <c r="M16" s="12">
        <v>716.45600000000002</v>
      </c>
      <c r="N16" s="11">
        <v>0</v>
      </c>
      <c r="O16" s="11" t="s">
        <v>449</v>
      </c>
      <c r="P16" s="7"/>
    </row>
    <row r="17" spans="1:16" ht="107.25" customHeight="1" x14ac:dyDescent="0.25">
      <c r="A17" s="64" t="s">
        <v>50</v>
      </c>
      <c r="B17" s="11" t="s">
        <v>379</v>
      </c>
      <c r="C17" s="11" t="s">
        <v>21</v>
      </c>
      <c r="D17" s="11" t="s">
        <v>100</v>
      </c>
      <c r="E17" s="11" t="s">
        <v>25</v>
      </c>
      <c r="F17" s="11" t="s">
        <v>316</v>
      </c>
      <c r="G17" s="11" t="s">
        <v>210</v>
      </c>
      <c r="H17" s="11" t="s">
        <v>102</v>
      </c>
      <c r="I17" s="12">
        <v>12991.41</v>
      </c>
      <c r="J17" s="12">
        <f t="shared" si="0"/>
        <v>12991.41</v>
      </c>
      <c r="K17" s="11">
        <v>0</v>
      </c>
      <c r="L17" s="12">
        <v>12341.839</v>
      </c>
      <c r="M17" s="12">
        <v>649.57100000000003</v>
      </c>
      <c r="N17" s="11">
        <v>0</v>
      </c>
      <c r="O17" s="11" t="s">
        <v>414</v>
      </c>
      <c r="P17" s="7"/>
    </row>
    <row r="18" spans="1:16" ht="118.5" customHeight="1" x14ac:dyDescent="0.25">
      <c r="A18" s="64" t="s">
        <v>51</v>
      </c>
      <c r="B18" s="11" t="s">
        <v>317</v>
      </c>
      <c r="C18" s="11" t="s">
        <v>21</v>
      </c>
      <c r="D18" s="11" t="s">
        <v>100</v>
      </c>
      <c r="E18" s="11" t="s">
        <v>25</v>
      </c>
      <c r="F18" s="11" t="s">
        <v>103</v>
      </c>
      <c r="G18" s="11" t="s">
        <v>210</v>
      </c>
      <c r="H18" s="11" t="s">
        <v>104</v>
      </c>
      <c r="I18" s="12">
        <v>15271.68</v>
      </c>
      <c r="J18" s="12">
        <f t="shared" si="0"/>
        <v>15271.68</v>
      </c>
      <c r="K18" s="11">
        <v>0</v>
      </c>
      <c r="L18" s="12">
        <v>14508.096</v>
      </c>
      <c r="M18" s="12">
        <v>763.58399999999995</v>
      </c>
      <c r="N18" s="11">
        <v>0</v>
      </c>
      <c r="O18" s="11" t="s">
        <v>415</v>
      </c>
      <c r="P18" s="7"/>
    </row>
    <row r="19" spans="1:16" ht="178.5" customHeight="1" x14ac:dyDescent="0.25">
      <c r="A19" s="64" t="s">
        <v>52</v>
      </c>
      <c r="B19" s="67" t="s">
        <v>262</v>
      </c>
      <c r="C19" s="67" t="s">
        <v>24</v>
      </c>
      <c r="D19" s="67" t="s">
        <v>341</v>
      </c>
      <c r="E19" s="67" t="s">
        <v>22</v>
      </c>
      <c r="F19" s="67" t="s">
        <v>263</v>
      </c>
      <c r="G19" s="67" t="s">
        <v>93</v>
      </c>
      <c r="H19" s="68" t="s">
        <v>264</v>
      </c>
      <c r="I19" s="120">
        <v>55179.39</v>
      </c>
      <c r="J19" s="120">
        <v>55179.39</v>
      </c>
      <c r="K19" s="120"/>
      <c r="L19" s="67"/>
      <c r="M19" s="67"/>
      <c r="N19" s="120">
        <v>55179.39</v>
      </c>
      <c r="O19" s="58" t="s">
        <v>386</v>
      </c>
      <c r="P19" s="7"/>
    </row>
    <row r="20" spans="1:16" ht="156" customHeight="1" x14ac:dyDescent="0.25">
      <c r="A20" s="69" t="s">
        <v>53</v>
      </c>
      <c r="B20" s="70" t="s">
        <v>276</v>
      </c>
      <c r="C20" s="70" t="s">
        <v>21</v>
      </c>
      <c r="D20" s="70" t="s">
        <v>319</v>
      </c>
      <c r="E20" s="70" t="s">
        <v>25</v>
      </c>
      <c r="F20" s="70" t="s">
        <v>318</v>
      </c>
      <c r="G20" s="70" t="s">
        <v>133</v>
      </c>
      <c r="H20" s="71" t="s">
        <v>278</v>
      </c>
      <c r="I20" s="83">
        <f>J20</f>
        <v>21429.0278</v>
      </c>
      <c r="J20" s="83">
        <f>K20+L20+M20+N20</f>
        <v>21429.0278</v>
      </c>
      <c r="K20" s="83">
        <v>14038.4</v>
      </c>
      <c r="L20" s="83">
        <v>4390.55</v>
      </c>
      <c r="M20" s="83">
        <v>857.16380000000004</v>
      </c>
      <c r="N20" s="83">
        <v>2142.9140000000002</v>
      </c>
      <c r="O20" s="61" t="s">
        <v>416</v>
      </c>
      <c r="P20" s="7"/>
    </row>
    <row r="21" spans="1:16" ht="78.75" customHeight="1" x14ac:dyDescent="0.25">
      <c r="A21" s="141" t="s">
        <v>31</v>
      </c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3"/>
      <c r="P21" s="7"/>
    </row>
    <row r="22" spans="1:16" ht="154.5" customHeight="1" x14ac:dyDescent="0.25">
      <c r="A22" s="72" t="s">
        <v>214</v>
      </c>
      <c r="B22" s="67" t="s">
        <v>105</v>
      </c>
      <c r="C22" s="67" t="s">
        <v>24</v>
      </c>
      <c r="D22" s="67" t="s">
        <v>106</v>
      </c>
      <c r="E22" s="67" t="s">
        <v>25</v>
      </c>
      <c r="F22" s="67" t="s">
        <v>81</v>
      </c>
      <c r="G22" s="67" t="s">
        <v>265</v>
      </c>
      <c r="H22" s="73" t="s">
        <v>266</v>
      </c>
      <c r="I22" s="121">
        <v>618747.19999999995</v>
      </c>
      <c r="J22" s="121">
        <v>618747.19999999995</v>
      </c>
      <c r="K22" s="121">
        <v>300000</v>
      </c>
      <c r="L22" s="121">
        <v>91900</v>
      </c>
      <c r="M22" s="121">
        <v>8100</v>
      </c>
      <c r="N22" s="121">
        <v>218747.198</v>
      </c>
      <c r="O22" s="58" t="s">
        <v>417</v>
      </c>
      <c r="P22" s="7"/>
    </row>
    <row r="23" spans="1:16" ht="78" customHeight="1" x14ac:dyDescent="0.25">
      <c r="A23" s="138" t="s">
        <v>107</v>
      </c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40"/>
      <c r="P23" s="7"/>
    </row>
    <row r="24" spans="1:16" ht="189" customHeight="1" x14ac:dyDescent="0.25">
      <c r="A24" s="72" t="s">
        <v>215</v>
      </c>
      <c r="B24" s="74" t="s">
        <v>108</v>
      </c>
      <c r="C24" s="15" t="s">
        <v>24</v>
      </c>
      <c r="D24" s="15" t="s">
        <v>300</v>
      </c>
      <c r="E24" s="15" t="s">
        <v>109</v>
      </c>
      <c r="F24" s="15" t="s">
        <v>322</v>
      </c>
      <c r="G24" s="15" t="s">
        <v>299</v>
      </c>
      <c r="H24" s="15" t="s">
        <v>110</v>
      </c>
      <c r="I24" s="16">
        <v>3098933.5226599998</v>
      </c>
      <c r="J24" s="17">
        <v>130340.11</v>
      </c>
      <c r="K24" s="17">
        <v>114140</v>
      </c>
      <c r="L24" s="17">
        <v>15872.401</v>
      </c>
      <c r="M24" s="17">
        <v>327.709</v>
      </c>
      <c r="N24" s="18"/>
      <c r="O24" s="32" t="s">
        <v>450</v>
      </c>
      <c r="P24" s="7"/>
    </row>
    <row r="25" spans="1:16" ht="205.5" customHeight="1" x14ac:dyDescent="0.25">
      <c r="A25" s="72" t="s">
        <v>245</v>
      </c>
      <c r="B25" s="70" t="s">
        <v>321</v>
      </c>
      <c r="C25" s="75" t="s">
        <v>21</v>
      </c>
      <c r="D25" s="59" t="s">
        <v>112</v>
      </c>
      <c r="E25" s="59" t="s">
        <v>25</v>
      </c>
      <c r="F25" s="59" t="s">
        <v>190</v>
      </c>
      <c r="G25" s="59" t="s">
        <v>93</v>
      </c>
      <c r="H25" s="59" t="s">
        <v>113</v>
      </c>
      <c r="I25" s="76">
        <v>19517.544999999998</v>
      </c>
      <c r="J25" s="77">
        <f>K25+L25+M25+N25</f>
        <v>19517.545000000002</v>
      </c>
      <c r="K25" s="68">
        <v>0</v>
      </c>
      <c r="L25" s="77">
        <v>18541.668000000001</v>
      </c>
      <c r="M25" s="78">
        <v>975.87699999999995</v>
      </c>
      <c r="N25" s="79"/>
      <c r="O25" s="25" t="s">
        <v>418</v>
      </c>
      <c r="P25" s="7"/>
    </row>
    <row r="26" spans="1:16" ht="258" customHeight="1" x14ac:dyDescent="0.25">
      <c r="A26" s="72" t="s">
        <v>246</v>
      </c>
      <c r="B26" s="80" t="s">
        <v>211</v>
      </c>
      <c r="C26" s="19" t="s">
        <v>21</v>
      </c>
      <c r="D26" s="19" t="s">
        <v>19</v>
      </c>
      <c r="E26" s="19" t="s">
        <v>212</v>
      </c>
      <c r="F26" s="19" t="s">
        <v>320</v>
      </c>
      <c r="G26" s="20" t="s">
        <v>128</v>
      </c>
      <c r="H26" s="19" t="s">
        <v>213</v>
      </c>
      <c r="I26" s="21">
        <v>856856</v>
      </c>
      <c r="J26" s="22">
        <v>856856</v>
      </c>
      <c r="K26" s="23">
        <v>0</v>
      </c>
      <c r="L26" s="22">
        <v>856856</v>
      </c>
      <c r="M26" s="78"/>
      <c r="N26" s="79"/>
      <c r="O26" s="25" t="s">
        <v>419</v>
      </c>
      <c r="P26" s="7"/>
    </row>
    <row r="27" spans="1:16" ht="121.5" x14ac:dyDescent="0.25">
      <c r="A27" s="72" t="s">
        <v>247</v>
      </c>
      <c r="B27" s="70" t="s">
        <v>114</v>
      </c>
      <c r="C27" s="75" t="s">
        <v>21</v>
      </c>
      <c r="D27" s="59" t="s">
        <v>92</v>
      </c>
      <c r="E27" s="59" t="s">
        <v>25</v>
      </c>
      <c r="F27" s="59" t="s">
        <v>115</v>
      </c>
      <c r="G27" s="59" t="s">
        <v>93</v>
      </c>
      <c r="H27" s="59" t="s">
        <v>116</v>
      </c>
      <c r="I27" s="76">
        <v>42659.192000000003</v>
      </c>
      <c r="J27" s="77">
        <f>K27+L27+M27+N27</f>
        <v>42659.192000000003</v>
      </c>
      <c r="K27" s="68">
        <v>0</v>
      </c>
      <c r="L27" s="77">
        <v>40526.232000000004</v>
      </c>
      <c r="M27" s="77">
        <v>2132.96</v>
      </c>
      <c r="N27" s="79"/>
      <c r="O27" s="11" t="s">
        <v>420</v>
      </c>
      <c r="P27" s="7"/>
    </row>
    <row r="28" spans="1:16" ht="101.25" customHeight="1" x14ac:dyDescent="0.25">
      <c r="A28" s="72" t="s">
        <v>248</v>
      </c>
      <c r="B28" s="70" t="s">
        <v>323</v>
      </c>
      <c r="C28" s="75" t="s">
        <v>21</v>
      </c>
      <c r="D28" s="59" t="s">
        <v>117</v>
      </c>
      <c r="E28" s="59" t="s">
        <v>25</v>
      </c>
      <c r="F28" s="59" t="s">
        <v>118</v>
      </c>
      <c r="G28" s="59" t="s">
        <v>93</v>
      </c>
      <c r="H28" s="59" t="s">
        <v>119</v>
      </c>
      <c r="I28" s="76">
        <v>18712.911</v>
      </c>
      <c r="J28" s="77">
        <f>K28+L28+M28+N28</f>
        <v>18712.911</v>
      </c>
      <c r="K28" s="68">
        <v>0</v>
      </c>
      <c r="L28" s="77">
        <v>17777.264999999999</v>
      </c>
      <c r="M28" s="77">
        <v>935.64599999999996</v>
      </c>
      <c r="N28" s="79"/>
      <c r="O28" s="11" t="s">
        <v>389</v>
      </c>
      <c r="P28" s="7"/>
    </row>
    <row r="29" spans="1:16" ht="85.5" customHeight="1" x14ac:dyDescent="0.25">
      <c r="A29" s="72" t="s">
        <v>249</v>
      </c>
      <c r="B29" s="70" t="s">
        <v>120</v>
      </c>
      <c r="C29" s="75" t="s">
        <v>21</v>
      </c>
      <c r="D29" s="59" t="s">
        <v>121</v>
      </c>
      <c r="E29" s="59" t="s">
        <v>25</v>
      </c>
      <c r="F29" s="59" t="s">
        <v>122</v>
      </c>
      <c r="G29" s="59" t="s">
        <v>93</v>
      </c>
      <c r="H29" s="59" t="s">
        <v>123</v>
      </c>
      <c r="I29" s="81">
        <v>14516.361999999999</v>
      </c>
      <c r="J29" s="77">
        <f>K29+L29+M29+N29</f>
        <v>14516.361999999999</v>
      </c>
      <c r="K29" s="68">
        <v>0</v>
      </c>
      <c r="L29" s="77">
        <v>13790.544</v>
      </c>
      <c r="M29" s="78">
        <v>725.81799999999998</v>
      </c>
      <c r="N29" s="79"/>
      <c r="O29" s="11" t="s">
        <v>421</v>
      </c>
      <c r="P29" s="7"/>
    </row>
    <row r="30" spans="1:16" ht="189.75" customHeight="1" x14ac:dyDescent="0.25">
      <c r="A30" s="72" t="s">
        <v>250</v>
      </c>
      <c r="B30" s="70" t="s">
        <v>324</v>
      </c>
      <c r="C30" s="75" t="s">
        <v>21</v>
      </c>
      <c r="D30" s="59" t="s">
        <v>86</v>
      </c>
      <c r="E30" s="59" t="s">
        <v>25</v>
      </c>
      <c r="F30" s="59" t="s">
        <v>207</v>
      </c>
      <c r="G30" s="59" t="s">
        <v>93</v>
      </c>
      <c r="H30" s="59" t="s">
        <v>124</v>
      </c>
      <c r="I30" s="76">
        <v>8362.857</v>
      </c>
      <c r="J30" s="77">
        <f>K30+L30+M30+N30</f>
        <v>8362.857</v>
      </c>
      <c r="K30" s="68">
        <v>0</v>
      </c>
      <c r="L30" s="77">
        <v>7944.7139999999999</v>
      </c>
      <c r="M30" s="77">
        <v>418.14299999999997</v>
      </c>
      <c r="N30" s="79"/>
      <c r="O30" s="55" t="s">
        <v>422</v>
      </c>
      <c r="P30" s="7"/>
    </row>
    <row r="31" spans="1:16" ht="173.25" customHeight="1" x14ac:dyDescent="0.25">
      <c r="A31" s="72" t="s">
        <v>251</v>
      </c>
      <c r="B31" s="70" t="s">
        <v>191</v>
      </c>
      <c r="C31" s="75" t="s">
        <v>24</v>
      </c>
      <c r="D31" s="59" t="s">
        <v>111</v>
      </c>
      <c r="E31" s="59" t="s">
        <v>25</v>
      </c>
      <c r="F31" s="59" t="s">
        <v>192</v>
      </c>
      <c r="G31" s="59" t="s">
        <v>93</v>
      </c>
      <c r="H31" s="59" t="s">
        <v>125</v>
      </c>
      <c r="I31" s="82">
        <v>15886.63</v>
      </c>
      <c r="J31" s="78">
        <v>15886.63</v>
      </c>
      <c r="K31" s="78">
        <v>14523.1</v>
      </c>
      <c r="L31" s="78">
        <v>290.45999999999998</v>
      </c>
      <c r="M31" s="78">
        <v>1073.07</v>
      </c>
      <c r="N31" s="79"/>
      <c r="O31" s="59" t="s">
        <v>423</v>
      </c>
      <c r="P31" s="7"/>
    </row>
    <row r="32" spans="1:16" ht="132.75" customHeight="1" x14ac:dyDescent="0.25">
      <c r="A32" s="72" t="s">
        <v>252</v>
      </c>
      <c r="B32" s="70" t="s">
        <v>126</v>
      </c>
      <c r="C32" s="75" t="s">
        <v>24</v>
      </c>
      <c r="D32" s="59" t="s">
        <v>127</v>
      </c>
      <c r="E32" s="59" t="s">
        <v>25</v>
      </c>
      <c r="F32" s="59" t="s">
        <v>193</v>
      </c>
      <c r="G32" s="59" t="s">
        <v>128</v>
      </c>
      <c r="H32" s="59" t="s">
        <v>129</v>
      </c>
      <c r="I32" s="82">
        <v>11774.01</v>
      </c>
      <c r="J32" s="78">
        <v>11774.01</v>
      </c>
      <c r="K32" s="78">
        <v>10933.2</v>
      </c>
      <c r="L32" s="77">
        <v>219.631</v>
      </c>
      <c r="M32" s="77">
        <v>621.17899999999997</v>
      </c>
      <c r="N32" s="79"/>
      <c r="O32" s="59" t="s">
        <v>397</v>
      </c>
      <c r="P32" s="7"/>
    </row>
    <row r="33" spans="1:16" ht="220.5" customHeight="1" x14ac:dyDescent="0.25">
      <c r="A33" s="72" t="s">
        <v>253</v>
      </c>
      <c r="B33" s="14" t="s">
        <v>325</v>
      </c>
      <c r="C33" s="24" t="s">
        <v>21</v>
      </c>
      <c r="D33" s="25" t="s">
        <v>78</v>
      </c>
      <c r="E33" s="25" t="s">
        <v>25</v>
      </c>
      <c r="F33" s="11" t="s">
        <v>81</v>
      </c>
      <c r="G33" s="25" t="s">
        <v>128</v>
      </c>
      <c r="H33" s="25" t="s">
        <v>130</v>
      </c>
      <c r="I33" s="26">
        <v>56572.88</v>
      </c>
      <c r="J33" s="27">
        <v>24698.324000000001</v>
      </c>
      <c r="K33" s="28">
        <v>22302.5</v>
      </c>
      <c r="L33" s="28">
        <v>2087.7240000000002</v>
      </c>
      <c r="M33" s="28">
        <v>308.08199999999999</v>
      </c>
      <c r="N33" s="79"/>
      <c r="O33" s="32" t="s">
        <v>424</v>
      </c>
      <c r="P33" s="7"/>
    </row>
    <row r="34" spans="1:16" ht="191.25" customHeight="1" x14ac:dyDescent="0.25">
      <c r="A34" s="72" t="s">
        <v>254</v>
      </c>
      <c r="B34" s="14" t="s">
        <v>330</v>
      </c>
      <c r="C34" s="24" t="s">
        <v>21</v>
      </c>
      <c r="D34" s="25" t="s">
        <v>131</v>
      </c>
      <c r="E34" s="25" t="s">
        <v>25</v>
      </c>
      <c r="F34" s="11" t="s">
        <v>81</v>
      </c>
      <c r="G34" s="25" t="s">
        <v>128</v>
      </c>
      <c r="H34" s="25" t="s">
        <v>132</v>
      </c>
      <c r="I34" s="26">
        <v>126196.62</v>
      </c>
      <c r="J34" s="27">
        <v>25669.71</v>
      </c>
      <c r="K34" s="28">
        <v>13267.5</v>
      </c>
      <c r="L34" s="28">
        <v>11450.279</v>
      </c>
      <c r="M34" s="28">
        <v>951.93100000000004</v>
      </c>
      <c r="N34" s="79"/>
      <c r="O34" s="49" t="s">
        <v>425</v>
      </c>
      <c r="P34" s="7"/>
    </row>
    <row r="35" spans="1:16" ht="167.25" customHeight="1" x14ac:dyDescent="0.3">
      <c r="A35" s="65" t="s">
        <v>55</v>
      </c>
      <c r="B35" s="70" t="s">
        <v>327</v>
      </c>
      <c r="C35" s="75" t="s">
        <v>24</v>
      </c>
      <c r="D35" s="70" t="s">
        <v>36</v>
      </c>
      <c r="E35" s="70" t="s">
        <v>25</v>
      </c>
      <c r="F35" s="70" t="s">
        <v>326</v>
      </c>
      <c r="G35" s="70" t="s">
        <v>133</v>
      </c>
      <c r="H35" s="70" t="s">
        <v>195</v>
      </c>
      <c r="I35" s="83">
        <v>39096.949999999997</v>
      </c>
      <c r="J35" s="77">
        <v>39096.949999999997</v>
      </c>
      <c r="K35" s="83">
        <v>35881.199999999997</v>
      </c>
      <c r="L35" s="83">
        <v>718.64400000000001</v>
      </c>
      <c r="M35" s="83">
        <v>2497.1060000000002</v>
      </c>
      <c r="N35" s="84"/>
      <c r="O35" s="58" t="s">
        <v>426</v>
      </c>
      <c r="P35" s="7"/>
    </row>
    <row r="36" spans="1:16" ht="99" customHeight="1" x14ac:dyDescent="0.3">
      <c r="A36" s="65" t="s">
        <v>56</v>
      </c>
      <c r="B36" s="70" t="s">
        <v>331</v>
      </c>
      <c r="C36" s="70" t="s">
        <v>21</v>
      </c>
      <c r="D36" s="25" t="s">
        <v>78</v>
      </c>
      <c r="E36" s="70" t="s">
        <v>25</v>
      </c>
      <c r="F36" s="70" t="s">
        <v>328</v>
      </c>
      <c r="G36" s="70" t="s">
        <v>93</v>
      </c>
      <c r="H36" s="70" t="s">
        <v>194</v>
      </c>
      <c r="I36" s="83">
        <v>97698.686000000002</v>
      </c>
      <c r="J36" s="77">
        <v>97698.686000000002</v>
      </c>
      <c r="K36" s="83">
        <v>89042.6</v>
      </c>
      <c r="L36" s="83">
        <v>1817.1859999999999</v>
      </c>
      <c r="M36" s="83">
        <v>6838.9</v>
      </c>
      <c r="N36" s="84"/>
      <c r="O36" s="58" t="s">
        <v>397</v>
      </c>
      <c r="P36" s="7"/>
    </row>
    <row r="37" spans="1:16" ht="143.25" customHeight="1" x14ac:dyDescent="0.3">
      <c r="A37" s="65" t="s">
        <v>54</v>
      </c>
      <c r="B37" s="70" t="s">
        <v>369</v>
      </c>
      <c r="C37" s="75" t="s">
        <v>24</v>
      </c>
      <c r="D37" s="70" t="s">
        <v>92</v>
      </c>
      <c r="E37" s="70" t="s">
        <v>25</v>
      </c>
      <c r="F37" s="70" t="s">
        <v>329</v>
      </c>
      <c r="G37" s="70" t="s">
        <v>134</v>
      </c>
      <c r="H37" s="70" t="s">
        <v>301</v>
      </c>
      <c r="I37" s="83">
        <v>12835.242</v>
      </c>
      <c r="J37" s="77">
        <v>12835.242</v>
      </c>
      <c r="K37" s="83">
        <v>11949.6</v>
      </c>
      <c r="L37" s="83">
        <v>243.78800000000001</v>
      </c>
      <c r="M37" s="83">
        <v>641.85400000000004</v>
      </c>
      <c r="N37" s="84"/>
      <c r="O37" s="58" t="s">
        <v>427</v>
      </c>
      <c r="P37" s="7"/>
    </row>
    <row r="38" spans="1:16" ht="141.75" x14ac:dyDescent="0.3">
      <c r="A38" s="65" t="s">
        <v>57</v>
      </c>
      <c r="B38" s="70" t="s">
        <v>197</v>
      </c>
      <c r="C38" s="70" t="s">
        <v>21</v>
      </c>
      <c r="D38" s="25" t="s">
        <v>78</v>
      </c>
      <c r="E38" s="70" t="s">
        <v>25</v>
      </c>
      <c r="F38" s="70" t="s">
        <v>302</v>
      </c>
      <c r="G38" s="70" t="s">
        <v>128</v>
      </c>
      <c r="H38" s="70" t="s">
        <v>196</v>
      </c>
      <c r="I38" s="83">
        <v>39999.232000000004</v>
      </c>
      <c r="J38" s="77">
        <v>39999.232000000004</v>
      </c>
      <c r="K38" s="83">
        <v>36455.300000000003</v>
      </c>
      <c r="L38" s="83">
        <v>743.98599999999999</v>
      </c>
      <c r="M38" s="83">
        <v>2799.9459999999999</v>
      </c>
      <c r="N38" s="84"/>
      <c r="O38" s="58" t="s">
        <v>397</v>
      </c>
      <c r="P38" s="7"/>
    </row>
    <row r="39" spans="1:16" ht="128.25" customHeight="1" x14ac:dyDescent="0.3">
      <c r="A39" s="65" t="s">
        <v>274</v>
      </c>
      <c r="B39" s="70" t="s">
        <v>370</v>
      </c>
      <c r="C39" s="70" t="s">
        <v>24</v>
      </c>
      <c r="D39" s="70" t="s">
        <v>135</v>
      </c>
      <c r="E39" s="70" t="s">
        <v>25</v>
      </c>
      <c r="F39" s="70" t="s">
        <v>198</v>
      </c>
      <c r="G39" s="70" t="s">
        <v>93</v>
      </c>
      <c r="H39" s="70" t="s">
        <v>136</v>
      </c>
      <c r="I39" s="83">
        <v>11959.749999999998</v>
      </c>
      <c r="J39" s="77">
        <v>11959.749999999998</v>
      </c>
      <c r="K39" s="83">
        <v>10962.4</v>
      </c>
      <c r="L39" s="83">
        <v>223.72</v>
      </c>
      <c r="M39" s="83">
        <v>773.63</v>
      </c>
      <c r="N39" s="84"/>
      <c r="O39" s="58" t="s">
        <v>428</v>
      </c>
      <c r="P39" s="7"/>
    </row>
    <row r="40" spans="1:16" ht="174" customHeight="1" x14ac:dyDescent="0.3">
      <c r="A40" s="65" t="s">
        <v>261</v>
      </c>
      <c r="B40" s="29" t="s">
        <v>332</v>
      </c>
      <c r="C40" s="30" t="s">
        <v>21</v>
      </c>
      <c r="D40" s="25" t="s">
        <v>19</v>
      </c>
      <c r="E40" s="25" t="s">
        <v>212</v>
      </c>
      <c r="F40" s="24" t="s">
        <v>216</v>
      </c>
      <c r="G40" s="31" t="s">
        <v>392</v>
      </c>
      <c r="H40" s="29" t="s">
        <v>217</v>
      </c>
      <c r="I40" s="32">
        <v>143818.60999999999</v>
      </c>
      <c r="J40" s="32">
        <f>L40</f>
        <v>11477.175999999999</v>
      </c>
      <c r="K40" s="32"/>
      <c r="L40" s="32">
        <v>11477.175999999999</v>
      </c>
      <c r="M40" s="32"/>
      <c r="N40" s="84"/>
      <c r="O40" s="48" t="s">
        <v>429</v>
      </c>
      <c r="P40" s="7"/>
    </row>
    <row r="41" spans="1:16" ht="173.25" customHeight="1" x14ac:dyDescent="0.3">
      <c r="A41" s="85" t="s">
        <v>280</v>
      </c>
      <c r="B41" s="86" t="s">
        <v>334</v>
      </c>
      <c r="C41" s="70" t="s">
        <v>24</v>
      </c>
      <c r="D41" s="86" t="s">
        <v>267</v>
      </c>
      <c r="E41" s="86" t="s">
        <v>25</v>
      </c>
      <c r="F41" s="86" t="s">
        <v>333</v>
      </c>
      <c r="G41" s="86" t="s">
        <v>93</v>
      </c>
      <c r="H41" s="86" t="s">
        <v>268</v>
      </c>
      <c r="I41" s="87">
        <v>13201.4</v>
      </c>
      <c r="J41" s="87">
        <v>13201.4</v>
      </c>
      <c r="K41" s="87"/>
      <c r="L41" s="87">
        <v>12613.308999999999</v>
      </c>
      <c r="M41" s="87">
        <v>588.09100000000001</v>
      </c>
      <c r="N41" s="88"/>
      <c r="O41" s="58" t="s">
        <v>391</v>
      </c>
      <c r="P41" s="7"/>
    </row>
    <row r="42" spans="1:16" ht="132" customHeight="1" x14ac:dyDescent="0.25">
      <c r="A42" s="85" t="s">
        <v>281</v>
      </c>
      <c r="B42" s="70" t="s">
        <v>335</v>
      </c>
      <c r="C42" s="30" t="s">
        <v>21</v>
      </c>
      <c r="D42" s="70" t="s">
        <v>336</v>
      </c>
      <c r="E42" s="70" t="s">
        <v>25</v>
      </c>
      <c r="F42" s="70" t="s">
        <v>318</v>
      </c>
      <c r="G42" s="70" t="s">
        <v>133</v>
      </c>
      <c r="H42" s="70" t="s">
        <v>284</v>
      </c>
      <c r="I42" s="83">
        <f>J42</f>
        <v>46878.908799999997</v>
      </c>
      <c r="J42" s="83">
        <f>K42+L42+M42+N42</f>
        <v>46878.908799999997</v>
      </c>
      <c r="K42" s="83">
        <v>25716.799999999999</v>
      </c>
      <c r="L42" s="83">
        <v>14599.02</v>
      </c>
      <c r="M42" s="83">
        <v>1875.1558</v>
      </c>
      <c r="N42" s="70">
        <v>4687.933</v>
      </c>
      <c r="O42" s="61" t="s">
        <v>430</v>
      </c>
      <c r="P42" s="7"/>
    </row>
    <row r="43" spans="1:16" ht="171" customHeight="1" x14ac:dyDescent="0.25">
      <c r="A43" s="72" t="s">
        <v>282</v>
      </c>
      <c r="B43" s="70" t="s">
        <v>337</v>
      </c>
      <c r="C43" s="70" t="s">
        <v>24</v>
      </c>
      <c r="D43" s="70" t="s">
        <v>336</v>
      </c>
      <c r="E43" s="70" t="s">
        <v>25</v>
      </c>
      <c r="F43" s="70" t="s">
        <v>318</v>
      </c>
      <c r="G43" s="70" t="s">
        <v>133</v>
      </c>
      <c r="H43" s="70" t="s">
        <v>285</v>
      </c>
      <c r="I43" s="83">
        <f>J43</f>
        <v>29890.064399999999</v>
      </c>
      <c r="J43" s="83">
        <f>K43+L43+M43+N43</f>
        <v>29890.064399999999</v>
      </c>
      <c r="K43" s="83">
        <v>16031.8</v>
      </c>
      <c r="L43" s="83">
        <v>9673.3310000000001</v>
      </c>
      <c r="M43" s="83">
        <v>1195.6143999999999</v>
      </c>
      <c r="N43" s="70">
        <v>2989.319</v>
      </c>
      <c r="O43" s="61" t="s">
        <v>431</v>
      </c>
      <c r="P43" s="7"/>
    </row>
    <row r="44" spans="1:16" ht="173.25" customHeight="1" x14ac:dyDescent="0.25">
      <c r="A44" s="72" t="s">
        <v>294</v>
      </c>
      <c r="B44" s="70" t="s">
        <v>338</v>
      </c>
      <c r="C44" s="70" t="s">
        <v>21</v>
      </c>
      <c r="D44" s="70" t="s">
        <v>336</v>
      </c>
      <c r="E44" s="70" t="s">
        <v>25</v>
      </c>
      <c r="F44" s="70" t="s">
        <v>318</v>
      </c>
      <c r="G44" s="70" t="s">
        <v>133</v>
      </c>
      <c r="H44" s="70" t="s">
        <v>286</v>
      </c>
      <c r="I44" s="83">
        <f>J44</f>
        <v>38476.949700000005</v>
      </c>
      <c r="J44" s="83">
        <f>K44+L44+M44+N44</f>
        <v>38476.949700000005</v>
      </c>
      <c r="K44" s="83">
        <v>25597.200000000001</v>
      </c>
      <c r="L44" s="83">
        <v>7492.9960000000001</v>
      </c>
      <c r="M44" s="83">
        <v>1539.0767000000001</v>
      </c>
      <c r="N44" s="70">
        <v>3847.6770000000001</v>
      </c>
      <c r="O44" s="61" t="s">
        <v>432</v>
      </c>
      <c r="P44" s="7"/>
    </row>
    <row r="45" spans="1:16" ht="69.75" customHeight="1" x14ac:dyDescent="0.25">
      <c r="A45" s="144" t="s">
        <v>33</v>
      </c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6"/>
      <c r="P45" s="7"/>
    </row>
    <row r="46" spans="1:16" ht="60.75" customHeight="1" x14ac:dyDescent="0.25">
      <c r="A46" s="138" t="s">
        <v>34</v>
      </c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40"/>
      <c r="P46" s="7"/>
    </row>
    <row r="47" spans="1:16" ht="123.75" customHeight="1" x14ac:dyDescent="0.25">
      <c r="A47" s="64" t="s">
        <v>42</v>
      </c>
      <c r="B47" s="33" t="s">
        <v>342</v>
      </c>
      <c r="C47" s="19" t="s">
        <v>21</v>
      </c>
      <c r="D47" s="19" t="s">
        <v>19</v>
      </c>
      <c r="E47" s="19" t="s">
        <v>212</v>
      </c>
      <c r="F47" s="19" t="s">
        <v>343</v>
      </c>
      <c r="G47" s="34" t="s">
        <v>270</v>
      </c>
      <c r="H47" s="14" t="s">
        <v>218</v>
      </c>
      <c r="I47" s="13">
        <v>1700000</v>
      </c>
      <c r="J47" s="28">
        <v>1700000</v>
      </c>
      <c r="K47" s="13"/>
      <c r="L47" s="13">
        <v>1700000</v>
      </c>
      <c r="M47" s="13"/>
      <c r="N47" s="28"/>
      <c r="O47" s="58" t="s">
        <v>386</v>
      </c>
      <c r="P47" s="7"/>
    </row>
    <row r="48" spans="1:16" ht="129.75" customHeight="1" x14ac:dyDescent="0.25">
      <c r="A48" s="64" t="s">
        <v>58</v>
      </c>
      <c r="B48" s="59" t="s">
        <v>137</v>
      </c>
      <c r="C48" s="59" t="s">
        <v>24</v>
      </c>
      <c r="D48" s="70" t="s">
        <v>269</v>
      </c>
      <c r="E48" s="70" t="s">
        <v>22</v>
      </c>
      <c r="F48" s="59" t="s">
        <v>206</v>
      </c>
      <c r="G48" s="59" t="s">
        <v>270</v>
      </c>
      <c r="H48" s="59" t="s">
        <v>138</v>
      </c>
      <c r="I48" s="83">
        <v>20969</v>
      </c>
      <c r="J48" s="83">
        <v>20969</v>
      </c>
      <c r="K48" s="59"/>
      <c r="L48" s="59"/>
      <c r="M48" s="59"/>
      <c r="N48" s="83">
        <v>20969</v>
      </c>
      <c r="O48" s="58" t="s">
        <v>386</v>
      </c>
      <c r="P48" s="7"/>
    </row>
    <row r="49" spans="1:16" ht="135.75" customHeight="1" x14ac:dyDescent="0.25">
      <c r="A49" s="64" t="s">
        <v>59</v>
      </c>
      <c r="B49" s="59" t="s">
        <v>139</v>
      </c>
      <c r="C49" s="59" t="s">
        <v>24</v>
      </c>
      <c r="D49" s="70" t="s">
        <v>269</v>
      </c>
      <c r="E49" s="70" t="s">
        <v>22</v>
      </c>
      <c r="F49" s="59" t="s">
        <v>199</v>
      </c>
      <c r="G49" s="59" t="s">
        <v>270</v>
      </c>
      <c r="H49" s="59" t="s">
        <v>140</v>
      </c>
      <c r="I49" s="83">
        <v>20969</v>
      </c>
      <c r="J49" s="83">
        <v>20969</v>
      </c>
      <c r="K49" s="59"/>
      <c r="L49" s="59"/>
      <c r="M49" s="59"/>
      <c r="N49" s="83">
        <v>20969</v>
      </c>
      <c r="O49" s="58" t="s">
        <v>386</v>
      </c>
      <c r="P49" s="7"/>
    </row>
    <row r="50" spans="1:16" ht="126.75" customHeight="1" x14ac:dyDescent="0.25">
      <c r="A50" s="64" t="s">
        <v>82</v>
      </c>
      <c r="B50" s="59" t="s">
        <v>27</v>
      </c>
      <c r="C50" s="59" t="s">
        <v>21</v>
      </c>
      <c r="D50" s="59" t="s">
        <v>28</v>
      </c>
      <c r="E50" s="59" t="s">
        <v>29</v>
      </c>
      <c r="F50" s="59" t="s">
        <v>141</v>
      </c>
      <c r="G50" s="59" t="s">
        <v>142</v>
      </c>
      <c r="H50" s="59" t="s">
        <v>44</v>
      </c>
      <c r="I50" s="83">
        <v>504523559.30000001</v>
      </c>
      <c r="J50" s="83">
        <v>222961397.31</v>
      </c>
      <c r="K50" s="83"/>
      <c r="L50" s="83"/>
      <c r="M50" s="83"/>
      <c r="N50" s="83">
        <v>222961397.31</v>
      </c>
      <c r="O50" s="58" t="s">
        <v>386</v>
      </c>
      <c r="P50" s="7"/>
    </row>
    <row r="51" spans="1:16" ht="153.75" customHeight="1" x14ac:dyDescent="0.25">
      <c r="A51" s="69" t="s">
        <v>287</v>
      </c>
      <c r="B51" s="70" t="s">
        <v>288</v>
      </c>
      <c r="C51" s="70" t="s">
        <v>21</v>
      </c>
      <c r="D51" s="70" t="s">
        <v>336</v>
      </c>
      <c r="E51" s="70" t="s">
        <v>25</v>
      </c>
      <c r="F51" s="70" t="s">
        <v>318</v>
      </c>
      <c r="G51" s="70" t="s">
        <v>283</v>
      </c>
      <c r="H51" s="70" t="s">
        <v>293</v>
      </c>
      <c r="I51" s="83">
        <f>J51</f>
        <v>33338.902600000001</v>
      </c>
      <c r="J51" s="83">
        <f>K51+L51+M51+N51</f>
        <v>33338.902600000001</v>
      </c>
      <c r="K51" s="83">
        <v>16855.400000000001</v>
      </c>
      <c r="L51" s="83">
        <v>11816.02</v>
      </c>
      <c r="M51" s="83">
        <v>1333.5586000000001</v>
      </c>
      <c r="N51" s="83">
        <v>3333.924</v>
      </c>
      <c r="O51" s="61" t="s">
        <v>433</v>
      </c>
      <c r="P51" s="7"/>
    </row>
    <row r="52" spans="1:16" ht="67.5" customHeight="1" x14ac:dyDescent="0.25">
      <c r="A52" s="141" t="s">
        <v>220</v>
      </c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3"/>
      <c r="P52" s="7"/>
    </row>
    <row r="53" spans="1:16" ht="87.75" customHeight="1" x14ac:dyDescent="0.25">
      <c r="A53" s="138" t="s">
        <v>35</v>
      </c>
      <c r="B53" s="139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40"/>
      <c r="P53" s="7"/>
    </row>
    <row r="54" spans="1:16" ht="109.5" customHeight="1" x14ac:dyDescent="0.25">
      <c r="A54" s="64" t="s">
        <v>240</v>
      </c>
      <c r="B54" s="70" t="s">
        <v>143</v>
      </c>
      <c r="C54" s="70" t="s">
        <v>21</v>
      </c>
      <c r="D54" s="70" t="s">
        <v>148</v>
      </c>
      <c r="E54" s="70" t="s">
        <v>200</v>
      </c>
      <c r="F54" s="70" t="s">
        <v>144</v>
      </c>
      <c r="G54" s="70" t="s">
        <v>297</v>
      </c>
      <c r="H54" s="70" t="s">
        <v>309</v>
      </c>
      <c r="I54" s="89">
        <v>878000</v>
      </c>
      <c r="J54" s="89">
        <v>878000</v>
      </c>
      <c r="K54" s="83"/>
      <c r="L54" s="89">
        <v>878000</v>
      </c>
      <c r="M54" s="83"/>
      <c r="N54" s="90"/>
      <c r="O54" s="25" t="s">
        <v>387</v>
      </c>
      <c r="P54" s="7"/>
    </row>
    <row r="55" spans="1:16" ht="310.5" customHeight="1" x14ac:dyDescent="0.25">
      <c r="A55" s="64" t="s">
        <v>60</v>
      </c>
      <c r="B55" s="91" t="s">
        <v>145</v>
      </c>
      <c r="C55" s="70" t="s">
        <v>21</v>
      </c>
      <c r="D55" s="70" t="s">
        <v>148</v>
      </c>
      <c r="E55" s="70" t="s">
        <v>200</v>
      </c>
      <c r="F55" s="70" t="s">
        <v>146</v>
      </c>
      <c r="G55" s="70" t="s">
        <v>87</v>
      </c>
      <c r="H55" s="70" t="s">
        <v>147</v>
      </c>
      <c r="I55" s="83">
        <v>144092.77799999999</v>
      </c>
      <c r="J55" s="83">
        <v>18508.665000000001</v>
      </c>
      <c r="K55" s="83"/>
      <c r="L55" s="83">
        <v>18508.665000000001</v>
      </c>
      <c r="M55" s="83"/>
      <c r="N55" s="90"/>
      <c r="O55" s="25" t="s">
        <v>400</v>
      </c>
      <c r="P55" s="7"/>
    </row>
    <row r="56" spans="1:16" ht="158.25" customHeight="1" x14ac:dyDescent="0.25">
      <c r="A56" s="64" t="s">
        <v>61</v>
      </c>
      <c r="B56" s="70" t="s">
        <v>230</v>
      </c>
      <c r="C56" s="70" t="s">
        <v>21</v>
      </c>
      <c r="D56" s="70" t="s">
        <v>148</v>
      </c>
      <c r="E56" s="70" t="s">
        <v>200</v>
      </c>
      <c r="F56" s="70" t="s">
        <v>149</v>
      </c>
      <c r="G56" s="70" t="s">
        <v>150</v>
      </c>
      <c r="H56" s="70" t="s">
        <v>231</v>
      </c>
      <c r="I56" s="76">
        <v>104676.514</v>
      </c>
      <c r="J56" s="76">
        <v>42639.345000000001</v>
      </c>
      <c r="K56" s="77"/>
      <c r="L56" s="76">
        <v>42639.345000000001</v>
      </c>
      <c r="M56" s="83"/>
      <c r="N56" s="90"/>
      <c r="O56" s="25" t="s">
        <v>399</v>
      </c>
      <c r="P56" s="7"/>
    </row>
    <row r="57" spans="1:16" ht="172.5" customHeight="1" x14ac:dyDescent="0.25">
      <c r="A57" s="64" t="s">
        <v>62</v>
      </c>
      <c r="B57" s="86" t="s">
        <v>232</v>
      </c>
      <c r="C57" s="86" t="s">
        <v>21</v>
      </c>
      <c r="D57" s="86" t="s">
        <v>148</v>
      </c>
      <c r="E57" s="86" t="s">
        <v>200</v>
      </c>
      <c r="F57" s="86" t="s">
        <v>151</v>
      </c>
      <c r="G57" s="86" t="s">
        <v>150</v>
      </c>
      <c r="H57" s="86" t="s">
        <v>310</v>
      </c>
      <c r="I57" s="92">
        <v>344206.04</v>
      </c>
      <c r="J57" s="92">
        <v>284336.35100000002</v>
      </c>
      <c r="K57" s="93"/>
      <c r="L57" s="92">
        <v>284336.35100000002</v>
      </c>
      <c r="M57" s="87"/>
      <c r="N57" s="94"/>
      <c r="O57" s="25" t="s">
        <v>401</v>
      </c>
      <c r="P57" s="7"/>
    </row>
    <row r="58" spans="1:16" ht="181.5" customHeight="1" x14ac:dyDescent="0.25">
      <c r="A58" s="64" t="s">
        <v>63</v>
      </c>
      <c r="B58" s="70" t="s">
        <v>152</v>
      </c>
      <c r="C58" s="70" t="s">
        <v>21</v>
      </c>
      <c r="D58" s="70" t="s">
        <v>148</v>
      </c>
      <c r="E58" s="70" t="s">
        <v>200</v>
      </c>
      <c r="F58" s="70" t="s">
        <v>201</v>
      </c>
      <c r="G58" s="70" t="s">
        <v>153</v>
      </c>
      <c r="H58" s="70" t="s">
        <v>154</v>
      </c>
      <c r="I58" s="89">
        <v>340999.47600000002</v>
      </c>
      <c r="J58" s="89">
        <v>293526.40000000002</v>
      </c>
      <c r="K58" s="71"/>
      <c r="L58" s="89">
        <v>293526.40000000002</v>
      </c>
      <c r="M58" s="83"/>
      <c r="N58" s="83"/>
      <c r="O58" s="25" t="s">
        <v>402</v>
      </c>
      <c r="P58" s="7"/>
    </row>
    <row r="59" spans="1:16" ht="181.5" customHeight="1" x14ac:dyDescent="0.25">
      <c r="A59" s="64" t="s">
        <v>64</v>
      </c>
      <c r="B59" s="70" t="s">
        <v>344</v>
      </c>
      <c r="C59" s="70" t="s">
        <v>21</v>
      </c>
      <c r="D59" s="70" t="s">
        <v>148</v>
      </c>
      <c r="E59" s="70" t="s">
        <v>200</v>
      </c>
      <c r="F59" s="70" t="s">
        <v>233</v>
      </c>
      <c r="G59" s="70">
        <v>2023</v>
      </c>
      <c r="H59" s="70" t="s">
        <v>234</v>
      </c>
      <c r="I59" s="76">
        <f>J59</f>
        <v>427329.06199999998</v>
      </c>
      <c r="J59" s="76">
        <f>K59+L59+N59</f>
        <v>427329.06199999998</v>
      </c>
      <c r="K59" s="95">
        <v>352262.20932000002</v>
      </c>
      <c r="L59" s="96">
        <v>55670.258779999996</v>
      </c>
      <c r="M59" s="83"/>
      <c r="N59" s="97">
        <v>19396.5939</v>
      </c>
      <c r="O59" s="25" t="s">
        <v>403</v>
      </c>
      <c r="P59" s="7"/>
    </row>
    <row r="60" spans="1:16" ht="151.5" customHeight="1" x14ac:dyDescent="0.25">
      <c r="A60" s="64" t="s">
        <v>241</v>
      </c>
      <c r="B60" s="70" t="s">
        <v>345</v>
      </c>
      <c r="C60" s="70" t="s">
        <v>21</v>
      </c>
      <c r="D60" s="70" t="s">
        <v>148</v>
      </c>
      <c r="E60" s="70" t="s">
        <v>200</v>
      </c>
      <c r="F60" s="70" t="s">
        <v>235</v>
      </c>
      <c r="G60" s="70">
        <v>2023</v>
      </c>
      <c r="H60" s="70" t="s">
        <v>236</v>
      </c>
      <c r="I60" s="76">
        <f>J60</f>
        <v>195494.68500000003</v>
      </c>
      <c r="J60" s="76">
        <f>K60+L60+N60</f>
        <v>195494.68500000003</v>
      </c>
      <c r="K60" s="95">
        <v>171914.35041000001</v>
      </c>
      <c r="L60" s="96">
        <v>15199.51714</v>
      </c>
      <c r="M60" s="83"/>
      <c r="N60" s="97">
        <v>8380.8174500000005</v>
      </c>
      <c r="O60" s="25" t="s">
        <v>404</v>
      </c>
      <c r="P60" s="7"/>
    </row>
    <row r="61" spans="1:16" ht="162.75" customHeight="1" x14ac:dyDescent="0.25">
      <c r="A61" s="64" t="s">
        <v>65</v>
      </c>
      <c r="B61" s="70" t="s">
        <v>346</v>
      </c>
      <c r="C61" s="70" t="s">
        <v>21</v>
      </c>
      <c r="D61" s="70" t="s">
        <v>148</v>
      </c>
      <c r="E61" s="70" t="s">
        <v>200</v>
      </c>
      <c r="F61" s="70" t="s">
        <v>237</v>
      </c>
      <c r="G61" s="70" t="s">
        <v>93</v>
      </c>
      <c r="H61" s="70" t="s">
        <v>238</v>
      </c>
      <c r="I61" s="76">
        <f>J61</f>
        <v>229848.86</v>
      </c>
      <c r="J61" s="76">
        <f>K61+L61+N61</f>
        <v>229848.86</v>
      </c>
      <c r="K61" s="95">
        <v>213989.28865999999</v>
      </c>
      <c r="L61" s="96">
        <v>4367.1283400000002</v>
      </c>
      <c r="M61" s="83"/>
      <c r="N61" s="83">
        <v>11492.442999999999</v>
      </c>
      <c r="O61" s="25" t="s">
        <v>405</v>
      </c>
      <c r="P61" s="7"/>
    </row>
    <row r="62" spans="1:16" ht="164.25" customHeight="1" x14ac:dyDescent="0.25">
      <c r="A62" s="64" t="s">
        <v>242</v>
      </c>
      <c r="B62" s="59" t="s">
        <v>239</v>
      </c>
      <c r="C62" s="59" t="s">
        <v>21</v>
      </c>
      <c r="D62" s="59" t="s">
        <v>148</v>
      </c>
      <c r="E62" s="70" t="s">
        <v>200</v>
      </c>
      <c r="F62" s="59" t="s">
        <v>208</v>
      </c>
      <c r="G62" s="59" t="s">
        <v>133</v>
      </c>
      <c r="H62" s="59" t="s">
        <v>155</v>
      </c>
      <c r="I62" s="76">
        <v>1898000</v>
      </c>
      <c r="J62" s="76">
        <v>1898000</v>
      </c>
      <c r="K62" s="77"/>
      <c r="L62" s="76">
        <v>1898000</v>
      </c>
      <c r="M62" s="83"/>
      <c r="N62" s="83"/>
      <c r="O62" s="25" t="s">
        <v>406</v>
      </c>
      <c r="P62" s="7"/>
    </row>
    <row r="63" spans="1:16" ht="71.25" customHeight="1" x14ac:dyDescent="0.25">
      <c r="A63" s="138" t="s">
        <v>37</v>
      </c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40"/>
      <c r="P63" s="7"/>
    </row>
    <row r="64" spans="1:16" ht="169.5" customHeight="1" x14ac:dyDescent="0.25">
      <c r="A64" s="64" t="s">
        <v>68</v>
      </c>
      <c r="B64" s="59" t="s">
        <v>347</v>
      </c>
      <c r="C64" s="59" t="s">
        <v>21</v>
      </c>
      <c r="D64" s="59" t="s">
        <v>340</v>
      </c>
      <c r="E64" s="59" t="s">
        <v>25</v>
      </c>
      <c r="F64" s="59" t="s">
        <v>156</v>
      </c>
      <c r="G64" s="59" t="s">
        <v>87</v>
      </c>
      <c r="H64" s="59" t="s">
        <v>157</v>
      </c>
      <c r="I64" s="77">
        <v>44232.786999999997</v>
      </c>
      <c r="J64" s="95">
        <f>L64+M64</f>
        <v>21861.29146</v>
      </c>
      <c r="K64" s="78"/>
      <c r="L64" s="95">
        <v>21424.065630000001</v>
      </c>
      <c r="M64" s="95">
        <v>437.22582999999997</v>
      </c>
      <c r="N64" s="78"/>
      <c r="O64" s="25" t="s">
        <v>398</v>
      </c>
      <c r="P64" s="7"/>
    </row>
    <row r="65" spans="1:16" ht="159.75" customHeight="1" x14ac:dyDescent="0.25">
      <c r="A65" s="64" t="s">
        <v>271</v>
      </c>
      <c r="B65" s="59" t="s">
        <v>348</v>
      </c>
      <c r="C65" s="59" t="s">
        <v>21</v>
      </c>
      <c r="D65" s="59" t="s">
        <v>158</v>
      </c>
      <c r="E65" s="59" t="s">
        <v>25</v>
      </c>
      <c r="F65" s="59" t="s">
        <v>159</v>
      </c>
      <c r="G65" s="59" t="s">
        <v>87</v>
      </c>
      <c r="H65" s="59" t="s">
        <v>160</v>
      </c>
      <c r="I65" s="77">
        <v>33330.762999999999</v>
      </c>
      <c r="J65" s="95">
        <f t="shared" ref="J65" si="1">L65+M65</f>
        <v>26956.033360000001</v>
      </c>
      <c r="K65" s="78"/>
      <c r="L65" s="77">
        <v>25877.791000000001</v>
      </c>
      <c r="M65" s="95">
        <v>1078.24236</v>
      </c>
      <c r="N65" s="98"/>
      <c r="O65" s="25" t="s">
        <v>444</v>
      </c>
      <c r="P65" s="7"/>
    </row>
    <row r="66" spans="1:16" ht="196.5" customHeight="1" x14ac:dyDescent="0.25">
      <c r="A66" s="64" t="s">
        <v>69</v>
      </c>
      <c r="B66" s="59" t="s">
        <v>161</v>
      </c>
      <c r="C66" s="59" t="s">
        <v>21</v>
      </c>
      <c r="D66" s="59" t="s">
        <v>162</v>
      </c>
      <c r="E66" s="59" t="s">
        <v>25</v>
      </c>
      <c r="F66" s="59" t="s">
        <v>163</v>
      </c>
      <c r="G66" s="59" t="s">
        <v>87</v>
      </c>
      <c r="H66" s="59" t="s">
        <v>164</v>
      </c>
      <c r="I66" s="77">
        <v>52271.517999999996</v>
      </c>
      <c r="J66" s="77">
        <f t="shared" ref="J66:J67" si="2">L66+M66</f>
        <v>20675.291000000001</v>
      </c>
      <c r="K66" s="78"/>
      <c r="L66" s="77">
        <v>19711.721000000001</v>
      </c>
      <c r="M66" s="77">
        <v>963.57</v>
      </c>
      <c r="N66" s="99"/>
      <c r="O66" s="25" t="s">
        <v>445</v>
      </c>
      <c r="P66" s="7"/>
    </row>
    <row r="67" spans="1:16" ht="301.5" customHeight="1" x14ac:dyDescent="0.25">
      <c r="A67" s="64" t="s">
        <v>70</v>
      </c>
      <c r="B67" s="70" t="s">
        <v>349</v>
      </c>
      <c r="C67" s="59" t="s">
        <v>24</v>
      </c>
      <c r="D67" s="59" t="s">
        <v>165</v>
      </c>
      <c r="E67" s="59" t="s">
        <v>25</v>
      </c>
      <c r="F67" s="59" t="s">
        <v>202</v>
      </c>
      <c r="G67" s="59" t="s">
        <v>128</v>
      </c>
      <c r="H67" s="59" t="s">
        <v>166</v>
      </c>
      <c r="I67" s="77">
        <v>37364.449999999997</v>
      </c>
      <c r="J67" s="77">
        <f t="shared" si="2"/>
        <v>35323.450000000004</v>
      </c>
      <c r="K67" s="78"/>
      <c r="L67" s="77">
        <v>34616.980000000003</v>
      </c>
      <c r="M67" s="77">
        <v>706.47</v>
      </c>
      <c r="N67" s="99"/>
      <c r="O67" s="25" t="s">
        <v>446</v>
      </c>
      <c r="P67" s="7"/>
    </row>
    <row r="68" spans="1:16" ht="207.75" customHeight="1" x14ac:dyDescent="0.25">
      <c r="A68" s="64" t="s">
        <v>71</v>
      </c>
      <c r="B68" s="70" t="s">
        <v>203</v>
      </c>
      <c r="C68" s="59" t="s">
        <v>21</v>
      </c>
      <c r="D68" s="59" t="s">
        <v>167</v>
      </c>
      <c r="E68" s="59" t="s">
        <v>25</v>
      </c>
      <c r="F68" s="59" t="s">
        <v>350</v>
      </c>
      <c r="G68" s="59" t="s">
        <v>128</v>
      </c>
      <c r="H68" s="59" t="s">
        <v>168</v>
      </c>
      <c r="I68" s="77">
        <v>82285.240000000005</v>
      </c>
      <c r="J68" s="77">
        <f>L68+M68</f>
        <v>57599.67</v>
      </c>
      <c r="K68" s="78"/>
      <c r="L68" s="77">
        <v>56447.675999999999</v>
      </c>
      <c r="M68" s="77">
        <v>1151.9939999999999</v>
      </c>
      <c r="N68" s="99"/>
      <c r="O68" s="25" t="s">
        <v>407</v>
      </c>
      <c r="P68" s="7"/>
    </row>
    <row r="69" spans="1:16" ht="213.75" customHeight="1" x14ac:dyDescent="0.25">
      <c r="A69" s="64" t="s">
        <v>243</v>
      </c>
      <c r="B69" s="70" t="s">
        <v>204</v>
      </c>
      <c r="C69" s="59" t="s">
        <v>21</v>
      </c>
      <c r="D69" s="59" t="s">
        <v>167</v>
      </c>
      <c r="E69" s="59" t="s">
        <v>25</v>
      </c>
      <c r="F69" s="59" t="s">
        <v>169</v>
      </c>
      <c r="G69" s="59" t="s">
        <v>128</v>
      </c>
      <c r="H69" s="59" t="s">
        <v>304</v>
      </c>
      <c r="I69" s="77">
        <v>56099.94</v>
      </c>
      <c r="J69" s="77">
        <f>L69+M69</f>
        <v>28049.77</v>
      </c>
      <c r="K69" s="78"/>
      <c r="L69" s="77">
        <v>27488.775000000001</v>
      </c>
      <c r="M69" s="77">
        <v>560.995</v>
      </c>
      <c r="N69" s="99"/>
      <c r="O69" s="25" t="s">
        <v>408</v>
      </c>
      <c r="P69" s="7"/>
    </row>
    <row r="70" spans="1:16" ht="180.75" customHeight="1" x14ac:dyDescent="0.25">
      <c r="A70" s="64" t="s">
        <v>244</v>
      </c>
      <c r="B70" s="59" t="s">
        <v>352</v>
      </c>
      <c r="C70" s="59" t="s">
        <v>24</v>
      </c>
      <c r="D70" s="59" t="s">
        <v>170</v>
      </c>
      <c r="E70" s="59" t="s">
        <v>25</v>
      </c>
      <c r="F70" s="59" t="s">
        <v>171</v>
      </c>
      <c r="G70" s="59" t="s">
        <v>128</v>
      </c>
      <c r="H70" s="59" t="s">
        <v>303</v>
      </c>
      <c r="I70" s="78">
        <v>229768.77</v>
      </c>
      <c r="J70" s="78">
        <f t="shared" ref="J70" si="3">L70+M70</f>
        <v>170685.603</v>
      </c>
      <c r="K70" s="78"/>
      <c r="L70" s="77">
        <v>167271.891</v>
      </c>
      <c r="M70" s="77">
        <v>3413.712</v>
      </c>
      <c r="N70" s="78"/>
      <c r="O70" s="25" t="s">
        <v>409</v>
      </c>
      <c r="P70" s="7"/>
    </row>
    <row r="71" spans="1:16" ht="56.25" customHeight="1" x14ac:dyDescent="0.25">
      <c r="A71" s="141" t="s">
        <v>38</v>
      </c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3"/>
      <c r="P71" s="7"/>
    </row>
    <row r="72" spans="1:16" ht="81.75" customHeight="1" x14ac:dyDescent="0.25">
      <c r="A72" s="138" t="s">
        <v>15</v>
      </c>
      <c r="B72" s="139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40"/>
      <c r="P72" s="7"/>
    </row>
    <row r="73" spans="1:16" ht="409.5" customHeight="1" x14ac:dyDescent="0.3">
      <c r="A73" s="66" t="s">
        <v>43</v>
      </c>
      <c r="B73" s="35" t="s">
        <v>351</v>
      </c>
      <c r="C73" s="35" t="s">
        <v>21</v>
      </c>
      <c r="D73" s="35" t="s">
        <v>19</v>
      </c>
      <c r="E73" s="35" t="s">
        <v>212</v>
      </c>
      <c r="F73" s="35" t="s">
        <v>221</v>
      </c>
      <c r="G73" s="35" t="s">
        <v>172</v>
      </c>
      <c r="H73" s="36" t="s">
        <v>173</v>
      </c>
      <c r="I73" s="37">
        <v>8758834.8949999996</v>
      </c>
      <c r="J73" s="80">
        <f t="shared" ref="J73" si="4">K73+L73+M73</f>
        <v>8220204.125</v>
      </c>
      <c r="K73" s="58">
        <v>6902136</v>
      </c>
      <c r="L73" s="58">
        <v>1318068.125</v>
      </c>
      <c r="M73" s="84"/>
      <c r="N73" s="100"/>
      <c r="O73" s="49" t="s">
        <v>393</v>
      </c>
      <c r="P73" s="7"/>
    </row>
    <row r="74" spans="1:16" ht="174.75" customHeight="1" x14ac:dyDescent="0.25">
      <c r="A74" s="64" t="s">
        <v>72</v>
      </c>
      <c r="B74" s="25" t="s">
        <v>174</v>
      </c>
      <c r="C74" s="25" t="s">
        <v>21</v>
      </c>
      <c r="D74" s="25" t="s">
        <v>19</v>
      </c>
      <c r="E74" s="25" t="s">
        <v>212</v>
      </c>
      <c r="F74" s="25" t="s">
        <v>222</v>
      </c>
      <c r="G74" s="25" t="s">
        <v>175</v>
      </c>
      <c r="H74" s="25" t="s">
        <v>176</v>
      </c>
      <c r="I74" s="38">
        <v>486499.68</v>
      </c>
      <c r="J74" s="38">
        <f t="shared" ref="J74:J75" si="5">L74</f>
        <v>241681.28899999999</v>
      </c>
      <c r="K74" s="38"/>
      <c r="L74" s="38">
        <v>241681.28899999999</v>
      </c>
      <c r="M74" s="59"/>
      <c r="N74" s="59"/>
      <c r="O74" s="49" t="s">
        <v>434</v>
      </c>
      <c r="P74" s="7"/>
    </row>
    <row r="75" spans="1:16" ht="202.5" customHeight="1" x14ac:dyDescent="0.25">
      <c r="A75" s="101" t="s">
        <v>73</v>
      </c>
      <c r="B75" s="39" t="s">
        <v>354</v>
      </c>
      <c r="C75" s="25" t="s">
        <v>21</v>
      </c>
      <c r="D75" s="25" t="s">
        <v>19</v>
      </c>
      <c r="E75" s="25" t="s">
        <v>212</v>
      </c>
      <c r="F75" s="39" t="s">
        <v>353</v>
      </c>
      <c r="G75" s="39" t="s">
        <v>128</v>
      </c>
      <c r="H75" s="39" t="s">
        <v>177</v>
      </c>
      <c r="I75" s="38">
        <v>803982.79</v>
      </c>
      <c r="J75" s="38">
        <f t="shared" si="5"/>
        <v>320112.49900000001</v>
      </c>
      <c r="K75" s="38"/>
      <c r="L75" s="38">
        <v>320112.49900000001</v>
      </c>
      <c r="M75" s="102"/>
      <c r="N75" s="103"/>
      <c r="O75" s="49" t="s">
        <v>451</v>
      </c>
      <c r="P75" s="7"/>
    </row>
    <row r="76" spans="1:16" ht="138" customHeight="1" x14ac:dyDescent="0.25">
      <c r="A76" s="101" t="s">
        <v>74</v>
      </c>
      <c r="B76" s="102" t="s">
        <v>39</v>
      </c>
      <c r="C76" s="102" t="s">
        <v>30</v>
      </c>
      <c r="D76" s="102"/>
      <c r="E76" s="59" t="s">
        <v>26</v>
      </c>
      <c r="F76" s="102" t="s">
        <v>205</v>
      </c>
      <c r="G76" s="102" t="s">
        <v>175</v>
      </c>
      <c r="H76" s="104" t="s">
        <v>178</v>
      </c>
      <c r="I76" s="93">
        <v>6076906.2999999998</v>
      </c>
      <c r="J76" s="93">
        <v>2505065</v>
      </c>
      <c r="K76" s="93">
        <v>2505065</v>
      </c>
      <c r="L76" s="93"/>
      <c r="M76" s="105"/>
      <c r="N76" s="106"/>
      <c r="O76" s="58" t="s">
        <v>386</v>
      </c>
      <c r="P76" s="7"/>
    </row>
    <row r="77" spans="1:16" ht="63.75" customHeight="1" x14ac:dyDescent="0.25">
      <c r="A77" s="141" t="s">
        <v>40</v>
      </c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3"/>
      <c r="P77" s="7"/>
    </row>
    <row r="78" spans="1:16" ht="214.5" customHeight="1" x14ac:dyDescent="0.25">
      <c r="A78" s="64" t="s">
        <v>75</v>
      </c>
      <c r="B78" s="24" t="s">
        <v>380</v>
      </c>
      <c r="C78" s="24" t="s">
        <v>21</v>
      </c>
      <c r="D78" s="25" t="s">
        <v>78</v>
      </c>
      <c r="E78" s="24" t="s">
        <v>25</v>
      </c>
      <c r="F78" s="24" t="s">
        <v>179</v>
      </c>
      <c r="G78" s="24" t="s">
        <v>133</v>
      </c>
      <c r="H78" s="24" t="s">
        <v>16</v>
      </c>
      <c r="I78" s="13">
        <v>1672062.1950000001</v>
      </c>
      <c r="J78" s="77">
        <f>SUM(K78,L78,M78)</f>
        <v>1393400</v>
      </c>
      <c r="K78" s="77">
        <v>684579.5</v>
      </c>
      <c r="L78" s="77">
        <v>617420.5</v>
      </c>
      <c r="M78" s="77">
        <v>91400</v>
      </c>
      <c r="N78" s="107"/>
      <c r="O78" s="49" t="s">
        <v>394</v>
      </c>
      <c r="P78" s="7"/>
    </row>
    <row r="79" spans="1:16" ht="246.75" customHeight="1" x14ac:dyDescent="0.25">
      <c r="A79" s="64" t="s">
        <v>272</v>
      </c>
      <c r="B79" s="24" t="s">
        <v>381</v>
      </c>
      <c r="C79" s="24" t="s">
        <v>21</v>
      </c>
      <c r="D79" s="25" t="s">
        <v>78</v>
      </c>
      <c r="E79" s="24" t="s">
        <v>25</v>
      </c>
      <c r="F79" s="24" t="s">
        <v>81</v>
      </c>
      <c r="G79" s="24" t="s">
        <v>128</v>
      </c>
      <c r="H79" s="24" t="s">
        <v>180</v>
      </c>
      <c r="I79" s="28">
        <v>376259.18</v>
      </c>
      <c r="J79" s="77">
        <f>SUM(K79:M79)</f>
        <v>375495.46299999999</v>
      </c>
      <c r="K79" s="77">
        <v>88524.2</v>
      </c>
      <c r="L79" s="77">
        <v>260686.58</v>
      </c>
      <c r="M79" s="77">
        <v>26284.683000000001</v>
      </c>
      <c r="N79" s="107"/>
      <c r="O79" s="49" t="s">
        <v>435</v>
      </c>
      <c r="P79" s="7"/>
    </row>
    <row r="80" spans="1:16" ht="194.25" customHeight="1" x14ac:dyDescent="0.25">
      <c r="A80" s="64" t="s">
        <v>273</v>
      </c>
      <c r="B80" s="40" t="s">
        <v>181</v>
      </c>
      <c r="C80" s="40" t="s">
        <v>21</v>
      </c>
      <c r="D80" s="40" t="s">
        <v>339</v>
      </c>
      <c r="E80" s="40" t="s">
        <v>25</v>
      </c>
      <c r="F80" s="40" t="s">
        <v>223</v>
      </c>
      <c r="G80" s="40" t="s">
        <v>153</v>
      </c>
      <c r="H80" s="40" t="s">
        <v>79</v>
      </c>
      <c r="I80" s="13">
        <v>372519.76</v>
      </c>
      <c r="J80" s="13">
        <v>125000</v>
      </c>
      <c r="K80" s="13"/>
      <c r="L80" s="13">
        <v>125000</v>
      </c>
      <c r="M80" s="13"/>
      <c r="N80" s="107"/>
      <c r="O80" s="49" t="s">
        <v>436</v>
      </c>
      <c r="P80" s="7"/>
    </row>
    <row r="81" spans="1:16" ht="207" customHeight="1" x14ac:dyDescent="0.25">
      <c r="A81" s="64" t="s">
        <v>67</v>
      </c>
      <c r="B81" s="42" t="s">
        <v>355</v>
      </c>
      <c r="C81" s="42" t="s">
        <v>24</v>
      </c>
      <c r="D81" s="42" t="s">
        <v>80</v>
      </c>
      <c r="E81" s="42" t="s">
        <v>25</v>
      </c>
      <c r="F81" s="42" t="s">
        <v>224</v>
      </c>
      <c r="G81" s="43" t="s">
        <v>172</v>
      </c>
      <c r="H81" s="43" t="s">
        <v>182</v>
      </c>
      <c r="I81" s="57">
        <v>354796.09600000002</v>
      </c>
      <c r="J81" s="57">
        <v>125000</v>
      </c>
      <c r="K81" s="57"/>
      <c r="L81" s="57">
        <v>125000</v>
      </c>
      <c r="M81" s="57"/>
      <c r="N81" s="108"/>
      <c r="O81" s="49" t="s">
        <v>437</v>
      </c>
      <c r="P81" s="7"/>
    </row>
    <row r="82" spans="1:16" ht="203.25" customHeight="1" x14ac:dyDescent="0.25">
      <c r="A82" s="64" t="s">
        <v>66</v>
      </c>
      <c r="B82" s="44" t="s">
        <v>382</v>
      </c>
      <c r="C82" s="40" t="s">
        <v>21</v>
      </c>
      <c r="D82" s="25" t="s">
        <v>78</v>
      </c>
      <c r="E82" s="42" t="s">
        <v>25</v>
      </c>
      <c r="F82" s="24" t="s">
        <v>81</v>
      </c>
      <c r="G82" s="44" t="s">
        <v>128</v>
      </c>
      <c r="H82" s="44" t="s">
        <v>79</v>
      </c>
      <c r="I82" s="32">
        <v>313452</v>
      </c>
      <c r="J82" s="32">
        <f t="shared" ref="J82:J84" si="6">L82</f>
        <v>313452</v>
      </c>
      <c r="K82" s="32"/>
      <c r="L82" s="32">
        <v>313452</v>
      </c>
      <c r="M82" s="32"/>
      <c r="N82" s="107"/>
      <c r="O82" s="49" t="s">
        <v>438</v>
      </c>
      <c r="P82" s="7"/>
    </row>
    <row r="83" spans="1:16" ht="216.75" customHeight="1" x14ac:dyDescent="0.25">
      <c r="A83" s="66" t="s">
        <v>76</v>
      </c>
      <c r="B83" s="45" t="s">
        <v>384</v>
      </c>
      <c r="C83" s="42" t="s">
        <v>21</v>
      </c>
      <c r="D83" s="55" t="s">
        <v>78</v>
      </c>
      <c r="E83" s="42" t="s">
        <v>25</v>
      </c>
      <c r="F83" s="15" t="s">
        <v>81</v>
      </c>
      <c r="G83" s="45" t="s">
        <v>128</v>
      </c>
      <c r="H83" s="45" t="s">
        <v>79</v>
      </c>
      <c r="I83" s="46">
        <v>318915</v>
      </c>
      <c r="J83" s="46">
        <f t="shared" si="6"/>
        <v>318915</v>
      </c>
      <c r="K83" s="46"/>
      <c r="L83" s="46">
        <v>318915</v>
      </c>
      <c r="M83" s="46"/>
      <c r="N83" s="109"/>
      <c r="O83" s="49" t="s">
        <v>439</v>
      </c>
      <c r="P83" s="7"/>
    </row>
    <row r="84" spans="1:16" ht="220.5" customHeight="1" x14ac:dyDescent="0.25">
      <c r="A84" s="64" t="s">
        <v>77</v>
      </c>
      <c r="B84" s="40" t="s">
        <v>383</v>
      </c>
      <c r="C84" s="40" t="s">
        <v>21</v>
      </c>
      <c r="D84" s="25" t="s">
        <v>78</v>
      </c>
      <c r="E84" s="40" t="s">
        <v>25</v>
      </c>
      <c r="F84" s="24" t="s">
        <v>81</v>
      </c>
      <c r="G84" s="40" t="s">
        <v>133</v>
      </c>
      <c r="H84" s="40" t="s">
        <v>225</v>
      </c>
      <c r="I84" s="13">
        <v>247633</v>
      </c>
      <c r="J84" s="13">
        <f t="shared" si="6"/>
        <v>247633</v>
      </c>
      <c r="K84" s="13"/>
      <c r="L84" s="13">
        <v>247633</v>
      </c>
      <c r="M84" s="13"/>
      <c r="N84" s="107"/>
      <c r="O84" s="49" t="s">
        <v>395</v>
      </c>
      <c r="P84" s="7"/>
    </row>
    <row r="85" spans="1:16" ht="201.75" customHeight="1" x14ac:dyDescent="0.25">
      <c r="A85" s="64" t="s">
        <v>255</v>
      </c>
      <c r="B85" s="40" t="s">
        <v>365</v>
      </c>
      <c r="C85" s="40" t="s">
        <v>21</v>
      </c>
      <c r="D85" s="25" t="s">
        <v>366</v>
      </c>
      <c r="E85" s="40" t="s">
        <v>212</v>
      </c>
      <c r="F85" s="24" t="s">
        <v>367</v>
      </c>
      <c r="G85" s="40" t="s">
        <v>133</v>
      </c>
      <c r="H85" s="40" t="s">
        <v>368</v>
      </c>
      <c r="I85" s="13">
        <v>2463560.25</v>
      </c>
      <c r="J85" s="13">
        <v>2463560.25</v>
      </c>
      <c r="K85" s="13">
        <v>834898.5</v>
      </c>
      <c r="L85" s="13">
        <v>17038.75</v>
      </c>
      <c r="M85" s="14"/>
      <c r="N85" s="122">
        <v>1611623</v>
      </c>
      <c r="O85" s="58" t="s">
        <v>386</v>
      </c>
      <c r="P85" s="7"/>
    </row>
    <row r="86" spans="1:16" ht="195.75" customHeight="1" x14ac:dyDescent="0.25">
      <c r="A86" s="110" t="s">
        <v>256</v>
      </c>
      <c r="B86" s="41" t="s">
        <v>291</v>
      </c>
      <c r="C86" s="41" t="s">
        <v>289</v>
      </c>
      <c r="D86" s="41" t="s">
        <v>336</v>
      </c>
      <c r="E86" s="41" t="s">
        <v>25</v>
      </c>
      <c r="F86" s="41" t="s">
        <v>318</v>
      </c>
      <c r="G86" s="41" t="s">
        <v>277</v>
      </c>
      <c r="H86" s="41" t="s">
        <v>292</v>
      </c>
      <c r="I86" s="56">
        <f>J86</f>
        <v>128668.55349999999</v>
      </c>
      <c r="J86" s="56">
        <f>K86+L86+M86+N86</f>
        <v>128668.55349999999</v>
      </c>
      <c r="K86" s="56">
        <v>89890.4</v>
      </c>
      <c r="L86" s="56">
        <v>20764.560000000001</v>
      </c>
      <c r="M86" s="56">
        <v>5146.7444999999998</v>
      </c>
      <c r="N86" s="123">
        <v>12866.849</v>
      </c>
      <c r="O86" s="61" t="s">
        <v>440</v>
      </c>
      <c r="P86" s="7"/>
    </row>
    <row r="87" spans="1:16" ht="81.75" customHeight="1" x14ac:dyDescent="0.25">
      <c r="A87" s="144" t="s">
        <v>17</v>
      </c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6"/>
      <c r="P87" s="7"/>
    </row>
    <row r="88" spans="1:16" ht="123.75" customHeight="1" x14ac:dyDescent="0.25">
      <c r="A88" s="64" t="s">
        <v>257</v>
      </c>
      <c r="B88" s="14" t="s">
        <v>372</v>
      </c>
      <c r="C88" s="25" t="s">
        <v>21</v>
      </c>
      <c r="D88" s="25" t="s">
        <v>19</v>
      </c>
      <c r="E88" s="25" t="s">
        <v>212</v>
      </c>
      <c r="F88" s="25" t="s">
        <v>183</v>
      </c>
      <c r="G88" s="25" t="s">
        <v>153</v>
      </c>
      <c r="H88" s="25" t="s">
        <v>184</v>
      </c>
      <c r="I88" s="27">
        <v>1311800.3600000001</v>
      </c>
      <c r="J88" s="76">
        <v>1049261.878</v>
      </c>
      <c r="K88" s="77">
        <v>253471.5</v>
      </c>
      <c r="L88" s="76">
        <v>795790.37800000003</v>
      </c>
      <c r="M88" s="83"/>
      <c r="N88" s="79"/>
      <c r="O88" s="49" t="s">
        <v>396</v>
      </c>
      <c r="P88" s="7"/>
    </row>
    <row r="89" spans="1:16" ht="201" customHeight="1" x14ac:dyDescent="0.25">
      <c r="A89" s="66" t="s">
        <v>258</v>
      </c>
      <c r="B89" s="111" t="s">
        <v>226</v>
      </c>
      <c r="C89" s="112" t="s">
        <v>21</v>
      </c>
      <c r="D89" s="112" t="s">
        <v>356</v>
      </c>
      <c r="E89" s="112" t="s">
        <v>307</v>
      </c>
      <c r="F89" s="112" t="s">
        <v>364</v>
      </c>
      <c r="G89" s="112" t="s">
        <v>87</v>
      </c>
      <c r="H89" s="112" t="s">
        <v>308</v>
      </c>
      <c r="I89" s="113">
        <v>213357.51</v>
      </c>
      <c r="J89" s="113">
        <v>213357.51</v>
      </c>
      <c r="K89" s="113">
        <v>213357.51</v>
      </c>
      <c r="L89" s="113"/>
      <c r="M89" s="114"/>
      <c r="N89" s="115"/>
      <c r="O89" s="150" t="s">
        <v>410</v>
      </c>
      <c r="P89" s="7"/>
    </row>
    <row r="90" spans="1:16" ht="172.5" customHeight="1" x14ac:dyDescent="0.25">
      <c r="A90" s="69" t="s">
        <v>259</v>
      </c>
      <c r="B90" s="70" t="s">
        <v>385</v>
      </c>
      <c r="C90" s="70" t="s">
        <v>289</v>
      </c>
      <c r="D90" s="70" t="s">
        <v>336</v>
      </c>
      <c r="E90" s="70" t="s">
        <v>25</v>
      </c>
      <c r="F90" s="70" t="s">
        <v>279</v>
      </c>
      <c r="G90" s="70" t="s">
        <v>277</v>
      </c>
      <c r="H90" s="70" t="s">
        <v>290</v>
      </c>
      <c r="I90" s="89">
        <f>J90</f>
        <v>166803.62600000002</v>
      </c>
      <c r="J90" s="89">
        <f>K90+L90+M90+N90</f>
        <v>166803.62600000002</v>
      </c>
      <c r="K90" s="89">
        <v>98983.2</v>
      </c>
      <c r="L90" s="89">
        <v>44467.932999999997</v>
      </c>
      <c r="M90" s="83">
        <v>6672.143</v>
      </c>
      <c r="N90" s="83">
        <v>16680.349999999999</v>
      </c>
      <c r="O90" s="61" t="s">
        <v>441</v>
      </c>
      <c r="P90" s="7"/>
    </row>
    <row r="91" spans="1:16" ht="72.75" customHeight="1" x14ac:dyDescent="0.25">
      <c r="A91" s="147" t="s">
        <v>185</v>
      </c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9"/>
      <c r="P91" s="7"/>
    </row>
    <row r="92" spans="1:16" ht="165.75" customHeight="1" x14ac:dyDescent="0.25">
      <c r="A92" s="64" t="s">
        <v>84</v>
      </c>
      <c r="B92" s="25" t="s">
        <v>227</v>
      </c>
      <c r="C92" s="25" t="s">
        <v>21</v>
      </c>
      <c r="D92" s="25" t="s">
        <v>19</v>
      </c>
      <c r="E92" s="25" t="s">
        <v>212</v>
      </c>
      <c r="F92" s="25" t="s">
        <v>358</v>
      </c>
      <c r="G92" s="25" t="s">
        <v>87</v>
      </c>
      <c r="H92" s="25" t="s">
        <v>186</v>
      </c>
      <c r="I92" s="28">
        <v>474364.01</v>
      </c>
      <c r="J92" s="77">
        <v>86865.437999999995</v>
      </c>
      <c r="K92" s="77">
        <v>83305.7</v>
      </c>
      <c r="L92" s="79">
        <v>3559.7379999999998</v>
      </c>
      <c r="M92" s="116"/>
      <c r="N92" s="116"/>
      <c r="O92" s="49" t="s">
        <v>452</v>
      </c>
      <c r="P92" s="7"/>
    </row>
    <row r="93" spans="1:16" ht="229.5" customHeight="1" x14ac:dyDescent="0.25">
      <c r="A93" s="117" t="s">
        <v>85</v>
      </c>
      <c r="B93" s="47" t="s">
        <v>373</v>
      </c>
      <c r="C93" s="25" t="s">
        <v>21</v>
      </c>
      <c r="D93" s="25" t="s">
        <v>19</v>
      </c>
      <c r="E93" s="25" t="s">
        <v>212</v>
      </c>
      <c r="F93" s="48" t="s">
        <v>359</v>
      </c>
      <c r="G93" s="48" t="s">
        <v>133</v>
      </c>
      <c r="H93" s="48" t="s">
        <v>187</v>
      </c>
      <c r="I93" s="49">
        <v>120096.535</v>
      </c>
      <c r="J93" s="77">
        <v>68463.702000000005</v>
      </c>
      <c r="K93" s="58">
        <v>959.5</v>
      </c>
      <c r="L93" s="118">
        <v>67504.202000000005</v>
      </c>
      <c r="M93" s="116"/>
      <c r="N93" s="116"/>
      <c r="O93" s="49" t="s">
        <v>388</v>
      </c>
      <c r="P93" s="7"/>
    </row>
    <row r="94" spans="1:16" ht="218.25" customHeight="1" x14ac:dyDescent="0.25">
      <c r="A94" s="117" t="s">
        <v>260</v>
      </c>
      <c r="B94" s="50" t="s">
        <v>357</v>
      </c>
      <c r="C94" s="25" t="s">
        <v>21</v>
      </c>
      <c r="D94" s="25" t="s">
        <v>19</v>
      </c>
      <c r="E94" s="25" t="s">
        <v>212</v>
      </c>
      <c r="F94" s="48" t="s">
        <v>228</v>
      </c>
      <c r="G94" s="48" t="s">
        <v>270</v>
      </c>
      <c r="H94" s="48" t="s">
        <v>311</v>
      </c>
      <c r="I94" s="49">
        <v>1028315.93</v>
      </c>
      <c r="J94" s="49">
        <f t="shared" ref="J94" si="7">K94+L94</f>
        <v>876894.82900000003</v>
      </c>
      <c r="K94" s="49">
        <v>685467.8</v>
      </c>
      <c r="L94" s="51">
        <v>191427.02900000001</v>
      </c>
      <c r="M94" s="116"/>
      <c r="N94" s="116"/>
      <c r="O94" s="49" t="s">
        <v>453</v>
      </c>
      <c r="P94" s="7"/>
    </row>
    <row r="95" spans="1:16" ht="72" customHeight="1" x14ac:dyDescent="0.25">
      <c r="A95" s="147" t="s">
        <v>18</v>
      </c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9"/>
      <c r="P95" s="7"/>
    </row>
    <row r="96" spans="1:16" ht="285.75" customHeight="1" x14ac:dyDescent="0.25">
      <c r="A96" s="64" t="s">
        <v>83</v>
      </c>
      <c r="B96" s="24" t="s">
        <v>361</v>
      </c>
      <c r="C96" s="25" t="s">
        <v>21</v>
      </c>
      <c r="D96" s="25" t="s">
        <v>19</v>
      </c>
      <c r="E96" s="25" t="s">
        <v>212</v>
      </c>
      <c r="F96" s="25" t="s">
        <v>360</v>
      </c>
      <c r="G96" s="24" t="s">
        <v>128</v>
      </c>
      <c r="H96" s="24" t="s">
        <v>390</v>
      </c>
      <c r="I96" s="52">
        <v>211236.47</v>
      </c>
      <c r="J96" s="52">
        <f t="shared" ref="J96:J98" si="8">K96+L96</f>
        <v>96809.990999999995</v>
      </c>
      <c r="K96" s="52">
        <v>82890</v>
      </c>
      <c r="L96" s="52">
        <v>13919.991</v>
      </c>
      <c r="M96" s="116"/>
      <c r="N96" s="116"/>
      <c r="O96" s="49" t="s">
        <v>454</v>
      </c>
      <c r="P96" s="7"/>
    </row>
    <row r="97" spans="1:16" ht="241.5" customHeight="1" x14ac:dyDescent="0.25">
      <c r="A97" s="64" t="s">
        <v>295</v>
      </c>
      <c r="B97" s="53" t="s">
        <v>312</v>
      </c>
      <c r="C97" s="25" t="s">
        <v>21</v>
      </c>
      <c r="D97" s="25" t="s">
        <v>19</v>
      </c>
      <c r="E97" s="25" t="s">
        <v>212</v>
      </c>
      <c r="F97" s="24" t="s">
        <v>362</v>
      </c>
      <c r="G97" s="24" t="s">
        <v>128</v>
      </c>
      <c r="H97" s="24" t="s">
        <v>188</v>
      </c>
      <c r="I97" s="52">
        <v>147891.66</v>
      </c>
      <c r="J97" s="119">
        <v>38952.826000000001</v>
      </c>
      <c r="K97" s="81">
        <v>33400.9</v>
      </c>
      <c r="L97" s="81">
        <v>5551.9260000000004</v>
      </c>
      <c r="M97" s="116"/>
      <c r="N97" s="116"/>
      <c r="O97" s="49" t="s">
        <v>442</v>
      </c>
      <c r="P97" s="7"/>
    </row>
    <row r="98" spans="1:16" ht="229.5" customHeight="1" x14ac:dyDescent="0.25">
      <c r="A98" s="64" t="s">
        <v>296</v>
      </c>
      <c r="B98" s="53" t="s">
        <v>363</v>
      </c>
      <c r="C98" s="25" t="s">
        <v>21</v>
      </c>
      <c r="D98" s="25" t="s">
        <v>19</v>
      </c>
      <c r="E98" s="25" t="s">
        <v>212</v>
      </c>
      <c r="F98" s="24" t="s">
        <v>216</v>
      </c>
      <c r="G98" s="24" t="s">
        <v>128</v>
      </c>
      <c r="H98" s="24" t="s">
        <v>188</v>
      </c>
      <c r="I98" s="52">
        <v>108059.27</v>
      </c>
      <c r="J98" s="52">
        <f t="shared" si="8"/>
        <v>37375.300999999999</v>
      </c>
      <c r="K98" s="26">
        <v>32516.5</v>
      </c>
      <c r="L98" s="26">
        <v>4858.8010000000004</v>
      </c>
      <c r="M98" s="116"/>
      <c r="N98" s="116"/>
      <c r="O98" s="49" t="s">
        <v>443</v>
      </c>
      <c r="P98" s="7"/>
    </row>
    <row r="99" spans="1:16" ht="305.25" customHeight="1" x14ac:dyDescent="0.3">
      <c r="A99" s="64" t="s">
        <v>371</v>
      </c>
      <c r="B99" s="14" t="s">
        <v>305</v>
      </c>
      <c r="C99" s="25" t="s">
        <v>24</v>
      </c>
      <c r="D99" s="25" t="s">
        <v>19</v>
      </c>
      <c r="E99" s="25" t="s">
        <v>212</v>
      </c>
      <c r="F99" s="25" t="s">
        <v>229</v>
      </c>
      <c r="G99" s="25" t="s">
        <v>306</v>
      </c>
      <c r="H99" s="25" t="s">
        <v>189</v>
      </c>
      <c r="I99" s="28">
        <v>1524067.49</v>
      </c>
      <c r="J99" s="28">
        <f t="shared" ref="J99" si="9">K99+L99</f>
        <v>982557.94499999995</v>
      </c>
      <c r="K99" s="28">
        <v>113590.2</v>
      </c>
      <c r="L99" s="28">
        <v>868967.745</v>
      </c>
      <c r="M99" s="77"/>
      <c r="N99" s="79"/>
      <c r="O99" s="49" t="s">
        <v>455</v>
      </c>
      <c r="P99" s="9" t="s">
        <v>275</v>
      </c>
    </row>
  </sheetData>
  <mergeCells count="28">
    <mergeCell ref="A23:O23"/>
    <mergeCell ref="A21:O21"/>
    <mergeCell ref="A45:O45"/>
    <mergeCell ref="A95:O95"/>
    <mergeCell ref="A46:O46"/>
    <mergeCell ref="A52:O52"/>
    <mergeCell ref="A53:O53"/>
    <mergeCell ref="A63:O63"/>
    <mergeCell ref="A71:O71"/>
    <mergeCell ref="A91:O91"/>
    <mergeCell ref="A72:O72"/>
    <mergeCell ref="A77:O77"/>
    <mergeCell ref="A87:O87"/>
    <mergeCell ref="L1:O1"/>
    <mergeCell ref="L2:O2"/>
    <mergeCell ref="A10:O10"/>
    <mergeCell ref="A9:O9"/>
    <mergeCell ref="O7:O8"/>
    <mergeCell ref="H7:H8"/>
    <mergeCell ref="I7:I8"/>
    <mergeCell ref="G7:G8"/>
    <mergeCell ref="A7:A8"/>
    <mergeCell ref="B7:B8"/>
    <mergeCell ref="C7:C8"/>
    <mergeCell ref="D7:D8"/>
    <mergeCell ref="E7:E8"/>
    <mergeCell ref="J7:N7"/>
    <mergeCell ref="A5:O6"/>
  </mergeCells>
  <phoneticPr fontId="6" type="noConversion"/>
  <pageMargins left="0.78740157480314965" right="0.39370078740157483" top="0.78740157480314965" bottom="0.39370078740157483" header="0.11811023622047245" footer="0"/>
  <pageSetup paperSize="9" scale="29" fitToHeight="0" orientation="landscape" useFirstPageNumber="1" r:id="rId1"/>
  <headerFooter differentFirst="1">
    <oddHeader>&amp;C&amp;P</oddHeader>
  </headerFooter>
  <rowBreaks count="2" manualBreakCount="2">
    <brk id="51" max="14" man="1"/>
    <brk id="94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НОВЫЙ ПЛАН НА 2023-2025</vt:lpstr>
      <vt:lpstr>'НОВЫЙ ПЛАН НА 2023-2025'!Заголовки_для_печати</vt:lpstr>
      <vt:lpstr>'НОВЫЙ ПЛАН НА 2023-2025'!Область_печати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Виктория Ерофеева</cp:lastModifiedBy>
  <cp:revision/>
  <cp:lastPrinted>2023-04-04T09:02:42Z</cp:lastPrinted>
  <dcterms:created xsi:type="dcterms:W3CDTF">2013-11-01T13:39:23Z</dcterms:created>
  <dcterms:modified xsi:type="dcterms:W3CDTF">2023-09-19T09:38:34Z</dcterms:modified>
</cp:coreProperties>
</file>