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robevav\Desktop\"/>
    </mc:Choice>
  </mc:AlternateContent>
  <bookViews>
    <workbookView xWindow="0" yWindow="0" windowWidth="24240" windowHeight="13740" firstSheet="1" activeTab="3"/>
  </bookViews>
  <sheets>
    <sheet name="СВОД полный PVC" sheetId="3" state="hidden" r:id="rId1"/>
    <sheet name="Рабочий стол PVC" sheetId="4" r:id="rId2"/>
    <sheet name="СВОД PVC" sheetId="10" state="hidden" r:id="rId3"/>
    <sheet name="БД PVC рукава" sheetId="9" r:id="rId4"/>
    <sheet name="БД PVC рукава полная" sheetId="1" state="hidden" r:id="rId5"/>
    <sheet name="Разница в цене длинн" sheetId="2" state="hidden" r:id="rId6"/>
  </sheets>
  <definedNames>
    <definedName name="_xlnm._FilterDatabase" localSheetId="3" hidden="1">'БД PVC рукава'!$B$7:$O$90</definedName>
    <definedName name="_xlnm._FilterDatabase" localSheetId="4" hidden="1">'БД PVC рукава полная'!$B$7:$M$121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3" i="4" l="1"/>
  <c r="J152" i="4"/>
  <c r="J151" i="4"/>
  <c r="D159" i="4" l="1"/>
  <c r="E159" i="4"/>
  <c r="D157" i="4"/>
  <c r="D156" i="4"/>
  <c r="D155" i="4"/>
  <c r="D153" i="4"/>
  <c r="H153" i="4"/>
  <c r="D152" i="4"/>
  <c r="D151" i="4"/>
  <c r="H159" i="4"/>
  <c r="E157" i="4"/>
  <c r="H157" i="4"/>
  <c r="E156" i="4"/>
  <c r="H156" i="4"/>
  <c r="E155" i="4"/>
  <c r="H155" i="4"/>
  <c r="H152" i="4"/>
  <c r="E152" i="4"/>
  <c r="H151" i="4"/>
  <c r="G151" i="4"/>
  <c r="E151" i="4"/>
  <c r="D140" i="4"/>
  <c r="H140" i="4" s="1"/>
  <c r="D138" i="4"/>
  <c r="H138" i="4" s="1"/>
  <c r="D137" i="4"/>
  <c r="D136" i="4"/>
  <c r="D134" i="4"/>
  <c r="D133" i="4"/>
  <c r="D132" i="4"/>
  <c r="H136" i="4"/>
  <c r="H134" i="4"/>
  <c r="D122" i="4"/>
  <c r="G122" i="4" s="1"/>
  <c r="D120" i="4"/>
  <c r="E120" i="4" s="1"/>
  <c r="D119" i="4"/>
  <c r="E119" i="4" s="1"/>
  <c r="D118" i="4"/>
  <c r="E118" i="4" s="1"/>
  <c r="D116" i="4"/>
  <c r="E116" i="4" s="1"/>
  <c r="D115" i="4"/>
  <c r="E115" i="4" s="1"/>
  <c r="D114" i="4"/>
  <c r="E114" i="4" s="1"/>
  <c r="E153" i="4" l="1"/>
  <c r="G155" i="4"/>
  <c r="G156" i="4"/>
  <c r="G157" i="4"/>
  <c r="G159" i="4"/>
  <c r="E140" i="4"/>
  <c r="E134" i="4"/>
  <c r="G136" i="4"/>
  <c r="G138" i="4"/>
  <c r="G140" i="4"/>
  <c r="E136" i="4"/>
  <c r="E138" i="4"/>
  <c r="G120" i="4"/>
  <c r="H115" i="4"/>
  <c r="H122" i="4"/>
  <c r="H118" i="4"/>
  <c r="G114" i="4"/>
  <c r="H114" i="4"/>
  <c r="H120" i="4"/>
  <c r="H116" i="4"/>
  <c r="H119" i="4"/>
  <c r="G119" i="4"/>
  <c r="E122" i="4"/>
  <c r="G118" i="4"/>
  <c r="E67" i="4" l="1"/>
  <c r="E68" i="4"/>
  <c r="D66" i="4"/>
  <c r="C66" i="4"/>
  <c r="J41" i="4"/>
  <c r="J42" i="4"/>
  <c r="J43" i="4"/>
  <c r="J44" i="4"/>
  <c r="J45" i="4"/>
  <c r="J47" i="4"/>
  <c r="J48" i="4"/>
  <c r="J49" i="4"/>
  <c r="J50" i="4"/>
  <c r="J51" i="4"/>
  <c r="J53" i="4"/>
  <c r="J54" i="4"/>
  <c r="J55" i="4"/>
  <c r="J56" i="4"/>
  <c r="J57" i="4"/>
  <c r="J58" i="4"/>
  <c r="D40" i="4"/>
  <c r="E40" i="4"/>
  <c r="F40" i="4"/>
  <c r="G40" i="4"/>
  <c r="I40" i="4"/>
  <c r="D46" i="4"/>
  <c r="E46" i="4"/>
  <c r="F46" i="4"/>
  <c r="G46" i="4"/>
  <c r="H46" i="4"/>
  <c r="D52" i="4"/>
  <c r="E52" i="4"/>
  <c r="F52" i="4"/>
  <c r="G52" i="4"/>
  <c r="H52" i="4"/>
  <c r="C52" i="4"/>
  <c r="C46" i="4"/>
  <c r="C40" i="4"/>
  <c r="E132" i="4" l="1"/>
  <c r="G132" i="4"/>
  <c r="H132" i="4"/>
  <c r="E66" i="4"/>
  <c r="J46" i="4"/>
  <c r="J52" i="4"/>
  <c r="J40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G27" i="4"/>
  <c r="G29" i="4"/>
  <c r="G30" i="4"/>
  <c r="G31" i="4"/>
  <c r="G32" i="4"/>
  <c r="G12" i="4"/>
  <c r="D28" i="4"/>
  <c r="E28" i="4"/>
  <c r="F28" i="4"/>
  <c r="C28" i="4"/>
  <c r="D24" i="4"/>
  <c r="E24" i="4"/>
  <c r="F24" i="4"/>
  <c r="C24" i="4"/>
  <c r="D11" i="4"/>
  <c r="E11" i="4"/>
  <c r="F11" i="4"/>
  <c r="C11" i="4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M76" i="9"/>
  <c r="N76" i="9" s="1"/>
  <c r="M75" i="9"/>
  <c r="N75" i="9" s="1"/>
  <c r="M74" i="9"/>
  <c r="N74" i="9" s="1"/>
  <c r="M73" i="9"/>
  <c r="N73" i="9" s="1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L121" i="1"/>
  <c r="L120" i="1"/>
  <c r="L119" i="1"/>
  <c r="H137" i="4" l="1"/>
  <c r="E137" i="4"/>
  <c r="G137" i="4"/>
  <c r="E133" i="4"/>
  <c r="H133" i="4"/>
  <c r="G24" i="4"/>
  <c r="G28" i="4"/>
  <c r="G11" i="4"/>
  <c r="K107" i="1"/>
  <c r="K106" i="1"/>
  <c r="K105" i="1"/>
  <c r="K104" i="1"/>
  <c r="L118" i="1" l="1"/>
  <c r="L117" i="1"/>
  <c r="L116" i="1"/>
  <c r="L115" i="1"/>
  <c r="L114" i="1"/>
  <c r="L113" i="1"/>
  <c r="L112" i="1"/>
  <c r="L11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8" i="1"/>
</calcChain>
</file>

<file path=xl/sharedStrings.xml><?xml version="1.0" encoding="utf-8"?>
<sst xmlns="http://schemas.openxmlformats.org/spreadsheetml/2006/main" count="1838" uniqueCount="339">
  <si>
    <t>Маркетплейс</t>
  </si>
  <si>
    <t>Продавец</t>
  </si>
  <si>
    <t>Номенклатура</t>
  </si>
  <si>
    <t>Производитель</t>
  </si>
  <si>
    <t>Ссылка на товар</t>
  </si>
  <si>
    <t>Длина, м</t>
  </si>
  <si>
    <t>Применяемость</t>
  </si>
  <si>
    <t>Цена, руб.</t>
  </si>
  <si>
    <t>Цена за пог.м., руб.</t>
  </si>
  <si>
    <t>Диаметр, мм</t>
  </si>
  <si>
    <t>Завод ПолимерШланг</t>
  </si>
  <si>
    <t>ТД-Инструмент (ООО «ТД "ТехСтройМаркет"»)</t>
  </si>
  <si>
    <t>МПТ-Пластик</t>
  </si>
  <si>
    <t>Tuboflex</t>
  </si>
  <si>
    <t>Домовод (ИП «Демин Дмитрий Валентинович »)</t>
  </si>
  <si>
    <t>Шопсантехник (ИП «Папян Алик Сережаевич»)</t>
  </si>
  <si>
    <t>FLYING DRAGON</t>
  </si>
  <si>
    <t>ОЗОН</t>
  </si>
  <si>
    <t>НОВЭМ</t>
  </si>
  <si>
    <t>WWQ</t>
  </si>
  <si>
    <t>Шланг для дренажного насоса армированный d 50 мм (5 метров ) Tuboflex напорно-всасывающий ДомовоД ШНВЛ50-5</t>
  </si>
  <si>
    <t>https://www.ozon.ru/product/shlang-dlya-drenazhnogo-nasosa-armirovannyy-d-50-mm-5-metrov-tuboflex-naporno-645041982/?asb=oG9L9nusM5%252B2hhyaHTh625UoDUoLXbgy2A2%252Fk99B5io%253D&amp;asb2=v1aScgS_if4twYBqZfs9VegUgghyERVAYLROifQCbxhm-2TNGAKzimULyav1okvM&amp;avtc=1&amp;avte=2&amp;avts=1684415924&amp;sh=wqyUGmSjFg</t>
  </si>
  <si>
    <t>https://www.ozon.ru/product/shlang-dlya-drenazhnogo-nasosa-armirovannyy-prozrachnyy-iz-pvh-d-50mm-10-metrov-tuboflex-naporno-645071192/?asb=oG9L9nusM5%252B2hhyaHTh625UoDUoLXbgy2A2%252Fk99B5io%253D&amp;asb2=v1aScgS_if4twYBqZfs9VegUgghyERVAYLROifQCbxhm-2TNGAKzimULyav1okvM&amp;avtc=1&amp;avte=2&amp;avts=1684415924&amp;from_sku=645041982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mSjFg</t>
  </si>
  <si>
    <t>https://www.ozon.ru/product/shlang-dlya-drenazhnogo-nasosa-armirovannyy-d-50-mm-30-metrov-tuboflex-domovod-shnvl50-30-645063743/?asb=oG9L9nusM5%252B2hhyaHTh625UoDUoLXbgy2A2%252Fk99B5io%253D&amp;asb2=v1aScgS_if4twYBqZfs9VegUgghyERVAYLROifQCbxhm-2TNGAKzimULyav1okvM&amp;avtc=1&amp;avte=2&amp;avts=1684415924&amp;from_sku=645041982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mSjFg</t>
  </si>
  <si>
    <t>Шланг для дренажного насоса армированный d 50 мм (30 метров ) Tuboflex ДомовоД ШНВЛ50-30</t>
  </si>
  <si>
    <t>Шланг для дренажного насоса армированный d 50 мм (10 метров ) Tuboflex напорно-всасывающий ДомовоД ШНВЛ50-10</t>
  </si>
  <si>
    <t>Holzer Flexo</t>
  </si>
  <si>
    <t>ООО ПК "Хольцер Флексо"</t>
  </si>
  <si>
    <t>Шланг 5м (рукав напорно-всасывающий) для дренажного насоса диаметр 50 мм 2'' морозостокий</t>
  </si>
  <si>
    <t>https://www.ozon.ru/product/shlang-5m-rukav-naporno-vsasyvayushchiy-dlya-drenazhnogo-nasosa-diametr-50-mm-2-morozostokiy-504141254/?asb=KRtDMCLLhzS54IuCmpulc%252B5OI4H23MPpTqp1%252B3DcOABqT6T1W02eYM4goCEy2n7U&amp;asb2=ibh_JLK-I2ZFE7Br5mQMHYWkVUy91PKIuf3muFj9wioe1V2G8P4HKR_mnpW_IwYW9XFveIh6mWR46l7HoYws4d_O7KmlWmObHprXLYtq9ZeDCai9mZduPvUYUxYJQHbaxXNYH60csVpNi_qIRQsf3A&amp;avtc=1&amp;avte=2&amp;avts=1684415924&amp;from_sku=504141423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r55XQ</t>
  </si>
  <si>
    <t>https://www.ozon.ru/product/shlang-10m-rukav-naporno-vsasyvayushchiy-dlya-drenazhnogo-nasosa-diametr-50-mm-2-morozostokiy-504141118/?asb=KRtDMCLLhzS54IuCmpulc%252B5OI4H23MPpTqp1%252B3DcOABqT6T1W02eYM4goCEy2n7U&amp;asb2=ibh_JLK-I2ZFE7Br5mQMHYWkVUy91PKIuf3muFj9wioe1V2G8P4HKR_mnpW_IwYW9XFveIh6mWR46l7HoYws4d_O7KmlWmObHprXLYtq9ZeDCai9mZduPvUYUxYJQHbaxXNYH60csVpNi_qIRQsf3A&amp;avtc=1&amp;avte=2&amp;avts=1684415924&amp;from_sku=504141423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r55XQ</t>
  </si>
  <si>
    <t>Шланг напорно-всасывающий/поливочный для дренажного насоса морозостойкий/армированный прозрачный из ПВХ d 50 мм ( длина 25 метров )</t>
  </si>
  <si>
    <t>Шланг 10м (рукав напорно-всасывающий) для дренажного насоса диаметр 50 мм 2'' морозостокий</t>
  </si>
  <si>
    <t>Шланг напорно-всасывающий /ассенизаторский / морозостойкий d 50мм ( длина 5 метров) RUBEX CLEAN эластичный универсальный ДомовоД ШНВА50-5</t>
  </si>
  <si>
    <t>RubEX</t>
  </si>
  <si>
    <t>https://www.ozon.ru/product/shlang-naporno-vsasyvayushchiy-assenizatorskiy-morozostoykiy-d-50mm-dlina-5-metrov-rubex-733580023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</t>
  </si>
  <si>
    <t>Шланг ассенизаторский /напорно-всасывающий / морозостойкий d 50мм ( длина 10 метров) RUBEX CLEAN эластичный универсальный ДомовоД ШНВА50-10</t>
  </si>
  <si>
    <t>https://www.ozon.ru/product/shlang-assenizatorskiy-naporno-vsasyvayushchiy-morozostoykiy-d-50mm-dlina-10-metrov-rubex-733592800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</t>
  </si>
  <si>
    <t>Шланг напорно-всасывающий /ассенизаторский / морозостойкий d 50мм ( длина 25 метров) RUBEX CLEAN эластичный универсальный ДомовоД ШНВА50-25</t>
  </si>
  <si>
    <t>https://www.ozon.ru/product/shlang-naporno-vsasyvayushchiy-assenizatorskiy-morozostoykiy-d-50mm-dlina-25-metrov-rubex-736709500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</t>
  </si>
  <si>
    <t>Шланг для дренажного насоса морозостойкий армированный d 50 мм ( длина 5 метров ) Tuboflex ДомовоД ШНВМ50-5</t>
  </si>
  <si>
    <t>https://www.ozon.ru/product/shlang-dlya-drenazhnogo-nasosa-morozostoykiy-armirovannyy-d-50-mm-dlina-5-metrov-tuboflex-domovod-730786949/?asb=eSNYla%252BFt72irygAArptg9MtNsE3GRNbng5gKD%252BwcgQ%253D&amp;asb2=gN3d4-vqgwLkTvFqj8xGtghaZpxI6liv_HD8djNIo0xUQidLdZS0v3-ZHiB4ouON&amp;avtc=1&amp;avte=2&amp;avts=1684417252&amp;sh=wqyUGmmTSA</t>
  </si>
  <si>
    <t>Шланг для дренажного насоса морозостойкий из ПВХ d 50 мм ( длина 10 метров ) Tuboflex напорно-всасывающий ДомовоД ШНВМ50-10</t>
  </si>
  <si>
    <t>https://www.ozon.ru/product/shlang-dlya-drenazhnogo-nasosa-morozostoykiy-iz-pvh-d-50-mm-dlina-10-metrov-tuboflex-naporno-731634140/?asb=eSNYla%252BFt72irygAArptg9MtNsE3GRNbng5gKD%252BwcgQ%253D&amp;asb2=gN3d4-vqgwLkTvFqj8xGtghaZpxI6liv_HD8djNIo0xUQidLdZS0v3-ZHiB4ouON&amp;avtc=1&amp;avte=2&amp;avts=1684417252&amp;from_sku=730786949&amp;from_url=https%253A%252F%252Fwww.ozon.ru%252Fcategory%252Fshlangi-i-komplekty-dlya-poliva-14641%252F%253Fgardenwateringmaterial%253D30040%2526hosediameter%253D267411%2526hosetype%253D155847%25252C175848&amp;oos_search=false&amp;sh=wqyUGmmTSA</t>
  </si>
  <si>
    <t>Шланг для дренажного насоса морозостойкий/зимний/морозоустойчивый/ армированный прозрачный из ПВХ d 50 мм ( длина 30 метров ) Tuboflex напорно-всасывающий ДомовоД ШНВМ50-30</t>
  </si>
  <si>
    <t>https://www.ozon.ru/product/shlang-dlya-drenazhnogo-nasosa-morozostoykiy-zimniy-morozoustoychivyy-armirovannyy-prozrachnyy-730786242/?asb=eSNYla%252BFt72irygAArptg9MtNsE3GRNbng5gKD%252BwcgQ%253D&amp;asb2=gN3d4-vqgwLkTvFqj8xGtghaZpxI6liv_HD8djNIo0xUQidLdZS0v3-ZHiB4ouON&amp;avtc=1&amp;avte=2&amp;avts=1684417252&amp;from_sku=730786949&amp;from_url=https%253A%252F%252Fwww.ozon.ru%252Fcategory%252Fshlangi-i-komplekty-dlya-poliva-14641%252F%253Fgardenwateringmaterial%253D30040%2526hosediameter%253D267411%2526hosetype%253D155847%25252C175848&amp;oos_search=false&amp;sh=wqyUGmmTSA</t>
  </si>
  <si>
    <t>синий</t>
  </si>
  <si>
    <t>желтый</t>
  </si>
  <si>
    <t>зеленый</t>
  </si>
  <si>
    <t>красный</t>
  </si>
  <si>
    <t>белый</t>
  </si>
  <si>
    <t>Шланг для дренажного насоса морозостойкий армированный напорно-всасывающий d50 мм (5 метров ) ДомовоД ШНВС50-5</t>
  </si>
  <si>
    <t>https://www.ozon.ru/product/shlang-dlya-drenazhnogo-nasosa-morozostoykiy-armirovannyy-naporno-vsasyvayushchiy-d50-mm-5-645088120/?asb=L8X4x5%252BLV3zrWOAZCw1YlyUZulSE785dix0HeRtFrGE%253D&amp;asb2=1ZTcq36EaKTZd0FC2-YpX5AutFSELfLCKZcGoSAwzyuObvPXKScf84NGdbXhc5ri&amp;avtc=1&amp;avte=2&amp;avts=1684417252&amp;from_sku=656739547&amp;from_url=https%253A%252F%252Fwww.ozon.ru%252Fcategory%252Fshlangi-i-komplekty-dlya-poliva-14641%252F%253Fgardenwateringmaterial%253D30040%2526hosediameter%253D267411%2526hosetype%253D155847%25252C175848&amp;oos_search=false&amp;sh=wqyUGhuy8A</t>
  </si>
  <si>
    <t>https://www.ozon.ru/product/shlang-dlya-drenazhnogo-nasosa-morozostoykiy-armirovannyy-naporno-vsasyvayushchiy-d50-mm-10-645068337/?asb=L8X4x5%252BLV3zrWOAZCw1YlyUZulSE785dix0HeRtFrGE%253D&amp;asb2=1ZTcq36EaKTZd0FC2-YpX5AutFSELfLCKZcGoSAwzyuObvPXKScf84NGdbXhc5ri&amp;avtc=1&amp;avte=2&amp;avts=1684417252&amp;from_sku=656739547&amp;from_url=https%253A%252F%252Fwww.ozon.ru%252Fcategory%252Fshlangi-i-komplekty-dlya-poliva-14641%252F%253Fgardenwateringmaterial%253D30040%2526hosediameter%253D267411%2526hosetype%253D155847%25252C175848&amp;oos_search=false&amp;sh=wqyUGhuy8A</t>
  </si>
  <si>
    <t>Шланг для дренажного насоса морозостойкий армированный напорно-всасывающий d50 мм (10 метров ) ДомовоД ШНВС50-10</t>
  </si>
  <si>
    <t>Шланг для дренажного насоса морозостойкий армированный напорно-всасывающий d50 мм (30 метров ) ДомовоД ШНВС50-30</t>
  </si>
  <si>
    <t>https://www.ozon.ru/product/shlang-dlya-drenazhnogo-nasosa-morozostoykiy-armirovannyy-naporno-vsasyvayushchiy-d50-mm-30-645514107/?asb=L8X4x5%252BLV3zrWOAZCw1YlyUZulSE785dix0HeRtFrGE%253D&amp;asb2=1ZTcq36EaKTZd0FC2-YpX5AutFSELfLCKZcGoSAwzyuObvPXKScf84NGdbXhc5ri&amp;avtc=1&amp;avte=2&amp;avts=1684417252&amp;from_sku=656739547&amp;from_url=https%253A%252F%252Fwww.ozon.ru%252Fcategory%252Fshlangi-i-komplekty-dlya-poliva-14641%252F%253Fgardenwateringmaterial%253D30040%2526hosediameter%253D267411%2526hosetype%253D155847%25252C175848&amp;oos_search=false&amp;sh=wqyUGhuy8A</t>
  </si>
  <si>
    <t>ВсеПрофилиРу (ИП Жаботинский Евгений Яковлевич)</t>
  </si>
  <si>
    <t>серый</t>
  </si>
  <si>
    <t>Шланг Ассенизаторский (УСИЛЕННЫЙ) напорно-всасывающий 50 мм (2"), 10 атм, гофрированный, ударопрочный, морозостойкий ПВХ от -40С до +55С, защита от УФ, серый, 10м</t>
  </si>
  <si>
    <t>https://www.ozon.ru/product/shlang-assenizatorskiy-usilennyy-naporno-vsasyvayushchiy-50-mm-2-10-atm-gofrirovannyy-915361530/?asb=Upnw7X3nZosvpZLD%252BFb%252F6Rw5B%252BULSo6fiG%252Biki3dJQA%253D&amp;asb2=kmRWBW1KY9YfxIWio1OOwTkHJDggKfDHdPuiStZX9UPZlfrjnXBgwidaOvZayPP_&amp;avtc=1&amp;avte=2&amp;avts=1684417252&amp;sh=wqyUGjb2qA</t>
  </si>
  <si>
    <t>Шланг Ассенизаторский (УСИЛЕННЫЙ) напорно-всасывающий 50 мм (2"), 10 атм, гофрированный, ударопрочный, морозостойкий ПВХ от -40С до +55С, защита от УФ, серый, 30м</t>
  </si>
  <si>
    <t>https://www.ozon.ru/product/shlang-assenizatorskiy-usilennyy-naporno-vsasyvayushchiy-50-mm-2-10-atm-gofrirovannyy-915361338/?asb=Upnw7X3nZosvpZLD%252BFb%252F6Rw5B%252BULSo6fiG%252Biki3dJQA%253D&amp;asb2=kmRWBW1KY9YfxIWio1OOwTkHJDggKfDHdPuiStZX9UPZlfrjnXBgwidaOvZayPP_&amp;avtc=1&amp;avte=2&amp;avts=1684417252&amp;from_sku=915361530&amp;from_url=https%253A%252F%252Fwww.ozon.ru%252Fcategory%252Fshlangi-i-komplekty-dlya-poliva-14641%252F%253Fgardenwateringmaterial%253D30040%2526hosediameter%253D267411%2526hosetype%253D155847%25252C175848&amp;oos_search=false&amp;sh=wqyUGjb2qA</t>
  </si>
  <si>
    <t>Шланг напорно-всасывающий Норма-Морозоустойчивый внутренний диаметр d 50мм (30 м), синий TUBOFLEX</t>
  </si>
  <si>
    <t>ООО "ДТРД"</t>
  </si>
  <si>
    <t>https://www.ozon.ru/product/shlang-naporno-vsasyvayushchiy-norma-morozoustoychivyy-vnutrenniy-diametr-d-50mm-30-m-siniy-tuboflex-804778068/?asb=EXXvrTpQmBBJ%252BtfT4fGmI2xsiZByiloBRsXrGgP66A4%253D&amp;asb2=LmpbSx-grRAaZsu374muQWlv6MN7mWXWfgC7UCGRR_15cJ2Fn8aeo7plZI3UAiUL&amp;avtc=1&amp;avte=2&amp;avts=1684417252&amp;sh=wqyUGv8eOQ</t>
  </si>
  <si>
    <t>Шланг для дренажного насоса 50 мм (2"), 7 атм, напорно-всасывающий, гофрированный, морозостойкий ПВХ от -40С до 60С, защита от УФ, красный, 10м</t>
  </si>
  <si>
    <t>https://www.ozon.ru/product/shlang-naporno-vsasyvayushchiy-50mm-2-7-atm-gofrirovannyy-morozostoykiy-pvh-ot-40s-do-60s-zashchita-881462619/?asb=b2EPszb9FE%252FWAchajNi5RIqu3TRsmxxawMDD%252FQwo7As%253D&amp;asb2=vbdgAXrjj3fcrtXTyhZR_pn5xzm0PhnZjd6OBQYLql9nCFSyuKDckaf2LdCKyuMx&amp;avtc=1&amp;avte=2&amp;avts=1684418069&amp;sh=wqyUGtITCw</t>
  </si>
  <si>
    <t>Шланг для дренажного насоса 50 мм (2"), 7 атм, напорно-всасывающий, гофрированный, морозостойкий ПВХ от -40С до 60С, защита от УФ, красный, 30м</t>
  </si>
  <si>
    <t>https://www.ozon.ru/product/shlang-naporno-vsasyvayushchiy-50mm-2-7-atm-gofrirovannyy-morozostoykiy-pvh-ot-40s-do-60s-zashchita-881462606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</t>
  </si>
  <si>
    <t>Шланг напорно - всасывающий 50 мм (2"), 10 атм (УСИЛЕННЫЙ), гофрированный, морозостойкий ПВХ от -40С до 60С, защита от УФ, красный, 10м</t>
  </si>
  <si>
    <t>Шланг напорно - всасывающий 50 мм (2"), 10 атм (УСИЛЕННЫЙ), гофрированный, морозостойкий ПВХ от -40С до 60С, защита от УФ, красный, 30м</t>
  </si>
  <si>
    <t>https://www.ozon.ru/product/shlang-naporno-vsasyvayushchiy-50mm-2-10-atm-usilennyy-gofrirovannyy-morozostoykiy-pvh-ot-40s-do-888654360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</t>
  </si>
  <si>
    <t>https://www.ozon.ru/product/shlang-naporno-vsasyvayushchiy-50mm-2-10-atm-usilennyy-gofrirovannyy-morozostoykiy-pvh-ot-40s-do-888654358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</t>
  </si>
  <si>
    <t>Шланг напорно-всасывающий 50 мм (2"), 10 атм (СЕВЕР МОРОЗОСТОЙКИЙ до -55С), ассенизаторский, гофрированный, ( ПВХ / Каучук ), защита от УФ, зеленый, 10м</t>
  </si>
  <si>
    <t>https://www.ozon.ru/product/shlang-naporno-vsasyvayushchiy-50-mm-2-10-atm-sever-morozostoykiy-do-55s-assenizatorskiy-924792419/?asb=g%252FCVNPci7rLDqQp1hsYdmcL0d8MAWTN749PBpXs%252Bmb8%253D&amp;asb2=qKXbVrJKvzvrm5vPu0WHjIvmDSXbpA3JJeGGsaJQiqVWji5R2i2YnUw8XX3okGlU&amp;avtc=1&amp;avte=2&amp;avts=1684418069&amp;sh=wqyUGssUKQ</t>
  </si>
  <si>
    <t>https://www.ozon.ru/product/shlang-naporno-vsasyvayushchiy-50-mm-2-10-atm-sever-morozostoykiy-do-55s-assenizatorskiy-924797775/?asb=g%252FCVNPci7rLDqQp1hsYdmcL0d8MAWTN749PBpXs%252Bmb8%253D&amp;asb2=qKXbVrJKvzvrm5vPu0WHjIvmDSXbpA3JJeGGsaJQiqVWji5R2i2YnUw8XX3okGlU&amp;avtc=1&amp;avte=2&amp;avts=1684418069&amp;from_sku=924792419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ssUKQ</t>
  </si>
  <si>
    <t>Шланг напорно-всасывающий 50 мм (2"), 10 атм (СЕВЕР МОРОЗОСТОЙКИЙ до -55С), ассенизаторский, гофрированный, ( ПВХ / Каучук ), защита от УФ, зеленый, 30м</t>
  </si>
  <si>
    <t>НОВЭМ шланг напорно-всасывающий, спирально-армированный пвх север 10атм 50мм 10м Север_10атм_50_10</t>
  </si>
  <si>
    <t>ИП Лаптева Нина Викторовна</t>
  </si>
  <si>
    <t>https://www.ozon.ru/product/novem-shlang-naporno-vsasyvayushchiy-spiralno-armirovannyy-pvh-sever-10atm-50mm-10m-sever-10atm-806326506/?asb=biwmVFcLXEMvsqhsg0G9yGqcafkjaAD37sozoKl6JQU%253D&amp;asb2=AQ5ljMrFaznd_96AuUaFinsThxdLwI6LWBxbk8QNT4PbstPnlNMei_S6VTbvSgRA&amp;avtc=1&amp;avte=2&amp;avts=1684418069&amp;sh=wqyUGicXow</t>
  </si>
  <si>
    <t>TWStrade (ИП Фомичев Михаил)</t>
  </si>
  <si>
    <t>https://www.ozon.ru/product/shlang-naporno-vsasyvayushchiy-polivochnyy-dlya-drenazhnogo-nasosa-morozostoykiy-801068670/?asb=Qg2igJnTU3qwpo0u5uAd6AZzUVPYZPwWKlL4dJcPtlTNL2R891%252FbB%252Ffc8xagxxeY&amp;asb2=V5jsVENBw6ohV42m-G4nx3FjwQYKujtmd_jhmidDWHqtvfp4jaQym8t8gfmIu1kwr22rHBExcOA7kwWHaG3q-OqY3dI6ruTRMdUIiWNvGaJc9gugHfEKWVZ--QJ1LfnuYoR8GP9_b98htYc1-YLgWAQERS8MLiKMzKlv-lRNMe8&amp;avtc=1&amp;avte=2&amp;avts=1684418069&amp;from_sku=801068670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p69XA</t>
  </si>
  <si>
    <t>Шланг ПВХ 50 мм напорно-всасывающий белый,10 метров +…</t>
  </si>
  <si>
    <t>KendM (ИП Майборода Виталий)</t>
  </si>
  <si>
    <t>https://www.ozon.ru/product/shlang-pvh-50-mm-naporno-vsasyvayushchiy-belyy-10-metrov-216594298/?asb=SB0gte3hyX%252B2RW1QLVBTQFPQ0iqIDIlubmJOdJafLfw%253D&amp;asb2=4bvvw4EQ5FjYdADMu7WsUBwgPYfberZCM4Fic9nuYaCQH6gzGR00FgboJSEWfiQ0&amp;avtc=1&amp;avte=2&amp;avts=1684418865&amp;sh=wqyUGu0TDg</t>
  </si>
  <si>
    <t>Fubag Шланг для мотопомпы FHT 2/8 напорно-всасывающий Fubag 2" / 8 м 838702</t>
  </si>
  <si>
    <t>Fubag</t>
  </si>
  <si>
    <t>https://www.ozon.ru/product/fubag-shlang-dlya-motopompy-fht-2-8-naporno-vsasyvayushchiy-fubag-2-8-m-838702-924710555/?asb=XtPMKsewKSvYaSdnOxlPSMcfOpxEMMfO361Muk2OOCU%253D&amp;asb2=mOfTMDxMwy9f2tMKq-1WLvednI6ebogU6DXks1QLSEQQrvWtQyXTEs5tYb3kXJio&amp;avtc=1&amp;avte=2&amp;avts=1684418865&amp;sh=wqyUGum0WQ</t>
  </si>
  <si>
    <t>Pondtech</t>
  </si>
  <si>
    <t>черный</t>
  </si>
  <si>
    <t>https://www.ozon.ru/product/shlang-naporno-vsasyvayushchiy-7n50-10-m-p-842508043/?asb=W%252Fyj39l72vAE67RRUbk9Tso%252BoqOonXaEG%252FapbvzqH70%253D&amp;asb2=Pjy6cV9HERiWUV7vWiknspoymNMTiORUDpCjFAcI4aHVgXmf9FOxC3TTxO-1PwHz&amp;avtc=1&amp;avte=2&amp;avts=1684418865&amp;sh=wqyUGi0_iA</t>
  </si>
  <si>
    <t>Шланг напорно всасывающий 7N50, 10 м/п</t>
  </si>
  <si>
    <t>Строю Пруд (ИП Якубов Муроджон Маруфович)</t>
  </si>
  <si>
    <t>Шланг напорно - всасывающий 75 мм (3"), 10 атм (УСИЛЕННЫЙ), гофрированный, морозостойкий ПВХ от -40С до 60С, защита от УФ, красный, 10м</t>
  </si>
  <si>
    <t>Шланг напорно - всасывающий 75 мм (3"), 10 атм (УСИЛЕННЫЙ), гофрированный, морозостойкий ПВХ от -40С до 60С, защита от УФ, красный, 30м</t>
  </si>
  <si>
    <t>https://www.ozon.ru/product/shlang-naporno-vsasyvayushchiy-75mm-3-10-atm-usilennyy-gofrirovannyy-morozostoykiy-pvh-ot-40s-do-888655235/?asb=rMQazExqK3FQXzHRrkYFRREbWB8vaI%252FMVeQ5EQcGF3GKu9j11fLP1r3%252BVJPtk89Q&amp;asb2=R5GSm_oiJr4CrGXmgWU6GgHYBGefjBe4khUvFn4NMAHxOBM1cbPORPZoNwSOHxdlI7ZLz32lLHe2_d5cFOIUGGFhFLME5ybJp9cHAqKbcACk65tpA04UIKTNutDZF3yRVu2NeOWZsubmObQbWiepvFDEaT8l4GDuJZLCG9juI4s&amp;avtc=1&amp;avte=2&amp;avts=1684419459&amp;from_sku=888655235&amp;from_url=https%253A%252F%252Fwww.ozon.ru%252Fcategory%252Fshlangi-i-komplekty-dlya-poliva-14641%252F%253Fgardenwateringmaterial%253D30040%2526hosediameter%253D267413%2526hosetype%253D155847%25252C175848&amp;oos_search=false&amp;sh=wqyUGly0Ww</t>
  </si>
  <si>
    <t>https://www.ozon.ru/product/shlang-naporno-vsasyvayushchiy-75mm-3-10-atm-usilennyy-gofrirovannyy-morozostoykiy-pvh-ot-40s-do-888655231/?asb=rMQazExqK3FQXzHRrkYFRREbWB8vaI%252FMVeQ5EQcGF3GKu9j11fLP1r3%252BVJPtk89Q&amp;asb2=R5GSm_oiJr4CrGXmgWU6GgHYBGefjBe4khUvFn4NMAHxOBM1cbPORPZoNwSOHxdlI7ZLz32lLHe2_d5cFOIUGGFhFLME5ybJp9cHAqKbcACk65tpA04UIKTNutDZF3yRVu2NeOWZsubmObQbWiepvFDEaT8l4GDuJZLCG9juI4s&amp;avtc=1&amp;avte=2&amp;avts=1684419459&amp;from_sku=888655235&amp;from_url=https%253A%252F%252Fwww.ozon.ru%252Fcategory%252Fshlangi-i-komplekty-dlya-poliva-14641%252F%253Fgardenwateringmaterial%253D30040%2526hosediameter%253D267413%2526hosetype%253D155847%25252C175848&amp;oos_search=false&amp;sh=wqyUGly0Ww</t>
  </si>
  <si>
    <t>Шланг для дренажного насоса 75 мм (3"), 7 атм, напорно-всасывающий, гофрированный, морозостойкий ПВХ от -40С до 60С, защита от УФ, красный, 10м</t>
  </si>
  <si>
    <t>https://www.ozon.ru/product/shlang-naporno-vsasyvayushchiy-75mm-3-7-atm-gofrirovannyy-morozostoykiy-pvh-ot-40s-do-60s-zashchita-881415159/?asb=hGfC2PDeyeCEKg3ZqStW1d6JraGAQEcbd2%252FIjWheMPE%253D&amp;asb2=AoCzRJ8pXffOP_afIHv_1mGA6hkJ_hCAy0Tq2FdGXsn4jQ5enC5BX5B_Low3vY4V&amp;avtc=1&amp;avte=2&amp;avts=1684419459&amp;sh=wqyUGgzS0A</t>
  </si>
  <si>
    <t>https://www.ozon.ru/product/shlang-naporno-vsasyvayushchiy-75mm-3-7-atm-gofrirovannyy-morozostoykiy-pvh-ot-40s-do-60s-zashchita-881415133/?asb=hGfC2PDeyeCEKg3ZqStW1d6JraGAQEcbd2%252FIjWheMPE%253D&amp;asb2=AoCzRJ8pXffOP_afIHv_1mGA6hkJ_hCAy0Tq2FdGXsn4jQ5enC5BX5B_Low3vY4V&amp;avtc=1&amp;avte=2&amp;avts=1684419459&amp;from_sku=881415159&amp;from_url=https%253A%252F%252Fwww.ozon.ru%252Fcategory%252Fshlangi-i-komplekty-dlya-poliva-14641%252F%253Fgardenwateringmaterial%253D30040%2526hosediameter%253D267413%2526hosetype%253D155847%25252C175848&amp;oos_search=false&amp;sh=wqyUGgzS0A</t>
  </si>
  <si>
    <t>Шланг для дренажного насоса 75 мм (3"), 7 атм, напорно-всасывающий, гофрированный, морозостойкий ПВХ от -40С до 60С, защита от УФ, красный, 30м</t>
  </si>
  <si>
    <t>НОВЭМ шланг напорно-всасывающий, спирально-армированный пвх север 10атм 75мм 10м Север_10атм_75_10</t>
  </si>
  <si>
    <t>https://www.ozon.ru/product/novem-shlang-naporno-vsasyvayushchiy-spiralno-armirovannyy-pvh-sever-10atm-75mm-10m-sever-10atm-806326205/?asb=DdBJ5XmZq%252FZLYU4bwHNKcoOvlCnIOWT7HHDFs9jcL8o%253D&amp;asb2=RBRkJ0QMh9TN0KCd3iX2y1z-yfWinzgLOD-GF8j646pd53NBV7YETCh8Et4-C9bo&amp;avtc=1&amp;avte=2&amp;avts=1684419459&amp;sh=wqyUGhqEwQ</t>
  </si>
  <si>
    <t>Шланг Ассенизаторский (УСИЛЕННЫЙ) напорно-всасывающий 75 мм (3"), 10 атм, гофрированный, ударопрочный, морозостойкий ПВХ от -40С до +55С, защита от УФ, серый, 10м</t>
  </si>
  <si>
    <t>https://www.ozon.ru/product/shlang-assenizatorskiy-usilennyy-naporno-vsasyvayushchiy-75-mm-3-10-atm-gofrirovannyy-915361541/?asb=nVeIBByz5tkh7zJlzA%252BvVGAwOUfeGneWNjJ8G9RO7Xk%253D&amp;asb2=o9lMGg0pvfGETmOFzhber--kn48W-oS5wKJ-nxzEleSRfDHB8L3DWJeUXxF4jT-2&amp;avtc=1&amp;avte=2&amp;avts=1684419459&amp;sh=wqyUGjwrKQ</t>
  </si>
  <si>
    <t>Шланг Ассенизаторский (УСИЛЕННЫЙ) напорно-всасывающий 75 мм (3"), 10 атм, гофрированный, ударопрочный, морозостойкий ПВХ от -40С до +55С, защита от УФ, серый, 30м</t>
  </si>
  <si>
    <t>https://www.ozon.ru/product/shlang-assenizatorskiy-usilennyy-naporno-vsasyvayushchiy-75-mm-3-10-atm-gofrirovannyy-915361548/?asb=nVeIBByz5tkh7zJlzA%252BvVGAwOUfeGneWNjJ8G9RO7Xk%253D&amp;asb2=o9lMGg0pvfGETmOFzhber--kn48W-oS5wKJ-nxzEleSRfDHB8L3DWJeUXxF4jT-2&amp;avtc=1&amp;avte=2&amp;avts=1684419459&amp;from_sku=915361541&amp;from_url=https%253A%252F%252Fwww.ozon.ru%252Fcategory%252Fshlangi-i-komplekty-dlya-poliva-14641%252F%253Fgardenwateringmaterial%253D30040%2526hosediameter%253D267413%2526hosetype%253D155847%25252C175848&amp;oos_search=false&amp;sh=wqyUGjwrKQ</t>
  </si>
  <si>
    <t>Шланг ПВХ 75 мм напорно-всасывающий белый,10 метров +...</t>
  </si>
  <si>
    <t>https://www.ozon.ru/product/shlang-pvh-75-mm-naporno-vsasyvayushchiy-belyy-10-metrov-216614899/?asb=TNbRHkN%252B8To%252BeJWHk30ZY4HIQ0vvnyJtKp3toTd%252BbuY%253D&amp;asb2=yk7i7PJyMEZ-jRhUWMMhSS9wi8dWy3w7svZ3QdUYl8vM8GXZjlpIVcwjt-1MFaa2&amp;avtc=1&amp;avte=2&amp;avts=1684419459&amp;sh=wqyUGnuo8Q</t>
  </si>
  <si>
    <t>https://www.ozon.ru/product/shlang-naporno-vsasyvayushchiy-75mm-3-10-atm-usilennyy-gofrirovannyy-morozostoykiy-pvh-ot-40s-do-888655235/?asb=5o7BVY1QalnNFVteK297mJt1zMQaKs5%252F1AV2Dud59LsBvBxLK2KSW7hUwYHplYz6&amp;asb2=A_-4q7pr9flnC_852DM5lN8vzNKZsB-6fH6-5Y8vkj6i1iwoS9UgLlHHdJb9FRS_-pP1BQDb9Ctp3fmTKttn8dhS6I5hWIzkHJpeOGMlAHqzt3eAUUk9QDCfqO49PIcFLoB166KI0IHxcdy21pvN0J0mTdgii0reMtzeXvrPGdI&amp;avtc=1&amp;avte=2&amp;avts=1684419459&amp;from_sku=888655231&amp;from_url=https%253A%252F%252Fwww.ozon.ru%252Fcategory%252Fshlangi-i-komplekty-dlya-poliva-14641%252F%253Fgardenwateringmaterial%253D30040%2526hosediameter%253D267413%2526hosetype%253D155847%25252C175848&amp;oos_search=false&amp;sh=wqyUGux5HQ</t>
  </si>
  <si>
    <t>https://www.ozon.ru/product/shlang-naporno-vsasyvayushchiy-75mm-3-10-atm-usilennyy-gofrirovannyy-morozostoykiy-pvh-ot-40s-do-888655231/?asb=5o7BVY1QalnNFVteK297mJt1zMQaKs5%252F1AV2Dud59LsBvBxLK2KSW7hUwYHplYz6&amp;asb2=A_-4q7pr9flnC_852DM5lN8vzNKZsB-6fH6-5Y8vkj6i1iwoS9UgLlHHdJb9FRS_-pP1BQDb9Ctp3fmTKttn8dhS6I5hWIzkHJpeOGMlAHqzt3eAUUk9QDCfqO49PIcFLoB166KI0IHxcdy21pvN0J0mTdgii0reMtzeXvrPGdI&amp;avtc=1&amp;avte=2&amp;avts=1684419459&amp;from_sku=888655231&amp;from_url=https%253A%252F%252Fwww.ozon.ru%252Fcategory%252Fshlangi-i-komplekty-dlya-poliva-14641%252F%253Fgardenwateringmaterial%253D30040%2526hosediameter%253D267413%2526hosetype%253D155847%25252C175848&amp;oos_search=false&amp;sh=wqyUGux5HQ</t>
  </si>
  <si>
    <t>Шланг Ассенизаторский напорно-всасывающий 75 мм (3"), 10 атм, гофрированный, морозостойкий ПВХ от -40С до +55С, защита от УФ, красный, 10м</t>
  </si>
  <si>
    <t>Шланг Ассенизаторский напорно-всасывающий 75 мм (3"), 10 атм, гофрированный, морозостойкий ПВХ от -40С до +55С, защита от УФ, красный, 30м</t>
  </si>
  <si>
    <t>https://www.ozon.ru/product/shlang-assenizatorskiy-naporno-vsasyvayushchiy-75-mm-3-10-atm-gofrirovannyy-morozostoykiy-pvh-ot-892387097/?asb=d5elQ82I5fz4WCkjnRaXKWKLT%252Fv0esNwhczJ%252FB6B6%252FI%253D&amp;asb2=2avZYEUQoi_5Epfj_7DdOmiufT3vbq33OWtMF6KXh2NemqX6KBcTv1rPLPsUI4xJ&amp;avtc=1&amp;avte=2&amp;avts=1684419459&amp;sh=wqyUGu0eJw</t>
  </si>
  <si>
    <t>https://www.ozon.ru/product/shlang-assenizatorskiy-naporno-vsasyvayushchiy-75mm-3-10-atm-gofrirovannyy-morozostoykiy-pvh-ot-892391959/?asb=d5elQ82I5fz4WCkjnRaXKWKLT%252Fv0esNwhczJ%252FB6B6%252FI%253D&amp;asb2=2avZYEUQoi_5Epfj_7DdOmiufT3vbq33OWtMF6KXh2NemqX6KBcTv1rPLPsUI4xJ&amp;avtc=1&amp;avte=2&amp;avts=1684419459&amp;from_sku=892387097&amp;from_url=https%253A%252F%252Fwww.ozon.ru%252Fcategory%252Fshlangi-i-komplekty-dlya-poliva-14641%252F%253Fgardenwateringmaterial%253D30040%2526hosediameter%253D267413%2526hosetype%253D155847%25252C175848&amp;oos_search=false&amp;sh=wqyUGu0eJw</t>
  </si>
  <si>
    <t>Шланг напорно-всасывающий 75 мм (3"), 10 атм (СЕВЕР МОРОЗОСТОЙКИЙ до -55С), ассенизаторский, гофрированный, ( ПВХ / Каучук ), защита от УФ, зеленый, 10м</t>
  </si>
  <si>
    <t>Шланг напорно-всасывающий 75 мм (3"), 10 атм (СЕВЕР МОРОЗОСТОЙКИЙ до -55С), ассенизаторский, гофрированный, ( ПВХ / Каучук ), защита от УФ, зеленый, 30м</t>
  </si>
  <si>
    <t>https://www.ozon.ru/product/shlang-naporno-vsasyvayushchiy-75-mm-3-10-atm-sever-morozostoykiy-do-55s-assenizatorskiy-924799658/?asb=D7VV11oi2mXGZWZa2%252Fzt2Et9sPlW61JIUoG8KB6qQgQ%253D&amp;asb2=2MN5zfzy9pc6mNeEBviGD-LJM6rHdzGvqFD8MEoH_SRHWoWWaghaXakA7cVGLqTs&amp;avtc=1&amp;avte=2&amp;avts=1684419459&amp;sh=wqyUGskIKQ</t>
  </si>
  <si>
    <t>https://www.ozon.ru/product/shlang-naporno-vsasyvayushchiy-75-mm-3-10-atm-sever-morozostoykiy-do-55s-assenizatorskiy-924796821/?asb=D7VV11oi2mXGZWZa2%252Fzt2Et9sPlW61JIUoG8KB6qQgQ%253D&amp;asb2=2MN5zfzy9pc6mNeEBviGD-LJM6rHdzGvqFD8MEoH_SRHWoWWaghaXakA7cVGLqTs&amp;avtc=1&amp;avte=2&amp;avts=1684419459&amp;from_sku=924799658&amp;from_url=https%253A%252F%252Fwww.ozon.ru%252Fcategory%252Fshlangi-i-komplekty-dlya-poliva-14641%252F%253Fgardenwateringmaterial%253D30040%2526hosediameter%253D267413%2526hosetype%253D155847%25252C175848&amp;oos_search=false&amp;sh=wqyUGskIKQ</t>
  </si>
  <si>
    <t>Гараж Мастер (ИП Симдянов Виталий Викторович)</t>
  </si>
  <si>
    <t>Шланг ассенизаторский 010SSZ (п-р. Болгария) 76мм-7 метров</t>
  </si>
  <si>
    <t>https://www.ozon.ru/product/shlang-assenizatorskiy-010ssz-p-r-bolgariya-76mm-7-metrov-883144091/?asb=cQwZHQV0MQaJabHe6f%252FvVsyfaTM22vb55CGRTvFF1dE%253D&amp;asb2=jlhHpdkxKlYK19kFlZTzfitUhtMBLpAjunTdNjPtvhbw3M-V6zroHqDHqe28fTwC&amp;avtc=1&amp;avte=2&amp;avts=1684491547&amp;from_sku=842992107&amp;from_url=https%253A%252F%252Fwww.ozon.ru%252Fcategory%252Fshlangi-i-komplekty-dlya-poliva-14641%252F%253Fhosediameter%253D267415&amp;oos_search=false&amp;sh=wqyUGnr7XQ</t>
  </si>
  <si>
    <t>Шланг Ассенизаторский (УСИЛЕННЫЙ) напорно-всасывающий 102 мм (4"), 10 атм, гофрированный, ударопрочный, морозостойкий ПВХ от -40С до +55С, защита от УФ, серый, 10м</t>
  </si>
  <si>
    <t>Шланг Ассенизаторский (УСИЛЕННЫЙ) напорно-всасывающий 102 мм (4"), 10 атм, гофрированный, ударопрочный, морозостойкий ПВХ от -40С до +55С, защита от УФ, серый, 30м</t>
  </si>
  <si>
    <t>https://www.ozon.ru/product/shlang-assenizatorskiy-usilennyy-naporno-vsasyvayushchiy-102-mm-4-10-atm-gofrirovannyy-915361521/?asb=%252FfwZkjMHfEculVvn%252ByIQqclaxXr9DGHmlLoyvVLUVVA%253D&amp;asb2=HnKf6prfB8qujBGfqGXGnCUy7lzrk58ahV5NuSKet5hvW_wBEeP3E6cWcP243wmT&amp;avtc=1&amp;avte=2&amp;avts=1684491547&amp;from_sku=915361364&amp;from_url=https%253A%252F%252Fwww.ozon.ru%252Fcategory%252Fshlangi-i-komplekty-dlya-poliva-14641%252F%253Fhosediameter%253D267415&amp;oos_search=false&amp;sh=wqyUGgCVkg</t>
  </si>
  <si>
    <t>https://www.ozon.ru/product/shlang-assenizatorskiy-usilennyy-naporno-vsasyvayushchiy-102-mm-4-10-atm-gofrirovannyy-915701441/?asb=%252FfwZkjMHfEculVvn%252ByIQqclaxXr9DGHmlLoyvVLUVVA%253D&amp;asb2=HnKf6prfB8qujBGfqGXGnCUy7lzrk58ahV5NuSKet5hvW_wBEeP3E6cWcP243wmT&amp;avtc=1&amp;avte=2&amp;avts=1684491547&amp;from_sku=915361364&amp;from_url=https%253A%252F%252Fwww.ozon.ru%252Fcategory%252Fshlangi-i-komplekty-dlya-poliva-14641%252F%253Fhosediameter%253D267415&amp;oos_search=false&amp;sh=wqyUGgCVkg</t>
  </si>
  <si>
    <t>https://www.ozon.ru/product/shlang-naporno-vsasyvayushchiy-100mm-4-10-atm-usilennyy-gofrirovannyy-morozostoykiy-pvh-ot-40s-do-888654062/?asb=n39Jy%252BTBnM%252BvTJl%252FcYwtIrr%252F1Bq1t2UZxiG8Oe2GQNIr4HsCxmKdjThBParIVwo9&amp;asb2=9-H2TQ77BZA0cEDGCgxSIle5Zq6kjVf2fzgIwqqXDjsQteh5BSF5eVYNc4VYqPCBS8f_SthpMcsUsOa8xukdlLjdenrjRzUq-a9LI9d4oZujAuOffZYGmbaEddBpHtmfH0KAUc7qqgTGJXQ_9jtMr64g1NWVYEqsfKVu1fT-PB8&amp;avtc=1&amp;avte=2&amp;avts=1684491547&amp;from_sku=888654598&amp;from_url=https%253A%252F%252Fwww.ozon.ru%252Fcategory%252Fshlangi-i-komplekty-dlya-poliva-14641%252F%253Fhosediameter%253D267415&amp;oos_search=false&amp;sh=wqyUGsOy8Q</t>
  </si>
  <si>
    <t>Шланг напорно - всасывающий 100 мм (4"), 10 атм (УСИЛЕННЫЙ), гофрированный, морозостойкий ПВХ от -40С до 60С, защита от УФ, красный, 10м</t>
  </si>
  <si>
    <t>Шланг напорно - всасывающий 100 мм (4"), 10 атм (УСИЛЕННЫЙ), гофрированный, морозостойкий ПВХ от -40С до 60С, защита от УФ, красный, 30м</t>
  </si>
  <si>
    <t>https://www.ozon.ru/product/shlang-naporno-vsasyvayushchiy-100mm-4-10-atm-usilennyy-gofrirovannyy-morozostoykiy-pvh-ot-40s-do-888654623/?asb=n39Jy%252BTBnM%252BvTJl%252FcYwtIrr%252F1Bq1t2UZxiG8Oe2GQNIr4HsCxmKdjThBParIVwo9&amp;asb2=9-H2TQ77BZA0cEDGCgxSIle5Zq6kjVf2fzgIwqqXDjsQteh5BSF5eVYNc4VYqPCBS8f_SthpMcsUsOa8xukdlLjdenrjRzUq-a9LI9d4oZujAuOffZYGmbaEddBpHtmfH0KAUc7qqgTGJXQ_9jtMr64g1NWVYEqsfKVu1fT-PB8&amp;avtc=1&amp;avte=2&amp;avts=1684491547&amp;from_sku=888654598&amp;from_url=https%253A%252F%252Fwww.ozon.ru%252Fcategory%252Fshlangi-i-komplekty-dlya-poliva-14641%252F%253Fhosediameter%253D267415&amp;oos_search=false&amp;sh=wqyUGsOy8Q</t>
  </si>
  <si>
    <t>Шланг Ассенизаторский напорно-всасывающий 102 мм (4"), 10 атм, гофрированный, морозостойкий ПВХ от -40С до +55С, защита от УФ, красный, 10м</t>
  </si>
  <si>
    <t>Шланг Ассенизаторский напорно-всасывающий 102 мм (4"), 10 атм, гофрированный, морозостойкий ПВХ от -40С до +55С, защита от УФ, красный, 30м</t>
  </si>
  <si>
    <t>https://www.ozon.ru/product/shlang-assenizatorskiy-naporno-vsasyvayushchiy-102-mm-4-10-atm-gofrirovannyy-morozostoykiy-pvh-ot-892471838/?asb=NAOIqHeoXXx2VjiTjT9MaEUNKohTBFLRPyul8UHXTeM%253D&amp;asb2=yjGUcY5JVtnWJi-P5yb76CWB5tucyDo8-fm0R-rgB87DhBCpG6QFYekjgalW3x70&amp;avtc=1&amp;avte=2&amp;avts=1684491547&amp;from_sku=892460182&amp;from_url=https%253A%252F%252Fwww.ozon.ru%252Fcategory%252Fshlangi-i-komplekty-dlya-poliva-14641%252F%253Fhosediameter%253D267415&amp;oos_search=false&amp;sh=wqyUGv_WXg</t>
  </si>
  <si>
    <t>https://www.ozon.ru/product/shlang-assenizatorskiy-naporno-vsasyvayushchiy-102mm-4-10-atm-gofrirovannyy-morozostoykiy-pvh-ot-892486646/?asb=NAOIqHeoXXx2VjiTjT9MaEUNKohTBFLRPyul8UHXTeM%253D&amp;asb2=yjGUcY5JVtnWJi-P5yb76CWB5tucyDo8-fm0R-rgB87DhBCpG6QFYekjgalW3x70&amp;avtc=1&amp;avte=2&amp;avts=1684491547&amp;from_sku=892460182&amp;from_url=https%253A%252F%252Fwww.ozon.ru%252Fcategory%252Fshlangi-i-komplekty-dlya-poliva-14641%252F%253Fhosediameter%253D267415&amp;oos_search=false&amp;sh=wqyUGv_WXg</t>
  </si>
  <si>
    <t>Шланг напорно-всасывающий 102 мм (4"), 10 атм (СЕВЕР МОРОЗОСТОЙКИЙ до -55С), ассенизаторский, гофрированный, ( ПВХ / Каучук ), защита от УФ, зеленый, 10м</t>
  </si>
  <si>
    <t>Шланг напорно-всасывающий 102 мм (4"), 10 атм (СЕВЕР МОРОЗОСТОЙКИЙ до -55С), ассенизаторский, гофрированный, ( ПВХ / Каучук ), защита от УФ, зеленый, 30м</t>
  </si>
  <si>
    <t>https://www.ozon.ru/product/shlang-naporno-vsasyvayushchiy-102-mm-4-10-atm-sever-morozostoykiy-do-55s-assenizatorskiy-924372438/?asb=N4OCltFZNkw%252BpIs7yeAgVt%252BbYCx7PTFEruTJNgyEa7c%253D&amp;asb2=8RN_ahgIEGECRbyUG7Hw2Qa70m8MYHzm7iZRfLXB8D4cN3o9HsP4tRn-BsEUQM22&amp;avtc=1&amp;avte=2&amp;avts=1684491547&amp;from_sku=924354726&amp;from_url=https%253A%252F%252Fwww.ozon.ru%252Fcategory%252Fshlangi-i-komplekty-dlya-poliva-14641%252F%253Fhosediameter%253D267415&amp;oos_search=false&amp;sh=wqyUGnTCXg</t>
  </si>
  <si>
    <t>https://www.ozon.ru/product/shlang-naporno-vsasyvayushchiy-102-mm-4-10-atm-sever-morozostoykiy-do-55s-assenizatorskiy-924791423/?asb=N4OCltFZNkw%252BpIs7yeAgVt%252BbYCx7PTFEruTJNgyEa7c%253D&amp;asb2=8RN_ahgIEGECRbyUG7Hw2Qa70m8MYHzm7iZRfLXB8D4cN3o9HsP4tRn-BsEUQM22&amp;avtc=1&amp;avte=2&amp;avts=1684491547&amp;from_sku=924354726&amp;from_url=https%253A%252F%252Fwww.ozon.ru%252Fcategory%252Fshlangi-i-komplekty-dlya-poliva-14641%252F%253Fhosediameter%253D267415&amp;oos_search=false&amp;sh=wqyUGnTCXg</t>
  </si>
  <si>
    <t>Шланг для дренажного насоса 100 мм (4"), 7 атм, напорно-всасывающий, гофрированный, морозостойкий ПВХ от -40С до 60С, защита от УФ, красный, 10м</t>
  </si>
  <si>
    <t>Шланг для дренажного насоса 100 мм (4"), 7 атм, напорно-всасывающий, гофрированный, морозостойкий ПВХ от -40С до 60С, защита от УФ, красный, 30м</t>
  </si>
  <si>
    <t>https://www.ozon.ru/product/shlang-naporno-vsasyvayushchiy-100mm-4-7-atm-gofrirovannyy-morozostoykiy-pvh-ot-40s-do-60s-zashchita-881409855/?asb=fWOP%252Fcz2GmQLq8bKBJYsah%252FJ42G67qq%252BPZHSsvARcuI%253D&amp;asb2=gUddTm1iNBBbjIR9fRbtreADcKMCZSJd56C1gXJ4yMYh8qfSMVdrmoAOEyn2TiBg&amp;avtc=1&amp;avte=2&amp;avts=1684491547&amp;from_sku=881409732&amp;from_url=https%253A%252F%252Fwww.ozon.ru%252Fcategory%252Fshlangi-i-komplekty-dlya-poliva-14641%252F%253Fhosediameter%253D267415&amp;oos_search=false&amp;sh=wqyUGgewfg</t>
  </si>
  <si>
    <t>https://www.ozon.ru/product/shlang-naporno-vsasyvayushchiy-100mm-4-7-atm-gofrirovannyy-morozostoykiy-pvh-ot-40s-do-60s-zashchita-881409859/?asb=fWOP%252Fcz2GmQLq8bKBJYsah%252FJ42G67qq%252BPZHSsvARcuI%253D&amp;asb2=gUddTm1iNBBbjIR9fRbtreADcKMCZSJd56C1gXJ4yMYh8qfSMVdrmoAOEyn2TiBg&amp;avtc=1&amp;avte=2&amp;avts=1684491547&amp;from_sku=881409732&amp;from_url=https%253A%252F%252Fwww.ozon.ru%252Fcategory%252Fshlangi-i-komplekty-dlya-poliva-14641%252F%253Fhosediameter%253D267415&amp;oos_search=false&amp;sh=wqyUGgewfg</t>
  </si>
  <si>
    <t>ЯндексМаркет</t>
  </si>
  <si>
    <t>Шланг для дренажного насоса морозостойкий/зимний/ армированный из ПВХ d 50 мм ( длина 10 метров ) Tuboflex напорно-всасывающий ДомовоД ШНВМ50-10</t>
  </si>
  <si>
    <t>https://market.yandex.ru/product--shlang-naporno-vsasyvaiushchii-morozostoikii-shnvm50/1778976273?glfilter=23674610%3A10~10_101861483277&amp;cpa=1&amp;cpc=FMN1DR1Bua36yeqICDt-1Jz_Uc2apVu3vjC3qehcI4Vu_tZxnMlDNWxqRrGpDOnjL4aBLBuIbRDPptXfX5DXWRCjFTsUhpy8YYy2B1DgI-B2Wfm4RiGrZ5Ej0LDF4Sfv-CgMc-3b-6u7WQfILPl3GPtyMnKUamKRvYhQALKdJ3HeUEV45EWUcrfghLRYXvdoP-_0nGNGQMRlzk3tpv4hxLci5FdF9LvoKSw8ZAn_Ez4ZfU87T9bVXOjYdt5E_i5TMYyK_EYtSZQ1AwzjvfSw7A%2C%2C&amp;sku=101861483277&amp;do-waremd5=IgrFf6m7gVJYi_HXT7LY7A&amp;nid=18033952</t>
  </si>
  <si>
    <t>Шланг для дренажного насоса морозостойкий напорно-всасывающий из ПВХ d50 мм (5 метров ) ДомовоД ШНВС50-5</t>
  </si>
  <si>
    <t>Шланг для дренажного насоса морозостойкий напорно-всасывающий из ПВХ d50 мм (5 метров ) ДомовоД ШНВС50-10</t>
  </si>
  <si>
    <t>Шланг для дренажного насоса морозостойкий напорно-всасывающий из ПВХ d50 мм (5 метров ) ДомовоД ШНВС50-30</t>
  </si>
  <si>
    <t>https://market.yandex.ru/product--shlang-dlia-drenazhnogo-nasosa-morozostoikii-armirovannyi-prozrachnyi-iz-pvkh-d-50-mm/1793946460?glfilter=23674610%3A5~5_101884357832&amp;cpc=FMN1DR1Bua0tCa7_OPdtAzvm9K_EgwkCpYGlj6t6lsvPxezWTVQA7BnlcMoMHa_kz-p-lUfGqmRp8JxQDBnYAUtEisDe1awv-ph68dFeX-SzBCd7-qNOtfeeuHgsqBcNstADd3VmSvHqbdJLtvXJ4Yk5xWXpPkcWSDALSxcsbn0KhoYzTb3_dEb-9JRR7YYvYetatsx3FB1ZJBas70i1l1mHcUBuI5hXJuHSXnVq0X6y9-4e0fJPlu2quOr622vmGhub5leR8pS9-aoqzdLCUg%2C%2C&amp;sku=101884357832&amp;do-waremd5=J7DnsNK5qcRqzcDtkYGo1Q&amp;sponsored=1&amp;cpa=1&amp;nid=18033952</t>
  </si>
  <si>
    <t>https://market.yandex.ru/product--shlang-dlia-drenazhnogo-nasosa-morozostoikii-armirovannyi-prozrachnyi-iz-pvkh-d-50-mm/1793946460?glfilter=23674610%3A10~10_101884357839&amp;cpa=1&amp;cpc=FMN1DR1Bua0tCa7_OPdtAzvm9K_EgwkCpYGlj6t6lsvPxezWTVQA7BnlcMoMHa_kz-p-lUfGqmRp8JxQDBnYAUtEisDe1awv-ph68dFeX-SzBCd7-qNOtfeeuHgsqBcNstADd3VmSvHqbdJLtvXJ4Yk5xWXpPkcWSDALSxcsbn0KhoYzTb3_dEb-9JRR7YYvYetatsx3FB1ZJBas70i1l1mHcUBuI5hXJuHSXnVq0X6y9-4e0fJPlu2quOr622vmGhub5leR8pS9-aoqzdLCUg%2C%2C&amp;sku=101884357839&amp;do-waremd5=J7DnsNK5qcRqzcDtkYGo1Q&amp;sponsored=1&amp;nid=18033952</t>
  </si>
  <si>
    <t>https://market.yandex.ru/product--shlang-dlia-drenazhnogo-nasosa-morozostoikii-armirovannyi-prozrachnyi-iz-pvkh-d-50-mm/1793946460?glfilter=23674610%3A30~30_101884357842&amp;cpa=1&amp;cpc=FMN1DR1Bua0tCa7_OPdtAzvm9K_EgwkCpYGlj6t6lsvPxezWTVQA7BnlcMoMHa_kz-p-lUfGqmRp8JxQDBnYAUtEisDe1awv-ph68dFeX-SzBCd7-qNOtfeeuHgsqBcNstADd3VmSvHqbdJLtvXJ4Yk5xWXpPkcWSDALSxcsbn0KhoYzTb3_dEb-9JRR7YYvYetatsx3FB1ZJBas70i1l1mHcUBuI5hXJuHSXnVq0X6y9-4e0fJPlu2quOr622vmGhub5leR8pS9-aoqzdLCUg%2C%2C&amp;sku=101884357842&amp;do-waremd5=J7DnsNK5qcRqzcDtkYGo1Q&amp;sponsored=1&amp;nid=18033952</t>
  </si>
  <si>
    <t>Шланг WWQ HB-50/10B, 2" (50 мм), 10 м</t>
  </si>
  <si>
    <t>Холодильник.ру (ООО «ЭДИЛ-ИМПОРТ»)</t>
  </si>
  <si>
    <t>Шланг для дренажного насоса / Шланг армированный / Шланг напорно-всасывающий d25мм (30м) Tuboflex</t>
  </si>
  <si>
    <t>Вода и Тепло 67 (ИП «Гордеенков Александр Леонидович»)</t>
  </si>
  <si>
    <t>https://market.yandex.ru/product--shlang-naporno-vsasyvaiushchii-lait-vnutrennii-diametr-30m-zheltyi-tuboflex/1449300407?glfilter=27142895%3A40475619_101462505685&amp;cpa=1&amp;cpc=FMN1DR1Bua21B3VMIFFR8yNhUDWEMp3DnojXMfpRTHxv20p9bFhCHhvx_x29wyKvJfVLa21F_9jv6mBQOnfZqP7axb_Dsp_jkxRyOxqC2ZVtd8DN1i2B3zWNfSCBsukXlnjpaGGeQr22uql15AsrRZ5bvghFFMMt6cfsuPtZR4vLEkYDWxaz3RELoCUzxnZDdDriJfOd48O4Y27jERK8n5lP3tEB8XZp1NjG3NIqLC02-FvAmj7Wbg26KLfZK4G6h5XZ4H7vSRLXMp1gNCnCyQ%2C%2C&amp;sku=101462505685&amp;do-waremd5=k1VNW6WmKiBEasVdzGoYuA&amp;sponsored=1&amp;nid=18033952</t>
  </si>
  <si>
    <t>https://market.yandex.ru/product--shlang-wwq-hb-50-10b-2-50-mm-10-m/418965390?cpc=FMN1DR1Bua0voWlxgVCC3qJaK8qXkPRyTbVtkxCtD-UPyPQxmELd5o239xPYEshMh2LnAw8eKYIy5Exclgt4_tC3f-YVB0q2Rznn-5yTjPTtIgezICSNl3vyj8nSKm1OTJoELgSOCIdmNqn4XjOPDl19R406hu7J6BMCWUJjoOmO7qYHkx3BJyn5jn4cT5qn71xqHlb8Tj4%2C&amp;sku=100610466333&amp;do-waremd5=5W7SPqT8363DZXWlD-YfeA&amp;cpa=1&amp;nid=18033952</t>
  </si>
  <si>
    <t>Oase Спиральный шланг, зеленый, 2in(50мм)</t>
  </si>
  <si>
    <t>OASE</t>
  </si>
  <si>
    <t>АкваДизайн (ИП «Ферцер Дмитрий Дмитриевич»)</t>
  </si>
  <si>
    <t>https://market.yandex.ru/product--oase-spiralnyi-shlang-zelenyi-2in-50mm/1700635947?cpc=FMN1DR1Bua1_k4vD-zdlLpszrfioZsrGk9sNbrkq5-i3NHOQoZizvfe0P_d8BAkYQSn5Y1J8bPbaSvaO2AlGvlS27TpXnZsR0YoW9At3IW67ZyM_5-cWF8e2bK5hYgzojOV3bF4f4UQWYJH_pAivh9GR3124ixF3--IGOfzAdESUK74C5T7EFMSGJZwI8OUUaHnvkX94o79XG4vSb13-ATrexZLq6Vbc04gRtOa2lHwX3pSRg5LX7YDevWZ7oX4m0ZtgH_IbkINdRvolDgbG5w%2C%2C&amp;sku=101630402051&amp;do-waremd5=Jmx3fAwu4fW979w-xYIZdg&amp;sponsored=1&amp;cpa=1&amp;nid=18033952</t>
  </si>
  <si>
    <t>Шланг для дренажного насоса армированный ПВХ d 50 мм ( 5 метр ) напорно-всасывающий</t>
  </si>
  <si>
    <t>https://market.yandex.ru/product--shlang-dlia-drenazhnogo-nasosa-armirovannyi-pvkh-d-50-mm-5-metr-naporno-vsasyvaiushchii/1858680411?cpc=FMN1DR1Bua1_3ptlDDVocIS6h2xJvnGCUy8FKoLp5wKT4nZMQaxs0atbWlzWKL1blcH13JF4Ko3NSBl8jkflaKm86pN7zD-POR0y52qu3eZq4hPKfco0K3-OfCdRkJCtC8bw7f9bEtUJvML0tJyJAYAzi1SxflpZix6MSE2Rbpeq1286kT-t4IhjdVOLoYNHJtnsJPWN7Keu6PMhWOjgqZr4WnOUQ66-bY6tKQPNW92FaJ-hRQoIn1oCAjAhFWjMqpXf7AC6_HSicin_Q5g0ig%2C%2C&amp;sku=101950148608&amp;do-waremd5=2f5wtmh1vAbaA-DUJghMew&amp;cpa=1&amp;nid=18033952</t>
  </si>
  <si>
    <t>СупермаркетУплотнений (ООО «ЦГС»)</t>
  </si>
  <si>
    <t>Шланг WWQ HB-50/30B, 2" (50 мм), 30 м</t>
  </si>
  <si>
    <t>ОНЛАЙНТРЕЙД.РУ (ООО «ОнЛайн Трейд»)</t>
  </si>
  <si>
    <t>https://market.yandex.ru/product--shlang-wwq-hb-50-30b-2-50-mm-30-m/418964349?cpc=FMN1DR1Bua0HbOsfV-8IJ9pPJwfsWzCeB6OSqmciN2rKPhb5wnM26HFbtTxhT12Y-WbdgASnheeUIX97klGKyUFIIFbPgOEzQSqxEzOZBNMU8WUDSMWrdsRRRiFDXFRacTTtHQYUiI3LjUJ0mxjTi_gFi_4Guf9plMpFXLrFTHfd8pZ4nSlIePxS06ItwtGNqmoLD6jus16v8odh0yjkDrxlqQdb9sXgtM9Z6xjxyIhm2xCnYg3LB0mlxHfdrn6exDdA3OSAF_z3yikJMiva7w%2C%2C&amp;sku=100610466334&amp;do-waremd5=XHZBCuwFD_n9Pl1RyTvUCQ&amp;sponsored=1&amp;cpa=1&amp;nid=18033952</t>
  </si>
  <si>
    <t>Шланг напорно-всасывающий ПВХ Forplast 2" 30м</t>
  </si>
  <si>
    <t>Forplast</t>
  </si>
  <si>
    <t>Green Grill (ИП «Макаренко Ярослав Николаевич»)</t>
  </si>
  <si>
    <t>https://market.yandex.ru/product--shlang-naporno-vsasyvaiushchii-pvkh-forplast-2-30m/1816447227?cpc=FMN1DR1Bua042ZqXjIYJLTYJUSG7y7hX5rHE_ixYw1Dln2oCm6dqUNxlQGH992pY6THDF5ZadL-qFSS_sTKzbtiDwT5AfZxPDfsyywRPqFZvns-RoDPuRRgP6c5xqwGuvs-otguTznsrVppUPg_OOHNoCEau12VJ03UgJMxnpi4jH2_rJUfcUR1f_0IQLbbLV_coM2ob1dYNPxGkuXnErsOukfaPd9Bdnolcrlj-FpRejWNHmc603lXuZrmkg74x6skYI6haNbyTqpKh_OHgsQ%2C%2C&amp;sku=101940092293&amp;do-waremd5=Em7WWoCOpBUvooa89o4gdA&amp;cpa=1&amp;nid=18033952</t>
  </si>
  <si>
    <t>Шланг спирально-витой (800L) 50мм 30м</t>
  </si>
  <si>
    <t>https://market.yandex.ru/product--shlang-spiralno-vitoi-800l-50mm-30m/1751606035?cpc=FMN1DR1Bua19Ine8V8g-YlStFyJi-yp0MVb84y2W4DwrE6AlYUp19mY5jC7XVEFUnpFQ8zB9eiHD_4-JHvg_VlNUW1Gi-hJ8kNzXJw-dGPtfRMf5nwcsikDqWG1YwPYCDexg3ZKTqMZpHvdZEtYO-1lY_84hXIf-KhoDQoHx-4XsFb1DLMBeTI55zOSkqYwm4uHJ4dzqQcnBfd-SJDbNHnIiLUYAg0I6lsecE5B1X2fQtm1IFbcxVMKeuden1J2YnQ8wJs6x0IszbnPoTXb4NQ%2C%2C&amp;sku=101735517695&amp;do-waremd5=_4WzoP0ka6sII_D7uWHJDw&amp;sponsored=1&amp;cpa=1&amp;nid=18033952</t>
  </si>
  <si>
    <t>Шланг ассенизаторский 10 метров (напорно-всасывающий) 50 мм Holzer Elastic</t>
  </si>
  <si>
    <t>https://market.yandex.ru/product--shlang-assenizatorskii-10-metrov-naporno-vsasyvaiushchii-50-mm-holzer-elastic/1835542530?cpc=FMN1DR1Bua0dIPTD02affoCWusMHJqTG9wtPs9Vz3LC7ZQoe9NFzgb3kPxOTlryU0V225LJnf72Fm9KsUDQ9zDJRz55l_TAxuvcikDpTN7fp7hONJHR0PLbwhhqxtrC0cjWoPYXtZWzVib9UxgVyL0raqB6WS8xni7MYYFkRP_mtG7HAUkjAKCOTfsXAKgHAbTOM8H0eQvqOLc-01gjas_n8LcNCCFWM8rhikins82CpUEfH2jvo7OMglcsBTKV_HtE0vsMmSBHoJBq2DgCijw%2C%2C&amp;sku=101994496475&amp;do-waremd5=-DnIGeTQz5m6_7d3SX9zdg&amp;sponsored=1&amp;cpa=1&amp;nid=18033952</t>
  </si>
  <si>
    <t>Шланг 10м (рукав напорно-всасывающий) для дренажного насоса диаметр 50 мм 2' морозостокий</t>
  </si>
  <si>
    <t>https://market.yandex.ru/product--shlang-10m-rukav-naporno-vsasyvaiushchii-dlia-drenazhnogo-nasosa-diametr-50-mm-2-morozostokii/1835544502?cpc=FMN1DR1Bua1wilO_mFCzN1CggfHNZAb7YKgs_zBrdy8UadT3f4rSA_HNgEqlbTmeo-irDLkqK50qHi2C2IbMvU6gKmh8sZx-CZ2FI5iAHVVRVF41YHAjrkO_MASBcTKUALpypbsYTgDG9k7DDDK290OoqQ9JWhWakCNYNbL1IgyC6DwMTbY130BCYyhWDoRp28J3-XKuK-dj1zT1Kcm0omI5DWH6EX2o_Cd6Q44cAJVh8kJTjibwDUKm9G3J9_IIdTrYoUbXkeEamfu0-QGhKg%2C%2C&amp;sku=101644629196&amp;do-waremd5=4d6tdxiQZV1nhCZcSzDf4A&amp;sponsored=1&amp;cpa=1&amp;nid=18033952</t>
  </si>
  <si>
    <t>Шланг для дренажного насоса армированный ПВХ d 75 мм (30 метр ) напорно-всасывающий</t>
  </si>
  <si>
    <t>https://market.yandex.ru/product--shlang-dlia-drenazhnogo-nasosa-armirovannyi-pvkh-d-75-mm-30-metr-naporno-vsasyvaiushchii/1858680418?cpc=3Xiw91egKI4gJO0dbm4EMFXMh2eVmH37YU3Vi-TqKX0DVnN9IGlWHpjqCHG13puUsiAd_LFyLZ-HiYqOaoDEpxjqU9DJTASzgsDcQkH-1rM0hTh-dRgf5Q2newn2xqQQWj6umjnPWeHD_P7TTakjyrbdi3QBQj_xZGBaOD__RwxfI09H2t9-iAP70-ep4XTmTgsSU5KXt3IsqwOS4f89330f8OfRRi-5U2NBQaM3wpqjKibDjW2wroIPe-_20CBbzRkVMYZySbNXu-4EQ1SgaQ%2C%2C&amp;sku=101950148617&amp;do-waremd5=d-mp-oSwBZz-FQ_yR8nj1Q&amp;cpa=1&amp;nid=18033952</t>
  </si>
  <si>
    <t>Шланг для дренажного насоса армированный ПВХ d 75 мм (10 метр ) напорно-всасывающий</t>
  </si>
  <si>
    <t>https://market.yandex.ru/product--shlang-dlia-drenazhnogo-nasosa-armirovannyi-pvkh-d-75-mm-10-metr-naporno-vsasyvaiushchii/1858680424?cpc=3Xiw91egKI5Z01QnOXK2OxpvuBGeKln0-xVerbI0XykC7SS760XfdZAyXGCZsz22vTpx9cUJFFQKa96f4ptSakhQ7_V6L_h09KH0lPSGG8QqUW-K03nzBGPwKI9gXiud3cPBTn_YxrXS8rRSccd1VgpK0egCg4k1rkqG2UVk34tTNtrnSvevmerTkfzbvDY-UwVqTNNeWl8i_gVB1xpk7aTVrT6abSIGy-hjZEr_7C7mRj9yjOBHXCFhqglN8px6R5xBKgqtoyJmMEB2TCkAgQ%2C%2C&amp;sku=101950148627&amp;do-waremd5=SNzToH8ZvjusAU18lV9CRw&amp;sponsored=1&amp;cpa=1&amp;nid=18033952</t>
  </si>
  <si>
    <t>Шланг напорно-всасывающий ПВХ ТИП-4 "(75 мм.) спиральный морозостойкий (10 метров)</t>
  </si>
  <si>
    <t>https://market.yandex.ru/product--shlang-naporno-vsasyvaiushchii-pvkh-tip-4-75-mm-spiralnyi-morozostoikii-10-metrov/1776262312?cpc=3Xiw91egKI7JGZdjV80M6tRHUVLrMtCi7UTHblH9Ks8C0cgjtjS3hxguGLp9NoGr24PoZZJKGHsAgsYO_UbcTXs_hLBm1U0QXMP83pLqYSBi34LutoSBHkStNL8a6afMl9SVFRDk_utF0zhrf4CmDiTcyu4TEkIWo5piV82KbuFHWYWHKpoIcidNn8cY2zOyUuaHjmHV61w%2C&amp;sku=101847053955&amp;do-waremd5=03Qn81Ve5SmH1VP4Nwmx7w&amp;cpa=1&amp;nid=18033952</t>
  </si>
  <si>
    <t>Шланг для дренажного насоса армированный ПВХ d100 мм ( 4 метр ) напорно-всасывающий</t>
  </si>
  <si>
    <t>https://market.yandex.ru/product--shlang-dlia-drenazhnogo-nasosa-armirovannyi-pvkh-d100-mm-4-metr-naporno-vsasyvaiushchii/1858680420?cpc=5ymvmfBtNJRbt51xFIa2arBZ8hBxK6c_hCoMqKUiTYa0CiDLqqR-UrK5HBjpw3tKpA0ldACcqqsdv7XNH6vDKtrrJwhvTZIJcZ945Fl9Ht4q3o6bAUiLapm_MAe66kzg2D0SoQUc_PNhV_O1gpV7ISfn6RTZ75e0mdLwdyY3XHJ12yVGxVjy4a-jdHrAo65y0S6dDNzqoEJEAX5imqV1sXLC_IN-d1pZhbQ-Gn7eW9vzJ3ZVL9iAu-7LnyzAQ0WgNbFZOvpMGwQ1ZDNEmkDgLQ%2C%2C&amp;sku=101950148547&amp;do-waremd5=PMsq40TbYpAgoQ7ZzDuOFg&amp;sponsored=1&amp;cpa=1&amp;nid=18033952</t>
  </si>
  <si>
    <t>Шланг напорно-всасывающий 100 мм х 8 м FHT FUBAG 838704</t>
  </si>
  <si>
    <t>Кум-Тигей инструмент (ООО «ИНСЕРВИС»)</t>
  </si>
  <si>
    <t>https://market.yandex.ru/product--shlang-naporno-vsasyvaiushchii-100-mm-kh-8-m-fht-fubag-838704/101965126879?cpc=5ymvmfBtNJQEcDxhB2I9Vqe4Qp-ksGdujtPTh1iCTUIQ4AFP-z9M8XZYJmKF4aqjCOSqzTAU5-PgWCoEGefDhhbI9QIrQsnGWqfw0a5o2nH4_X-ZCct_gTGebZdEQNhrfPhBcCRWQo1Q1zUcKL36cIBcEE-Z_hWbrZVQxJ6KrB6GBVMyDSKmn21oieRTiZmJYKVrd3vJa0o%2C&amp;sku=101965126879&amp;do-waremd5=l7nlVLtfH_K7Ah3ICxcG8w&amp;cpa=1&amp;nid=18033952</t>
  </si>
  <si>
    <t>Шланг ПВХ серия 200SC 50 мм армированный спиралью ПВХ</t>
  </si>
  <si>
    <t>https://www.mptplastic.ru/products/naporno_vsasyvayushchie_shlangi_pvh/seriya_200sc/200sc50/</t>
  </si>
  <si>
    <t>Шланг ПВХ серия 200SC 75 мм армированный спиралью ПВХ</t>
  </si>
  <si>
    <t>https://www.mptplastic.ru/products/naporno_vsasyvayushchie_shlangi_pvh/seriya_200sc/200sc75/</t>
  </si>
  <si>
    <t>Шланг ПВХ серия 200SC 100 мм армированный спиралью ПВХ</t>
  </si>
  <si>
    <t>https://www.mptplastic.ru/products/naporno_vsasyvayushchie_shlangi_pvh/seriya_200sc/200sc100/</t>
  </si>
  <si>
    <t>Шланг ассенизаторский  ПВХ Агро Эластик д. 76 мм</t>
  </si>
  <si>
    <t>Ринком</t>
  </si>
  <si>
    <t>ДЛ-Пласт</t>
  </si>
  <si>
    <t>https://rinmarket.ru/catalog/shlangi/assenizatorskie/29047/</t>
  </si>
  <si>
    <t>Шланг ассенизаторский ПВХ Агро Эластик д. 102 мм</t>
  </si>
  <si>
    <t>https://rinmarket.ru/catalog/shlangi/assenizatorskie/29289/</t>
  </si>
  <si>
    <t>Шланг ассенизаторский ПВХ Агро Эластик М д. 102 мм</t>
  </si>
  <si>
    <t>https://rinmarket.ru/catalog/shlangi/assenizatorskie/35111/</t>
  </si>
  <si>
    <t>Рукав ассенизаторский напорно-всасывающий д. 102 мм 010 SSZ Морозостойкий</t>
  </si>
  <si>
    <t>https://rinmarket.ru/catalog/shlangi/assenizatorskie/29569/?utm_referrer=https%3A%2F%2Fyandex.ru%2Fproducts%2Fsearch%3Ftext%3D%25D0%25B0%25D1%2581%25D1%2581%25D0%25B5%25D0%25BD%25D0%25B8%25D0%25B7%25D0%25B0%25D1%2582%25D0%25BE%25D1%2580%25D1%2581%25D0%25BA%25D0%25B8%25D0%25B9%2520%25D1%2580%25D1%2583%25D0%25BA%25D0%25B0%25D0%25B2%2520%25D0%25BA%25D1%2583%25D0%25BF%25D0%25B8%25D1%2582%25D1%258C</t>
  </si>
  <si>
    <t>Напорно-всасывающий шланг 50 мм, 10 м WWQ HB-50/10B</t>
  </si>
  <si>
    <t>ВсеИнструменты.Ру</t>
  </si>
  <si>
    <t>ООО «ВсеИнструменты.ру»</t>
  </si>
  <si>
    <t>https://www.vseinstrumenti.ru/product/naporno-vsasyvayuschij-shlang-50-mm-10-m-wwq-hb-50-10b-954699/</t>
  </si>
  <si>
    <t>Напорно-всасывающий шланг 50 мм, 30 м WWQ HB-50/30B</t>
  </si>
  <si>
    <t>https://www.vseinstrumenti.ru/product/naporno-vsasyvayuschij-shlang-50-mm-30-m-wwq-hb-50-30b-954704/</t>
  </si>
  <si>
    <t>Напорно-всасывающий морозостойкий шланг ПВХ, 7 атм НОВЭМ Снегирь 50мм 10м</t>
  </si>
  <si>
    <t>https://www.vseinstrumenti.ru/product/naporno-vsasyvayuschij-morozostojkij-shlang-pvh-7-atm-novem-snegir-50mm-10m-2202605/</t>
  </si>
  <si>
    <t>Напорно-всасывающий морозостойкий шланг ПВХ, 7 атм НОВЭМ Снегирь 50мм 30м</t>
  </si>
  <si>
    <t>https://www.vseinstrumenti.ru/product/naporno-vsasyvayuschij-morozostojkij-shlang-pvh-7-atm-novem-snegir-50mm-30m-2202618/</t>
  </si>
  <si>
    <t>Шланг ассенизаторский НОВЭМ 75мм 10м</t>
  </si>
  <si>
    <t>https://www.vseinstrumenti.ru/product/shlang-assenizatorskij-novem-75mm-10m-2206998/</t>
  </si>
  <si>
    <t>Напорно-всасывающий морозостойкий шланг ПВХ 7 атм НОВЭМ Снегирь 75мм 30м</t>
  </si>
  <si>
    <t>https://www.vseinstrumenti.ru/product/naporno-vsasyvayuschij-morozostojkij-shlang-pvh-7-atm-novem-snegir-75mm-30m-2202612/</t>
  </si>
  <si>
    <t>Напорно-всасывающий морозостойкий шланг ПВХ 7 атм НОВЭМ Снегирь 75мм 10м</t>
  </si>
  <si>
    <t>https://www.vseinstrumenti.ru/product/naporno-vsasyvayuschij-morozostojkij-shlang-pvh-7-atm-novem-snegir-75mm-10m-2202620/</t>
  </si>
  <si>
    <t>Шланг ассенизаторский НОВЭМ 102мм 30м</t>
  </si>
  <si>
    <t>https://www.vseinstrumenti.ru/product/shlang-assenizatorskij-novem-102mm-30m-2207000/</t>
  </si>
  <si>
    <t>Шланг напорно-всасывающий (10 м; 50 мм) TEX 50/10L</t>
  </si>
  <si>
    <t>TEX</t>
  </si>
  <si>
    <t>https://www.vseinstrumenti.ru/product/shlang-naporno-vsasyvayuschij-10-m-50-mm-tex-50-10l-1848410/</t>
  </si>
  <si>
    <t>Напорно-всасывающий морозостойкий шланг 50 мм, 30 м WWQ HB-50/30M</t>
  </si>
  <si>
    <t>дренажный</t>
  </si>
  <si>
    <t>ассенизаторский</t>
  </si>
  <si>
    <t>https://www.vseinstrumenti.ru/product/naporno-vsasyvayuschij-morozostojkij-shlang-50-mm-30-m-wwq-hb-50-30m-1092503/</t>
  </si>
  <si>
    <t>Напорно-всасывающий ассенизаторный шланг (15 м; 50 мм) TEX 50/15A</t>
  </si>
  <si>
    <t>голубой</t>
  </si>
  <si>
    <t>https://www.vseinstrumenti.ru/product/naporno-vsasyvayuschij-assenizatornyj-shlang-15-m-50-mm-tex-50-15a-1968004/</t>
  </si>
  <si>
    <t>https://www.vseinstrumenti.ru/product/shlang-naporno-vsasyvayuschij-assenizatornyj-30-m-50-mm-tex-50-30a-1848568/</t>
  </si>
  <si>
    <t>Шланг напорно-всасывающий ассенизаторный (30 м; 50 мм) TEX 50/30A</t>
  </si>
  <si>
    <t>Шланг напорно-всасывающий (15 м; 100 мм) TEX 100/15L</t>
  </si>
  <si>
    <t>https://www.vseinstrumenti.ru/product/shlang-naporno-vsasyvayuschij-15-m-100-mm-tex-100-15l-2069585/</t>
  </si>
  <si>
    <t>Ассенизаторский шланг НОВЭМ ударопрочный, морозостойкий ПВХ 75мм 10м</t>
  </si>
  <si>
    <t>https://www.vseinstrumenti.ru/product/assenizatorskij-shlang-novem-udaroprochnyj-morozostojkij-pvh-75mm-10m-5041176/</t>
  </si>
  <si>
    <t>Ассенизаторский шланг НОВЭМ ударопрочный, морозостойкий ПВХ 75мм 30м</t>
  </si>
  <si>
    <t>https://www.vseinstrumenti.ru/product/assenizatorskij-shlang-novem-udaroprochnyj-morozostojkij-pvh-75mm-30m-5041158/</t>
  </si>
  <si>
    <t>Ассенизаторский шланг НОВЭМ ударопрочный, морозостойкий ПВХ 102мм 12м</t>
  </si>
  <si>
    <t>https://www.vseinstrumenti.ru/product/assenizatorskij-shlang-novem-udaroprochnyj-morozostojkij-pvh-102mm-12m-5041182/</t>
  </si>
  <si>
    <t>Ассенизаторский шланг НОВЭМ ударопрочный, морозостойкий ПВХ 102мм 30м</t>
  </si>
  <si>
    <t>https://www.vseinstrumenti.ru/product/assenizatorskij-shlang-novem-udaroprochnyj-morozostojkij-pvh-102mm-30m-5041206/</t>
  </si>
  <si>
    <t>Шланг для ассенизаторской машины д. 50x60 мм Holzer Elastic, морозостойкий, рулон 20 пм</t>
  </si>
  <si>
    <t>https://holzerflexo.com/katalog/rukava-i-shlangi/vakuumnye-naporno-vsasyvauschie/dlya-assenizatorskih-mashin-seriya--elastic/shlang_dlya_assenizatorskoy_mashiny_d_50_mm_holzer_elastic_morozostoykiy_rulon_20_pm/</t>
  </si>
  <si>
    <t>Шланг для ассенизаторской машины д. 76x88 мм Holzer Elastic GLS, морозостойкий, рулон 20 пм</t>
  </si>
  <si>
    <t>https://holzerflexo.com/katalog/rukava-i-shlangi/vakuumnye-naporno-vsasyvauschie/dlya-assenizatorskih-mashin-seriya--elastic/shlang-dlya-assenizatorskoy-mashiny-d-76x88-mm-holzer-elastic-gls-morozostoykiy-rulon-20-pm/</t>
  </si>
  <si>
    <t>Шланг для ассенизаторской машины д.102x114 мм Holzer Elastic, морозостойкий, рулон 20 пм</t>
  </si>
  <si>
    <t>https://holzerflexo.com/katalog/rukava-i-shlangi/vakuumnye-naporno-vsasyvauschie/dlya-assenizatorskih-mashin-seriya--elastic/shlang_dlya_assenizatorskoy_mashiny_d_102_mm_holzer_elastic_morozostoykiy_rulon_20_pm/</t>
  </si>
  <si>
    <t>Шланг для ассенизаторской машины д.102x114.4 мм "Сибиряк", морозостойкий, темно-зеленый</t>
  </si>
  <si>
    <t>https://holzerflexo.com/katalog/rukava-i-shlangi/vakuumnye-naporno-vsasyvauschie/dlya-assenizatorskih-mashin-seriya--elastic/shlang-dlya-assenizatorskoy-mashiny-d-102x114-4-mm-rusich-morozostoykiy-temno-zelenyy/</t>
  </si>
  <si>
    <t>Цвет</t>
  </si>
  <si>
    <t>Технокей</t>
  </si>
  <si>
    <t>Аналог RubEX</t>
  </si>
  <si>
    <t>https://www.ozon.ru/product/shlang-assenizatorskiy-agro-elastik-102mm-7-metrov-morozostoykiy-842881934/?avtc=1&amp;avte=2&amp;avts=1685366321&amp;sh=wqyUGuYg6g</t>
  </si>
  <si>
    <t>Шланг ассенизаторский Агро Эластик 102мм -7 метров. Морозостойкий.</t>
  </si>
  <si>
    <t>Морозостойкий гофрированный ПВХ рукав для ассенизаторских машин "BALTIC-C", -40C, внутр.диам. 50 мм. TL050BC-C TITAN LOCK</t>
  </si>
  <si>
    <t>TITAN LOCK</t>
  </si>
  <si>
    <t>https://titan-lock.shop/product/morozostoykiy_gofrirovannyy_pvkh_rukav_dlya_assenizatorskikh_mashin_baltic_c_40c_vnutr_diam_50_mm_tl/</t>
  </si>
  <si>
    <t>ООО "ТЕХНОБЕРИНГ"</t>
  </si>
  <si>
    <t>Морозостойкий гофрированный ПВХ рукав для ассенизаторских машин "BALTIC-C", -40C, внутр.диам. 75 мм. TL075BC-C TITAN LOCK</t>
  </si>
  <si>
    <t>https://titan-lock.shop/product/morozostoykiy_gofrirovannyy_pvkh_rukav_dlya_assenizatorskikh_mashin_baltic_c_40c_vnutr_diam_75_mm_tl/</t>
  </si>
  <si>
    <t>Морозостойкий гофрированный ПВХ рукав для ассенизаторских машин "BALTIC-C", -40C, внутр.диам. 100 мм. TL100BC-C TITAN LOCK</t>
  </si>
  <si>
    <t>https://titan-lock.shop/product/morozostoykiy_gofrirovannyy_pvkh_rukav_dlya_assenizatorskikh_mashin_baltic_c_40c_vnutr_diam_100_mm_t/</t>
  </si>
  <si>
    <t>Шланг ассенизаторский морозостойкий ПВХ 50 мм (30 м) серый 100SM (м)</t>
  </si>
  <si>
    <t>Кирелис</t>
  </si>
  <si>
    <t>ООО "Кирелис"</t>
  </si>
  <si>
    <t>https://www.kirelis.ru/catalog/shlangi/dlya-assenizatorskih-mashin/id_41346/</t>
  </si>
  <si>
    <t>Шланг ассенизаторский морозостойкий ПВХ 76 мм (30 м) серый 100SM (м)</t>
  </si>
  <si>
    <t>https://www.kirelis.ru/catalog/shlangi/dlya-assenizatorskih-mashin/id_40889/</t>
  </si>
  <si>
    <t>Шланг ассенизаторский морозостойкий ПВХ 102 мм (10 м) серый 100SM (м)</t>
  </si>
  <si>
    <t>https://www.kirelis.ru/catalog/shlangi/dlya-assenizatorskih-mashin/id_41335/</t>
  </si>
  <si>
    <t>Шланг ассенизаторский морозостойкий ПВХ 100 мм (30 м) красный, CLEAN (м)</t>
  </si>
  <si>
    <t>https://www.kirelis.ru/catalog/shlangi/dlya-assenizatorskih-mashin/id_41366/</t>
  </si>
  <si>
    <t>Шланг ассенизаторский морозостойкий ПВХ 102 мм (30 м) зеленый Болгария (м)</t>
  </si>
  <si>
    <t>https://www.kirelis.ru/catalog/shlangi/dlya-assenizatorskih-mashin/id_44898/</t>
  </si>
  <si>
    <t>Рукав ПВХ Rubex Clean 50 (30м)</t>
  </si>
  <si>
    <t>Промресурссервис</t>
  </si>
  <si>
    <t>https://www.promresurs.ru/catalog/rukava_pvkh_tyazhelye_dlya_assenizatorskikh_mashin/rukav_pvkh_rubex_clean_50_30m_/</t>
  </si>
  <si>
    <t>Рукав ПВХ Rubex Clean 76 (30м)</t>
  </si>
  <si>
    <t>https://www.promresurs.ru/catalog/rukava_pvkh_tyazhelye_dlya_assenizatorskikh_mashin/rukav_pvkh_rubex_clean_76_30m/</t>
  </si>
  <si>
    <t>Рукав ПВХ Rubex Clean 100 (30м)</t>
  </si>
  <si>
    <t>https://www.promresurs.ru/catalog/rukava_pvkh_tyazhelye_dlya_assenizatorskikh_mashin/rukav_pvkh_rubex_clean_100_30m/</t>
  </si>
  <si>
    <t>TRANS FOOD</t>
  </si>
  <si>
    <t>IRRIGATION</t>
  </si>
  <si>
    <t>пищевой</t>
  </si>
  <si>
    <t>CLEAN NORD</t>
  </si>
  <si>
    <t>Plexistab Болгария</t>
  </si>
  <si>
    <t>Clean</t>
  </si>
  <si>
    <t>Рукав ПВХ напорно-всасывающий RUBEX Clean ф 50 мм</t>
  </si>
  <si>
    <t>Техно-Хаус</t>
  </si>
  <si>
    <t>https://курск.техно-хаус.рф/rukava_i_shlangi/rukav_pvkh_rubex_clean/rukav_pvkh_rubex_clean_f_50_mm/</t>
  </si>
  <si>
    <t>https://курск.техно-хаус.рф/rukava_i_shlangi/rukav_pvkh_rubex_clean/rukav_pvkh_rubex_clean_f_76_mm/</t>
  </si>
  <si>
    <t>Рукав ПВХ напорно-всасывающий RUBEX Clean ф 76 мм</t>
  </si>
  <si>
    <t>Рукав ПВХ напорно-всасывающий RUBEX Clean ф 100 мм</t>
  </si>
  <si>
    <t>https://курск.техно</t>
  </si>
  <si>
    <t>хаус.рф/rukava_i_shlangi/rukav_pvkh_rubex_clean/rukav_pvkh_rubex_clean_f_100_mm/</t>
  </si>
  <si>
    <t>Названия строк</t>
  </si>
  <si>
    <t>Общий итог</t>
  </si>
  <si>
    <t>Названия столбцов</t>
  </si>
  <si>
    <t>Среднее по полю Цена за пог.м., руб.</t>
  </si>
  <si>
    <t>Текущие розничные цены, руб / ед [с НДС]</t>
  </si>
  <si>
    <t>Ресурс реализации</t>
  </si>
  <si>
    <t>диаметр: 50 мм</t>
  </si>
  <si>
    <t>диаметр: 75 мм</t>
  </si>
  <si>
    <t>диаметр: 100 мм</t>
  </si>
  <si>
    <t>Бренд</t>
  </si>
  <si>
    <t>Среднее</t>
  </si>
  <si>
    <t>Расчетные рекомендуемые розничные цены, руб / ед [с НДС]</t>
  </si>
  <si>
    <t>Выбор ценовой стратегии</t>
  </si>
  <si>
    <t>Ценовое лидерство</t>
  </si>
  <si>
    <t>Минимум по полю Цена за пог.м., руб.</t>
  </si>
  <si>
    <t>Установелние медианных цен</t>
  </si>
  <si>
    <t>Следование за конкурентом</t>
  </si>
  <si>
    <t>Rbx00086589</t>
  </si>
  <si>
    <t>VC план</t>
  </si>
  <si>
    <t>Код 1С</t>
  </si>
  <si>
    <t>Rbx00092706</t>
  </si>
  <si>
    <t>Rbx00092710</t>
  </si>
  <si>
    <t>Rbx00092712</t>
  </si>
  <si>
    <t>Rbx00085385</t>
  </si>
  <si>
    <t>При выборе "Ценовое лидерство"</t>
  </si>
  <si>
    <t>Дисконт к минимальному предложению</t>
  </si>
  <si>
    <t>При выборе "Установелние медианных цен"</t>
  </si>
  <si>
    <t>При выборе "Следование за конкурентом"</t>
  </si>
  <si>
    <t>Установить цену конкурента</t>
  </si>
  <si>
    <t>Установить дисконт к цене конкурента</t>
  </si>
  <si>
    <t>Пример выдачи рекомендуемых цен при выборе стратегии "Ценовое лидерство" (формула расчета можно посмотреть в ячейках)</t>
  </si>
  <si>
    <t>Дисконт к минимальной цене</t>
  </si>
  <si>
    <t>Цена предложения</t>
  </si>
  <si>
    <t>Цена без НДС</t>
  </si>
  <si>
    <t>рен-ть МР</t>
  </si>
  <si>
    <t>Цена бухты RG (30 м) на маркет плейсе</t>
  </si>
  <si>
    <t>Пример выдачи рекомендуемых цен при выборе стратегии "Установелние медианных цен" (формула расчета можно посмотреть в ячейках)</t>
  </si>
  <si>
    <t>Код 1с</t>
  </si>
  <si>
    <t>НЕТ ДАННЫХ 1</t>
  </si>
  <si>
    <t>Нет ДАННЫХ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</si>
</sst>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Border="1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indent="6"/>
    </xf>
    <xf numFmtId="0" fontId="1" fillId="3" borderId="1" xfId="0" applyFont="1" applyFill="1" applyBorder="1"/>
    <xf numFmtId="3" fontId="1" fillId="3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0" xfId="0" applyAlignment="1"/>
    <xf numFmtId="0" fontId="0" fillId="3" borderId="0" xfId="0" applyFill="1" applyAlignment="1"/>
    <xf numFmtId="0" fontId="1" fillId="0" borderId="0" xfId="0" applyFont="1"/>
    <xf numFmtId="9" fontId="0" fillId="0" borderId="0" xfId="0" applyNumberFormat="1" applyAlignment="1">
      <alignment wrapText="1"/>
    </xf>
    <xf numFmtId="0" fontId="0" fillId="0" borderId="1" xfId="0" applyBorder="1" applyAlignment="1"/>
    <xf numFmtId="2" fontId="0" fillId="0" borderId="1" xfId="0" applyNumberFormat="1" applyBorder="1" applyAlignment="1">
      <alignment wrapText="1"/>
    </xf>
    <xf numFmtId="164" fontId="0" fillId="0" borderId="1" xfId="0" applyNumberFormat="1" applyBorder="1" applyAlignment="1"/>
    <xf numFmtId="9" fontId="0" fillId="0" borderId="1" xfId="2" applyFon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3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85725</xdr:colOff>
      <xdr:row>19</xdr:row>
      <xdr:rowOff>38100</xdr:rowOff>
    </xdr:from>
    <xdr:to>
      <xdr:col>35</xdr:col>
      <xdr:colOff>209550</xdr:colOff>
      <xdr:row>26</xdr:row>
      <xdr:rowOff>142875</xdr:rowOff>
    </xdr:to>
    <xdr:sp macro="" textlink="">
      <xdr:nvSpPr>
        <xdr:cNvPr id="2" name="Прямоугольная выноска 1"/>
        <xdr:cNvSpPr/>
      </xdr:nvSpPr>
      <xdr:spPr>
        <a:xfrm>
          <a:off x="27498675" y="3924300"/>
          <a:ext cx="3781425" cy="1438275"/>
        </a:xfrm>
        <a:prstGeom prst="wedgeRectCallout">
          <a:avLst>
            <a:gd name="adj1" fmla="val -69670"/>
            <a:gd name="adj2" fmla="val -302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везде</a:t>
          </a:r>
          <a:r>
            <a:rPr lang="ru-RU" sz="1100" baseline="0"/>
            <a:t> выведены среднии значения</a:t>
          </a:r>
          <a:endParaRPr lang="ru-RU" sz="1100"/>
        </a:p>
      </xdr:txBody>
    </xdr:sp>
    <xdr:clientData/>
  </xdr:twoCellAnchor>
  <xdr:twoCellAnchor>
    <xdr:from>
      <xdr:col>8</xdr:col>
      <xdr:colOff>19050</xdr:colOff>
      <xdr:row>17</xdr:row>
      <xdr:rowOff>180975</xdr:rowOff>
    </xdr:from>
    <xdr:to>
      <xdr:col>11</xdr:col>
      <xdr:colOff>257175</xdr:colOff>
      <xdr:row>21</xdr:row>
      <xdr:rowOff>114300</xdr:rowOff>
    </xdr:to>
    <xdr:sp macro="" textlink="">
      <xdr:nvSpPr>
        <xdr:cNvPr id="3" name="Прямоугольная выноска 2"/>
        <xdr:cNvSpPr/>
      </xdr:nvSpPr>
      <xdr:spPr>
        <a:xfrm>
          <a:off x="9448800" y="3686175"/>
          <a:ext cx="2981325" cy="695325"/>
        </a:xfrm>
        <a:prstGeom prst="wedgeRectCallout">
          <a:avLst>
            <a:gd name="adj1" fmla="val -138724"/>
            <a:gd name="adj2" fmla="val -477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Поскольку продавцов может быть</a:t>
          </a:r>
          <a:r>
            <a:rPr lang="ru-RU" sz="1100" baseline="0"/>
            <a:t> несколько на одном маркетплейсе с одной номенклатурой - выводим минимальную цену</a:t>
          </a:r>
          <a:endParaRPr lang="ru-RU" sz="1100"/>
        </a:p>
      </xdr:txBody>
    </xdr:sp>
    <xdr:clientData/>
  </xdr:twoCellAnchor>
  <xdr:twoCellAnchor>
    <xdr:from>
      <xdr:col>4</xdr:col>
      <xdr:colOff>1057275</xdr:colOff>
      <xdr:row>1</xdr:row>
      <xdr:rowOff>133350</xdr:rowOff>
    </xdr:from>
    <xdr:to>
      <xdr:col>7</xdr:col>
      <xdr:colOff>838200</xdr:colOff>
      <xdr:row>5</xdr:row>
      <xdr:rowOff>123825</xdr:rowOff>
    </xdr:to>
    <xdr:sp macro="" textlink="">
      <xdr:nvSpPr>
        <xdr:cNvPr id="4" name="Прямоугольная выноска 3"/>
        <xdr:cNvSpPr/>
      </xdr:nvSpPr>
      <xdr:spPr>
        <a:xfrm>
          <a:off x="6219825" y="323850"/>
          <a:ext cx="2981325" cy="828675"/>
        </a:xfrm>
        <a:prstGeom prst="wedgeRectCallout">
          <a:avLst>
            <a:gd name="adj1" fmla="val -28181"/>
            <a:gd name="adj2" fmla="val 1823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Подитоги</a:t>
          </a:r>
          <a:r>
            <a:rPr lang="ru-RU" sz="1100" baseline="0"/>
            <a:t> по диаметрам расчитываются как среднее по всем показателям в соответсвующем маркетплейсе и соответсующем диаметре</a:t>
          </a:r>
          <a:endParaRPr lang="ru-RU" sz="1100"/>
        </a:p>
      </xdr:txBody>
    </xdr:sp>
    <xdr:clientData/>
  </xdr:twoCellAnchor>
  <xdr:twoCellAnchor>
    <xdr:from>
      <xdr:col>7</xdr:col>
      <xdr:colOff>1000125</xdr:colOff>
      <xdr:row>9</xdr:row>
      <xdr:rowOff>171451</xdr:rowOff>
    </xdr:from>
    <xdr:to>
      <xdr:col>11</xdr:col>
      <xdr:colOff>171450</xdr:colOff>
      <xdr:row>11</xdr:row>
      <xdr:rowOff>19051</xdr:rowOff>
    </xdr:to>
    <xdr:sp macro="" textlink="">
      <xdr:nvSpPr>
        <xdr:cNvPr id="5" name="Прямоугольная выноска 4"/>
        <xdr:cNvSpPr/>
      </xdr:nvSpPr>
      <xdr:spPr>
        <a:xfrm>
          <a:off x="9363075" y="1962151"/>
          <a:ext cx="2981325" cy="419100"/>
        </a:xfrm>
        <a:prstGeom prst="wedgeRectCallout">
          <a:avLst>
            <a:gd name="adj1" fmla="val -89842"/>
            <a:gd name="adj2" fmla="val -2680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Стобец</a:t>
          </a:r>
          <a:r>
            <a:rPr lang="ru-RU" sz="1100" baseline="0"/>
            <a:t> среднее рассчитывается как среднее по строкам</a:t>
          </a:r>
          <a:endParaRPr lang="ru-RU" sz="1100"/>
        </a:p>
      </xdr:txBody>
    </xdr:sp>
    <xdr:clientData/>
  </xdr:twoCellAnchor>
  <xdr:twoCellAnchor>
    <xdr:from>
      <xdr:col>4</xdr:col>
      <xdr:colOff>190500</xdr:colOff>
      <xdr:row>77</xdr:row>
      <xdr:rowOff>38100</xdr:rowOff>
    </xdr:from>
    <xdr:to>
      <xdr:col>6</xdr:col>
      <xdr:colOff>1038225</xdr:colOff>
      <xdr:row>80</xdr:row>
      <xdr:rowOff>161925</xdr:rowOff>
    </xdr:to>
    <xdr:sp macro="" textlink="">
      <xdr:nvSpPr>
        <xdr:cNvPr id="6" name="Прямоугольная выноска 5"/>
        <xdr:cNvSpPr/>
      </xdr:nvSpPr>
      <xdr:spPr>
        <a:xfrm>
          <a:off x="5353050" y="15954375"/>
          <a:ext cx="2981325" cy="695325"/>
        </a:xfrm>
        <a:prstGeom prst="wedgeRectCallout">
          <a:avLst>
            <a:gd name="adj1" fmla="val -68117"/>
            <a:gd name="adj2" fmla="val -41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трех стратегий из выпадающего списка</a:t>
          </a:r>
        </a:p>
      </xdr:txBody>
    </xdr:sp>
    <xdr:clientData/>
  </xdr:twoCellAnchor>
  <xdr:twoCellAnchor>
    <xdr:from>
      <xdr:col>5</xdr:col>
      <xdr:colOff>114300</xdr:colOff>
      <xdr:row>82</xdr:row>
      <xdr:rowOff>28575</xdr:rowOff>
    </xdr:from>
    <xdr:to>
      <xdr:col>8</xdr:col>
      <xdr:colOff>952500</xdr:colOff>
      <xdr:row>87</xdr:row>
      <xdr:rowOff>95250</xdr:rowOff>
    </xdr:to>
    <xdr:sp macro="" textlink="">
      <xdr:nvSpPr>
        <xdr:cNvPr id="7" name="Прямоугольная выноска 6"/>
        <xdr:cNvSpPr/>
      </xdr:nvSpPr>
      <xdr:spPr>
        <a:xfrm>
          <a:off x="6343650" y="16897350"/>
          <a:ext cx="4038600" cy="1019175"/>
        </a:xfrm>
        <a:prstGeom prst="wedgeRectCallout">
          <a:avLst>
            <a:gd name="adj1" fmla="val -68117"/>
            <a:gd name="adj2" fmla="val -41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Появляется окно "Дисконт к минимальному предложению", где необходимо установить значение (значение в процентах необходимо считывать по модулю, а затем вычитать из минимальной цены предложения в соответсвующим секторе соответсвующего диаметра </a:t>
          </a:r>
        </a:p>
      </xdr:txBody>
    </xdr:sp>
    <xdr:clientData/>
  </xdr:twoCellAnchor>
  <xdr:twoCellAnchor>
    <xdr:from>
      <xdr:col>3</xdr:col>
      <xdr:colOff>142875</xdr:colOff>
      <xdr:row>88</xdr:row>
      <xdr:rowOff>28576</xdr:rowOff>
    </xdr:from>
    <xdr:to>
      <xdr:col>6</xdr:col>
      <xdr:colOff>981075</xdr:colOff>
      <xdr:row>91</xdr:row>
      <xdr:rowOff>47626</xdr:rowOff>
    </xdr:to>
    <xdr:sp macro="" textlink="">
      <xdr:nvSpPr>
        <xdr:cNvPr id="8" name="Прямоугольная выноска 7"/>
        <xdr:cNvSpPr/>
      </xdr:nvSpPr>
      <xdr:spPr>
        <a:xfrm>
          <a:off x="4238625" y="18040351"/>
          <a:ext cx="4038600" cy="590550"/>
        </a:xfrm>
        <a:prstGeom prst="wedgeRectCallout">
          <a:avLst>
            <a:gd name="adj1" fmla="val -68117"/>
            <a:gd name="adj2" fmla="val -41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Расчитываются медианные цены по каждому</a:t>
          </a:r>
          <a:r>
            <a:rPr lang="ru-RU" sz="1100" baseline="0"/>
            <a:t> направлению в каждом диаметре</a:t>
          </a:r>
          <a:endParaRPr lang="ru-RU" sz="1100"/>
        </a:p>
      </xdr:txBody>
    </xdr:sp>
    <xdr:clientData/>
  </xdr:twoCellAnchor>
  <xdr:twoCellAnchor>
    <xdr:from>
      <xdr:col>1</xdr:col>
      <xdr:colOff>1247775</xdr:colOff>
      <xdr:row>96</xdr:row>
      <xdr:rowOff>161925</xdr:rowOff>
    </xdr:from>
    <xdr:to>
      <xdr:col>4</xdr:col>
      <xdr:colOff>733425</xdr:colOff>
      <xdr:row>101</xdr:row>
      <xdr:rowOff>66675</xdr:rowOff>
    </xdr:to>
    <xdr:sp macro="" textlink="">
      <xdr:nvSpPr>
        <xdr:cNvPr id="9" name="Прямоугольная выноска 8"/>
        <xdr:cNvSpPr/>
      </xdr:nvSpPr>
      <xdr:spPr>
        <a:xfrm>
          <a:off x="1857375" y="19697700"/>
          <a:ext cx="4038600" cy="857250"/>
        </a:xfrm>
        <a:prstGeom prst="wedgeRectCallout">
          <a:avLst>
            <a:gd name="adj1" fmla="val -12457"/>
            <a:gd name="adj2" fmla="val -1046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Появляется вначале выбор конкурента.</a:t>
          </a:r>
        </a:p>
        <a:p>
          <a:pPr algn="l"/>
          <a:r>
            <a:rPr lang="ru-RU" sz="1100"/>
            <a:t>В данном конкретном направлении (ПВХ шланги) выбор по умолчанию МПТ-Пластик, потому что только он представлен во всех направлениях</a:t>
          </a:r>
        </a:p>
      </xdr:txBody>
    </xdr:sp>
    <xdr:clientData/>
  </xdr:twoCellAnchor>
  <xdr:twoCellAnchor>
    <xdr:from>
      <xdr:col>5</xdr:col>
      <xdr:colOff>800100</xdr:colOff>
      <xdr:row>93</xdr:row>
      <xdr:rowOff>38099</xdr:rowOff>
    </xdr:from>
    <xdr:to>
      <xdr:col>9</xdr:col>
      <xdr:colOff>571500</xdr:colOff>
      <xdr:row>98</xdr:row>
      <xdr:rowOff>104774</xdr:rowOff>
    </xdr:to>
    <xdr:sp macro="" textlink="">
      <xdr:nvSpPr>
        <xdr:cNvPr id="10" name="Прямоугольная выноска 9"/>
        <xdr:cNvSpPr/>
      </xdr:nvSpPr>
      <xdr:spPr>
        <a:xfrm>
          <a:off x="7029450" y="19002374"/>
          <a:ext cx="4038600" cy="1019175"/>
        </a:xfrm>
        <a:prstGeom prst="wedgeRectCallout">
          <a:avLst>
            <a:gd name="adj1" fmla="val -68117"/>
            <a:gd name="adj2" fmla="val -41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Затем выбор из двух действий.</a:t>
          </a:r>
        </a:p>
        <a:p>
          <a:pPr algn="l"/>
          <a:r>
            <a:rPr lang="ru-RU" sz="1100"/>
            <a:t>При</a:t>
          </a:r>
          <a:r>
            <a:rPr lang="ru-RU" sz="1100" baseline="0"/>
            <a:t> выборе первого мы просто устанавливаем себе уровень цен конкурента. При втором появляется окно где нобходимо установтить дисконт и цены затем рассчитываются как цена конкурента минус дисконт</a:t>
          </a:r>
        </a:p>
        <a:p>
          <a:pPr algn="l"/>
          <a:endParaRPr lang="ru-RU" sz="1100"/>
        </a:p>
      </xdr:txBody>
    </xdr:sp>
    <xdr:clientData/>
  </xdr:twoCellAnchor>
  <xdr:twoCellAnchor>
    <xdr:from>
      <xdr:col>8</xdr:col>
      <xdr:colOff>1028700</xdr:colOff>
      <xdr:row>110</xdr:row>
      <xdr:rowOff>152400</xdr:rowOff>
    </xdr:from>
    <xdr:to>
      <xdr:col>14</xdr:col>
      <xdr:colOff>495300</xdr:colOff>
      <xdr:row>114</xdr:row>
      <xdr:rowOff>28575</xdr:rowOff>
    </xdr:to>
    <xdr:sp macro="" textlink="">
      <xdr:nvSpPr>
        <xdr:cNvPr id="11" name="Прямоугольная выноска 10"/>
        <xdr:cNvSpPr/>
      </xdr:nvSpPr>
      <xdr:spPr>
        <a:xfrm>
          <a:off x="10431236" y="21991864"/>
          <a:ext cx="4038600" cy="1019175"/>
        </a:xfrm>
        <a:prstGeom prst="wedgeRectCallout">
          <a:avLst>
            <a:gd name="adj1" fmla="val -45206"/>
            <a:gd name="adj2" fmla="val -163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Показатель "</a:t>
          </a:r>
          <a:r>
            <a:rPr lang="en-US" sz="1100"/>
            <a:t>VC</a:t>
          </a:r>
          <a:r>
            <a:rPr lang="ru-RU" sz="1100"/>
            <a:t> план" будет обновляться раз в месяц. Все остальное в этой табличке - это расчет.</a:t>
          </a:r>
          <a:endParaRPr lang="ru-RU" sz="1100" baseline="0"/>
        </a:p>
        <a:p>
          <a:pPr algn="l"/>
          <a:endParaRPr lang="ru-R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robevav" refreshedDate="45076.464348611109" createdVersion="6" refreshedVersion="6" minRefreshableVersion="3" recordCount="114">
  <cacheSource type="worksheet">
    <worksheetSource ref="B7:M121" sheet="БД PVC рукава полная"/>
  </cacheSource>
  <cacheFields count="12">
    <cacheField name="Маркетплейс" numFmtId="0">
      <sharedItems count="10">
        <s v="ОЗОН"/>
        <s v="ЯндексМаркет"/>
        <s v="МПТ-Пластик"/>
        <s v="Ринком"/>
        <s v="ВсеИнструменты.Ру"/>
        <s v="ООО ПК &quot;Хольцер Флексо&quot;"/>
        <s v="TITAN LOCK"/>
        <s v="Кирелис"/>
        <s v="Промресурссервис"/>
        <s v="Техно-Хаус"/>
      </sharedItems>
    </cacheField>
    <cacheField name="Номенклатура" numFmtId="0">
      <sharedItems/>
    </cacheField>
    <cacheField name="Продавец" numFmtId="0">
      <sharedItems/>
    </cacheField>
    <cacheField name="Производитель" numFmtId="0">
      <sharedItems count="17">
        <s v="Tuboflex"/>
        <s v="Holzer Flexo"/>
        <s v="RubEX"/>
        <s v="Завод ПолимерШланг"/>
        <s v="НОВЭМ"/>
        <s v="FLYING DRAGON"/>
        <s v="МПТ-Пластик"/>
        <s v="Fubag"/>
        <s v="Pondtech"/>
        <s v="ДЛ-Пласт"/>
        <s v="Plexistab Болгария"/>
        <s v="WWQ"/>
        <s v="OASE"/>
        <s v="Forplast"/>
        <s v="TEX"/>
        <s v="TITAN LOCK"/>
        <s v="ДЛПласт" u="1"/>
      </sharedItems>
    </cacheField>
    <cacheField name="Цвет" numFmtId="0">
      <sharedItems/>
    </cacheField>
    <cacheField name="Применяемость" numFmtId="0">
      <sharedItems/>
    </cacheField>
    <cacheField name="Аналог RubEX" numFmtId="0">
      <sharedItems count="4">
        <s v="IRRIGATION"/>
        <s v="Clean"/>
        <s v="CLEAN NORD"/>
        <s v="TRANS FOOD"/>
      </sharedItems>
    </cacheField>
    <cacheField name="Длина, м" numFmtId="0">
      <sharedItems containsSemiMixedTypes="0" containsString="0" containsNumber="1" containsInteger="1" minValue="1" maxValue="30"/>
    </cacheField>
    <cacheField name="Диаметр, мм" numFmtId="0">
      <sharedItems containsSemiMixedTypes="0" containsString="0" containsNumber="1" containsInteger="1" minValue="50" maxValue="102" count="4">
        <n v="50"/>
        <n v="75"/>
        <n v="100"/>
        <n v="102" u="1"/>
      </sharedItems>
    </cacheField>
    <cacheField name="Цена, руб." numFmtId="0">
      <sharedItems containsSemiMixedTypes="0" containsString="0" containsNumber="1" minValue="496.32" maxValue="65122"/>
    </cacheField>
    <cacheField name="Цена за пог.м., руб." numFmtId="1">
      <sharedItems containsSemiMixedTypes="0" containsString="0" containsNumber="1" minValue="222.4" maxValue="2200"/>
    </cacheField>
    <cacheField name="Ссылка на товар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robevav" refreshedDate="45076.713819675926" createdVersion="6" refreshedVersion="6" minRefreshableVersion="3" recordCount="83">
  <cacheSource type="worksheet">
    <worksheetSource ref="B7:O90" sheet="БД PVC рукава"/>
  </cacheSource>
  <cacheFields count="12">
    <cacheField name="Маркетплейс" numFmtId="0">
      <sharedItems count="10">
        <s v="ОЗОН"/>
        <s v="ЯндексМаркет"/>
        <s v="МПТ-Пластик"/>
        <s v="Ринком"/>
        <s v="ВсеИнструменты.Ру"/>
        <s v="ООО ПК &quot;Хольцер Флексо&quot;"/>
        <s v="TITAN LOCK"/>
        <s v="Кирелис"/>
        <s v="Промресурссервис"/>
        <s v="Техно-Хаус"/>
      </sharedItems>
    </cacheField>
    <cacheField name="Номенклатура" numFmtId="0">
      <sharedItems/>
    </cacheField>
    <cacheField name="Продавец" numFmtId="0">
      <sharedItems/>
    </cacheField>
    <cacheField name="Производитель" numFmtId="0">
      <sharedItems count="16">
        <s v="Tuboflex"/>
        <s v="Holzer Flexo"/>
        <s v="RubEX"/>
        <s v="Завод ПолимерШланг"/>
        <s v="НОВЭМ"/>
        <s v="FLYING DRAGON"/>
        <s v="МПТ-Пластик"/>
        <s v="Fubag"/>
        <s v="Pondtech"/>
        <s v="ДЛ-Пласт"/>
        <s v="Plexistab Болгария"/>
        <s v="WWQ"/>
        <s v="OASE"/>
        <s v="Forplast"/>
        <s v="TEX"/>
        <s v="TITAN LOCK"/>
      </sharedItems>
    </cacheField>
    <cacheField name="Цвет" numFmtId="0">
      <sharedItems/>
    </cacheField>
    <cacheField name="Применяемость" numFmtId="0">
      <sharedItems/>
    </cacheField>
    <cacheField name="Аналог RubEX" numFmtId="0">
      <sharedItems count="4">
        <s v="IRRIGATION"/>
        <s v="Clean"/>
        <s v="CLEAN NORD"/>
        <s v="TRANS FOOD"/>
      </sharedItems>
    </cacheField>
    <cacheField name="Длина, м" numFmtId="0">
      <sharedItems containsSemiMixedTypes="0" containsString="0" containsNumber="1" containsInteger="1" minValue="1" maxValue="30"/>
    </cacheField>
    <cacheField name="Диаметр, мм" numFmtId="0">
      <sharedItems containsSemiMixedTypes="0" containsString="0" containsNumber="1" containsInteger="1" minValue="50" maxValue="100" count="3">
        <n v="50"/>
        <n v="75"/>
        <n v="100"/>
      </sharedItems>
    </cacheField>
    <cacheField name="Цена, руб." numFmtId="0">
      <sharedItems containsSemiMixedTypes="0" containsString="0" containsNumber="1" minValue="496.32" maxValue="65122"/>
    </cacheField>
    <cacheField name="Цена за пог.м., руб." numFmtId="1">
      <sharedItems containsSemiMixedTypes="0" containsString="0" containsNumber="1" minValue="222.4" maxValue="2200"/>
    </cacheField>
    <cacheField name="Ссылка на товар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s v="Шланг для дренажного насоса армированный d 50 мм (5 метров ) Tuboflex напорно-всасывающий ДомовоД ШНВЛ50-5"/>
    <s v="Домовод (ИП «Демин Дмитрий Валентинович »)"/>
    <x v="0"/>
    <s v="желтый"/>
    <s v="дренажный"/>
    <x v="0"/>
    <n v="5"/>
    <x v="0"/>
    <n v="1761"/>
    <n v="352.2"/>
    <s v="https://www.ozon.ru/product/shlang-dlya-drenazhnogo-nasosa-armirovannyy-d-50-mm-5-metrov-tuboflex-naporno-645041982/?asb=oG9L9nusM5%252B2hhyaHTh625UoDUoLXbgy2A2%252Fk99B5io%253D&amp;asb2=v1aScgS_if4twYBqZfs9VegUgghyERVAYLROifQCbxhm-2TNGAKzimULyav1okvM&amp;avtc=1&amp;avte=2&amp;avts=1684415924&amp;sh=wqyUGmSjFg"/>
  </r>
  <r>
    <x v="0"/>
    <s v="Шланг для дренажного насоса армированный d 50 мм (10 метров ) Tuboflex напорно-всасывающий ДомовоД ШНВЛ50-10"/>
    <s v="Домовод (ИП «Демин Дмитрий Валентинович »)"/>
    <x v="0"/>
    <s v="желтый"/>
    <s v="дренажный"/>
    <x v="0"/>
    <n v="10"/>
    <x v="0"/>
    <n v="3424"/>
    <n v="342.4"/>
    <s v="https://www.ozon.ru/product/shlang-dlya-drenazhnogo-nasosa-armirovannyy-prozrachnyy-iz-pvh-d-50mm-10-metrov-tuboflex-naporno-645071192/?asb=oG9L9nusM5%252B2hhyaHTh625UoDUoLXbgy2A2%252Fk99B5io%253D&amp;asb2=v1aScgS_if4twYBqZfs9VegUgghyERVAYLROifQCbxhm-2TNGAKzimULyav1okvM&amp;avtc=1&amp;avte=2&amp;avts=1684415924&amp;from_sku=645041982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mSjFg"/>
  </r>
  <r>
    <x v="0"/>
    <s v="Шланг для дренажного насоса армированный d 50 мм (30 метров ) Tuboflex ДомовоД ШНВЛ50-30"/>
    <s v="Домовод (ИП «Демин Дмитрий Валентинович »)"/>
    <x v="0"/>
    <s v="желтый"/>
    <s v="дренажный"/>
    <x v="0"/>
    <n v="30"/>
    <x v="0"/>
    <n v="7821"/>
    <n v="260.7"/>
    <s v="https://www.ozon.ru/product/shlang-dlya-drenazhnogo-nasosa-armirovannyy-d-50-mm-30-metrov-tuboflex-domovod-shnvl50-30-645063743/?asb=oG9L9nusM5%252B2hhyaHTh625UoDUoLXbgy2A2%252Fk99B5io%253D&amp;asb2=v1aScgS_if4twYBqZfs9VegUgghyERVAYLROifQCbxhm-2TNGAKzimULyav1okvM&amp;avtc=1&amp;avte=2&amp;avts=1684415924&amp;from_sku=645041982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mSjFg"/>
  </r>
  <r>
    <x v="0"/>
    <s v="Шланг 5м (рукав напорно-всасывающий) для дренажного насоса диаметр 50 мм 2'' морозостокий"/>
    <s v="ООО ПК &quot;Хольцер Флексо&quot;"/>
    <x v="1"/>
    <s v="зеленый"/>
    <s v="дренажный"/>
    <x v="0"/>
    <n v="5"/>
    <x v="0"/>
    <n v="2894"/>
    <n v="578.79999999999995"/>
    <s v="https://www.ozon.ru/product/shlang-5m-rukav-naporno-vsasyvayushchiy-dlya-drenazhnogo-nasosa-diametr-50-mm-2-morozostokiy-504141254/?asb=KRtDMCLLhzS54IuCmpulc%252B5OI4H23MPpTqp1%252B3DcOABqT6T1W02eYM4goCEy2n7U&amp;asb2=ibh_JLK-I2ZFE7Br5mQMHYWkVUy91PKIuf3muFj9wioe1V2G8P4HKR_mnpW_IwYW9XFveIh6mWR46l7HoYws4d_O7KmlWmObHprXLYtq9ZeDCai9mZduPvUYUxYJQHbaxXNYH60csVpNi_qIRQsf3A&amp;avtc=1&amp;avte=2&amp;avts=1684415924&amp;from_sku=504141423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r55XQ"/>
  </r>
  <r>
    <x v="0"/>
    <s v="Шланг 10м (рукав напорно-всасывающий) для дренажного насоса диаметр 50 мм 2'' морозостокий"/>
    <s v="ООО ПК &quot;Хольцер Флексо&quot;"/>
    <x v="1"/>
    <s v="зеленый"/>
    <s v="дренажный"/>
    <x v="0"/>
    <n v="10"/>
    <x v="0"/>
    <n v="5319"/>
    <n v="531.9"/>
    <s v="https://www.ozon.ru/product/shlang-10m-rukav-naporno-vsasyvayushchiy-dlya-drenazhnogo-nasosa-diametr-50-mm-2-morozostokiy-504141118/?asb=KRtDMCLLhzS54IuCmpulc%252B5OI4H23MPpTqp1%252B3DcOABqT6T1W02eYM4goCEy2n7U&amp;asb2=ibh_JLK-I2ZFE7Br5mQMHYWkVUy91PKIuf3muFj9wioe1V2G8P4HKR_mnpW_IwYW9XFveIh6mWR46l7HoYws4d_O7KmlWmObHprXLYtq9ZeDCai9mZduPvUYUxYJQHbaxXNYH60csVpNi_qIRQsf3A&amp;avtc=1&amp;avte=2&amp;avts=1684415924&amp;from_sku=504141423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r55XQ"/>
  </r>
  <r>
    <x v="0"/>
    <s v="Шланг напорно-всасывающий /ассенизаторский / морозостойкий d 50мм ( длина 5 метров) RUBEX CLEAN эластичный универсальный ДомовоД ШНВА50-5"/>
    <s v="Домовод (ИП «Демин Дмитрий Валентинович »)"/>
    <x v="2"/>
    <s v="красный"/>
    <s v="ассенизаторский"/>
    <x v="1"/>
    <n v="5"/>
    <x v="0"/>
    <n v="4475"/>
    <n v="895"/>
    <s v="https://www.ozon.ru/product/shlang-naporno-vsasyvayushchiy-assenizatorskiy-morozostoykiy-d-50mm-dlina-5-metrov-rubex-733580023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"/>
  </r>
  <r>
    <x v="0"/>
    <s v="Шланг ассенизаторский /напорно-всасывающий / морозостойкий d 50мм ( длина 10 метров) RUBEX CLEAN эластичный универсальный ДомовоД ШНВА50-10"/>
    <s v="Домовод (ИП «Демин Дмитрий Валентинович »)"/>
    <x v="2"/>
    <s v="красный"/>
    <s v="ассенизаторский"/>
    <x v="1"/>
    <n v="10"/>
    <x v="0"/>
    <n v="8383"/>
    <n v="838.3"/>
    <s v="https://www.ozon.ru/product/shlang-assenizatorskiy-naporno-vsasyvayushchiy-morozostoykiy-d-50mm-dlina-10-metrov-rubex-733592800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"/>
  </r>
  <r>
    <x v="0"/>
    <s v="Шланг напорно-всасывающий /ассенизаторский / морозостойкий d 50мм ( длина 25 метров) RUBEX CLEAN эластичный универсальный ДомовоД ШНВА50-25"/>
    <s v="Домовод (ИП «Демин Дмитрий Валентинович »)"/>
    <x v="2"/>
    <s v="красный"/>
    <s v="ассенизаторский"/>
    <x v="1"/>
    <n v="25"/>
    <x v="0"/>
    <n v="21072"/>
    <n v="842.88"/>
    <s v="https://www.ozon.ru/product/shlang-naporno-vsasyvayushchiy-assenizatorskiy-morozostoykiy-d-50mm-dlina-25-metrov-rubex-736709500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"/>
  </r>
  <r>
    <x v="0"/>
    <s v="Шланг для дренажного насоса морозостойкий армированный d 50 мм ( длина 5 метров ) Tuboflex ДомовоД ШНВМ50-5"/>
    <s v="Домовод (ИП «Демин Дмитрий Валентинович »)"/>
    <x v="0"/>
    <s v="синий"/>
    <s v="дренажный"/>
    <x v="0"/>
    <n v="5"/>
    <x v="0"/>
    <n v="2218"/>
    <n v="443.6"/>
    <s v="https://www.ozon.ru/product/shlang-dlya-drenazhnogo-nasosa-morozostoykiy-armirovannyy-d-50-mm-dlina-5-metrov-tuboflex-domovod-730786949/?asb=eSNYla%252BFt72irygAArptg9MtNsE3GRNbng5gKD%252BwcgQ%253D&amp;asb2=gN3d4-vqgwLkTvFqj8xGtghaZpxI6liv_HD8djNIo0xUQidLdZS0v3-ZHiB4ouON&amp;avtc=1&amp;avte=2&amp;avts=1684417252&amp;sh=wqyUGmmTSA"/>
  </r>
  <r>
    <x v="0"/>
    <s v="Шланг для дренажного насоса морозостойкий из ПВХ d 50 мм ( длина 10 метров ) Tuboflex напорно-всасывающий ДомовоД ШНВМ50-10"/>
    <s v="Домовод (ИП «Демин Дмитрий Валентинович »)"/>
    <x v="0"/>
    <s v="синий"/>
    <s v="дренажный"/>
    <x v="0"/>
    <n v="10"/>
    <x v="0"/>
    <n v="4270"/>
    <n v="427"/>
    <s v="https://www.ozon.ru/product/shlang-dlya-drenazhnogo-nasosa-morozostoykiy-iz-pvh-d-50-mm-dlina-10-metrov-tuboflex-naporno-731634140/?asb=eSNYla%252BFt72irygAArptg9MtNsE3GRNbng5gKD%252BwcgQ%253D&amp;asb2=gN3d4-vqgwLkTvFqj8xGtghaZpxI6liv_HD8djNIo0xUQidLdZS0v3-ZHiB4ouON&amp;avtc=1&amp;avte=2&amp;avts=1684417252&amp;from_sku=730786949&amp;from_url=https%253A%252F%252Fwww.ozon.ru%252Fcategory%252Fshlangi-i-komplekty-dlya-poliva-14641%252F%253Fgardenwateringmaterial%253D30040%2526hosediameter%253D267411%2526hosetype%253D155847%25252C175848&amp;oos_search=false&amp;sh=wqyUGmmTSA"/>
  </r>
  <r>
    <x v="0"/>
    <s v="Шланг для дренажного насоса морозостойкий/зимний/морозоустойчивый/ армированный прозрачный из ПВХ d 50 мм ( длина 30 метров ) Tuboflex напорно-всасывающий ДомовоД ШНВМ50-30"/>
    <s v="Домовод (ИП «Демин Дмитрий Валентинович »)"/>
    <x v="0"/>
    <s v="синий"/>
    <s v="дренажный"/>
    <x v="0"/>
    <n v="30"/>
    <x v="0"/>
    <n v="11618"/>
    <n v="387.26666666666665"/>
    <s v="https://www.ozon.ru/product/shlang-dlya-drenazhnogo-nasosa-morozostoykiy-zimniy-morozoustoychivyy-armirovannyy-prozrachnyy-730786242/?asb=eSNYla%252BFt72irygAArptg9MtNsE3GRNbng5gKD%252BwcgQ%253D&amp;asb2=gN3d4-vqgwLkTvFqj8xGtghaZpxI6liv_HD8djNIo0xUQidLdZS0v3-ZHiB4ouON&amp;avtc=1&amp;avte=2&amp;avts=1684417252&amp;from_sku=730786949&amp;from_url=https%253A%252F%252Fwww.ozon.ru%252Fcategory%252Fshlangi-i-komplekty-dlya-poliva-14641%252F%253Fgardenwateringmaterial%253D30040%2526hosediameter%253D267411%2526hosetype%253D155847%25252C175848&amp;oos_search=false&amp;sh=wqyUGmmTSA"/>
  </r>
  <r>
    <x v="0"/>
    <s v="Шланг для дренажного насоса морозостойкий армированный напорно-всасывающий d50 мм (5 метров ) ДомовоД ШНВС50-5"/>
    <s v="Домовод (ИП «Демин Дмитрий Валентинович »)"/>
    <x v="3"/>
    <s v="белый"/>
    <s v="дренажный"/>
    <x v="0"/>
    <n v="5"/>
    <x v="0"/>
    <n v="1889"/>
    <n v="377.8"/>
    <s v="https://www.ozon.ru/product/shlang-dlya-drenazhnogo-nasosa-morozostoykiy-armirovannyy-naporno-vsasyvayushchiy-d50-mm-5-645088120/?asb=L8X4x5%252BLV3zrWOAZCw1YlyUZulSE785dix0HeRtFrGE%253D&amp;asb2=1ZTcq36EaKTZd0FC2-YpX5AutFSELfLCKZcGoSAwzyuObvPXKScf84NGdbXhc5ri&amp;avtc=1&amp;avte=2&amp;avts=1684417252&amp;from_sku=656739547&amp;from_url=https%253A%252F%252Fwww.ozon.ru%252Fcategory%252Fshlangi-i-komplekty-dlya-poliva-14641%252F%253Fgardenwateringmaterial%253D30040%2526hosediameter%253D267411%2526hosetype%253D155847%25252C175848&amp;oos_search=false&amp;sh=wqyUGhuy8A"/>
  </r>
  <r>
    <x v="0"/>
    <s v="Шланг для дренажного насоса морозостойкий армированный напорно-всасывающий d50 мм (10 метров ) ДомовоД ШНВС50-10"/>
    <s v="Домовод (ИП «Демин Дмитрий Валентинович »)"/>
    <x v="3"/>
    <s v="белый"/>
    <s v="дренажный"/>
    <x v="0"/>
    <n v="10"/>
    <x v="0"/>
    <n v="3681"/>
    <n v="368.1"/>
    <s v="https://www.ozon.ru/product/shlang-dlya-drenazhnogo-nasosa-morozostoykiy-armirovannyy-naporno-vsasyvayushchiy-d50-mm-10-645068337/?asb=L8X4x5%252BLV3zrWOAZCw1YlyUZulSE785dix0HeRtFrGE%253D&amp;asb2=1ZTcq36EaKTZd0FC2-YpX5AutFSELfLCKZcGoSAwzyuObvPXKScf84NGdbXhc5ri&amp;avtc=1&amp;avte=2&amp;avts=1684417252&amp;from_sku=656739547&amp;from_url=https%253A%252F%252Fwww.ozon.ru%252Fcategory%252Fshlangi-i-komplekty-dlya-poliva-14641%252F%253Fgardenwateringmaterial%253D30040%2526hosediameter%253D267411%2526hosetype%253D155847%25252C175848&amp;oos_search=false&amp;sh=wqyUGhuy8A"/>
  </r>
  <r>
    <x v="0"/>
    <s v="Шланг для дренажного насоса морозостойкий армированный напорно-всасывающий d50 мм (30 метров ) ДомовоД ШНВС50-30"/>
    <s v="Домовод (ИП «Демин Дмитрий Валентинович »)"/>
    <x v="3"/>
    <s v="белый"/>
    <s v="дренажный"/>
    <x v="0"/>
    <n v="30"/>
    <x v="0"/>
    <n v="9799"/>
    <n v="326.63333333333333"/>
    <s v="https://www.ozon.ru/product/shlang-dlya-drenazhnogo-nasosa-morozostoykiy-armirovannyy-naporno-vsasyvayushchiy-d50-mm-30-645514107/?asb=L8X4x5%252BLV3zrWOAZCw1YlyUZulSE785dix0HeRtFrGE%253D&amp;asb2=1ZTcq36EaKTZd0FC2-YpX5AutFSELfLCKZcGoSAwzyuObvPXKScf84NGdbXhc5ri&amp;avtc=1&amp;avte=2&amp;avts=1684417252&amp;from_sku=656739547&amp;from_url=https%253A%252F%252Fwww.ozon.ru%252Fcategory%252Fshlangi-i-komplekty-dlya-poliva-14641%252F%253Fgardenwateringmaterial%253D30040%2526hosediameter%253D267411%2526hosetype%253D155847%25252C175848&amp;oos_search=false&amp;sh=wqyUGhuy8A"/>
  </r>
  <r>
    <x v="0"/>
    <s v="Шланг Ассенизаторский (УСИЛЕННЫЙ) напорно-всасывающий 50 мм (2&quot;), 10 атм, гофрированный, ударопрочный, морозостойкий ПВХ от -40С до +55С, защита от УФ, серый, 10м"/>
    <s v="ВсеПрофилиРу (ИП Жаботинский Евгений Яковлевич)"/>
    <x v="4"/>
    <s v="серый"/>
    <s v="ассенизаторский"/>
    <x v="2"/>
    <n v="10"/>
    <x v="0"/>
    <n v="6790"/>
    <n v="679"/>
    <s v="https://www.ozon.ru/product/shlang-assenizatorskiy-usilennyy-naporno-vsasyvayushchiy-50-mm-2-10-atm-gofrirovannyy-915361530/?asb=Upnw7X3nZosvpZLD%252BFb%252F6Rw5B%252BULSo6fiG%252Biki3dJQA%253D&amp;asb2=kmRWBW1KY9YfxIWio1OOwTkHJDggKfDHdPuiStZX9UPZlfrjnXBgwidaOvZayPP_&amp;avtc=1&amp;avte=2&amp;avts=1684417252&amp;sh=wqyUGjb2qA"/>
  </r>
  <r>
    <x v="0"/>
    <s v="Шланг Ассенизаторский (УСИЛЕННЫЙ) напорно-всасывающий 50 мм (2&quot;), 10 атм, гофрированный, ударопрочный, морозостойкий ПВХ от -40С до +55С, защита от УФ, серый, 30м"/>
    <s v="ВсеПрофилиРу (ИП Жаботинский Евгений Яковлевич)"/>
    <x v="4"/>
    <s v="серый"/>
    <s v="ассенизаторский"/>
    <x v="2"/>
    <n v="30"/>
    <x v="0"/>
    <n v="20388"/>
    <n v="679.6"/>
    <s v="https://www.ozon.ru/product/shlang-assenizatorskiy-usilennyy-naporno-vsasyvayushchiy-50-mm-2-10-atm-gofrirovannyy-915361338/?asb=Upnw7X3nZosvpZLD%252BFb%252F6Rw5B%252BULSo6fiG%252Biki3dJQA%253D&amp;asb2=kmRWBW1KY9YfxIWio1OOwTkHJDggKfDHdPuiStZX9UPZlfrjnXBgwidaOvZayPP_&amp;avtc=1&amp;avte=2&amp;avts=1684417252&amp;from_sku=915361530&amp;from_url=https%253A%252F%252Fwww.ozon.ru%252Fcategory%252Fshlangi-i-komplekty-dlya-poliva-14641%252F%253Fgardenwateringmaterial%253D30040%2526hosediameter%253D267411%2526hosetype%253D155847%25252C175848&amp;oos_search=false&amp;sh=wqyUGjb2qA"/>
  </r>
  <r>
    <x v="0"/>
    <s v="Шланг напорно-всасывающий Норма-Морозоустойчивый внутренний диаметр d 50мм (30 м), синий TUBOFLEX"/>
    <s v="ООО &quot;ДТРД&quot;"/>
    <x v="0"/>
    <s v="синий"/>
    <s v="дренажный"/>
    <x v="0"/>
    <n v="30"/>
    <x v="0"/>
    <n v="11143"/>
    <n v="371.43333333333334"/>
    <s v="https://www.ozon.ru/product/shlang-naporno-vsasyvayushchiy-norma-morozoustoychivyy-vnutrenniy-diametr-d-50mm-30-m-siniy-tuboflex-804778068/?asb=EXXvrTpQmBBJ%252BtfT4fGmI2xsiZByiloBRsXrGgP66A4%253D&amp;asb2=LmpbSx-grRAaZsu374muQWlv6MN7mWXWfgC7UCGRR_15cJ2Fn8aeo7plZI3UAiUL&amp;avtc=1&amp;avte=2&amp;avts=1684417252&amp;sh=wqyUGv8eOQ"/>
  </r>
  <r>
    <x v="0"/>
    <s v="Шланг для дренажного насоса 50 мм (2&quot;), 7 атм, напорно-всасывающий, гофрированный, морозостойкий ПВХ от -40С до 60С, защита от УФ, красный, 10м"/>
    <s v="ВсеПрофилиРу (ИП Жаботинский Евгений Яковлевич)"/>
    <x v="4"/>
    <s v="красный"/>
    <s v="дренажный"/>
    <x v="0"/>
    <n v="10"/>
    <x v="0"/>
    <n v="2518"/>
    <n v="251.8"/>
    <s v="https://www.ozon.ru/product/shlang-naporno-vsasyvayushchiy-50mm-2-7-atm-gofrirovannyy-morozostoykiy-pvh-ot-40s-do-60s-zashchita-881462619/?asb=b2EPszb9FE%252FWAchajNi5RIqu3TRsmxxawMDD%252FQwo7As%253D&amp;asb2=vbdgAXrjj3fcrtXTyhZR_pn5xzm0PhnZjd6OBQYLql9nCFSyuKDckaf2LdCKyuMx&amp;avtc=1&amp;avte=2&amp;avts=1684418069&amp;sh=wqyUGtITCw"/>
  </r>
  <r>
    <x v="0"/>
    <s v="Шланг для дренажного насоса 50 мм (2&quot;), 7 атм, напорно-всасывающий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0"/>
    <n v="6672"/>
    <n v="222.4"/>
    <s v="https://www.ozon.ru/product/shlang-naporno-vsasyvayushchiy-50mm-2-7-atm-gofrirovannyy-morozostoykiy-pvh-ot-40s-do-60s-zashchita-881462606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"/>
  </r>
  <r>
    <x v="0"/>
    <s v="Шланг напорно - всасывающий 50 мм (2&quot;), 10 атм (УСИЛЕННЫЙ), гофрированный, морозостойкий ПВХ от -40С до 60С, защита от УФ, красный, 10м"/>
    <s v="ВсеПрофилиРу (ИП Жаботинский Евгений Яковлевич)"/>
    <x v="4"/>
    <s v="красный"/>
    <s v="дренажный"/>
    <x v="0"/>
    <n v="10"/>
    <x v="0"/>
    <n v="5328"/>
    <n v="532.79999999999995"/>
    <s v="https://www.ozon.ru/product/shlang-naporno-vsasyvayushchiy-50mm-2-10-atm-usilennyy-gofrirovannyy-morozostoykiy-pvh-ot-40s-do-888654360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"/>
  </r>
  <r>
    <x v="0"/>
    <s v="Шланг напорно - всасывающий 50 мм (2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0"/>
    <n v="14597"/>
    <n v="486.56666666666666"/>
    <s v="https://www.ozon.ru/product/shlang-naporno-vsasyvayushchiy-50mm-2-10-atm-usilennyy-gofrirovannyy-morozostoykiy-pvh-ot-40s-do-888654358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"/>
  </r>
  <r>
    <x v="0"/>
    <s v="Шланг напорно-всасывающий 50 мм (2&quot;), 10 атм (СЕВЕР МОРОЗОСТОЙКИЙ до -55С), ассенизаторский, гофрированный, ( ПВХ / Каучук ), защита от УФ, зеленый, 10м"/>
    <s v="ВсеПрофилиРу (ИП Жаботинский Евгений Яковлевич)"/>
    <x v="4"/>
    <s v="зеленый"/>
    <s v="ассенизаторский"/>
    <x v="2"/>
    <n v="10"/>
    <x v="0"/>
    <n v="7714"/>
    <n v="771.4"/>
    <s v="https://www.ozon.ru/product/shlang-naporno-vsasyvayushchiy-50-mm-2-10-atm-sever-morozostoykiy-do-55s-assenizatorskiy-924792419/?asb=g%252FCVNPci7rLDqQp1hsYdmcL0d8MAWTN749PBpXs%252Bmb8%253D&amp;asb2=qKXbVrJKvzvrm5vPu0WHjIvmDSXbpA3JJeGGsaJQiqVWji5R2i2YnUw8XX3okGlU&amp;avtc=1&amp;avte=2&amp;avts=1684418069&amp;sh=wqyUGssUKQ"/>
  </r>
  <r>
    <x v="0"/>
    <s v="Шланг напорно-всасывающий 50 мм (2&quot;), 10 атм (СЕВЕР МОРОЗОСТОЙКИЙ до -55С), ассенизаторский, гофрированный, ( ПВХ / Каучук ), защита от УФ, зеленый, 30м"/>
    <s v="ВсеПрофилиРу (ИП Жаботинский Евгений Яковлевич)"/>
    <x v="4"/>
    <s v="зеленый"/>
    <s v="ассенизаторский"/>
    <x v="2"/>
    <n v="30"/>
    <x v="0"/>
    <n v="23165"/>
    <n v="772.16666666666663"/>
    <s v="https://www.ozon.ru/product/shlang-naporno-vsasyvayushchiy-50-mm-2-10-atm-sever-morozostoykiy-do-55s-assenizatorskiy-924797775/?asb=g%252FCVNPci7rLDqQp1hsYdmcL0d8MAWTN749PBpXs%252Bmb8%253D&amp;asb2=qKXbVrJKvzvrm5vPu0WHjIvmDSXbpA3JJeGGsaJQiqVWji5R2i2YnUw8XX3okGlU&amp;avtc=1&amp;avte=2&amp;avts=1684418069&amp;from_sku=9247924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ssUKQ"/>
  </r>
  <r>
    <x v="0"/>
    <s v="НОВЭМ шланг напорно-всасывающий, спирально-армированный пвх север 10атм 50мм 10м Север_10атм_50_10"/>
    <s v="ИП Лаптева Нина Викторовна"/>
    <x v="4"/>
    <s v="зеленый"/>
    <s v="ассенизаторский"/>
    <x v="2"/>
    <n v="10"/>
    <x v="0"/>
    <n v="7106"/>
    <n v="710.6"/>
    <s v="https://www.ozon.ru/product/novem-shlang-naporno-vsasyvayushchiy-spiralno-armirovannyy-pvh-sever-10atm-50mm-10m-sever-10atm-806326506/?asb=biwmVFcLXEMvsqhsg0G9yGqcafkjaAD37sozoKl6JQU%253D&amp;asb2=AQ5ljMrFaznd_96AuUaFinsThxdLwI6LWBxbk8QNT4PbstPnlNMei_S6VTbvSgRA&amp;avtc=1&amp;avte=2&amp;avts=1684418069&amp;sh=wqyUGicXow"/>
  </r>
  <r>
    <x v="0"/>
    <s v="Шланг напорно-всасывающий/поливочный для дренажного насоса морозостойкий/армированный прозрачный из ПВХ d 50 мм ( длина 25 метров )"/>
    <s v="TWStrade (ИП Фомичев Михаил)"/>
    <x v="5"/>
    <s v="красный"/>
    <s v="дренажный"/>
    <x v="0"/>
    <n v="25"/>
    <x v="0"/>
    <n v="8964"/>
    <n v="358.56"/>
    <s v="https://www.ozon.ru/product/shlang-naporno-vsasyvayushchiy-polivochnyy-dlya-drenazhnogo-nasosa-morozostoykiy-801068670/?asb=Qg2igJnTU3qwpo0u5uAd6AZzUVPYZPwWKlL4dJcPtlTNL2R891%252FbB%252Ffc8xagxxeY&amp;asb2=V5jsVENBw6ohV42m-G4nx3FjwQYKujtmd_jhmidDWHqtvfp4jaQym8t8gfmIu1kwr22rHBExcOA7kwWHaG3q-OqY3dI6ruTRMdUIiWNvGaJc9gugHfEKWVZ--QJ1LfnuYoR8GP9_b98htYc1-YLgWAQERS8MLiKMzKlv-lRNMe8&amp;avtc=1&amp;avte=2&amp;avts=1684418069&amp;from_sku=801068670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p69XA"/>
  </r>
  <r>
    <x v="0"/>
    <s v="Шланг ПВХ 50 мм напорно-всасывающий белый,10 метров +…"/>
    <s v="KendM (ИП Майборода Виталий)"/>
    <x v="6"/>
    <s v="белый"/>
    <s v="пищевой"/>
    <x v="3"/>
    <n v="10"/>
    <x v="0"/>
    <n v="8611"/>
    <n v="861.1"/>
    <s v="https://www.ozon.ru/product/shlang-pvh-50-mm-naporno-vsasyvayushchiy-belyy-10-metrov-216594298/?asb=SB0gte3hyX%252B2RW1QLVBTQFPQ0iqIDIlubmJOdJafLfw%253D&amp;asb2=4bvvw4EQ5FjYdADMu7WsUBwgPYfberZCM4Fic9nuYaCQH6gzGR00FgboJSEWfiQ0&amp;avtc=1&amp;avte=2&amp;avts=1684418865&amp;sh=wqyUGu0TDg"/>
  </r>
  <r>
    <x v="0"/>
    <s v="Fubag Шланг для мотопомпы FHT 2/8 напорно-всасывающий Fubag 2&quot; / 8 м 838702"/>
    <s v="Технокей"/>
    <x v="7"/>
    <s v="серый"/>
    <s v="дренажный"/>
    <x v="0"/>
    <n v="8"/>
    <x v="0"/>
    <n v="4460"/>
    <n v="557.5"/>
    <s v="https://www.ozon.ru/product/fubag-shlang-dlya-motopompy-fht-2-8-naporno-vsasyvayushchiy-fubag-2-8-m-838702-924710555/?asb=XtPMKsewKSvYaSdnOxlPSMcfOpxEMMfO361Muk2OOCU%253D&amp;asb2=mOfTMDxMwy9f2tMKq-1WLvednI6ebogU6DXks1QLSEQQrvWtQyXTEs5tYb3kXJio&amp;avtc=1&amp;avte=2&amp;avts=1684418865&amp;sh=wqyUGum0WQ"/>
  </r>
  <r>
    <x v="0"/>
    <s v="Шланг напорно всасывающий 7N50, 10 м/п"/>
    <s v="Строю Пруд (ИП Якубов Муроджон Маруфович)"/>
    <x v="8"/>
    <s v="черный"/>
    <s v="дренажный"/>
    <x v="0"/>
    <n v="10"/>
    <x v="0"/>
    <n v="6335"/>
    <n v="633.5"/>
    <s v="https://www.ozon.ru/product/shlang-naporno-vsasyvayushchiy-7n50-10-m-p-842508043/?asb=W%252Fyj39l72vAE67RRUbk9Tso%252BoqOonXaEG%252FapbvzqH70%253D&amp;asb2=Pjy6cV9HERiWUV7vWiknspoymNMTiORUDpCjFAcI4aHVgXmf9FOxC3TTxO-1PwHz&amp;avtc=1&amp;avte=2&amp;avts=1684418865&amp;sh=wqyUGi0_iA"/>
  </r>
  <r>
    <x v="0"/>
    <s v="Шланг напорно - всасывающий 75 мм (3&quot;), 10 атм (УСИЛЕННЫЙ), гофрированный, морозостойкий ПВХ от -40С до 60С, защита от УФ, красный, 10м"/>
    <s v="ВсеПрофилиРу (ИП Жаботинский Евгений Яковлевич)"/>
    <x v="4"/>
    <s v="красный"/>
    <s v="дренажный"/>
    <x v="0"/>
    <n v="10"/>
    <x v="1"/>
    <n v="8959"/>
    <n v="895.9"/>
    <s v="https://www.ozon.ru/product/shlang-naporno-vsasyvayushchiy-75mm-3-10-atm-usilennyy-gofrirovannyy-morozostoykiy-pvh-ot-40s-do-888655235/?asb=rMQazExqK3FQXzHRrkYFRREbWB8vaI%252FMVeQ5EQcGF3GKu9j11fLP1r3%252BVJPtk89Q&amp;asb2=R5GSm_oiJr4CrGXmgWU6GgHYBGefjBe4khUvFn4NMAHxOBM1cbPORPZoNwSOHxdlI7ZLz32lLHe2_d5cFOIUGGFhFLME5ybJp9cHAqKbcACk65tpA04UIKTNutDZF3yRVu2NeOWZsubmObQbWiepvFDEaT8l4GDuJZLCG9juI4s&amp;avtc=1&amp;avte=2&amp;avts=1684419459&amp;from_sku=888655235&amp;from_url=https%253A%252F%252Fwww.ozon.ru%252Fcategory%252Fshlangi-i-komplekty-dlya-poliva-14641%252F%253Fgardenwateringmaterial%253D30040%2526hosediameter%253D267413%2526hosetype%253D155847%25252C175848&amp;oos_search=false&amp;sh=wqyUGly0Ww"/>
  </r>
  <r>
    <x v="0"/>
    <s v="Шланг напорно - всасывающий 75 мм (3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26574"/>
    <n v="885.8"/>
    <s v="https://www.ozon.ru/product/shlang-naporno-vsasyvayushchiy-75mm-3-10-atm-usilennyy-gofrirovannyy-morozostoykiy-pvh-ot-40s-do-888655231/?asb=rMQazExqK3FQXzHRrkYFRREbWB8vaI%252FMVeQ5EQcGF3GKu9j11fLP1r3%252BVJPtk89Q&amp;asb2=R5GSm_oiJr4CrGXmgWU6GgHYBGefjBe4khUvFn4NMAHxOBM1cbPORPZoNwSOHxdlI7ZLz32lLHe2_d5cFOIUGGFhFLME5ybJp9cHAqKbcACk65tpA04UIKTNutDZF3yRVu2NeOWZsubmObQbWiepvFDEaT8l4GDuJZLCG9juI4s&amp;avtc=1&amp;avte=2&amp;avts=1684419459&amp;from_sku=888655235&amp;from_url=https%253A%252F%252Fwww.ozon.ru%252Fcategory%252Fshlangi-i-komplekty-dlya-poliva-14641%252F%253Fgardenwateringmaterial%253D30040%2526hosediameter%253D267413%2526hosetype%253D155847%25252C175848&amp;oos_search=false&amp;sh=wqyUGly0Ww"/>
  </r>
  <r>
    <x v="0"/>
    <s v="Шланг для дренажного насоса 75 мм (3&quot;), 7 атм, напорно-всасывающий, гофрированный, морозостойкий ПВХ от -40С до 60С, защита от УФ, красный, 10м"/>
    <s v="ВсеПрофилиРу (ИП Жаботинский Евгений Яковлевич)"/>
    <x v="4"/>
    <s v="красный"/>
    <s v="дренажный"/>
    <x v="0"/>
    <n v="10"/>
    <x v="1"/>
    <n v="6211"/>
    <n v="621.1"/>
    <s v="https://www.ozon.ru/product/shlang-naporno-vsasyvayushchiy-75mm-3-7-atm-gofrirovannyy-morozostoykiy-pvh-ot-40s-do-60s-zashchita-881415159/?asb=hGfC2PDeyeCEKg3ZqStW1d6JraGAQEcbd2%252FIjWheMPE%253D&amp;asb2=AoCzRJ8pXffOP_afIHv_1mGA6hkJ_hCAy0Tq2FdGXsn4jQ5enC5BX5B_Low3vY4V&amp;avtc=1&amp;avte=2&amp;avts=1684419459&amp;sh=wqyUGgzS0A"/>
  </r>
  <r>
    <x v="0"/>
    <s v="Шланг для дренажного насоса 75 мм (3&quot;), 7 атм, напорно-всасывающий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16557"/>
    <n v="551.9"/>
    <s v="https://www.ozon.ru/product/shlang-naporno-vsasyvayushchiy-75mm-3-7-atm-gofrirovannyy-morozostoykiy-pvh-ot-40s-do-60s-zashchita-881415133/?asb=hGfC2PDeyeCEKg3ZqStW1d6JraGAQEcbd2%252FIjWheMPE%253D&amp;asb2=AoCzRJ8pXffOP_afIHv_1mGA6hkJ_hCAy0Tq2FdGXsn4jQ5enC5BX5B_Low3vY4V&amp;avtc=1&amp;avte=2&amp;avts=1684419459&amp;from_sku=881415159&amp;from_url=https%253A%252F%252Fwww.ozon.ru%252Fcategory%252Fshlangi-i-komplekty-dlya-poliva-14641%252F%253Fgardenwateringmaterial%253D30040%2526hosediameter%253D267413%2526hosetype%253D155847%25252C175848&amp;oos_search=false&amp;sh=wqyUGgzS0A"/>
  </r>
  <r>
    <x v="0"/>
    <s v="НОВЭМ шланг напорно-всасывающий, спирально-армированный пвх север 10атм 75мм 10м Север_10атм_75_10"/>
    <s v="ИП Лаптева Нина Викторовна"/>
    <x v="4"/>
    <s v="зеленый"/>
    <s v="дренажный"/>
    <x v="0"/>
    <n v="10"/>
    <x v="1"/>
    <n v="14628"/>
    <n v="1462.8"/>
    <s v="https://www.ozon.ru/product/novem-shlang-naporno-vsasyvayushchiy-spiralno-armirovannyy-pvh-sever-10atm-75mm-10m-sever-10atm-806326205/?asb=DdBJ5XmZq%252FZLYU4bwHNKcoOvlCnIOWT7HHDFs9jcL8o%253D&amp;asb2=RBRkJ0QMh9TN0KCd3iX2y1z-yfWinzgLOD-GF8j646pd53NBV7YETCh8Et4-C9bo&amp;avtc=1&amp;avte=2&amp;avts=1684419459&amp;sh=wqyUGhqEwQ"/>
  </r>
  <r>
    <x v="0"/>
    <s v="Шланг Ассенизаторский (УСИЛЕННЫЙ) напорно-всасывающий 75 мм (3&quot;), 10 атм, гофрированный, ударопрочный, морозостойкий ПВХ от -40С до +55С, защита от УФ, серый, 10м"/>
    <s v="ВсеПрофилиРу (ИП Жаботинский Евгений Яковлевич)"/>
    <x v="4"/>
    <s v="серый"/>
    <s v="ассенизаторский"/>
    <x v="2"/>
    <n v="10"/>
    <x v="1"/>
    <n v="11574"/>
    <n v="1157.4000000000001"/>
    <s v="https://www.ozon.ru/product/shlang-assenizatorskiy-usilennyy-naporno-vsasyvayushchiy-75-mm-3-10-atm-gofrirovannyy-915361541/?asb=nVeIBByz5tkh7zJlzA%252BvVGAwOUfeGneWNjJ8G9RO7Xk%253D&amp;asb2=o9lMGg0pvfGETmOFzhber--kn48W-oS5wKJ-nxzEleSRfDHB8L3DWJeUXxF4jT-2&amp;avtc=1&amp;avte=2&amp;avts=1684419459&amp;sh=wqyUGjwrKQ"/>
  </r>
  <r>
    <x v="0"/>
    <s v="Шланг Ассенизаторский (УСИЛЕННЫЙ) напорно-всасывающий 75 мм (3&quot;), 10 атм, гофрированный, ударопрочный, морозостойкий ПВХ от -40С до +55С, защита от УФ, серый, 30м"/>
    <s v="ВсеПрофилиРу (ИП Жаботинский Евгений Яковлевич)"/>
    <x v="4"/>
    <s v="серый"/>
    <s v="ассенизаторский"/>
    <x v="2"/>
    <n v="30"/>
    <x v="1"/>
    <n v="34969"/>
    <n v="1165.6333333333334"/>
    <s v="https://www.ozon.ru/product/shlang-assenizatorskiy-usilennyy-naporno-vsasyvayushchiy-75-mm-3-10-atm-gofrirovannyy-915361548/?asb=nVeIBByz5tkh7zJlzA%252BvVGAwOUfeGneWNjJ8G9RO7Xk%253D&amp;asb2=o9lMGg0pvfGETmOFzhber--kn48W-oS5wKJ-nxzEleSRfDHB8L3DWJeUXxF4jT-2&amp;avtc=1&amp;avte=2&amp;avts=1684419459&amp;from_sku=915361541&amp;from_url=https%253A%252F%252Fwww.ozon.ru%252Fcategory%252Fshlangi-i-komplekty-dlya-poliva-14641%252F%253Fgardenwateringmaterial%253D30040%2526hosediameter%253D267413%2526hosetype%253D155847%25252C175848&amp;oos_search=false&amp;sh=wqyUGjwrKQ"/>
  </r>
  <r>
    <x v="0"/>
    <s v="Шланг ПВХ 75 мм напорно-всасывающий белый,10 метров +..."/>
    <s v="KendM (ИП Майборода Виталий)"/>
    <x v="6"/>
    <s v="белый"/>
    <s v="пищевой"/>
    <x v="3"/>
    <n v="10"/>
    <x v="1"/>
    <n v="13157"/>
    <n v="1315.7"/>
    <s v="https://www.ozon.ru/product/shlang-pvh-75-mm-naporno-vsasyvayushchiy-belyy-10-metrov-216614899/?asb=TNbRHkN%252B8To%252BeJWHk30ZY4HIQ0vvnyJtKp3toTd%252BbuY%253D&amp;asb2=yk7i7PJyMEZ-jRhUWMMhSS9wi8dWy3w7svZ3QdUYl8vM8GXZjlpIVcwjt-1MFaa2&amp;avtc=1&amp;avte=2&amp;avts=1684419459&amp;sh=wqyUGnuo8Q"/>
  </r>
  <r>
    <x v="0"/>
    <s v="Шланг напорно - всасывающий 75 мм (3&quot;), 10 атм (УСИЛЕННЫЙ), гофрированный, морозостойкий ПВХ от -40С до 60С, защита от УФ, красный, 10м"/>
    <s v="ВсеПрофилиРу (ИП Жаботинский Евгений Яковлевич)"/>
    <x v="4"/>
    <s v="красный"/>
    <s v="дренажный"/>
    <x v="0"/>
    <n v="10"/>
    <x v="1"/>
    <n v="8959"/>
    <n v="895.9"/>
    <s v="https://www.ozon.ru/product/shlang-naporno-vsasyvayushchiy-75mm-3-10-atm-usilennyy-gofrirovannyy-morozostoykiy-pvh-ot-40s-do-888655235/?asb=5o7BVY1QalnNFVteK297mJt1zMQaKs5%252F1AV2Dud59LsBvBxLK2KSW7hUwYHplYz6&amp;asb2=A_-4q7pr9flnC_852DM5lN8vzNKZsB-6fH6-5Y8vkj6i1iwoS9UgLlHHdJb9FRS_-pP1BQDb9Ctp3fmTKttn8dhS6I5hWIzkHJpeOGMlAHqzt3eAUUk9QDCfqO49PIcFLoB166KI0IHxcdy21pvN0J0mTdgii0reMtzeXvrPGdI&amp;avtc=1&amp;avte=2&amp;avts=1684419459&amp;from_sku=888655231&amp;from_url=https%253A%252F%252Fwww.ozon.ru%252Fcategory%252Fshlangi-i-komplekty-dlya-poliva-14641%252F%253Fgardenwateringmaterial%253D30040%2526hosediameter%253D267413%2526hosetype%253D155847%25252C175848&amp;oos_search=false&amp;sh=wqyUGux5HQ"/>
  </r>
  <r>
    <x v="0"/>
    <s v="Шланг напорно - всасывающий 75 мм (3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26574"/>
    <n v="885.8"/>
    <s v="https://www.ozon.ru/product/shlang-naporno-vsasyvayushchiy-75mm-3-10-atm-usilennyy-gofrirovannyy-morozostoykiy-pvh-ot-40s-do-888655231/?asb=5o7BVY1QalnNFVteK297mJt1zMQaKs5%252F1AV2Dud59LsBvBxLK2KSW7hUwYHplYz6&amp;asb2=A_-4q7pr9flnC_852DM5lN8vzNKZsB-6fH6-5Y8vkj6i1iwoS9UgLlHHdJb9FRS_-pP1BQDb9Ctp3fmTKttn8dhS6I5hWIzkHJpeOGMlAHqzt3eAUUk9QDCfqO49PIcFLoB166KI0IHxcdy21pvN0J0mTdgii0reMtzeXvrPGdI&amp;avtc=1&amp;avte=2&amp;avts=1684419459&amp;from_sku=888655231&amp;from_url=https%253A%252F%252Fwww.ozon.ru%252Fcategory%252Fshlangi-i-komplekty-dlya-poliva-14641%252F%253Fgardenwateringmaterial%253D30040%2526hosediameter%253D267413%2526hosetype%253D155847%25252C175848&amp;oos_search=false&amp;sh=wqyUGux5HQ"/>
  </r>
  <r>
    <x v="0"/>
    <s v="Шланг Ассенизаторский напорно-всасывающий 75 мм (3&quot;), 10 атм, гофрированный, морозостойкий ПВХ от -40С до +55С, защита от УФ, красный, 10м"/>
    <s v="ВсеПрофилиРу (ИП Жаботинский Евгений Яковлевич)"/>
    <x v="4"/>
    <s v="красный"/>
    <s v="дренажный"/>
    <x v="0"/>
    <n v="10"/>
    <x v="1"/>
    <n v="9880"/>
    <n v="988"/>
    <s v="https://www.ozon.ru/product/shlang-assenizatorskiy-naporno-vsasyvayushchiy-75-mm-3-10-atm-gofrirovannyy-morozostoykiy-pvh-ot-892387097/?asb=d5elQ82I5fz4WCkjnRaXKWKLT%252Fv0esNwhczJ%252FB6B6%252FI%253D&amp;asb2=2avZYEUQoi_5Epfj_7DdOmiufT3vbq33OWtMF6KXh2NemqX6KBcTv1rPLPsUI4xJ&amp;avtc=1&amp;avte=2&amp;avts=1684419459&amp;sh=wqyUGu0eJw"/>
  </r>
  <r>
    <x v="0"/>
    <s v="Шланг Ассенизаторский напорно-всасывающий 75 мм (3&quot;), 10 атм, гофрированный, морозостойкий ПВХ от -40С до +55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29971"/>
    <n v="999.0333333333333"/>
    <s v="https://www.ozon.ru/product/shlang-assenizatorskiy-naporno-vsasyvayushchiy-75mm-3-10-atm-gofrirovannyy-morozostoykiy-pvh-ot-892391959/?asb=d5elQ82I5fz4WCkjnRaXKWKLT%252Fv0esNwhczJ%252FB6B6%252FI%253D&amp;asb2=2avZYEUQoi_5Epfj_7DdOmiufT3vbq33OWtMF6KXh2NemqX6KBcTv1rPLPsUI4xJ&amp;avtc=1&amp;avte=2&amp;avts=1684419459&amp;from_sku=892387097&amp;from_url=https%253A%252F%252Fwww.ozon.ru%252Fcategory%252Fshlangi-i-komplekty-dlya-poliva-14641%252F%253Fgardenwateringmaterial%253D30040%2526hosediameter%253D267413%2526hosetype%253D155847%25252C175848&amp;oos_search=false&amp;sh=wqyUGu0eJw"/>
  </r>
  <r>
    <x v="0"/>
    <s v="Шланг напорно-всасывающий 75 мм (3&quot;), 10 атм (СЕВЕР МОРОЗОСТОЙКИЙ до -55С), ассенизаторский, гофрированный, ( ПВХ / Каучук ), защита от УФ, зеленый, 10м"/>
    <s v="ВсеПрофилиРу (ИП Жаботинский Евгений Яковлевич)"/>
    <x v="4"/>
    <s v="зеленый"/>
    <s v="ассенизаторский"/>
    <x v="2"/>
    <n v="10"/>
    <x v="1"/>
    <n v="18017"/>
    <n v="1801.7"/>
    <s v="https://www.ozon.ru/product/shlang-naporno-vsasyvayushchiy-75-mm-3-10-atm-sever-morozostoykiy-do-55s-assenizatorskiy-924799658/?asb=D7VV11oi2mXGZWZa2%252Fzt2Et9sPlW61JIUoG8KB6qQgQ%253D&amp;asb2=2MN5zfzy9pc6mNeEBviGD-LJM6rHdzGvqFD8MEoH_SRHWoWWaghaXakA7cVGLqTs&amp;avtc=1&amp;avte=2&amp;avts=1684419459&amp;sh=wqyUGskIKQ"/>
  </r>
  <r>
    <x v="0"/>
    <s v="Шланг напорно-всасывающий 75 мм (3&quot;), 10 атм (СЕВЕР МОРОЗОСТОЙКИЙ до -55С), ассенизаторский, гофрированный, ( ПВХ / Каучук ), защита от УФ, зеленый, 30м"/>
    <s v="ВсеПрофилиРу (ИП Жаботинский Евгений Яковлевич)"/>
    <x v="4"/>
    <s v="зеленый"/>
    <s v="ассенизаторский"/>
    <x v="2"/>
    <n v="30"/>
    <x v="1"/>
    <n v="50131"/>
    <n v="1671.0333333333333"/>
    <s v="https://www.ozon.ru/product/shlang-naporno-vsasyvayushchiy-75-mm-3-10-atm-sever-morozostoykiy-do-55s-assenizatorskiy-924796821/?asb=D7VV11oi2mXGZWZa2%252Fzt2Et9sPlW61JIUoG8KB6qQgQ%253D&amp;asb2=2MN5zfzy9pc6mNeEBviGD-LJM6rHdzGvqFD8MEoH_SRHWoWWaghaXakA7cVGLqTs&amp;avtc=1&amp;avte=2&amp;avts=1684419459&amp;from_sku=924799658&amp;from_url=https%253A%252F%252Fwww.ozon.ru%252Fcategory%252Fshlangi-i-komplekty-dlya-poliva-14641%252F%253Fgardenwateringmaterial%253D30040%2526hosediameter%253D267413%2526hosetype%253D155847%25252C175848&amp;oos_search=false&amp;sh=wqyUGskIKQ"/>
  </r>
  <r>
    <x v="0"/>
    <s v="Шланг ассенизаторский Агро Эластик 102мм -7 метров. Морозостойкий."/>
    <s v="Гараж Мастер (ИП Симдянов Виталий Викторович)"/>
    <x v="9"/>
    <s v="красный"/>
    <s v="ассенизаторский"/>
    <x v="2"/>
    <n v="7"/>
    <x v="2"/>
    <n v="10251"/>
    <n v="1464.4285714285713"/>
    <s v="https://www.ozon.ru/product/shlang-assenizatorskiy-agro-elastik-102mm-7-metrov-morozostoykiy-842881934/?avtc=1&amp;avte=2&amp;avts=1685366321&amp;sh=wqyUGuYg6g"/>
  </r>
  <r>
    <x v="0"/>
    <s v="Шланг ассенизаторский 010SSZ (п-р. Болгария) 76мм-7 метров"/>
    <s v="Гараж Мастер (ИП Симдянов Виталий Викторович)"/>
    <x v="10"/>
    <s v="зеленый"/>
    <s v="ассенизаторский"/>
    <x v="2"/>
    <n v="7"/>
    <x v="2"/>
    <n v="10346"/>
    <n v="1478"/>
    <s v="https://www.ozon.ru/product/shlang-assenizatorskiy-010ssz-p-r-bolgariya-76mm-7-metrov-883144091/?asb=cQwZHQV0MQaJabHe6f%252FvVsyfaTM22vb55CGRTvFF1dE%253D&amp;asb2=jlhHpdkxKlYK19kFlZTzfitUhtMBLpAjunTdNjPtvhbw3M-V6zroHqDHqe28fTwC&amp;avtc=1&amp;avte=2&amp;avts=1684491547&amp;from_sku=842992107&amp;from_url=https%253A%252F%252Fwww.ozon.ru%252Fcategory%252Fshlangi-i-komplekty-dlya-poliva-14641%252F%253Fhosediameter%253D267415&amp;oos_search=false&amp;sh=wqyUGnr7XQ"/>
  </r>
  <r>
    <x v="0"/>
    <s v="Шланг Ассенизаторский (УСИЛЕННЫЙ) напорно-всасывающий 102 мм (4&quot;), 10 атм, гофрированный, ударопрочный, морозостойкий ПВХ от -40С до +55С, защита от УФ, серый, 10м"/>
    <s v="ВсеПрофилиРу (ИП Жаботинский Евгений Яковлевич)"/>
    <x v="4"/>
    <s v="серый"/>
    <s v="ассенизаторский"/>
    <x v="2"/>
    <n v="10"/>
    <x v="2"/>
    <n v="16561"/>
    <n v="1656.1"/>
    <s v="https://www.ozon.ru/product/shlang-assenizatorskiy-usilennyy-naporno-vsasyvayushchiy-102-mm-4-10-atm-gofrirovannyy-915361521/?asb=%252FfwZkjMHfEculVvn%252ByIQqclaxXr9DGHmlLoyvVLUVVA%253D&amp;asb2=HnKf6prfB8qujBGfqGXGnCUy7lzrk58ahV5NuSKet5hvW_wBEeP3E6cWcP243wmT&amp;avtc=1&amp;avte=2&amp;avts=1684491547&amp;from_sku=915361364&amp;from_url=https%253A%252F%252Fwww.ozon.ru%252Fcategory%252Fshlangi-i-komplekty-dlya-poliva-14641%252F%253Fhosediameter%253D267415&amp;oos_search=false&amp;sh=wqyUGgCVkg"/>
  </r>
  <r>
    <x v="0"/>
    <s v="Шланг Ассенизаторский (УСИЛЕННЫЙ) напорно-всасывающий 102 мм (4&quot;), 10 атм, гофрированный, ударопрочный, морозостойкий ПВХ от -40С до +55С, защита от УФ, серый, 30м"/>
    <s v="ВсеПрофилиРу (ИП Жаботинский Евгений Яковлевич)"/>
    <x v="4"/>
    <s v="серый"/>
    <s v="ассенизаторский"/>
    <x v="2"/>
    <n v="30"/>
    <x v="2"/>
    <n v="49385"/>
    <n v="1646.1666666666667"/>
    <s v="https://www.ozon.ru/product/shlang-assenizatorskiy-usilennyy-naporno-vsasyvayushchiy-102-mm-4-10-atm-gofrirovannyy-915701441/?asb=%252FfwZkjMHfEculVvn%252ByIQqclaxXr9DGHmlLoyvVLUVVA%253D&amp;asb2=HnKf6prfB8qujBGfqGXGnCUy7lzrk58ahV5NuSKet5hvW_wBEeP3E6cWcP243wmT&amp;avtc=1&amp;avte=2&amp;avts=1684491547&amp;from_sku=915361364&amp;from_url=https%253A%252F%252Fwww.ozon.ru%252Fcategory%252Fshlangi-i-komplekty-dlya-poliva-14641%252F%253Fhosediameter%253D267415&amp;oos_search=false&amp;sh=wqyUGgCVkg"/>
  </r>
  <r>
    <x v="0"/>
    <s v="Шланг напорно - всасывающий 100 мм (4&quot;), 10 атм (УСИЛЕННЫЙ), гофрированный, морозостойкий ПВХ от -40С до 60С, защита от УФ, красный, 10м"/>
    <s v="ВсеПрофилиРу (ИП Жаботинский Евгений Яковлевич)"/>
    <x v="4"/>
    <s v="красный"/>
    <s v="дренажный"/>
    <x v="0"/>
    <n v="10"/>
    <x v="2"/>
    <n v="15366"/>
    <n v="1536.6"/>
    <s v="https://www.ozon.ru/product/shlang-naporno-vsasyvayushchiy-100mm-4-10-atm-usilennyy-gofrirovannyy-morozostoykiy-pvh-ot-40s-do-888654062/?asb=n39Jy%252BTBnM%252BvTJl%252FcYwtIrr%252F1Bq1t2UZxiG8Oe2GQNIr4HsCxmKdjThBParIVwo9&amp;asb2=9-H2TQ77BZA0cEDGCgxSIle5Zq6kjVf2fzgIwqqXDjsQteh5BSF5eVYNc4VYqPCBS8f_SthpMcsUsOa8xukdlLjdenrjRzUq-a9LI9d4oZujAuOffZYGmbaEddBpHtmfH0KAUc7qqgTGJXQ_9jtMr64g1NWVYEqsfKVu1fT-PB8&amp;avtc=1&amp;avte=2&amp;avts=1684491547&amp;from_sku=888654598&amp;from_url=https%253A%252F%252Fwww.ozon.ru%252Fcategory%252Fshlangi-i-komplekty-dlya-poliva-14641%252F%253Fhosediameter%253D267415&amp;oos_search=false&amp;sh=wqyUGsOy8Q"/>
  </r>
  <r>
    <x v="0"/>
    <s v="Шланг напорно - всасывающий 100 мм (4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2"/>
    <n v="45382"/>
    <n v="1512.7333333333333"/>
    <s v="https://www.ozon.ru/product/shlang-naporno-vsasyvayushchiy-100mm-4-10-atm-usilennyy-gofrirovannyy-morozostoykiy-pvh-ot-40s-do-888654623/?asb=n39Jy%252BTBnM%252BvTJl%252FcYwtIrr%252F1Bq1t2UZxiG8Oe2GQNIr4HsCxmKdjThBParIVwo9&amp;asb2=9-H2TQ77BZA0cEDGCgxSIle5Zq6kjVf2fzgIwqqXDjsQteh5BSF5eVYNc4VYqPCBS8f_SthpMcsUsOa8xukdlLjdenrjRzUq-a9LI9d4oZujAuOffZYGmbaEddBpHtmfH0KAUc7qqgTGJXQ_9jtMr64g1NWVYEqsfKVu1fT-PB8&amp;avtc=1&amp;avte=2&amp;avts=1684491547&amp;from_sku=888654598&amp;from_url=https%253A%252F%252Fwww.ozon.ru%252Fcategory%252Fshlangi-i-komplekty-dlya-poliva-14641%252F%253Fhosediameter%253D267415&amp;oos_search=false&amp;sh=wqyUGsOy8Q"/>
  </r>
  <r>
    <x v="0"/>
    <s v="Шланг Ассенизаторский напорно-всасывающий 102 мм (4&quot;), 10 атм, гофрированный, морозостойкий ПВХ от -40С до +55С, защита от УФ, красный, 10м"/>
    <s v="ВсеПрофилиРу (ИП Жаботинский Евгений Яковлевич)"/>
    <x v="4"/>
    <s v="красный"/>
    <s v="ассенизаторский"/>
    <x v="2"/>
    <n v="10"/>
    <x v="2"/>
    <n v="14550"/>
    <n v="1455"/>
    <s v="https://www.ozon.ru/product/shlang-assenizatorskiy-naporno-vsasyvayushchiy-102-mm-4-10-atm-gofrirovannyy-morozostoykiy-pvh-ot-892471838/?asb=NAOIqHeoXXx2VjiTjT9MaEUNKohTBFLRPyul8UHXTeM%253D&amp;asb2=yjGUcY5JVtnWJi-P5yb76CWB5tucyDo8-fm0R-rgB87DhBCpG6QFYekjgalW3x70&amp;avtc=1&amp;avte=2&amp;avts=1684491547&amp;from_sku=892460182&amp;from_url=https%253A%252F%252Fwww.ozon.ru%252Fcategory%252Fshlangi-i-komplekty-dlya-poliva-14641%252F%253Fhosediameter%253D267415&amp;oos_search=false&amp;sh=wqyUGv_WXg"/>
  </r>
  <r>
    <x v="0"/>
    <s v="Шланг Ассенизаторский напорно-всасывающий 102 мм (4&quot;), 10 атм, гофрированный, морозостойкий ПВХ от -40С до +55С, защита от УФ, красный, 30м"/>
    <s v="ВсеПрофилиРу (ИП Жаботинский Евгений Яковлевич)"/>
    <x v="4"/>
    <s v="красный"/>
    <s v="ассенизаторский"/>
    <x v="2"/>
    <n v="30"/>
    <x v="2"/>
    <n v="43389"/>
    <n v="1446.3"/>
    <s v="https://www.ozon.ru/product/shlang-assenizatorskiy-naporno-vsasyvayushchiy-102mm-4-10-atm-gofrirovannyy-morozostoykiy-pvh-ot-892486646/?asb=NAOIqHeoXXx2VjiTjT9MaEUNKohTBFLRPyul8UHXTeM%253D&amp;asb2=yjGUcY5JVtnWJi-P5yb76CWB5tucyDo8-fm0R-rgB87DhBCpG6QFYekjgalW3x70&amp;avtc=1&amp;avte=2&amp;avts=1684491547&amp;from_sku=892460182&amp;from_url=https%253A%252F%252Fwww.ozon.ru%252Fcategory%252Fshlangi-i-komplekty-dlya-poliva-14641%252F%253Fhosediameter%253D267415&amp;oos_search=false&amp;sh=wqyUGv_WXg"/>
  </r>
  <r>
    <x v="0"/>
    <s v="Шланг напорно-всасывающий 102 мм (4&quot;), 10 атм (СЕВЕР МОРОЗОСТОЙКИЙ до -55С), ассенизаторский, гофрированный, ( ПВХ / Каучук ), защита от УФ, зеленый, 10м"/>
    <s v="ВсеПрофилиРу (ИП Жаботинский Евгений Яковлевич)"/>
    <x v="4"/>
    <s v="зеленый"/>
    <s v="ассенизаторский"/>
    <x v="2"/>
    <n v="10"/>
    <x v="2"/>
    <n v="21263"/>
    <n v="2126.3000000000002"/>
    <s v="https://www.ozon.ru/product/shlang-naporno-vsasyvayushchiy-102-mm-4-10-atm-sever-morozostoykiy-do-55s-assenizatorskiy-924372438/?asb=N4OCltFZNkw%252BpIs7yeAgVt%252BbYCx7PTFEruTJNgyEa7c%253D&amp;asb2=8RN_ahgIEGECRbyUG7Hw2Qa70m8MYHzm7iZRfLXB8D4cN3o9HsP4tRn-BsEUQM22&amp;avtc=1&amp;avte=2&amp;avts=1684491547&amp;from_sku=924354726&amp;from_url=https%253A%252F%252Fwww.ozon.ru%252Fcategory%252Fshlangi-i-komplekty-dlya-poliva-14641%252F%253Fhosediameter%253D267415&amp;oos_search=false&amp;sh=wqyUGnTCXg"/>
  </r>
  <r>
    <x v="0"/>
    <s v="Шланг напорно-всасывающий 102 мм (4&quot;), 10 атм (СЕВЕР МОРОЗОСТОЙКИЙ до -55С), ассенизаторский, гофрированный, ( ПВХ / Каучук ), защита от УФ, зеленый, 30м"/>
    <s v="ВсеПрофилиРу (ИП Жаботинский Евгений Яковлевич)"/>
    <x v="4"/>
    <s v="зеленый"/>
    <s v="ассенизаторский"/>
    <x v="2"/>
    <n v="30"/>
    <x v="2"/>
    <n v="65122"/>
    <n v="2170.7333333333331"/>
    <s v="https://www.ozon.ru/product/shlang-naporno-vsasyvayushchiy-102-mm-4-10-atm-sever-morozostoykiy-do-55s-assenizatorskiy-924791423/?asb=N4OCltFZNkw%252BpIs7yeAgVt%252BbYCx7PTFEruTJNgyEa7c%253D&amp;asb2=8RN_ahgIEGECRbyUG7Hw2Qa70m8MYHzm7iZRfLXB8D4cN3o9HsP4tRn-BsEUQM22&amp;avtc=1&amp;avte=2&amp;avts=1684491547&amp;from_sku=924354726&amp;from_url=https%253A%252F%252Fwww.ozon.ru%252Fcategory%252Fshlangi-i-komplekty-dlya-poliva-14641%252F%253Fhosediameter%253D267415&amp;oos_search=false&amp;sh=wqyUGnTCXg"/>
  </r>
  <r>
    <x v="0"/>
    <s v="Шланг для дренажного насоса 100 мм (4&quot;), 7 атм, напорно-всасывающий, гофрированный, морозостойкий ПВХ от -40С до 60С, защита от УФ, красный, 10м"/>
    <s v="ВсеПрофилиРу (ИП Жаботинский Евгений Яковлевич)"/>
    <x v="4"/>
    <s v="красный"/>
    <s v="дренажный"/>
    <x v="0"/>
    <n v="10"/>
    <x v="2"/>
    <n v="7532"/>
    <n v="753.2"/>
    <s v="https://www.ozon.ru/product/shlang-naporno-vsasyvayushchiy-100mm-4-7-atm-gofrirovannyy-morozostoykiy-pvh-ot-40s-do-60s-zashchita-881409855/?asb=fWOP%252Fcz2GmQLq8bKBJYsah%252FJ42G67qq%252BPZHSsvARcuI%253D&amp;asb2=gUddTm1iNBBbjIR9fRbtreADcKMCZSJd56C1gXJ4yMYh8qfSMVdrmoAOEyn2TiBg&amp;avtc=1&amp;avte=2&amp;avts=1684491547&amp;from_sku=881409732&amp;from_url=https%253A%252F%252Fwww.ozon.ru%252Fcategory%252Fshlangi-i-komplekty-dlya-poliva-14641%252F%253Fhosediameter%253D267415&amp;oos_search=false&amp;sh=wqyUGgewfg"/>
  </r>
  <r>
    <x v="0"/>
    <s v="Шланг для дренажного насоса 100 мм (4&quot;), 7 атм, напорно-всасывающий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2"/>
    <n v="23014"/>
    <n v="767.13333333333333"/>
    <s v="https://www.ozon.ru/product/shlang-naporno-vsasyvayushchiy-100mm-4-7-atm-gofrirovannyy-morozostoykiy-pvh-ot-40s-do-60s-zashchita-881409859/?asb=fWOP%252Fcz2GmQLq8bKBJYsah%252FJ42G67qq%252BPZHSsvARcuI%253D&amp;asb2=gUddTm1iNBBbjIR9fRbtreADcKMCZSJd56C1gXJ4yMYh8qfSMVdrmoAOEyn2TiBg&amp;avtc=1&amp;avte=2&amp;avts=1684491547&amp;from_sku=881409732&amp;from_url=https%253A%252F%252Fwww.ozon.ru%252Fcategory%252Fshlangi-i-komplekty-dlya-poliva-14641%252F%253Fhosediameter%253D267415&amp;oos_search=false&amp;sh=wqyUGgewfg"/>
  </r>
  <r>
    <x v="1"/>
    <s v="Шланг для дренажного насоса морозостойкий/зимний/ армированный из ПВХ d 50 мм ( длина 10 метров ) Tuboflex напорно-всасывающий ДомовоД ШНВМ50-10"/>
    <s v="Домовод (ИП «Демин Дмитрий Валентинович »)"/>
    <x v="0"/>
    <s v="синий"/>
    <s v="дренажный"/>
    <x v="0"/>
    <n v="10"/>
    <x v="0"/>
    <n v="5239"/>
    <n v="523.9"/>
    <s v="https://market.yandex.ru/product--shlang-naporno-vsasyvaiushchii-morozostoikii-shnvm50/1778976273?glfilter=23674610%3A10~10_101861483277&amp;cpa=1&amp;cpc=FMN1DR1Bua36yeqICDt-1Jz_Uc2apVu3vjC3qehcI4Vu_tZxnMlDNWxqRrGpDOnjL4aBLBuIbRDPptXfX5DXWRCjFTsUhpy8YYy2B1DgI-B2Wfm4RiGrZ5Ej0LDF4Sfv-CgMc-3b-6u7WQfILPl3GPtyMnKUamKRvYhQALKdJ3HeUEV45EWUcrfghLRYXvdoP-_0nGNGQMRlzk3tpv4hxLci5FdF9LvoKSw8ZAn_Ez4ZfU87T9bVXOjYdt5E_i5TMYyK_EYtSZQ1AwzjvfSw7A%2C%2C&amp;sku=101861483277&amp;do-waremd5=IgrFf6m7gVJYi_HXT7LY7A&amp;nid=18033952"/>
  </r>
  <r>
    <x v="1"/>
    <s v="Шланг для дренажного насоса морозостойкий напорно-всасывающий из ПВХ d50 мм (5 метров ) ДомовоД ШНВС50-5"/>
    <s v="Домовод (ИП «Демин Дмитрий Валентинович »)"/>
    <x v="3"/>
    <s v="белый"/>
    <s v="дренажный"/>
    <x v="0"/>
    <n v="5"/>
    <x v="0"/>
    <n v="2337"/>
    <n v="467.4"/>
    <s v="https://market.yandex.ru/product--shlang-dlia-drenazhnogo-nasosa-morozostoikii-armirovannyi-prozrachnyi-iz-pvkh-d-50-mm/1793946460?glfilter=23674610%3A5~5_101884357832&amp;cpc=FMN1DR1Bua0tCa7_OPdtAzvm9K_EgwkCpYGlj6t6lsvPxezWTVQA7BnlcMoMHa_kz-p-lUfGqmRp8JxQDBnYAUtEisDe1awv-ph68dFeX-SzBCd7-qNOtfeeuHgsqBcNstADd3VmSvHqbdJLtvXJ4Yk5xWXpPkcWSDALSxcsbn0KhoYzTb3_dEb-9JRR7YYvYetatsx3FB1ZJBas70i1l1mHcUBuI5hXJuHSXnVq0X6y9-4e0fJPlu2quOr622vmGhub5leR8pS9-aoqzdLCUg%2C%2C&amp;sku=101884357832&amp;do-waremd5=J7DnsNK5qcRqzcDtkYGo1Q&amp;sponsored=1&amp;cpa=1&amp;nid=18033952"/>
  </r>
  <r>
    <x v="1"/>
    <s v="Шланг для дренажного насоса морозостойкий напорно-всасывающий из ПВХ d50 мм (5 метров ) ДомовоД ШНВС50-10"/>
    <s v="Домовод (ИП «Демин Дмитрий Валентинович »)"/>
    <x v="3"/>
    <s v="белый"/>
    <s v="дренажный"/>
    <x v="0"/>
    <n v="10"/>
    <x v="0"/>
    <n v="4511"/>
    <n v="451.1"/>
    <s v="https://market.yandex.ru/product--shlang-dlia-drenazhnogo-nasosa-morozostoikii-armirovannyi-prozrachnyi-iz-pvkh-d-50-mm/1793946460?glfilter=23674610%3A10~10_101884357839&amp;cpa=1&amp;cpc=FMN1DR1Bua0tCa7_OPdtAzvm9K_EgwkCpYGlj6t6lsvPxezWTVQA7BnlcMoMHa_kz-p-lUfGqmRp8JxQDBnYAUtEisDe1awv-ph68dFeX-SzBCd7-qNOtfeeuHgsqBcNstADd3VmSvHqbdJLtvXJ4Yk5xWXpPkcWSDALSxcsbn0KhoYzTb3_dEb-9JRR7YYvYetatsx3FB1ZJBas70i1l1mHcUBuI5hXJuHSXnVq0X6y9-4e0fJPlu2quOr622vmGhub5leR8pS9-aoqzdLCUg%2C%2C&amp;sku=101884357839&amp;do-waremd5=J7DnsNK5qcRqzcDtkYGo1Q&amp;sponsored=1&amp;nid=18033952"/>
  </r>
  <r>
    <x v="1"/>
    <s v="Шланг для дренажного насоса морозостойкий напорно-всасывающий из ПВХ d50 мм (5 метров ) ДомовоД ШНВС50-30"/>
    <s v="Домовод (ИП «Демин Дмитрий Валентинович »)"/>
    <x v="3"/>
    <s v="белый"/>
    <s v="дренажный"/>
    <x v="0"/>
    <n v="30"/>
    <x v="0"/>
    <n v="11896"/>
    <n v="396.53333333333336"/>
    <s v="https://market.yandex.ru/product--shlang-dlia-drenazhnogo-nasosa-morozostoikii-armirovannyi-prozrachnyi-iz-pvkh-d-50-mm/1793946460?glfilter=23674610%3A30~30_101884357842&amp;cpa=1&amp;cpc=FMN1DR1Bua0tCa7_OPdtAzvm9K_EgwkCpYGlj6t6lsvPxezWTVQA7BnlcMoMHa_kz-p-lUfGqmRp8JxQDBnYAUtEisDe1awv-ph68dFeX-SzBCd7-qNOtfeeuHgsqBcNstADd3VmSvHqbdJLtvXJ4Yk5xWXpPkcWSDALSxcsbn0KhoYzTb3_dEb-9JRR7YYvYetatsx3FB1ZJBas70i1l1mHcUBuI5hXJuHSXnVq0X6y9-4e0fJPlu2quOr622vmGhub5leR8pS9-aoqzdLCUg%2C%2C&amp;sku=101884357842&amp;do-waremd5=J7DnsNK5qcRqzcDtkYGo1Q&amp;sponsored=1&amp;nid=18033952"/>
  </r>
  <r>
    <x v="1"/>
    <s v="Шланг WWQ HB-50/10B, 2&quot; (50 мм), 10 м"/>
    <s v="Холодильник.ру (ООО «ЭДИЛ-ИМПОРТ»)"/>
    <x v="11"/>
    <s v="белый"/>
    <s v="пищевой"/>
    <x v="3"/>
    <n v="10"/>
    <x v="0"/>
    <n v="4799"/>
    <n v="479.9"/>
    <s v="https://market.yandex.ru/product--shlang-wwq-hb-50-10b-2-50-mm-10-m/418965390?cpc=FMN1DR1Bua0voWlxgVCC3qJaK8qXkPRyTbVtkxCtD-UPyPQxmELd5o239xPYEshMh2LnAw8eKYIy5Exclgt4_tC3f-YVB0q2Rznn-5yTjPTtIgezICSNl3vyj8nSKm1OTJoELgSOCIdmNqn4XjOPDl19R406hu7J6BMCWUJjoOmO7qYHkx3BJyn5jn4cT5qn71xqHlb8Tj4%2C&amp;sku=100610466333&amp;do-waremd5=5W7SPqT8363DZXWlD-YfeA&amp;cpa=1&amp;nid=18033952"/>
  </r>
  <r>
    <x v="1"/>
    <s v="Шланг WWQ HB-50/30B, 2&quot; (50 мм), 30 м"/>
    <s v="ОНЛАЙНТРЕЙД.РУ (ООО «ОнЛайн Трейд»)"/>
    <x v="11"/>
    <s v="белый"/>
    <s v="пищевой"/>
    <x v="3"/>
    <n v="30"/>
    <x v="0"/>
    <n v="13400"/>
    <n v="446.66666666666669"/>
    <s v="https://market.yandex.ru/product--shlang-wwq-hb-50-30b-2-50-mm-30-m/418964349?cpc=FMN1DR1Bua0HbOsfV-8IJ9pPJwfsWzCeB6OSqmciN2rKPhb5wnM26HFbtTxhT12Y-WbdgASnheeUIX97klGKyUFIIFbPgOEzQSqxEzOZBNMU8WUDSMWrdsRRRiFDXFRacTTtHQYUiI3LjUJ0mxjTi_gFi_4Guf9plMpFXLrFTHfd8pZ4nSlIePxS06ItwtGNqmoLD6jus16v8odh0yjkDrxlqQdb9sXgtM9Z6xjxyIhm2xCnYg3LB0mlxHfdrn6exDdA3OSAF_z3yikJMiva7w%2C%2C&amp;sku=100610466334&amp;do-waremd5=XHZBCuwFD_n9Pl1RyTvUCQ&amp;sponsored=1&amp;cpa=1&amp;nid=18033952"/>
  </r>
  <r>
    <x v="1"/>
    <s v="Шланг для дренажного насоса / Шланг армированный / Шланг напорно-всасывающий d25мм (30м) Tuboflex"/>
    <s v="Вода и Тепло 67 (ИП «Гордеенков Александр Леонидович»)"/>
    <x v="0"/>
    <s v="желтый"/>
    <s v="дренажный"/>
    <x v="0"/>
    <n v="30"/>
    <x v="0"/>
    <n v="7264"/>
    <n v="242.13333333333333"/>
    <s v="https://market.yandex.ru/product--shlang-naporno-vsasyvaiushchii-lait-vnutrennii-diametr-30m-zheltyi-tuboflex/1449300407?glfilter=27142895%3A40475619_101462505685&amp;cpa=1&amp;cpc=FMN1DR1Bua21B3VMIFFR8yNhUDWEMp3DnojXMfpRTHxv20p9bFhCHhvx_x29wyKvJfVLa21F_9jv6mBQOnfZqP7axb_Dsp_jkxRyOxqC2ZVtd8DN1i2B3zWNfSCBsukXlnjpaGGeQr22uql15AsrRZ5bvghFFMMt6cfsuPtZR4vLEkYDWxaz3RELoCUzxnZDdDriJfOd48O4Y27jERK8n5lP3tEB8XZp1NjG3NIqLC02-FvAmj7Wbg26KLfZK4G6h5XZ4H7vSRLXMp1gNCnCyQ%2C%2C&amp;sku=101462505685&amp;do-waremd5=k1VNW6WmKiBEasVdzGoYuA&amp;sponsored=1&amp;nid=18033952"/>
  </r>
  <r>
    <x v="1"/>
    <s v="Oase Спиральный шланг, зеленый, 2in(50мм)"/>
    <s v="АкваДизайн (ИП «Ферцер Дмитрий Дмитриевич»)"/>
    <x v="12"/>
    <s v="зеленый"/>
    <s v="дренажный"/>
    <x v="0"/>
    <n v="1"/>
    <x v="0"/>
    <n v="969"/>
    <n v="969"/>
    <s v="https://market.yandex.ru/product--oase-spiralnyi-shlang-zelenyi-2in-50mm/1700635947?cpc=FMN1DR1Bua1_k4vD-zdlLpszrfioZsrGk9sNbrkq5-i3NHOQoZizvfe0P_d8BAkYQSn5Y1J8bPbaSvaO2AlGvlS27TpXnZsR0YoW9At3IW67ZyM_5-cWF8e2bK5hYgzojOV3bF4f4UQWYJH_pAivh9GR3124ixF3--IGOfzAdESUK74C5T7EFMSGJZwI8OUUaHnvkX94o79XG4vSb13-ATrexZLq6Vbc04gRtOa2lHwX3pSRg5LX7YDevWZ7oX4m0ZtgH_IbkINdRvolDgbG5w%2C%2C&amp;sku=101630402051&amp;do-waremd5=Jmx3fAwu4fW979w-xYIZdg&amp;sponsored=1&amp;cpa=1&amp;nid=18033952"/>
  </r>
  <r>
    <x v="1"/>
    <s v="Шланг для дренажного насоса армированный ПВХ d 50 мм ( 5 метр ) напорно-всасывающий"/>
    <s v="СупермаркетУплотнений (ООО «ЦГС»)"/>
    <x v="6"/>
    <s v="белый"/>
    <s v="дренажный"/>
    <x v="0"/>
    <n v="5"/>
    <x v="0"/>
    <n v="1919"/>
    <n v="383.8"/>
    <s v="https://market.yandex.ru/product--shlang-dlia-drenazhnogo-nasosa-armirovannyi-pvkh-d-50-mm-5-metr-naporno-vsasyvaiushchii/1858680411?cpc=FMN1DR1Bua1_3ptlDDVocIS6h2xJvnGCUy8FKoLp5wKT4nZMQaxs0atbWlzWKL1blcH13JF4Ko3NSBl8jkflaKm86pN7zD-POR0y52qu3eZq4hPKfco0K3-OfCdRkJCtC8bw7f9bEtUJvML0tJyJAYAzi1SxflpZix6MSE2Rbpeq1286kT-t4IhjdVOLoYNHJtnsJPWN7Keu6PMhWOjgqZr4WnOUQ66-bY6tKQPNW92FaJ-hRQoIn1oCAjAhFWjMqpXf7AC6_HSicin_Q5g0ig%2C%2C&amp;sku=101950148608&amp;do-waremd5=2f5wtmh1vAbaA-DUJghMew&amp;cpa=1&amp;nid=18033952"/>
  </r>
  <r>
    <x v="1"/>
    <s v="Шланг напорно-всасывающий ПВХ Forplast 2&quot; 30м"/>
    <s v="Green Grill (ИП «Макаренко Ярослав Николаевич»)"/>
    <x v="13"/>
    <s v="зеленый"/>
    <s v="дренажный"/>
    <x v="0"/>
    <n v="30"/>
    <x v="0"/>
    <n v="8050"/>
    <n v="268.33333333333331"/>
    <s v="https://market.yandex.ru/product--shlang-naporno-vsasyvaiushchii-pvkh-forplast-2-30m/1816447227?cpc=FMN1DR1Bua042ZqXjIYJLTYJUSG7y7hX5rHE_ixYw1Dln2oCm6dqUNxlQGH992pY6THDF5ZadL-qFSS_sTKzbtiDwT5AfZxPDfsyywRPqFZvns-RoDPuRRgP6c5xqwGuvs-otguTznsrVppUPg_OOHNoCEau12VJ03UgJMxnpi4jH2_rJUfcUR1f_0IQLbbLV_coM2ob1dYNPxGkuXnErsOukfaPd9Bdnolcrlj-FpRejWNHmc603lXuZrmkg74x6skYI6haNbyTqpKh_OHgsQ%2C%2C&amp;sku=101940092293&amp;do-waremd5=Em7WWoCOpBUvooa89o4gdA&amp;cpa=1&amp;nid=18033952"/>
  </r>
  <r>
    <x v="1"/>
    <s v="Шланг спирально-витой (800L) 50мм 30м"/>
    <s v="Шопсантехник (ИП «Папян Алик Сережаевич»)"/>
    <x v="6"/>
    <s v="белый"/>
    <s v="дренажный"/>
    <x v="0"/>
    <n v="30"/>
    <x v="0"/>
    <n v="14130"/>
    <n v="471"/>
    <s v="https://market.yandex.ru/product--shlang-spiralno-vitoi-800l-50mm-30m/1751606035?cpc=FMN1DR1Bua19Ine8V8g-YlStFyJi-yp0MVb84y2W4DwrE6AlYUp19mY5jC7XVEFUnpFQ8zB9eiHD_4-JHvg_VlNUW1Gi-hJ8kNzXJw-dGPtfRMf5nwcsikDqWG1YwPYCDexg3ZKTqMZpHvdZEtYO-1lY_84hXIf-KhoDQoHx-4XsFb1DLMBeTI55zOSkqYwm4uHJ4dzqQcnBfd-SJDbNHnIiLUYAg0I6lsecE5B1X2fQtm1IFbcxVMKeuden1J2YnQ8wJs6x0IszbnPoTXb4NQ%2C%2C&amp;sku=101735517695&amp;do-waremd5=_4WzoP0ka6sII_D7uWHJDw&amp;sponsored=1&amp;cpa=1&amp;nid=18033952"/>
  </r>
  <r>
    <x v="1"/>
    <s v="Шланг ассенизаторский 10 метров (напорно-всасывающий) 50 мм Holzer Elastic"/>
    <s v="ООО ПК &quot;Хольцер Флексо&quot;"/>
    <x v="1"/>
    <s v="зеленый"/>
    <s v="ассенизаторский"/>
    <x v="2"/>
    <n v="10"/>
    <x v="0"/>
    <n v="6280"/>
    <n v="628"/>
    <s v="https://market.yandex.ru/product--shlang-assenizatorskii-10-metrov-naporno-vsasyvaiushchii-50-mm-holzer-elastic/1835542530?cpc=FMN1DR1Bua0dIPTD02affoCWusMHJqTG9wtPs9Vz3LC7ZQoe9NFzgb3kPxOTlryU0V225LJnf72Fm9KsUDQ9zDJRz55l_TAxuvcikDpTN7fp7hONJHR0PLbwhhqxtrC0cjWoPYXtZWzVib9UxgVyL0raqB6WS8xni7MYYFkRP_mtG7HAUkjAKCOTfsXAKgHAbTOM8H0eQvqOLc-01gjas_n8LcNCCFWM8rhikins82CpUEfH2jvo7OMglcsBTKV_HtE0vsMmSBHoJBq2DgCijw%2C%2C&amp;sku=101994496475&amp;do-waremd5=-DnIGeTQz5m6_7d3SX9zdg&amp;sponsored=1&amp;cpa=1&amp;nid=18033952"/>
  </r>
  <r>
    <x v="1"/>
    <s v="Шланг 10м (рукав напорно-всасывающий) для дренажного насоса диаметр 50 мм 2' морозостокий"/>
    <s v="ООО ПК &quot;Хольцер Флексо&quot;"/>
    <x v="1"/>
    <s v="зеленый"/>
    <s v="дренажный"/>
    <x v="0"/>
    <n v="10"/>
    <x v="0"/>
    <n v="6270"/>
    <n v="627"/>
    <s v="https://market.yandex.ru/product--shlang-10m-rukav-naporno-vsasyvaiushchii-dlia-drenazhnogo-nasosa-diametr-50-mm-2-morozostokii/1835544502?cpc=FMN1DR1Bua1wilO_mFCzN1CggfHNZAb7YKgs_zBrdy8UadT3f4rSA_HNgEqlbTmeo-irDLkqK50qHi2C2IbMvU6gKmh8sZx-CZ2FI5iAHVVRVF41YHAjrkO_MASBcTKUALpypbsYTgDG9k7DDDK290OoqQ9JWhWakCNYNbL1IgyC6DwMTbY130BCYyhWDoRp28J3-XKuK-dj1zT1Kcm0omI5DWH6EX2o_Cd6Q44cAJVh8kJTjibwDUKm9G3J9_IIdTrYoUbXkeEamfu0-QGhKg%2C%2C&amp;sku=101644629196&amp;do-waremd5=4d6tdxiQZV1nhCZcSzDf4A&amp;sponsored=1&amp;cpa=1&amp;nid=18033952"/>
  </r>
  <r>
    <x v="1"/>
    <s v="Шланг для дренажного насоса армированный ПВХ d 75 мм (30 метр ) напорно-всасывающий"/>
    <s v="СупермаркетУплотнений (ООО «ЦГС»)"/>
    <x v="6"/>
    <s v="белый"/>
    <s v="дренажный"/>
    <x v="0"/>
    <n v="30"/>
    <x v="1"/>
    <n v="18389"/>
    <n v="612.9666666666667"/>
    <s v="https://market.yandex.ru/product--shlang-dlia-drenazhnogo-nasosa-armirovannyi-pvkh-d-75-mm-30-metr-naporno-vsasyvaiushchii/1858680418?cpc=3Xiw91egKI4gJO0dbm4EMFXMh2eVmH37YU3Vi-TqKX0DVnN9IGlWHpjqCHG13puUsiAd_LFyLZ-HiYqOaoDEpxjqU9DJTASzgsDcQkH-1rM0hTh-dRgf5Q2newn2xqQQWj6umjnPWeHD_P7TTakjyrbdi3QBQj_xZGBaOD__RwxfI09H2t9-iAP70-ep4XTmTgsSU5KXt3IsqwOS4f89330f8OfRRi-5U2NBQaM3wpqjKibDjW2wroIPe-_20CBbzRkVMYZySbNXu-4EQ1SgaQ%2C%2C&amp;sku=101950148617&amp;do-waremd5=d-mp-oSwBZz-FQ_yR8nj1Q&amp;cpa=1&amp;nid=18033952"/>
  </r>
  <r>
    <x v="1"/>
    <s v="Шланг для дренажного насоса армированный ПВХ d 75 мм (10 метр ) напорно-всасывающий"/>
    <s v="СупермаркетУплотнений (ООО «ЦГС»)"/>
    <x v="6"/>
    <s v="белый"/>
    <s v="дренажный"/>
    <x v="0"/>
    <n v="10"/>
    <x v="1"/>
    <n v="4968"/>
    <n v="496.8"/>
    <s v="https://market.yandex.ru/product--shlang-dlia-drenazhnogo-nasosa-armirovannyi-pvkh-d-75-mm-10-metr-naporno-vsasyvaiushchii/1858680424?cpc=3Xiw91egKI5Z01QnOXK2OxpvuBGeKln0-xVerbI0XykC7SS760XfdZAyXGCZsz22vTpx9cUJFFQKa96f4ptSakhQ7_V6L_h09KH0lPSGG8QqUW-K03nzBGPwKI9gXiud3cPBTn_YxrXS8rRSccd1VgpK0egCg4k1rkqG2UVk34tTNtrnSvevmerTkfzbvDY-UwVqTNNeWl8i_gVB1xpk7aTVrT6abSIGy-hjZEr_7C7mRj9yjOBHXCFhqglN8px6R5xBKgqtoyJmMEB2TCkAgQ%2C%2C&amp;sku=101950148627&amp;do-waremd5=SNzToH8ZvjusAU18lV9CRw&amp;sponsored=1&amp;cpa=1&amp;nid=18033952"/>
  </r>
  <r>
    <x v="1"/>
    <s v="Шланг напорно-всасывающий ПВХ ТИП-4 &quot;(75 мм.) спиральный морозостойкий (10 метров)"/>
    <s v="ТД-Инструмент (ООО «ТД &quot;ТехСтройМаркет&quot;»)"/>
    <x v="3"/>
    <s v="желтый"/>
    <s v="дренажный"/>
    <x v="0"/>
    <n v="10"/>
    <x v="1"/>
    <n v="6958"/>
    <n v="695.8"/>
    <s v="https://market.yandex.ru/product--shlang-naporno-vsasyvaiushchii-pvkh-tip-4-75-mm-spiralnyi-morozostoikii-10-metrov/1776262312?cpc=3Xiw91egKI7JGZdjV80M6tRHUVLrMtCi7UTHblH9Ks8C0cgjtjS3hxguGLp9NoGr24PoZZJKGHsAgsYO_UbcTXs_hLBm1U0QXMP83pLqYSBi34LutoSBHkStNL8a6afMl9SVFRDk_utF0zhrf4CmDiTcyu4TEkIWo5piV82KbuFHWYWHKpoIcidNn8cY2zOyUuaHjmHV61w%2C&amp;sku=101847053955&amp;do-waremd5=03Qn81Ve5SmH1VP4Nwmx7w&amp;cpa=1&amp;nid=18033952"/>
  </r>
  <r>
    <x v="1"/>
    <s v="Шланг для дренажного насоса армированный ПВХ d100 мм ( 4 метр ) напорно-всасывающий"/>
    <s v="СупермаркетУплотнений (ООО «ЦГС»)"/>
    <x v="6"/>
    <s v="белый"/>
    <s v="дренажный"/>
    <x v="0"/>
    <n v="4"/>
    <x v="2"/>
    <n v="3707"/>
    <n v="926.75"/>
    <s v="https://market.yandex.ru/product--shlang-dlia-drenazhnogo-nasosa-armirovannyi-pvkh-d100-mm-4-metr-naporno-vsasyvaiushchii/1858680420?cpc=5ymvmfBtNJRbt51xFIa2arBZ8hBxK6c_hCoMqKUiTYa0CiDLqqR-UrK5HBjpw3tKpA0ldACcqqsdv7XNH6vDKtrrJwhvTZIJcZ945Fl9Ht4q3o6bAUiLapm_MAe66kzg2D0SoQUc_PNhV_O1gpV7ISfn6RTZ75e0mdLwdyY3XHJ12yVGxVjy4a-jdHrAo65y0S6dDNzqoEJEAX5imqV1sXLC_IN-d1pZhbQ-Gn7eW9vzJ3ZVL9iAu-7LnyzAQ0WgNbFZOvpMGwQ1ZDNEmkDgLQ%2C%2C&amp;sku=101950148547&amp;do-waremd5=PMsq40TbYpAgoQ7ZzDuOFg&amp;sponsored=1&amp;cpa=1&amp;nid=18033952"/>
  </r>
  <r>
    <x v="1"/>
    <s v="Шланг напорно-всасывающий 100 мм х 8 м FHT FUBAG 838704"/>
    <s v="Кум-Тигей инструмент (ООО «ИНСЕРВИС»)"/>
    <x v="7"/>
    <s v="серый"/>
    <s v="дренажный"/>
    <x v="0"/>
    <n v="8"/>
    <x v="2"/>
    <n v="12330"/>
    <n v="1541.25"/>
    <s v="https://market.yandex.ru/product--shlang-naporno-vsasyvaiushchii-100-mm-kh-8-m-fht-fubag-838704/101965126879?cpc=5ymvmfBtNJQEcDxhB2I9Vqe4Qp-ksGdujtPTh1iCTUIQ4AFP-z9M8XZYJmKF4aqjCOSqzTAU5-PgWCoEGefDhhbI9QIrQsnGWqfw0a5o2nH4_X-ZCct_gTGebZdEQNhrfPhBcCRWQo1Q1zUcKL36cIBcEE-Z_hWbrZVQxJ6KrB6GBVMyDSKmn21oieRTiZmJYKVrd3vJa0o%2C&amp;sku=101965126879&amp;do-waremd5=l7nlVLtfH_K7Ah3ICxcG8w&amp;cpa=1&amp;nid=18033952"/>
  </r>
  <r>
    <x v="2"/>
    <s v="Шланг ПВХ серия 200SC 50 мм армированный спиралью ПВХ"/>
    <s v="МПТ-Пластик"/>
    <x v="6"/>
    <s v="зеленый"/>
    <s v="дренажный"/>
    <x v="0"/>
    <n v="1"/>
    <x v="0"/>
    <n v="707"/>
    <n v="707"/>
    <s v="https://www.mptplastic.ru/products/naporno_vsasyvayushchie_shlangi_pvh/seriya_200sc/200sc50/"/>
  </r>
  <r>
    <x v="2"/>
    <s v="Шланг ПВХ серия 200SC 75 мм армированный спиралью ПВХ"/>
    <s v="МПТ-Пластик"/>
    <x v="6"/>
    <s v="зеленый"/>
    <s v="дренажный"/>
    <x v="0"/>
    <n v="1"/>
    <x v="1"/>
    <n v="1238"/>
    <n v="1238"/>
    <s v="https://www.mptplastic.ru/products/naporno_vsasyvayushchie_shlangi_pvh/seriya_200sc/200sc75/"/>
  </r>
  <r>
    <x v="2"/>
    <s v="Шланг ПВХ серия 200SC 100 мм армированный спиралью ПВХ"/>
    <s v="МПТ-Пластик"/>
    <x v="6"/>
    <s v="зеленый"/>
    <s v="дренажный"/>
    <x v="0"/>
    <n v="1"/>
    <x v="2"/>
    <n v="1945"/>
    <n v="1945"/>
    <s v="https://www.mptplastic.ru/products/naporno_vsasyvayushchie_shlangi_pvh/seriya_200sc/200sc100/"/>
  </r>
  <r>
    <x v="3"/>
    <s v="Шланг ассенизаторский  ПВХ Агро Эластик д. 76 мм"/>
    <s v="Ринком"/>
    <x v="9"/>
    <s v="красный"/>
    <s v="ассенизаторский"/>
    <x v="2"/>
    <n v="1"/>
    <x v="1"/>
    <n v="879"/>
    <n v="879"/>
    <s v="https://rinmarket.ru/catalog/shlangi/assenizatorskie/29047/"/>
  </r>
  <r>
    <x v="3"/>
    <s v="Шланг ассенизаторский ПВХ Агро Эластик д. 102 мм"/>
    <s v="Ринком"/>
    <x v="9"/>
    <s v="красный"/>
    <s v="ассенизаторский"/>
    <x v="2"/>
    <n v="1"/>
    <x v="2"/>
    <n v="1328"/>
    <n v="1328"/>
    <s v="https://rinmarket.ru/catalog/shlangi/assenizatorskie/29289/"/>
  </r>
  <r>
    <x v="3"/>
    <s v="Шланг ассенизаторский ПВХ Агро Эластик М д. 102 мм"/>
    <s v="Ринком"/>
    <x v="9"/>
    <s v="красный"/>
    <s v="ассенизаторский"/>
    <x v="2"/>
    <n v="1"/>
    <x v="2"/>
    <n v="1500"/>
    <n v="1500"/>
    <s v="https://rinmarket.ru/catalog/shlangi/assenizatorskie/35111/"/>
  </r>
  <r>
    <x v="3"/>
    <s v="Рукав ассенизаторский напорно-всасывающий д. 102 мм 010 SSZ Морозостойкий"/>
    <s v="Ринком"/>
    <x v="10"/>
    <s v="зеленый"/>
    <s v="ассенизаторский"/>
    <x v="2"/>
    <n v="1"/>
    <x v="2"/>
    <n v="2136"/>
    <n v="2136"/>
    <s v="https://rinmarket.ru/catalog/shlangi/assenizatorskie/29569/?utm_referrer=https%3A%2F%2Fyandex.ru%2Fproducts%2Fsearch%3Ftext%3D%25D0%25B0%25D1%2581%25D1%2581%25D0%25B5%25D0%25BD%25D0%25B8%25D0%25B7%25D0%25B0%25D1%2582%25D0%25BE%25D1%2580%25D1%2581%25D0%25BA%25D0%25B8%25D0%25B9%2520%25D1%2580%25D1%2583%25D0%25BA%25D0%25B0%25D0%25B2%2520%25D0%25BA%25D1%2583%25D0%25BF%25D0%25B8%25D1%2582%25D1%258C"/>
  </r>
  <r>
    <x v="4"/>
    <s v="Напорно-всасывающий шланг 50 мм, 10 м WWQ HB-50/10B"/>
    <s v="ООО «ВсеИнструменты.ру»"/>
    <x v="11"/>
    <s v="серый"/>
    <s v="дренажный"/>
    <x v="0"/>
    <n v="10"/>
    <x v="0"/>
    <n v="4500"/>
    <n v="450"/>
    <s v="https://www.vseinstrumenti.ru/product/naporno-vsasyvayuschij-shlang-50-mm-10-m-wwq-hb-50-10b-954699/"/>
  </r>
  <r>
    <x v="4"/>
    <s v="Напорно-всасывающий шланг 50 мм, 30 м WWQ HB-50/30B"/>
    <s v="ООО «ВсеИнструменты.ру»"/>
    <x v="11"/>
    <s v="серый"/>
    <s v="дренажный"/>
    <x v="0"/>
    <n v="30"/>
    <x v="0"/>
    <n v="13400"/>
    <n v="446.66666666666669"/>
    <s v="https://www.vseinstrumenti.ru/product/naporno-vsasyvayuschij-shlang-50-mm-30-m-wwq-hb-50-30b-954704/"/>
  </r>
  <r>
    <x v="4"/>
    <s v="Напорно-всасывающий морозостойкий шланг ПВХ, 7 атм НОВЭМ Снегирь 50мм 10м"/>
    <s v="ООО «ВсеИнструменты.ру»"/>
    <x v="4"/>
    <s v="красный"/>
    <s v="дренажный"/>
    <x v="0"/>
    <n v="10"/>
    <x v="0"/>
    <n v="4529"/>
    <n v="452.9"/>
    <s v="https://www.vseinstrumenti.ru/product/naporno-vsasyvayuschij-morozostojkij-shlang-pvh-7-atm-novem-snegir-50mm-10m-2202605/"/>
  </r>
  <r>
    <x v="4"/>
    <s v="Напорно-всасывающий морозостойкий шланг ПВХ, 7 атм НОВЭМ Снегирь 50мм 30м"/>
    <s v="ООО «ВсеИнструменты.ру»"/>
    <x v="4"/>
    <s v="красный"/>
    <s v="дренажный"/>
    <x v="0"/>
    <n v="30"/>
    <x v="0"/>
    <n v="9752"/>
    <n v="325.06666666666666"/>
    <s v="https://www.vseinstrumenti.ru/product/naporno-vsasyvayuschij-morozostojkij-shlang-pvh-7-atm-novem-snegir-50mm-30m-2202618/"/>
  </r>
  <r>
    <x v="4"/>
    <s v="Шланг ассенизаторский НОВЭМ 75мм 10м"/>
    <s v="ООО «ВсеИнструменты.ру»"/>
    <x v="4"/>
    <s v="красный"/>
    <s v="ассенизаторский"/>
    <x v="2"/>
    <n v="10"/>
    <x v="1"/>
    <n v="9883"/>
    <n v="988.3"/>
    <s v="https://www.vseinstrumenti.ru/product/shlang-assenizatorskij-novem-75mm-10m-2206998/"/>
  </r>
  <r>
    <x v="4"/>
    <s v="Напорно-всасывающий морозостойкий шланг ПВХ 7 атм НОВЭМ Снегирь 75мм 30м"/>
    <s v="ООО «ВсеИнструменты.ру»"/>
    <x v="4"/>
    <s v="красный"/>
    <s v="дренажный"/>
    <x v="0"/>
    <n v="30"/>
    <x v="1"/>
    <n v="23407"/>
    <n v="780.23333333333335"/>
    <s v="https://www.vseinstrumenti.ru/product/naporno-vsasyvayuschij-morozostojkij-shlang-pvh-7-atm-novem-snegir-75mm-30m-2202612/"/>
  </r>
  <r>
    <x v="4"/>
    <s v="Напорно-всасывающий морозостойкий шланг ПВХ 7 атм НОВЭМ Снегирь 75мм 10м"/>
    <s v="ООО «ВсеИнструменты.ру»"/>
    <x v="4"/>
    <s v="красный"/>
    <s v="дренажный"/>
    <x v="0"/>
    <n v="10"/>
    <x v="1"/>
    <n v="6243"/>
    <n v="624.29999999999995"/>
    <s v="https://www.vseinstrumenti.ru/product/naporno-vsasyvayuschij-morozostojkij-shlang-pvh-7-atm-novem-snegir-75mm-10m-2202620/"/>
  </r>
  <r>
    <x v="4"/>
    <s v="Шланг ассенизаторский НОВЭМ 102мм 30м"/>
    <s v="ООО «ВсеИнструменты.ру»"/>
    <x v="4"/>
    <s v="красный"/>
    <s v="ассенизаторский"/>
    <x v="2"/>
    <n v="30"/>
    <x v="2"/>
    <n v="46813"/>
    <n v="1560.4333333333334"/>
    <s v="https://www.vseinstrumenti.ru/product/shlang-assenizatorskij-novem-102mm-30m-2207000/"/>
  </r>
  <r>
    <x v="4"/>
    <s v="Шланг напорно-всасывающий (10 м; 50 мм) TEX 50/10L"/>
    <s v="ООО «ВсеИнструменты.ру»"/>
    <x v="14"/>
    <s v="серый"/>
    <s v="дренажный"/>
    <x v="0"/>
    <n v="10"/>
    <x v="0"/>
    <n v="4300"/>
    <n v="430"/>
    <s v="https://www.vseinstrumenti.ru/product/shlang-naporno-vsasyvayuschij-10-m-50-mm-tex-50-10l-1848410/"/>
  </r>
  <r>
    <x v="4"/>
    <s v="Напорно-всасывающий морозостойкий шланг 50 мм, 30 м WWQ HB-50/30M"/>
    <s v="ООО «ВсеИнструменты.ру»"/>
    <x v="14"/>
    <s v="серый"/>
    <s v="ассенизаторский"/>
    <x v="2"/>
    <n v="30"/>
    <x v="0"/>
    <n v="24300"/>
    <n v="810"/>
    <s v="https://www.vseinstrumenti.ru/product/naporno-vsasyvayuschij-morozostojkij-shlang-50-mm-30-m-wwq-hb-50-30m-1092503/"/>
  </r>
  <r>
    <x v="4"/>
    <s v="Напорно-всасывающий ассенизаторный шланг (15 м; 50 мм) TEX 50/15A"/>
    <s v="ООО «ВсеИнструменты.ру»"/>
    <x v="14"/>
    <s v="голубой"/>
    <s v="ассенизаторский"/>
    <x v="2"/>
    <n v="15"/>
    <x v="0"/>
    <n v="14520"/>
    <n v="968"/>
    <s v="https://www.vseinstrumenti.ru/product/naporno-vsasyvayuschij-assenizatornyj-shlang-15-m-50-mm-tex-50-15a-1968004/"/>
  </r>
  <r>
    <x v="4"/>
    <s v="Шланг напорно-всасывающий ассенизаторный (30 м; 50 мм) TEX 50/30A"/>
    <s v="ООО «ВсеИнструменты.ру»"/>
    <x v="14"/>
    <s v="голубой"/>
    <s v="ассенизаторский"/>
    <x v="2"/>
    <n v="30"/>
    <x v="0"/>
    <n v="29040"/>
    <n v="968"/>
    <s v="https://www.vseinstrumenti.ru/product/shlang-naporno-vsasyvayuschij-assenizatornyj-30-m-50-mm-tex-50-30a-1848568/"/>
  </r>
  <r>
    <x v="4"/>
    <s v="Шланг напорно-всасывающий (15 м; 100 мм) TEX 100/15L"/>
    <s v="ООО «ВсеИнструменты.ру»"/>
    <x v="14"/>
    <s v="серый"/>
    <s v="дренажный"/>
    <x v="0"/>
    <n v="15"/>
    <x v="2"/>
    <n v="17610"/>
    <n v="1174"/>
    <s v="https://www.vseinstrumenti.ru/product/shlang-naporno-vsasyvayuschij-15-m-100-mm-tex-100-15l-2069585/"/>
  </r>
  <r>
    <x v="4"/>
    <s v="Ассенизаторский шланг НОВЭМ ударопрочный, морозостойкий ПВХ 75мм 10м"/>
    <s v="ООО «ВсеИнструменты.ру»"/>
    <x v="4"/>
    <s v="черный"/>
    <s v="ассенизаторский"/>
    <x v="2"/>
    <n v="10"/>
    <x v="1"/>
    <n v="12075"/>
    <n v="1207.5"/>
    <s v="https://www.vseinstrumenti.ru/product/assenizatorskij-shlang-novem-udaroprochnyj-morozostojkij-pvh-75mm-10m-5041176/"/>
  </r>
  <r>
    <x v="4"/>
    <s v="Ассенизаторский шланг НОВЭМ ударопрочный, морозостойкий ПВХ 75мм 30м"/>
    <s v="ООО «ВсеИнструменты.ру»"/>
    <x v="4"/>
    <s v="черный"/>
    <s v="ассенизаторский"/>
    <x v="2"/>
    <n v="30"/>
    <x v="1"/>
    <n v="39213"/>
    <n v="1307.0999999999999"/>
    <s v="https://www.vseinstrumenti.ru/product/assenizatorskij-shlang-novem-udaroprochnyj-morozostojkij-pvh-75mm-30m-5041158/"/>
  </r>
  <r>
    <x v="4"/>
    <s v="Ассенизаторский шланг НОВЭМ ударопрочный, морозостойкий ПВХ 102мм 12м"/>
    <s v="ООО «ВсеИнструменты.ру»"/>
    <x v="4"/>
    <s v="черный"/>
    <s v="ассенизаторский"/>
    <x v="2"/>
    <n v="12"/>
    <x v="2"/>
    <n v="23931"/>
    <n v="1994.25"/>
    <s v="https://www.vseinstrumenti.ru/product/assenizatorskij-shlang-novem-udaroprochnyj-morozostojkij-pvh-102mm-12m-5041182/"/>
  </r>
  <r>
    <x v="4"/>
    <s v="Ассенизаторский шланг НОВЭМ ударопрочный, морозостойкий ПВХ 102мм 30м"/>
    <s v="ООО «ВсеИнструменты.ру»"/>
    <x v="4"/>
    <s v="черный"/>
    <s v="ассенизаторский"/>
    <x v="2"/>
    <n v="30"/>
    <x v="2"/>
    <n v="59828"/>
    <n v="1994.2666666666667"/>
    <s v="https://www.vseinstrumenti.ru/product/assenizatorskij-shlang-novem-udaroprochnyj-morozostojkij-pvh-102mm-30m-5041206/"/>
  </r>
  <r>
    <x v="5"/>
    <s v="Шланг для ассенизаторской машины д. 50x60 мм Holzer Elastic, морозостойкий, рулон 20 пм"/>
    <s v="ООО ПК &quot;Хольцер Флексо&quot;"/>
    <x v="1"/>
    <s v="зеленый"/>
    <s v="ассенизаторский"/>
    <x v="2"/>
    <n v="20"/>
    <x v="0"/>
    <n v="10800"/>
    <n v="540"/>
    <s v="https://holzerflexo.com/katalog/rukava-i-shlangi/vakuumnye-naporno-vsasyvauschie/dlya-assenizatorskih-mashin-seriya--elastic/shlang_dlya_assenizatorskoy_mashiny_d_50_mm_holzer_elastic_morozostoykiy_rulon_20_pm/"/>
  </r>
  <r>
    <x v="5"/>
    <s v="Шланг для ассенизаторской машины д. 76x88 мм Holzer Elastic GLS, морозостойкий, рулон 20 пм"/>
    <s v="ООО ПК &quot;Хольцер Флексо&quot;"/>
    <x v="1"/>
    <s v="зеленый"/>
    <s v="ассенизаторский"/>
    <x v="2"/>
    <n v="20"/>
    <x v="1"/>
    <n v="16200"/>
    <n v="810"/>
    <s v="https://holzerflexo.com/katalog/rukava-i-shlangi/vakuumnye-naporno-vsasyvauschie/dlya-assenizatorskih-mashin-seriya--elastic/shlang-dlya-assenizatorskoy-mashiny-d-76x88-mm-holzer-elastic-gls-morozostoykiy-rulon-20-pm/"/>
  </r>
  <r>
    <x v="5"/>
    <s v="Шланг для ассенизаторской машины д.102x114 мм Holzer Elastic, морозостойкий, рулон 20 пм"/>
    <s v="ООО ПК &quot;Хольцер Флексо&quot;"/>
    <x v="1"/>
    <s v="зеленый"/>
    <s v="ассенизаторский"/>
    <x v="2"/>
    <n v="20"/>
    <x v="2"/>
    <n v="24300"/>
    <n v="1215"/>
    <s v="https://holzerflexo.com/katalog/rukava-i-shlangi/vakuumnye-naporno-vsasyvauschie/dlya-assenizatorskih-mashin-seriya--elastic/shlang_dlya_assenizatorskoy_mashiny_d_102_mm_holzer_elastic_morozostoykiy_rulon_20_pm/"/>
  </r>
  <r>
    <x v="5"/>
    <s v="Шланг для ассенизаторской машины д.102x114.4 мм &quot;Сибиряк&quot;, морозостойкий, темно-зеленый"/>
    <s v="ООО ПК &quot;Хольцер Флексо&quot;"/>
    <x v="1"/>
    <s v="зеленый"/>
    <s v="ассенизаторский"/>
    <x v="2"/>
    <n v="20"/>
    <x v="2"/>
    <n v="28000"/>
    <n v="1400"/>
    <s v="https://holzerflexo.com/katalog/rukava-i-shlangi/vakuumnye-naporno-vsasyvauschie/dlya-assenizatorskih-mashin-seriya--elastic/shlang-dlya-assenizatorskoy-mashiny-d-102x114-4-mm-rusich-morozostoykiy-temno-zelenyy/"/>
  </r>
  <r>
    <x v="6"/>
    <s v="Морозостойкий гофрированный ПВХ рукав для ассенизаторских машин &quot;BALTIC-C&quot;, -40C, внутр.диам. 50 мм. TL050BC-C TITAN LOCK"/>
    <s v="ООО &quot;ТЕХНОБЕРИНГ&quot;"/>
    <x v="15"/>
    <s v="красный"/>
    <s v="ассенизаторский"/>
    <x v="2"/>
    <n v="1"/>
    <x v="0"/>
    <n v="526"/>
    <n v="526"/>
    <s v="https://titan-lock.shop/product/morozostoykiy_gofrirovannyy_pvkh_rukav_dlya_assenizatorskikh_mashin_baltic_c_40c_vnutr_diam_50_mm_tl/"/>
  </r>
  <r>
    <x v="6"/>
    <s v="Морозостойкий гофрированный ПВХ рукав для ассенизаторских машин &quot;BALTIC-C&quot;, -40C, внутр.диам. 75 мм. TL075BC-C TITAN LOCK"/>
    <s v="ООО &quot;ТЕХНОБЕРИНГ&quot;"/>
    <x v="15"/>
    <s v="красный"/>
    <s v="ассенизаторский"/>
    <x v="2"/>
    <n v="1"/>
    <x v="1"/>
    <n v="790"/>
    <n v="790"/>
    <s v="https://titan-lock.shop/product/morozostoykiy_gofrirovannyy_pvkh_rukav_dlya_assenizatorskikh_mashin_baltic_c_40c_vnutr_diam_75_mm_tl/"/>
  </r>
  <r>
    <x v="6"/>
    <s v="Морозостойкий гофрированный ПВХ рукав для ассенизаторских машин &quot;BALTIC-C&quot;, -40C, внутр.диам. 100 мм. TL100BC-C TITAN LOCK"/>
    <s v="ООО &quot;ТЕХНОБЕРИНГ&quot;"/>
    <x v="15"/>
    <s v="красный"/>
    <s v="ассенизаторский"/>
    <x v="2"/>
    <n v="1"/>
    <x v="2"/>
    <n v="1239"/>
    <n v="1239"/>
    <s v="https://titan-lock.shop/product/morozostoykiy_gofrirovannyy_pvkh_rukav_dlya_assenizatorskikh_mashin_baltic_c_40c_vnutr_diam_100_mm_t/"/>
  </r>
  <r>
    <x v="7"/>
    <s v="Шланг ассенизаторский морозостойкий ПВХ 50 мм (30 м) серый 100SM (м)"/>
    <s v="ООО &quot;Кирелис&quot;"/>
    <x v="6"/>
    <s v="серый"/>
    <s v="ассенизаторский"/>
    <x v="2"/>
    <n v="1"/>
    <x v="0"/>
    <n v="573"/>
    <n v="573"/>
    <s v="https://www.kirelis.ru/catalog/shlangi/dlya-assenizatorskih-mashin/id_41346/"/>
  </r>
  <r>
    <x v="7"/>
    <s v="Шланг ассенизаторский морозостойкий ПВХ 76 мм (30 м) серый 100SM (м)"/>
    <s v="ООО &quot;Кирелис&quot;"/>
    <x v="6"/>
    <s v="серый"/>
    <s v="ассенизаторский"/>
    <x v="2"/>
    <n v="1"/>
    <x v="1"/>
    <n v="909"/>
    <n v="909"/>
    <s v="https://www.kirelis.ru/catalog/shlangi/dlya-assenizatorskih-mashin/id_40889/"/>
  </r>
  <r>
    <x v="7"/>
    <s v="Шланг ассенизаторский морозостойкий ПВХ 102 мм (10 м) серый 100SM (м)"/>
    <s v="ООО &quot;Кирелис&quot;"/>
    <x v="6"/>
    <s v="серый"/>
    <s v="ассенизаторский"/>
    <x v="2"/>
    <n v="1"/>
    <x v="2"/>
    <n v="1466"/>
    <n v="1466"/>
    <s v="https://www.kirelis.ru/catalog/shlangi/dlya-assenizatorskih-mashin/id_41335/"/>
  </r>
  <r>
    <x v="7"/>
    <s v="Шланг ассенизаторский морозостойкий ПВХ 100 мм (30 м) красный, CLEAN (м)"/>
    <s v="ООО &quot;Кирелис&quot;"/>
    <x v="2"/>
    <s v="красный"/>
    <s v="ассенизаторский"/>
    <x v="1"/>
    <n v="1"/>
    <x v="2"/>
    <n v="1132"/>
    <n v="1132"/>
    <s v="https://www.kirelis.ru/catalog/shlangi/dlya-assenizatorskih-mashin/id_41366/"/>
  </r>
  <r>
    <x v="7"/>
    <s v="Шланг ассенизаторский морозостойкий ПВХ 102 мм (30 м) зеленый Болгария (м)"/>
    <s v="ООО &quot;Кирелис&quot;"/>
    <x v="10"/>
    <s v="зеленый"/>
    <s v="ассенизаторский"/>
    <x v="2"/>
    <n v="1"/>
    <x v="2"/>
    <n v="2200"/>
    <n v="2200"/>
    <s v="https://www.kirelis.ru/catalog/shlangi/dlya-assenizatorskih-mashin/id_44898/"/>
  </r>
  <r>
    <x v="8"/>
    <s v="Рукав ПВХ Rubex Clean 50 (30м)"/>
    <s v="Промресурссервис"/>
    <x v="2"/>
    <s v="красный"/>
    <s v="ассенизаторский"/>
    <x v="1"/>
    <n v="1"/>
    <x v="0"/>
    <n v="496.32"/>
    <n v="496.32"/>
    <s v="https://www.promresurs.ru/catalog/rukava_pvkh_tyazhelye_dlya_assenizatorskikh_mashin/rukav_pvkh_rubex_clean_50_30m_/"/>
  </r>
  <r>
    <x v="8"/>
    <s v="Рукав ПВХ Rubex Clean 76 (30м)"/>
    <s v="Промресурссервис"/>
    <x v="2"/>
    <s v="красный"/>
    <s v="ассенизаторский"/>
    <x v="1"/>
    <n v="1"/>
    <x v="1"/>
    <n v="816.88"/>
    <n v="816.88"/>
    <s v="https://www.promresurs.ru/catalog/rukava_pvkh_tyazhelye_dlya_assenizatorskikh_mashin/rukav_pvkh_rubex_clean_76_30m/"/>
  </r>
  <r>
    <x v="8"/>
    <s v="Рукав ПВХ Rubex Clean 100 (30м)"/>
    <s v="Промресурссервис"/>
    <x v="2"/>
    <s v="красный"/>
    <s v="ассенизаторский"/>
    <x v="1"/>
    <n v="1"/>
    <x v="2"/>
    <n v="1208.69"/>
    <n v="1208.69"/>
    <s v="https://www.promresurs.ru/catalog/rukava_pvkh_tyazhelye_dlya_assenizatorskikh_mashin/rukav_pvkh_rubex_clean_100_30m/"/>
  </r>
  <r>
    <x v="9"/>
    <s v="Рукав ПВХ напорно-всасывающий RUBEX Clean ф 50 мм"/>
    <s v="Техно-Хаус"/>
    <x v="2"/>
    <s v="красный"/>
    <s v="ассенизаторский"/>
    <x v="1"/>
    <n v="1"/>
    <x v="0"/>
    <n v="573"/>
    <n v="573"/>
    <s v="https://курск.техно-хаус.рф/rukava_i_shlangi/rukav_pvkh_rubex_clean/rukav_pvkh_rubex_clean_f_50_mm/"/>
  </r>
  <r>
    <x v="9"/>
    <s v="Рукав ПВХ напорно-всасывающий RUBEX Clean ф 76 мм"/>
    <s v="Техно-Хаус"/>
    <x v="2"/>
    <s v="красный"/>
    <s v="ассенизаторский"/>
    <x v="1"/>
    <n v="1"/>
    <x v="1"/>
    <n v="909"/>
    <n v="909"/>
    <s v="https://курск.техно-хаус.рф/rukava_i_shlangi/rukav_pvkh_rubex_clean/rukav_pvkh_rubex_clean_f_76_mm/"/>
  </r>
  <r>
    <x v="9"/>
    <s v="Рукав ПВХ напорно-всасывающий RUBEX Clean ф 100 мм"/>
    <s v="Техно-Хаус"/>
    <x v="2"/>
    <s v="красный"/>
    <s v="ассенизаторский"/>
    <x v="1"/>
    <n v="1"/>
    <x v="2"/>
    <n v="1466"/>
    <n v="1466"/>
    <s v="https://курск.техно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s v="Шланг для дренажного насоса армированный d 50 мм (30 метров ) Tuboflex ДомовоД ШНВЛ50-30"/>
    <s v="Домовод (ИП «Демин Дмитрий Валентинович »)"/>
    <x v="0"/>
    <s v="желтый"/>
    <s v="дренажный"/>
    <x v="0"/>
    <n v="30"/>
    <x v="0"/>
    <n v="7821"/>
    <n v="260.7"/>
    <s v="https://www.ozon.ru/product/shlang-dlya-drenazhnogo-nasosa-armirovannyy-d-50-mm-30-metrov-tuboflex-domovod-shnvl50-30-645063743/?asb=oG9L9nusM5%252B2hhyaHTh625UoDUoLXbgy2A2%252Fk99B5io%253D&amp;asb2=v1aScgS_if4twYBqZfs9VegUgghyERVAYLROifQCbxhm-2TNGAKzimULyav1okvM&amp;avtc=1&amp;avte=2&amp;avts=1684415924&amp;from_sku=645041982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mSjFg"/>
  </r>
  <r>
    <x v="0"/>
    <s v="Шланг 10м (рукав напорно-всасывающий) для дренажного насоса диаметр 50 мм 2'' морозостокий"/>
    <s v="ООО ПК &quot;Хольцер Флексо&quot;"/>
    <x v="1"/>
    <s v="зеленый"/>
    <s v="дренажный"/>
    <x v="0"/>
    <n v="10"/>
    <x v="0"/>
    <n v="5319"/>
    <n v="531.9"/>
    <s v="https://www.ozon.ru/product/shlang-10m-rukav-naporno-vsasyvayushchiy-dlya-drenazhnogo-nasosa-diametr-50-mm-2-morozostokiy-504141118/?asb=KRtDMCLLhzS54IuCmpulc%252B5OI4H23MPpTqp1%252B3DcOABqT6T1W02eYM4goCEy2n7U&amp;asb2=ibh_JLK-I2ZFE7Br5mQMHYWkVUy91PKIuf3muFj9wioe1V2G8P4HKR_mnpW_IwYW9XFveIh6mWR46l7HoYws4d_O7KmlWmObHprXLYtq9ZeDCai9mZduPvUYUxYJQHbaxXNYH60csVpNi_qIRQsf3A&amp;avtc=1&amp;avte=2&amp;avts=1684415924&amp;from_sku=504141423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r55XQ"/>
  </r>
  <r>
    <x v="0"/>
    <s v="Шланг ассенизаторский /напорно-всасывающий / морозостойкий d 50мм ( длина 10 метров) RUBEX CLEAN эластичный универсальный ДомовоД ШНВА50-10"/>
    <s v="Домовод (ИП «Демин Дмитрий Валентинович »)"/>
    <x v="2"/>
    <s v="красный"/>
    <s v="ассенизаторский"/>
    <x v="1"/>
    <n v="10"/>
    <x v="0"/>
    <n v="8383"/>
    <n v="838.3"/>
    <s v="https://www.ozon.ru/product/shlang-assenizatorskiy-naporno-vsasyvayushchiy-morozostoykiy-d-50mm-dlina-10-metrov-rubex-733592800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"/>
  </r>
  <r>
    <x v="0"/>
    <s v="Шланг напорно-всасывающий /ассенизаторский / морозостойкий d 50мм ( длина 25 метров) RUBEX CLEAN эластичный универсальный ДомовоД ШНВА50-25"/>
    <s v="Домовод (ИП «Демин Дмитрий Валентинович »)"/>
    <x v="2"/>
    <s v="красный"/>
    <s v="ассенизаторский"/>
    <x v="1"/>
    <n v="25"/>
    <x v="0"/>
    <n v="21072"/>
    <n v="842.88"/>
    <s v="https://www.ozon.ru/product/shlang-naporno-vsasyvayushchiy-assenizatorskiy-morozostoykiy-d-50mm-dlina-25-metrov-rubex-736709500/?asb=AO4ygTK59rVmLF8KonrtdOt8pfzEsMUQ75OVioUqxUE%253D&amp;asb2=EaTQh3vUd7W5CRSlx3wgRA-3losZnfnksSo9_P9rcDVQE2H7NDdHJps6eRQbeShS&amp;avtc=1&amp;avte=2&amp;avts=1684415924&amp;from_sku=732607396&amp;from_url=https%253A%252F%252Fwww.ozon.ru%252Fcategory%252Fshlangi-i-komplekty-dlya-poliva-14641%252F%253Fgardenwateringmaterial%253D30040%25252C27166%2526hosediameter%253D267412%25252C267411%25252C267413%25252C267415%2526hosetype%253D155847%25252C175848%2526tf_state%253DdYly-_JjeaR0_a3tRKnWzsErHYfVfInSgPXuWZ91D8wDVdk%25253D&amp;oos_search=false&amp;sh=wqyUGnaRWw"/>
  </r>
  <r>
    <x v="0"/>
    <s v="Шланг для дренажного насоса морозостойкий/зимний/морозоустойчивый/ армированный прозрачный из ПВХ d 50 мм ( длина 30 метров ) Tuboflex напорно-всасывающий ДомовоД ШНВМ50-30"/>
    <s v="Домовод (ИП «Демин Дмитрий Валентинович »)"/>
    <x v="0"/>
    <s v="синий"/>
    <s v="дренажный"/>
    <x v="0"/>
    <n v="30"/>
    <x v="0"/>
    <n v="11618"/>
    <n v="387.26666666666665"/>
    <s v="https://www.ozon.ru/product/shlang-dlya-drenazhnogo-nasosa-morozostoykiy-zimniy-morozoustoychivyy-armirovannyy-prozrachnyy-730786242/?asb=eSNYla%252BFt72irygAArptg9MtNsE3GRNbng5gKD%252BwcgQ%253D&amp;asb2=gN3d4-vqgwLkTvFqj8xGtghaZpxI6liv_HD8djNIo0xUQidLdZS0v3-ZHiB4ouON&amp;avtc=1&amp;avte=2&amp;avts=1684417252&amp;from_sku=730786949&amp;from_url=https%253A%252F%252Fwww.ozon.ru%252Fcategory%252Fshlangi-i-komplekty-dlya-poliva-14641%252F%253Fgardenwateringmaterial%253D30040%2526hosediameter%253D267411%2526hosetype%253D155847%25252C175848&amp;oos_search=false&amp;sh=wqyUGmmTSA"/>
  </r>
  <r>
    <x v="0"/>
    <s v="Шланг для дренажного насоса морозостойкий армированный напорно-всасывающий d50 мм (30 метров ) ДомовоД ШНВС50-30"/>
    <s v="Домовод (ИП «Демин Дмитрий Валентинович »)"/>
    <x v="3"/>
    <s v="белый"/>
    <s v="дренажный"/>
    <x v="0"/>
    <n v="30"/>
    <x v="0"/>
    <n v="9799"/>
    <n v="326.63333333333333"/>
    <s v="https://www.ozon.ru/product/shlang-dlya-drenazhnogo-nasosa-morozostoykiy-armirovannyy-naporno-vsasyvayushchiy-d50-mm-30-645514107/?asb=L8X4x5%252BLV3zrWOAZCw1YlyUZulSE785dix0HeRtFrGE%253D&amp;asb2=1ZTcq36EaKTZd0FC2-YpX5AutFSELfLCKZcGoSAwzyuObvPXKScf84NGdbXhc5ri&amp;avtc=1&amp;avte=2&amp;avts=1684417252&amp;from_sku=656739547&amp;from_url=https%253A%252F%252Fwww.ozon.ru%252Fcategory%252Fshlangi-i-komplekty-dlya-poliva-14641%252F%253Fgardenwateringmaterial%253D30040%2526hosediameter%253D267411%2526hosetype%253D155847%25252C175848&amp;oos_search=false&amp;sh=wqyUGhuy8A"/>
  </r>
  <r>
    <x v="0"/>
    <s v="Шланг Ассенизаторский (УСИЛЕННЫЙ) напорно-всасывающий 50 мм (2&quot;), 10 атм, гофрированный, ударопрочный, морозостойкий ПВХ от -40С до +55С, защита от УФ, серый, 30м"/>
    <s v="ВсеПрофилиРу (ИП Жаботинский Евгений Яковлевич)"/>
    <x v="4"/>
    <s v="серый"/>
    <s v="ассенизаторский"/>
    <x v="2"/>
    <n v="30"/>
    <x v="0"/>
    <n v="20388"/>
    <n v="679.6"/>
    <s v="https://www.ozon.ru/product/shlang-assenizatorskiy-usilennyy-naporno-vsasyvayushchiy-50-mm-2-10-atm-gofrirovannyy-915361338/?asb=Upnw7X3nZosvpZLD%252BFb%252F6Rw5B%252BULSo6fiG%252Biki3dJQA%253D&amp;asb2=kmRWBW1KY9YfxIWio1OOwTkHJDggKfDHdPuiStZX9UPZlfrjnXBgwidaOvZayPP_&amp;avtc=1&amp;avte=2&amp;avts=1684417252&amp;from_sku=915361530&amp;from_url=https%253A%252F%252Fwww.ozon.ru%252Fcategory%252Fshlangi-i-komplekty-dlya-poliva-14641%252F%253Fgardenwateringmaterial%253D30040%2526hosediameter%253D267411%2526hosetype%253D155847%25252C175848&amp;oos_search=false&amp;sh=wqyUGjb2qA"/>
  </r>
  <r>
    <x v="0"/>
    <s v="Шланг напорно-всасывающий Норма-Морозоустойчивый внутренний диаметр d 50мм (30 м), синий TUBOFLEX"/>
    <s v="ООО &quot;ДТРД&quot;"/>
    <x v="0"/>
    <s v="синий"/>
    <s v="дренажный"/>
    <x v="0"/>
    <n v="30"/>
    <x v="0"/>
    <n v="11143"/>
    <n v="371.43333333333334"/>
    <s v="https://www.ozon.ru/product/shlang-naporno-vsasyvayushchiy-norma-morozoustoychivyy-vnutrenniy-diametr-d-50mm-30-m-siniy-tuboflex-804778068/?asb=EXXvrTpQmBBJ%252BtfT4fGmI2xsiZByiloBRsXrGgP66A4%253D&amp;asb2=LmpbSx-grRAaZsu374muQWlv6MN7mWXWfgC7UCGRR_15cJ2Fn8aeo7plZI3UAiUL&amp;avtc=1&amp;avte=2&amp;avts=1684417252&amp;sh=wqyUGv8eOQ"/>
  </r>
  <r>
    <x v="0"/>
    <s v="Шланг для дренажного насоса 50 мм (2&quot;), 7 атм, напорно-всасывающий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0"/>
    <n v="6672"/>
    <n v="222.4"/>
    <s v="https://www.ozon.ru/product/shlang-naporno-vsasyvayushchiy-50mm-2-7-atm-gofrirovannyy-morozostoykiy-pvh-ot-40s-do-60s-zashchita-881462606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"/>
  </r>
  <r>
    <x v="0"/>
    <s v="Шланг напорно - всасывающий 50 мм (2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0"/>
    <n v="14597"/>
    <n v="486.56666666666666"/>
    <s v="https://www.ozon.ru/product/shlang-naporno-vsasyvayushchiy-50mm-2-10-atm-usilennyy-gofrirovannyy-morozostoykiy-pvh-ot-40s-do-888654358/?asb=b2EPszb9FE%252FWAchajNi5RIqu3TRsmxxawMDD%252FQwo7As%253D&amp;asb2=vbdgAXrjj3fcrtXTyhZR_pn5xzm0PhnZjd6OBQYLql9nCFSyuKDckaf2LdCKyuMx&amp;avtc=1&amp;avte=2&amp;avts=1684418069&amp;from_sku=8814626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tITCw"/>
  </r>
  <r>
    <x v="0"/>
    <s v="Шланг напорно-всасывающий 50 мм (2&quot;), 10 атм (СЕВЕР МОРОЗОСТОЙКИЙ до -55С), ассенизаторский, гофрированный, ( ПВХ / Каучук ), защита от УФ, зеленый, 30м"/>
    <s v="ВсеПрофилиРу (ИП Жаботинский Евгений Яковлевич)"/>
    <x v="4"/>
    <s v="зеленый"/>
    <s v="ассенизаторский"/>
    <x v="2"/>
    <n v="30"/>
    <x v="0"/>
    <n v="23165"/>
    <n v="772.16666666666663"/>
    <s v="https://www.ozon.ru/product/shlang-naporno-vsasyvayushchiy-50-mm-2-10-atm-sever-morozostoykiy-do-55s-assenizatorskiy-924797775/?asb=g%252FCVNPci7rLDqQp1hsYdmcL0d8MAWTN749PBpXs%252Bmb8%253D&amp;asb2=qKXbVrJKvzvrm5vPu0WHjIvmDSXbpA3JJeGGsaJQiqVWji5R2i2YnUw8XX3okGlU&amp;avtc=1&amp;avte=2&amp;avts=1684418069&amp;from_sku=924792419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ssUKQ"/>
  </r>
  <r>
    <x v="0"/>
    <s v="НОВЭМ шланг напорно-всасывающий, спирально-армированный пвх север 10атм 50мм 10м Север_10атм_50_10"/>
    <s v="ИП Лаптева Нина Викторовна"/>
    <x v="4"/>
    <s v="зеленый"/>
    <s v="ассенизаторский"/>
    <x v="2"/>
    <n v="10"/>
    <x v="0"/>
    <n v="7106"/>
    <n v="710.6"/>
    <s v="https://www.ozon.ru/product/novem-shlang-naporno-vsasyvayushchiy-spiralno-armirovannyy-pvh-sever-10atm-50mm-10m-sever-10atm-806326506/?asb=biwmVFcLXEMvsqhsg0G9yGqcafkjaAD37sozoKl6JQU%253D&amp;asb2=AQ5ljMrFaznd_96AuUaFinsThxdLwI6LWBxbk8QNT4PbstPnlNMei_S6VTbvSgRA&amp;avtc=1&amp;avte=2&amp;avts=1684418069&amp;sh=wqyUGicXow"/>
  </r>
  <r>
    <x v="0"/>
    <s v="Шланг напорно-всасывающий/поливочный для дренажного насоса морозостойкий/армированный прозрачный из ПВХ d 50 мм ( длина 25 метров )"/>
    <s v="TWStrade (ИП Фомичев Михаил)"/>
    <x v="5"/>
    <s v="красный"/>
    <s v="дренажный"/>
    <x v="0"/>
    <n v="25"/>
    <x v="0"/>
    <n v="8964"/>
    <n v="358.56"/>
    <s v="https://www.ozon.ru/product/shlang-naporno-vsasyvayushchiy-polivochnyy-dlya-drenazhnogo-nasosa-morozostoykiy-801068670/?asb=Qg2igJnTU3qwpo0u5uAd6AZzUVPYZPwWKlL4dJcPtlTNL2R891%252FbB%252Ffc8xagxxeY&amp;asb2=V5jsVENBw6ohV42m-G4nx3FjwQYKujtmd_jhmidDWHqtvfp4jaQym8t8gfmIu1kwr22rHBExcOA7kwWHaG3q-OqY3dI6ruTRMdUIiWNvGaJc9gugHfEKWVZ--QJ1LfnuYoR8GP9_b98htYc1-YLgWAQERS8MLiKMzKlv-lRNMe8&amp;avtc=1&amp;avte=2&amp;avts=1684418069&amp;from_sku=801068670&amp;from_url=https%253A%252F%252Fwww.ozon.ru%252Fcategory%252Fshlangi-i-komplekty-dlya-poliva-14641%252F%253Fgardenwateringmaterial%253D30040%2526hosediameter%253D267411%2526hosetype%253D155847%25252C175848%2526page%253D2%2526tf_state%253Dg5bXz6XZ517LBSF8fFTpkuJSmhtTCNPJEvKb2qLMhP6-DO0%25253D&amp;oos_search=false&amp;sh=wqyUGp69XA"/>
  </r>
  <r>
    <x v="0"/>
    <s v="Шланг ПВХ 50 мм напорно-всасывающий белый,10 метров +…"/>
    <s v="KendM (ИП Майборода Виталий)"/>
    <x v="6"/>
    <s v="белый"/>
    <s v="пищевой"/>
    <x v="3"/>
    <n v="10"/>
    <x v="0"/>
    <n v="8611"/>
    <n v="861.1"/>
    <s v="https://www.ozon.ru/product/shlang-pvh-50-mm-naporno-vsasyvayushchiy-belyy-10-metrov-216594298/?asb=SB0gte3hyX%252B2RW1QLVBTQFPQ0iqIDIlubmJOdJafLfw%253D&amp;asb2=4bvvw4EQ5FjYdADMu7WsUBwgPYfberZCM4Fic9nuYaCQH6gzGR00FgboJSEWfiQ0&amp;avtc=1&amp;avte=2&amp;avts=1684418865&amp;sh=wqyUGu0TDg"/>
  </r>
  <r>
    <x v="0"/>
    <s v="Fubag Шланг для мотопомпы FHT 2/8 напорно-всасывающий Fubag 2&quot; / 8 м 838702"/>
    <s v="Технокей"/>
    <x v="7"/>
    <s v="серый"/>
    <s v="дренажный"/>
    <x v="0"/>
    <n v="8"/>
    <x v="0"/>
    <n v="4460"/>
    <n v="557.5"/>
    <s v="https://www.ozon.ru/product/fubag-shlang-dlya-motopompy-fht-2-8-naporno-vsasyvayushchiy-fubag-2-8-m-838702-924710555/?asb=XtPMKsewKSvYaSdnOxlPSMcfOpxEMMfO361Muk2OOCU%253D&amp;asb2=mOfTMDxMwy9f2tMKq-1WLvednI6ebogU6DXks1QLSEQQrvWtQyXTEs5tYb3kXJio&amp;avtc=1&amp;avte=2&amp;avts=1684418865&amp;sh=wqyUGum0WQ"/>
  </r>
  <r>
    <x v="0"/>
    <s v="Шланг напорно всасывающий 7N50, 10 м/п"/>
    <s v="Строю Пруд (ИП Якубов Муроджон Маруфович)"/>
    <x v="8"/>
    <s v="черный"/>
    <s v="дренажный"/>
    <x v="0"/>
    <n v="10"/>
    <x v="0"/>
    <n v="6335"/>
    <n v="633.5"/>
    <s v="https://www.ozon.ru/product/shlang-naporno-vsasyvayushchiy-7n50-10-m-p-842508043/?asb=W%252Fyj39l72vAE67RRUbk9Tso%252BoqOonXaEG%252FapbvzqH70%253D&amp;asb2=Pjy6cV9HERiWUV7vWiknspoymNMTiORUDpCjFAcI4aHVgXmf9FOxC3TTxO-1PwHz&amp;avtc=1&amp;avte=2&amp;avts=1684418865&amp;sh=wqyUGi0_iA"/>
  </r>
  <r>
    <x v="0"/>
    <s v="Шланг напорно - всасывающий 75 мм (3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26574"/>
    <n v="885.8"/>
    <s v="https://www.ozon.ru/product/shlang-naporno-vsasyvayushchiy-75mm-3-10-atm-usilennyy-gofrirovannyy-morozostoykiy-pvh-ot-40s-do-888655231/?asb=rMQazExqK3FQXzHRrkYFRREbWB8vaI%252FMVeQ5EQcGF3GKu9j11fLP1r3%252BVJPtk89Q&amp;asb2=R5GSm_oiJr4CrGXmgWU6GgHYBGefjBe4khUvFn4NMAHxOBM1cbPORPZoNwSOHxdlI7ZLz32lLHe2_d5cFOIUGGFhFLME5ybJp9cHAqKbcACk65tpA04UIKTNutDZF3yRVu2NeOWZsubmObQbWiepvFDEaT8l4GDuJZLCG9juI4s&amp;avtc=1&amp;avte=2&amp;avts=1684419459&amp;from_sku=888655235&amp;from_url=https%253A%252F%252Fwww.ozon.ru%252Fcategory%252Fshlangi-i-komplekty-dlya-poliva-14641%252F%253Fgardenwateringmaterial%253D30040%2526hosediameter%253D267413%2526hosetype%253D155847%25252C175848&amp;oos_search=false&amp;sh=wqyUGly0Ww"/>
  </r>
  <r>
    <x v="0"/>
    <s v="Шланг для дренажного насоса 75 мм (3&quot;), 7 атм, напорно-всасывающий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16557"/>
    <n v="551.9"/>
    <s v="https://www.ozon.ru/product/shlang-naporno-vsasyvayushchiy-75mm-3-7-atm-gofrirovannyy-morozostoykiy-pvh-ot-40s-do-60s-zashchita-881415133/?asb=hGfC2PDeyeCEKg3ZqStW1d6JraGAQEcbd2%252FIjWheMPE%253D&amp;asb2=AoCzRJ8pXffOP_afIHv_1mGA6hkJ_hCAy0Tq2FdGXsn4jQ5enC5BX5B_Low3vY4V&amp;avtc=1&amp;avte=2&amp;avts=1684419459&amp;from_sku=881415159&amp;from_url=https%253A%252F%252Fwww.ozon.ru%252Fcategory%252Fshlangi-i-komplekty-dlya-poliva-14641%252F%253Fgardenwateringmaterial%253D30040%2526hosediameter%253D267413%2526hosetype%253D155847%25252C175848&amp;oos_search=false&amp;sh=wqyUGgzS0A"/>
  </r>
  <r>
    <x v="0"/>
    <s v="НОВЭМ шланг напорно-всасывающий, спирально-армированный пвх север 10атм 75мм 10м Север_10атм_75_10"/>
    <s v="ИП Лаптева Нина Викторовна"/>
    <x v="4"/>
    <s v="зеленый"/>
    <s v="дренажный"/>
    <x v="0"/>
    <n v="10"/>
    <x v="1"/>
    <n v="14628"/>
    <n v="1462.8"/>
    <s v="https://www.ozon.ru/product/novem-shlang-naporno-vsasyvayushchiy-spiralno-armirovannyy-pvh-sever-10atm-75mm-10m-sever-10atm-806326205/?asb=DdBJ5XmZq%252FZLYU4bwHNKcoOvlCnIOWT7HHDFs9jcL8o%253D&amp;asb2=RBRkJ0QMh9TN0KCd3iX2y1z-yfWinzgLOD-GF8j646pd53NBV7YETCh8Et4-C9bo&amp;avtc=1&amp;avte=2&amp;avts=1684419459&amp;sh=wqyUGhqEwQ"/>
  </r>
  <r>
    <x v="0"/>
    <s v="Шланг Ассенизаторский (УСИЛЕННЫЙ) напорно-всасывающий 75 мм (3&quot;), 10 атм, гофрированный, ударопрочный, морозостойкий ПВХ от -40С до +55С, защита от УФ, серый, 30м"/>
    <s v="ВсеПрофилиРу (ИП Жаботинский Евгений Яковлевич)"/>
    <x v="4"/>
    <s v="серый"/>
    <s v="ассенизаторский"/>
    <x v="2"/>
    <n v="30"/>
    <x v="1"/>
    <n v="34969"/>
    <n v="1165.6333333333334"/>
    <s v="https://www.ozon.ru/product/shlang-assenizatorskiy-usilennyy-naporno-vsasyvayushchiy-75-mm-3-10-atm-gofrirovannyy-915361548/?asb=nVeIBByz5tkh7zJlzA%252BvVGAwOUfeGneWNjJ8G9RO7Xk%253D&amp;asb2=o9lMGg0pvfGETmOFzhber--kn48W-oS5wKJ-nxzEleSRfDHB8L3DWJeUXxF4jT-2&amp;avtc=1&amp;avte=2&amp;avts=1684419459&amp;from_sku=915361541&amp;from_url=https%253A%252F%252Fwww.ozon.ru%252Fcategory%252Fshlangi-i-komplekty-dlya-poliva-14641%252F%253Fgardenwateringmaterial%253D30040%2526hosediameter%253D267413%2526hosetype%253D155847%25252C175848&amp;oos_search=false&amp;sh=wqyUGjwrKQ"/>
  </r>
  <r>
    <x v="0"/>
    <s v="Шланг напорно - всасывающий 75 мм (3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26574"/>
    <n v="885.8"/>
    <s v="https://www.ozon.ru/product/shlang-naporno-vsasyvayushchiy-75mm-3-10-atm-usilennyy-gofrirovannyy-morozostoykiy-pvh-ot-40s-do-888655231/?asb=5o7BVY1QalnNFVteK297mJt1zMQaKs5%252F1AV2Dud59LsBvBxLK2KSW7hUwYHplYz6&amp;asb2=A_-4q7pr9flnC_852DM5lN8vzNKZsB-6fH6-5Y8vkj6i1iwoS9UgLlHHdJb9FRS_-pP1BQDb9Ctp3fmTKttn8dhS6I5hWIzkHJpeOGMlAHqzt3eAUUk9QDCfqO49PIcFLoB166KI0IHxcdy21pvN0J0mTdgii0reMtzeXvrPGdI&amp;avtc=1&amp;avte=2&amp;avts=1684419459&amp;from_sku=888655231&amp;from_url=https%253A%252F%252Fwww.ozon.ru%252Fcategory%252Fshlangi-i-komplekty-dlya-poliva-14641%252F%253Fgardenwateringmaterial%253D30040%2526hosediameter%253D267413%2526hosetype%253D155847%25252C175848&amp;oos_search=false&amp;sh=wqyUGux5HQ"/>
  </r>
  <r>
    <x v="0"/>
    <s v="Шланг Ассенизаторский напорно-всасывающий 75 мм (3&quot;), 10 атм, гофрированный, морозостойкий ПВХ от -40С до +55С, защита от УФ, красный, 30м"/>
    <s v="ВсеПрофилиРу (ИП Жаботинский Евгений Яковлевич)"/>
    <x v="4"/>
    <s v="красный"/>
    <s v="дренажный"/>
    <x v="0"/>
    <n v="30"/>
    <x v="1"/>
    <n v="29971"/>
    <n v="999.0333333333333"/>
    <s v="https://www.ozon.ru/product/shlang-assenizatorskiy-naporno-vsasyvayushchiy-75mm-3-10-atm-gofrirovannyy-morozostoykiy-pvh-ot-892391959/?asb=d5elQ82I5fz4WCkjnRaXKWKLT%252Fv0esNwhczJ%252FB6B6%252FI%253D&amp;asb2=2avZYEUQoi_5Epfj_7DdOmiufT3vbq33OWtMF6KXh2NemqX6KBcTv1rPLPsUI4xJ&amp;avtc=1&amp;avte=2&amp;avts=1684419459&amp;from_sku=892387097&amp;from_url=https%253A%252F%252Fwww.ozon.ru%252Fcategory%252Fshlangi-i-komplekty-dlya-poliva-14641%252F%253Fgardenwateringmaterial%253D30040%2526hosediameter%253D267413%2526hosetype%253D155847%25252C175848&amp;oos_search=false&amp;sh=wqyUGu0eJw"/>
  </r>
  <r>
    <x v="0"/>
    <s v="Шланг напорно-всасывающий 75 мм (3&quot;), 10 атм (СЕВЕР МОРОЗОСТОЙКИЙ до -55С), ассенизаторский, гофрированный, ( ПВХ / Каучук ), защита от УФ, зеленый, 30м"/>
    <s v="ВсеПрофилиРу (ИП Жаботинский Евгений Яковлевич)"/>
    <x v="4"/>
    <s v="зеленый"/>
    <s v="ассенизаторский"/>
    <x v="2"/>
    <n v="30"/>
    <x v="1"/>
    <n v="50131"/>
    <n v="1671.0333333333333"/>
    <s v="https://www.ozon.ru/product/shlang-naporno-vsasyvayushchiy-75-mm-3-10-atm-sever-morozostoykiy-do-55s-assenizatorskiy-924796821/?asb=D7VV11oi2mXGZWZa2%252Fzt2Et9sPlW61JIUoG8KB6qQgQ%253D&amp;asb2=2MN5zfzy9pc6mNeEBviGD-LJM6rHdzGvqFD8MEoH_SRHWoWWaghaXakA7cVGLqTs&amp;avtc=1&amp;avte=2&amp;avts=1684419459&amp;from_sku=924799658&amp;from_url=https%253A%252F%252Fwww.ozon.ru%252Fcategory%252Fshlangi-i-komplekty-dlya-poliva-14641%252F%253Fgardenwateringmaterial%253D30040%2526hosediameter%253D267413%2526hosetype%253D155847%25252C175848&amp;oos_search=false&amp;sh=wqyUGskIKQ"/>
  </r>
  <r>
    <x v="0"/>
    <s v="Шланг ассенизаторский Агро Эластик 102мм -7 метров. Морозостойкий."/>
    <s v="Гараж Мастер (ИП Симдянов Виталий Викторович)"/>
    <x v="9"/>
    <s v="красный"/>
    <s v="ассенизаторский"/>
    <x v="2"/>
    <n v="7"/>
    <x v="2"/>
    <n v="10251"/>
    <n v="1464.4285714285713"/>
    <s v="https://www.ozon.ru/product/shlang-assenizatorskiy-agro-elastik-102mm-7-metrov-morozostoykiy-842881934/?avtc=1&amp;avte=2&amp;avts=1685366321&amp;sh=wqyUGuYg6g"/>
  </r>
  <r>
    <x v="0"/>
    <s v="Шланг ассенизаторский 010SSZ (п-р. Болгария) 76мм-7 метров"/>
    <s v="Гараж Мастер (ИП Симдянов Виталий Викторович)"/>
    <x v="10"/>
    <s v="зеленый"/>
    <s v="ассенизаторский"/>
    <x v="2"/>
    <n v="7"/>
    <x v="2"/>
    <n v="10346"/>
    <n v="1478"/>
    <s v="https://www.ozon.ru/product/shlang-assenizatorskiy-010ssz-p-r-bolgariya-76mm-7-metrov-883144091/?asb=cQwZHQV0MQaJabHe6f%252FvVsyfaTM22vb55CGRTvFF1dE%253D&amp;asb2=jlhHpdkxKlYK19kFlZTzfitUhtMBLpAjunTdNjPtvhbw3M-V6zroHqDHqe28fTwC&amp;avtc=1&amp;avte=2&amp;avts=1684491547&amp;from_sku=842992107&amp;from_url=https%253A%252F%252Fwww.ozon.ru%252Fcategory%252Fshlangi-i-komplekty-dlya-poliva-14641%252F%253Fhosediameter%253D267415&amp;oos_search=false&amp;sh=wqyUGnr7XQ"/>
  </r>
  <r>
    <x v="0"/>
    <s v="Шланг Ассенизаторский (УСИЛЕННЫЙ) напорно-всасывающий 102 мм (4&quot;), 10 атм, гофрированный, ударопрочный, морозостойкий ПВХ от -40С до +55С, защита от УФ, серый, 30м"/>
    <s v="ВсеПрофилиРу (ИП Жаботинский Евгений Яковлевич)"/>
    <x v="4"/>
    <s v="серый"/>
    <s v="ассенизаторский"/>
    <x v="2"/>
    <n v="30"/>
    <x v="2"/>
    <n v="49385"/>
    <n v="1646.1666666666667"/>
    <s v="https://www.ozon.ru/product/shlang-assenizatorskiy-usilennyy-naporno-vsasyvayushchiy-102-mm-4-10-atm-gofrirovannyy-915701441/?asb=%252FfwZkjMHfEculVvn%252ByIQqclaxXr9DGHmlLoyvVLUVVA%253D&amp;asb2=HnKf6prfB8qujBGfqGXGnCUy7lzrk58ahV5NuSKet5hvW_wBEeP3E6cWcP243wmT&amp;avtc=1&amp;avte=2&amp;avts=1684491547&amp;from_sku=915361364&amp;from_url=https%253A%252F%252Fwww.ozon.ru%252Fcategory%252Fshlangi-i-komplekty-dlya-poliva-14641%252F%253Fhosediameter%253D267415&amp;oos_search=false&amp;sh=wqyUGgCVkg"/>
  </r>
  <r>
    <x v="0"/>
    <s v="Шланг напорно - всасывающий 100 мм (4&quot;), 10 атм (УСИЛЕННЫЙ)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2"/>
    <n v="45382"/>
    <n v="1512.7333333333333"/>
    <s v="https://www.ozon.ru/product/shlang-naporno-vsasyvayushchiy-100mm-4-10-atm-usilennyy-gofrirovannyy-morozostoykiy-pvh-ot-40s-do-888654623/?asb=n39Jy%252BTBnM%252BvTJl%252FcYwtIrr%252F1Bq1t2UZxiG8Oe2GQNIr4HsCxmKdjThBParIVwo9&amp;asb2=9-H2TQ77BZA0cEDGCgxSIle5Zq6kjVf2fzgIwqqXDjsQteh5BSF5eVYNc4VYqPCBS8f_SthpMcsUsOa8xukdlLjdenrjRzUq-a9LI9d4oZujAuOffZYGmbaEddBpHtmfH0KAUc7qqgTGJXQ_9jtMr64g1NWVYEqsfKVu1fT-PB8&amp;avtc=1&amp;avte=2&amp;avts=1684491547&amp;from_sku=888654598&amp;from_url=https%253A%252F%252Fwww.ozon.ru%252Fcategory%252Fshlangi-i-komplekty-dlya-poliva-14641%252F%253Fhosediameter%253D267415&amp;oos_search=false&amp;sh=wqyUGsOy8Q"/>
  </r>
  <r>
    <x v="0"/>
    <s v="Шланг Ассенизаторский напорно-всасывающий 102 мм (4&quot;), 10 атм, гофрированный, морозостойкий ПВХ от -40С до +55С, защита от УФ, красный, 30м"/>
    <s v="ВсеПрофилиРу (ИП Жаботинский Евгений Яковлевич)"/>
    <x v="4"/>
    <s v="красный"/>
    <s v="ассенизаторский"/>
    <x v="2"/>
    <n v="30"/>
    <x v="2"/>
    <n v="43389"/>
    <n v="1446.3"/>
    <s v="https://www.ozon.ru/product/shlang-assenizatorskiy-naporno-vsasyvayushchiy-102mm-4-10-atm-gofrirovannyy-morozostoykiy-pvh-ot-892486646/?asb=NAOIqHeoXXx2VjiTjT9MaEUNKohTBFLRPyul8UHXTeM%253D&amp;asb2=yjGUcY5JVtnWJi-P5yb76CWB5tucyDo8-fm0R-rgB87DhBCpG6QFYekjgalW3x70&amp;avtc=1&amp;avte=2&amp;avts=1684491547&amp;from_sku=892460182&amp;from_url=https%253A%252F%252Fwww.ozon.ru%252Fcategory%252Fshlangi-i-komplekty-dlya-poliva-14641%252F%253Fhosediameter%253D267415&amp;oos_search=false&amp;sh=wqyUGv_WXg"/>
  </r>
  <r>
    <x v="0"/>
    <s v="Шланг напорно-всасывающий 102 мм (4&quot;), 10 атм (СЕВЕР МОРОЗОСТОЙКИЙ до -55С), ассенизаторский, гофрированный, ( ПВХ / Каучук ), защита от УФ, зеленый, 30м"/>
    <s v="ВсеПрофилиРу (ИП Жаботинский Евгений Яковлевич)"/>
    <x v="4"/>
    <s v="зеленый"/>
    <s v="ассенизаторский"/>
    <x v="2"/>
    <n v="30"/>
    <x v="2"/>
    <n v="65122"/>
    <n v="2170.7333333333331"/>
    <s v="https://www.ozon.ru/product/shlang-naporno-vsasyvayushchiy-102-mm-4-10-atm-sever-morozostoykiy-do-55s-assenizatorskiy-924791423/?asb=N4OCltFZNkw%252BpIs7yeAgVt%252BbYCx7PTFEruTJNgyEa7c%253D&amp;asb2=8RN_ahgIEGECRbyUG7Hw2Qa70m8MYHzm7iZRfLXB8D4cN3o9HsP4tRn-BsEUQM22&amp;avtc=1&amp;avte=2&amp;avts=1684491547&amp;from_sku=924354726&amp;from_url=https%253A%252F%252Fwww.ozon.ru%252Fcategory%252Fshlangi-i-komplekty-dlya-poliva-14641%252F%253Fhosediameter%253D267415&amp;oos_search=false&amp;sh=wqyUGnTCXg"/>
  </r>
  <r>
    <x v="0"/>
    <s v="Шланг для дренажного насоса 100 мм (4&quot;), 7 атм, напорно-всасывающий, гофрированный, морозостойкий ПВХ от -40С до 60С, защита от УФ, красный, 30м"/>
    <s v="ВсеПрофилиРу (ИП Жаботинский Евгений Яковлевич)"/>
    <x v="4"/>
    <s v="красный"/>
    <s v="дренажный"/>
    <x v="0"/>
    <n v="30"/>
    <x v="2"/>
    <n v="23014"/>
    <n v="767.13333333333333"/>
    <s v="https://www.ozon.ru/product/shlang-naporno-vsasyvayushchiy-100mm-4-7-atm-gofrirovannyy-morozostoykiy-pvh-ot-40s-do-60s-zashchita-881409859/?asb=fWOP%252Fcz2GmQLq8bKBJYsah%252FJ42G67qq%252BPZHSsvARcuI%253D&amp;asb2=gUddTm1iNBBbjIR9fRbtreADcKMCZSJd56C1gXJ4yMYh8qfSMVdrmoAOEyn2TiBg&amp;avtc=1&amp;avte=2&amp;avts=1684491547&amp;from_sku=881409732&amp;from_url=https%253A%252F%252Fwww.ozon.ru%252Fcategory%252Fshlangi-i-komplekty-dlya-poliva-14641%252F%253Fhosediameter%253D267415&amp;oos_search=false&amp;sh=wqyUGgewfg"/>
  </r>
  <r>
    <x v="1"/>
    <s v="Шланг для дренажного насоса морозостойкий/зимний/ армированный из ПВХ d 50 мм ( длина 10 метров ) Tuboflex напорно-всасывающий ДомовоД ШНВМ50-10"/>
    <s v="Домовод (ИП «Демин Дмитрий Валентинович »)"/>
    <x v="0"/>
    <s v="синий"/>
    <s v="дренажный"/>
    <x v="0"/>
    <n v="10"/>
    <x v="0"/>
    <n v="5239"/>
    <n v="523.9"/>
    <s v="https://market.yandex.ru/product--shlang-naporno-vsasyvaiushchii-morozostoikii-shnvm50/1778976273?glfilter=23674610%3A10~10_101861483277&amp;cpa=1&amp;cpc=FMN1DR1Bua36yeqICDt-1Jz_Uc2apVu3vjC3qehcI4Vu_tZxnMlDNWxqRrGpDOnjL4aBLBuIbRDPptXfX5DXWRCjFTsUhpy8YYy2B1DgI-B2Wfm4RiGrZ5Ej0LDF4Sfv-CgMc-3b-6u7WQfILPl3GPtyMnKUamKRvYhQALKdJ3HeUEV45EWUcrfghLRYXvdoP-_0nGNGQMRlzk3tpv4hxLci5FdF9LvoKSw8ZAn_Ez4ZfU87T9bVXOjYdt5E_i5TMYyK_EYtSZQ1AwzjvfSw7A%2C%2C&amp;sku=101861483277&amp;do-waremd5=IgrFf6m7gVJYi_HXT7LY7A&amp;nid=18033952"/>
  </r>
  <r>
    <x v="1"/>
    <s v="Шланг для дренажного насоса морозостойкий напорно-всасывающий из ПВХ d50 мм (5 метров ) ДомовоД ШНВС50-30"/>
    <s v="Домовод (ИП «Демин Дмитрий Валентинович »)"/>
    <x v="3"/>
    <s v="белый"/>
    <s v="дренажный"/>
    <x v="0"/>
    <n v="30"/>
    <x v="0"/>
    <n v="11896"/>
    <n v="396.53333333333336"/>
    <s v="https://market.yandex.ru/product--shlang-dlia-drenazhnogo-nasosa-morozostoikii-armirovannyi-prozrachnyi-iz-pvkh-d-50-mm/1793946460?glfilter=23674610%3A30~30_101884357842&amp;cpa=1&amp;cpc=FMN1DR1Bua0tCa7_OPdtAzvm9K_EgwkCpYGlj6t6lsvPxezWTVQA7BnlcMoMHa_kz-p-lUfGqmRp8JxQDBnYAUtEisDe1awv-ph68dFeX-SzBCd7-qNOtfeeuHgsqBcNstADd3VmSvHqbdJLtvXJ4Yk5xWXpPkcWSDALSxcsbn0KhoYzTb3_dEb-9JRR7YYvYetatsx3FB1ZJBas70i1l1mHcUBuI5hXJuHSXnVq0X6y9-4e0fJPlu2quOr622vmGhub5leR8pS9-aoqzdLCUg%2C%2C&amp;sku=101884357842&amp;do-waremd5=J7DnsNK5qcRqzcDtkYGo1Q&amp;sponsored=1&amp;nid=18033952"/>
  </r>
  <r>
    <x v="1"/>
    <s v="Шланг WWQ HB-50/10B, 2&quot; (50 мм), 10 м"/>
    <s v="Холодильник.ру (ООО «ЭДИЛ-ИМПОРТ»)"/>
    <x v="11"/>
    <s v="белый"/>
    <s v="пищевой"/>
    <x v="3"/>
    <n v="10"/>
    <x v="0"/>
    <n v="4799"/>
    <n v="479.9"/>
    <s v="https://market.yandex.ru/product--shlang-wwq-hb-50-10b-2-50-mm-10-m/418965390?cpc=FMN1DR1Bua0voWlxgVCC3qJaK8qXkPRyTbVtkxCtD-UPyPQxmELd5o239xPYEshMh2LnAw8eKYIy5Exclgt4_tC3f-YVB0q2Rznn-5yTjPTtIgezICSNl3vyj8nSKm1OTJoELgSOCIdmNqn4XjOPDl19R406hu7J6BMCWUJjoOmO7qYHkx3BJyn5jn4cT5qn71xqHlb8Tj4%2C&amp;sku=100610466333&amp;do-waremd5=5W7SPqT8363DZXWlD-YfeA&amp;cpa=1&amp;nid=18033952"/>
  </r>
  <r>
    <x v="1"/>
    <s v="Шланг WWQ HB-50/30B, 2&quot; (50 мм), 30 м"/>
    <s v="ОНЛАЙНТРЕЙД.РУ (ООО «ОнЛайн Трейд»)"/>
    <x v="11"/>
    <s v="белый"/>
    <s v="пищевой"/>
    <x v="3"/>
    <n v="30"/>
    <x v="0"/>
    <n v="13400"/>
    <n v="446.66666666666669"/>
    <s v="https://market.yandex.ru/product--shlang-wwq-hb-50-30b-2-50-mm-30-m/418964349?cpc=FMN1DR1Bua0HbOsfV-8IJ9pPJwfsWzCeB6OSqmciN2rKPhb5wnM26HFbtTxhT12Y-WbdgASnheeUIX97klGKyUFIIFbPgOEzQSqxEzOZBNMU8WUDSMWrdsRRRiFDXFRacTTtHQYUiI3LjUJ0mxjTi_gFi_4Guf9plMpFXLrFTHfd8pZ4nSlIePxS06ItwtGNqmoLD6jus16v8odh0yjkDrxlqQdb9sXgtM9Z6xjxyIhm2xCnYg3LB0mlxHfdrn6exDdA3OSAF_z3yikJMiva7w%2C%2C&amp;sku=100610466334&amp;do-waremd5=XHZBCuwFD_n9Pl1RyTvUCQ&amp;sponsored=1&amp;cpa=1&amp;nid=18033952"/>
  </r>
  <r>
    <x v="1"/>
    <s v="Шланг для дренажного насоса / Шланг армированный / Шланг напорно-всасывающий d25мм (30м) Tuboflex"/>
    <s v="Вода и Тепло 67 (ИП «Гордеенков Александр Леонидович»)"/>
    <x v="0"/>
    <s v="желтый"/>
    <s v="дренажный"/>
    <x v="0"/>
    <n v="30"/>
    <x v="0"/>
    <n v="7264"/>
    <n v="242.13333333333333"/>
    <s v="https://market.yandex.ru/product--shlang-naporno-vsasyvaiushchii-lait-vnutrennii-diametr-30m-zheltyi-tuboflex/1449300407?glfilter=27142895%3A40475619_101462505685&amp;cpa=1&amp;cpc=FMN1DR1Bua21B3VMIFFR8yNhUDWEMp3DnojXMfpRTHxv20p9bFhCHhvx_x29wyKvJfVLa21F_9jv6mBQOnfZqP7axb_Dsp_jkxRyOxqC2ZVtd8DN1i2B3zWNfSCBsukXlnjpaGGeQr22uql15AsrRZ5bvghFFMMt6cfsuPtZR4vLEkYDWxaz3RELoCUzxnZDdDriJfOd48O4Y27jERK8n5lP3tEB8XZp1NjG3NIqLC02-FvAmj7Wbg26KLfZK4G6h5XZ4H7vSRLXMp1gNCnCyQ%2C%2C&amp;sku=101462505685&amp;do-waremd5=k1VNW6WmKiBEasVdzGoYuA&amp;sponsored=1&amp;nid=18033952"/>
  </r>
  <r>
    <x v="1"/>
    <s v="Oase Спиральный шланг, зеленый, 2in(50мм)"/>
    <s v="АкваДизайн (ИП «Ферцер Дмитрий Дмитриевич»)"/>
    <x v="12"/>
    <s v="зеленый"/>
    <s v="дренажный"/>
    <x v="0"/>
    <n v="1"/>
    <x v="0"/>
    <n v="969"/>
    <n v="969"/>
    <s v="https://market.yandex.ru/product--oase-spiralnyi-shlang-zelenyi-2in-50mm/1700635947?cpc=FMN1DR1Bua1_k4vD-zdlLpszrfioZsrGk9sNbrkq5-i3NHOQoZizvfe0P_d8BAkYQSn5Y1J8bPbaSvaO2AlGvlS27TpXnZsR0YoW9At3IW67ZyM_5-cWF8e2bK5hYgzojOV3bF4f4UQWYJH_pAivh9GR3124ixF3--IGOfzAdESUK74C5T7EFMSGJZwI8OUUaHnvkX94o79XG4vSb13-ATrexZLq6Vbc04gRtOa2lHwX3pSRg5LX7YDevWZ7oX4m0ZtgH_IbkINdRvolDgbG5w%2C%2C&amp;sku=101630402051&amp;do-waremd5=Jmx3fAwu4fW979w-xYIZdg&amp;sponsored=1&amp;cpa=1&amp;nid=18033952"/>
  </r>
  <r>
    <x v="1"/>
    <s v="Шланг для дренажного насоса армированный ПВХ d 50 мм ( 5 метр ) напорно-всасывающий"/>
    <s v="СупермаркетУплотнений (ООО «ЦГС»)"/>
    <x v="6"/>
    <s v="белый"/>
    <s v="дренажный"/>
    <x v="0"/>
    <n v="5"/>
    <x v="0"/>
    <n v="1919"/>
    <n v="383.8"/>
    <s v="https://market.yandex.ru/product--shlang-dlia-drenazhnogo-nasosa-armirovannyi-pvkh-d-50-mm-5-metr-naporno-vsasyvaiushchii/1858680411?cpc=FMN1DR1Bua1_3ptlDDVocIS6h2xJvnGCUy8FKoLp5wKT4nZMQaxs0atbWlzWKL1blcH13JF4Ko3NSBl8jkflaKm86pN7zD-POR0y52qu3eZq4hPKfco0K3-OfCdRkJCtC8bw7f9bEtUJvML0tJyJAYAzi1SxflpZix6MSE2Rbpeq1286kT-t4IhjdVOLoYNHJtnsJPWN7Keu6PMhWOjgqZr4WnOUQ66-bY6tKQPNW92FaJ-hRQoIn1oCAjAhFWjMqpXf7AC6_HSicin_Q5g0ig%2C%2C&amp;sku=101950148608&amp;do-waremd5=2f5wtmh1vAbaA-DUJghMew&amp;cpa=1&amp;nid=18033952"/>
  </r>
  <r>
    <x v="1"/>
    <s v="Шланг напорно-всасывающий ПВХ Forplast 2&quot; 30м"/>
    <s v="Green Grill (ИП «Макаренко Ярослав Николаевич»)"/>
    <x v="13"/>
    <s v="зеленый"/>
    <s v="дренажный"/>
    <x v="0"/>
    <n v="30"/>
    <x v="0"/>
    <n v="8050"/>
    <n v="268.33333333333331"/>
    <s v="https://market.yandex.ru/product--shlang-naporno-vsasyvaiushchii-pvkh-forplast-2-30m/1816447227?cpc=FMN1DR1Bua042ZqXjIYJLTYJUSG7y7hX5rHE_ixYw1Dln2oCm6dqUNxlQGH992pY6THDF5ZadL-qFSS_sTKzbtiDwT5AfZxPDfsyywRPqFZvns-RoDPuRRgP6c5xqwGuvs-otguTznsrVppUPg_OOHNoCEau12VJ03UgJMxnpi4jH2_rJUfcUR1f_0IQLbbLV_coM2ob1dYNPxGkuXnErsOukfaPd9Bdnolcrlj-FpRejWNHmc603lXuZrmkg74x6skYI6haNbyTqpKh_OHgsQ%2C%2C&amp;sku=101940092293&amp;do-waremd5=Em7WWoCOpBUvooa89o4gdA&amp;cpa=1&amp;nid=18033952"/>
  </r>
  <r>
    <x v="1"/>
    <s v="Шланг спирально-витой (800L) 50мм 30м"/>
    <s v="Шопсантехник (ИП «Папян Алик Сережаевич»)"/>
    <x v="6"/>
    <s v="белый"/>
    <s v="дренажный"/>
    <x v="0"/>
    <n v="30"/>
    <x v="0"/>
    <n v="14130"/>
    <n v="471"/>
    <s v="https://market.yandex.ru/product--shlang-spiralno-vitoi-800l-50mm-30m/1751606035?cpc=FMN1DR1Bua19Ine8V8g-YlStFyJi-yp0MVb84y2W4DwrE6AlYUp19mY5jC7XVEFUnpFQ8zB9eiHD_4-JHvg_VlNUW1Gi-hJ8kNzXJw-dGPtfRMf5nwcsikDqWG1YwPYCDexg3ZKTqMZpHvdZEtYO-1lY_84hXIf-KhoDQoHx-4XsFb1DLMBeTI55zOSkqYwm4uHJ4dzqQcnBfd-SJDbNHnIiLUYAg0I6lsecE5B1X2fQtm1IFbcxVMKeuden1J2YnQ8wJs6x0IszbnPoTXb4NQ%2C%2C&amp;sku=101735517695&amp;do-waremd5=_4WzoP0ka6sII_D7uWHJDw&amp;sponsored=1&amp;cpa=1&amp;nid=18033952"/>
  </r>
  <r>
    <x v="1"/>
    <s v="Шланг ассенизаторский 10 метров (напорно-всасывающий) 50 мм Holzer Elastic"/>
    <s v="ООО ПК &quot;Хольцер Флексо&quot;"/>
    <x v="1"/>
    <s v="зеленый"/>
    <s v="ассенизаторский"/>
    <x v="2"/>
    <n v="10"/>
    <x v="0"/>
    <n v="6280"/>
    <n v="628"/>
    <s v="https://market.yandex.ru/product--shlang-assenizatorskii-10-metrov-naporno-vsasyvaiushchii-50-mm-holzer-elastic/1835542530?cpc=FMN1DR1Bua0dIPTD02affoCWusMHJqTG9wtPs9Vz3LC7ZQoe9NFzgb3kPxOTlryU0V225LJnf72Fm9KsUDQ9zDJRz55l_TAxuvcikDpTN7fp7hONJHR0PLbwhhqxtrC0cjWoPYXtZWzVib9UxgVyL0raqB6WS8xni7MYYFkRP_mtG7HAUkjAKCOTfsXAKgHAbTOM8H0eQvqOLc-01gjas_n8LcNCCFWM8rhikins82CpUEfH2jvo7OMglcsBTKV_HtE0vsMmSBHoJBq2DgCijw%2C%2C&amp;sku=101994496475&amp;do-waremd5=-DnIGeTQz5m6_7d3SX9zdg&amp;sponsored=1&amp;cpa=1&amp;nid=18033952"/>
  </r>
  <r>
    <x v="1"/>
    <s v="Шланг 10м (рукав напорно-всасывающий) для дренажного насоса диаметр 50 мм 2' морозостокий"/>
    <s v="ООО ПК &quot;Хольцер Флексо&quot;"/>
    <x v="1"/>
    <s v="зеленый"/>
    <s v="дренажный"/>
    <x v="0"/>
    <n v="10"/>
    <x v="0"/>
    <n v="6270"/>
    <n v="627"/>
    <s v="https://market.yandex.ru/product--shlang-10m-rukav-naporno-vsasyvaiushchii-dlia-drenazhnogo-nasosa-diametr-50-mm-2-morozostokii/1835544502?cpc=FMN1DR1Bua1wilO_mFCzN1CggfHNZAb7YKgs_zBrdy8UadT3f4rSA_HNgEqlbTmeo-irDLkqK50qHi2C2IbMvU6gKmh8sZx-CZ2FI5iAHVVRVF41YHAjrkO_MASBcTKUALpypbsYTgDG9k7DDDK290OoqQ9JWhWakCNYNbL1IgyC6DwMTbY130BCYyhWDoRp28J3-XKuK-dj1zT1Kcm0omI5DWH6EX2o_Cd6Q44cAJVh8kJTjibwDUKm9G3J9_IIdTrYoUbXkeEamfu0-QGhKg%2C%2C&amp;sku=101644629196&amp;do-waremd5=4d6tdxiQZV1nhCZcSzDf4A&amp;sponsored=1&amp;cpa=1&amp;nid=18033952"/>
  </r>
  <r>
    <x v="1"/>
    <s v="Шланг для дренажного насоса армированный ПВХ d 75 мм (30 метр ) напорно-всасывающий"/>
    <s v="СупермаркетУплотнений (ООО «ЦГС»)"/>
    <x v="6"/>
    <s v="белый"/>
    <s v="дренажный"/>
    <x v="0"/>
    <n v="30"/>
    <x v="1"/>
    <n v="18389"/>
    <n v="612.9666666666667"/>
    <s v="https://market.yandex.ru/product--shlang-dlia-drenazhnogo-nasosa-armirovannyi-pvkh-d-75-mm-30-metr-naporno-vsasyvaiushchii/1858680418?cpc=3Xiw91egKI4gJO0dbm4EMFXMh2eVmH37YU3Vi-TqKX0DVnN9IGlWHpjqCHG13puUsiAd_LFyLZ-HiYqOaoDEpxjqU9DJTASzgsDcQkH-1rM0hTh-dRgf5Q2newn2xqQQWj6umjnPWeHD_P7TTakjyrbdi3QBQj_xZGBaOD__RwxfI09H2t9-iAP70-ep4XTmTgsSU5KXt3IsqwOS4f89330f8OfRRi-5U2NBQaM3wpqjKibDjW2wroIPe-_20CBbzRkVMYZySbNXu-4EQ1SgaQ%2C%2C&amp;sku=101950148617&amp;do-waremd5=d-mp-oSwBZz-FQ_yR8nj1Q&amp;cpa=1&amp;nid=18033952"/>
  </r>
  <r>
    <x v="1"/>
    <s v="Шланг напорно-всасывающий ПВХ ТИП-4 &quot;(75 мм.) спиральный морозостойкий (10 метров)"/>
    <s v="ТД-Инструмент (ООО «ТД &quot;ТехСтройМаркет&quot;»)"/>
    <x v="3"/>
    <s v="желтый"/>
    <s v="дренажный"/>
    <x v="0"/>
    <n v="10"/>
    <x v="1"/>
    <n v="6958"/>
    <n v="695.8"/>
    <s v="https://market.yandex.ru/product--shlang-naporno-vsasyvaiushchii-pvkh-tip-4-75-mm-spiralnyi-morozostoikii-10-metrov/1776262312?cpc=3Xiw91egKI7JGZdjV80M6tRHUVLrMtCi7UTHblH9Ks8C0cgjtjS3hxguGLp9NoGr24PoZZJKGHsAgsYO_UbcTXs_hLBm1U0QXMP83pLqYSBi34LutoSBHkStNL8a6afMl9SVFRDk_utF0zhrf4CmDiTcyu4TEkIWo5piV82KbuFHWYWHKpoIcidNn8cY2zOyUuaHjmHV61w%2C&amp;sku=101847053955&amp;do-waremd5=03Qn81Ve5SmH1VP4Nwmx7w&amp;cpa=1&amp;nid=18033952"/>
  </r>
  <r>
    <x v="1"/>
    <s v="Шланг для дренажного насоса армированный ПВХ d100 мм ( 4 метр ) напорно-всасывающий"/>
    <s v="СупермаркетУплотнений (ООО «ЦГС»)"/>
    <x v="6"/>
    <s v="белый"/>
    <s v="дренажный"/>
    <x v="0"/>
    <n v="4"/>
    <x v="2"/>
    <n v="3707"/>
    <n v="926.75"/>
    <s v="https://market.yandex.ru/product--shlang-dlia-drenazhnogo-nasosa-armirovannyi-pvkh-d100-mm-4-metr-naporno-vsasyvaiushchii/1858680420?cpc=5ymvmfBtNJRbt51xFIa2arBZ8hBxK6c_hCoMqKUiTYa0CiDLqqR-UrK5HBjpw3tKpA0ldACcqqsdv7XNH6vDKtrrJwhvTZIJcZ945Fl9Ht4q3o6bAUiLapm_MAe66kzg2D0SoQUc_PNhV_O1gpV7ISfn6RTZ75e0mdLwdyY3XHJ12yVGxVjy4a-jdHrAo65y0S6dDNzqoEJEAX5imqV1sXLC_IN-d1pZhbQ-Gn7eW9vzJ3ZVL9iAu-7LnyzAQ0WgNbFZOvpMGwQ1ZDNEmkDgLQ%2C%2C&amp;sku=101950148547&amp;do-waremd5=PMsq40TbYpAgoQ7ZzDuOFg&amp;sponsored=1&amp;cpa=1&amp;nid=18033952"/>
  </r>
  <r>
    <x v="1"/>
    <s v="Шланг напорно-всасывающий 100 мм х 8 м FHT FUBAG 838704"/>
    <s v="Кум-Тигей инструмент (ООО «ИНСЕРВИС»)"/>
    <x v="7"/>
    <s v="серый"/>
    <s v="дренажный"/>
    <x v="0"/>
    <n v="8"/>
    <x v="2"/>
    <n v="12330"/>
    <n v="1541.25"/>
    <s v="https://market.yandex.ru/product--shlang-naporno-vsasyvaiushchii-100-mm-kh-8-m-fht-fubag-838704/101965126879?cpc=5ymvmfBtNJQEcDxhB2I9Vqe4Qp-ksGdujtPTh1iCTUIQ4AFP-z9M8XZYJmKF4aqjCOSqzTAU5-PgWCoEGefDhhbI9QIrQsnGWqfw0a5o2nH4_X-ZCct_gTGebZdEQNhrfPhBcCRWQo1Q1zUcKL36cIBcEE-Z_hWbrZVQxJ6KrB6GBVMyDSKmn21oieRTiZmJYKVrd3vJa0o%2C&amp;sku=101965126879&amp;do-waremd5=l7nlVLtfH_K7Ah3ICxcG8w&amp;cpa=1&amp;nid=18033952"/>
  </r>
  <r>
    <x v="2"/>
    <s v="Шланг ПВХ серия 200SC 50 мм армированный спиралью ПВХ"/>
    <s v="МПТ-Пластик"/>
    <x v="6"/>
    <s v="зеленый"/>
    <s v="дренажный"/>
    <x v="0"/>
    <n v="1"/>
    <x v="0"/>
    <n v="707"/>
    <n v="707"/>
    <s v="https://www.mptplastic.ru/products/naporno_vsasyvayushchie_shlangi_pvh/seriya_200sc/200sc50/"/>
  </r>
  <r>
    <x v="2"/>
    <s v="Шланг ПВХ серия 200SC 75 мм армированный спиралью ПВХ"/>
    <s v="МПТ-Пластик"/>
    <x v="6"/>
    <s v="зеленый"/>
    <s v="дренажный"/>
    <x v="0"/>
    <n v="1"/>
    <x v="1"/>
    <n v="1238"/>
    <n v="1238"/>
    <s v="https://www.mptplastic.ru/products/naporno_vsasyvayushchie_shlangi_pvh/seriya_200sc/200sc75/"/>
  </r>
  <r>
    <x v="2"/>
    <s v="Шланг ПВХ серия 200SC 100 мм армированный спиралью ПВХ"/>
    <s v="МПТ-Пластик"/>
    <x v="6"/>
    <s v="зеленый"/>
    <s v="дренажный"/>
    <x v="0"/>
    <n v="1"/>
    <x v="2"/>
    <n v="1945"/>
    <n v="1945"/>
    <s v="https://www.mptplastic.ru/products/naporno_vsasyvayushchie_shlangi_pvh/seriya_200sc/200sc100/"/>
  </r>
  <r>
    <x v="3"/>
    <s v="Шланг ассенизаторский  ПВХ Агро Эластик д. 76 мм"/>
    <s v="Ринком"/>
    <x v="9"/>
    <s v="красный"/>
    <s v="ассенизаторский"/>
    <x v="2"/>
    <n v="1"/>
    <x v="1"/>
    <n v="879"/>
    <n v="879"/>
    <s v="https://rinmarket.ru/catalog/shlangi/assenizatorskie/29047/"/>
  </r>
  <r>
    <x v="3"/>
    <s v="Шланг ассенизаторский ПВХ Агро Эластик д. 102 мм"/>
    <s v="Ринком"/>
    <x v="9"/>
    <s v="красный"/>
    <s v="ассенизаторский"/>
    <x v="2"/>
    <n v="1"/>
    <x v="2"/>
    <n v="1328"/>
    <n v="1328"/>
    <s v="https://rinmarket.ru/catalog/shlangi/assenizatorskie/29289/"/>
  </r>
  <r>
    <x v="3"/>
    <s v="Шланг ассенизаторский ПВХ Агро Эластик М д. 102 мм"/>
    <s v="Ринком"/>
    <x v="9"/>
    <s v="красный"/>
    <s v="ассенизаторский"/>
    <x v="2"/>
    <n v="1"/>
    <x v="2"/>
    <n v="1500"/>
    <n v="1500"/>
    <s v="https://rinmarket.ru/catalog/shlangi/assenizatorskie/35111/"/>
  </r>
  <r>
    <x v="3"/>
    <s v="Рукав ассенизаторский напорно-всасывающий д. 102 мм 010 SSZ Морозостойкий"/>
    <s v="Ринком"/>
    <x v="10"/>
    <s v="зеленый"/>
    <s v="ассенизаторский"/>
    <x v="2"/>
    <n v="1"/>
    <x v="2"/>
    <n v="2136"/>
    <n v="2136"/>
    <s v="https://rinmarket.ru/catalog/shlangi/assenizatorskie/29569/?utm_referrer=https%3A%2F%2Fyandex.ru%2Fproducts%2Fsearch%3Ftext%3D%25D0%25B0%25D1%2581%25D1%2581%25D0%25B5%25D0%25BD%25D0%25B8%25D0%25B7%25D0%25B0%25D1%2582%25D0%25BE%25D1%2580%25D1%2581%25D0%25BA%25D0%25B8%25D0%25B9%2520%25D1%2580%25D1%2583%25D0%25BA%25D0%25B0%25D0%25B2%2520%25D0%25BA%25D1%2583%25D0%25BF%25D0%25B8%25D1%2582%25D1%258C"/>
  </r>
  <r>
    <x v="4"/>
    <s v="Напорно-всасывающий шланг 50 мм, 30 м WWQ HB-50/30B"/>
    <s v="ООО «ВсеИнструменты.ру»"/>
    <x v="11"/>
    <s v="серый"/>
    <s v="дренажный"/>
    <x v="0"/>
    <n v="30"/>
    <x v="0"/>
    <n v="13400"/>
    <n v="446.66666666666669"/>
    <s v="https://www.vseinstrumenti.ru/product/naporno-vsasyvayuschij-shlang-50-mm-30-m-wwq-hb-50-30b-954704/"/>
  </r>
  <r>
    <x v="4"/>
    <s v="Напорно-всасывающий морозостойкий шланг ПВХ, 7 атм НОВЭМ Снегирь 50мм 30м"/>
    <s v="ООО «ВсеИнструменты.ру»"/>
    <x v="4"/>
    <s v="красный"/>
    <s v="дренажный"/>
    <x v="0"/>
    <n v="30"/>
    <x v="0"/>
    <n v="9752"/>
    <n v="325.06666666666666"/>
    <s v="https://www.vseinstrumenti.ru/product/naporno-vsasyvayuschij-morozostojkij-shlang-pvh-7-atm-novem-snegir-50mm-30m-2202618/"/>
  </r>
  <r>
    <x v="4"/>
    <s v="Шланг ассенизаторский НОВЭМ 75мм 10м"/>
    <s v="ООО «ВсеИнструменты.ру»"/>
    <x v="4"/>
    <s v="красный"/>
    <s v="ассенизаторский"/>
    <x v="2"/>
    <n v="10"/>
    <x v="1"/>
    <n v="9883"/>
    <n v="988.3"/>
    <s v="https://www.vseinstrumenti.ru/product/shlang-assenizatorskij-novem-75mm-10m-2206998/"/>
  </r>
  <r>
    <x v="4"/>
    <s v="Напорно-всасывающий морозостойкий шланг ПВХ 7 атм НОВЭМ Снегирь 75мм 30м"/>
    <s v="ООО «ВсеИнструменты.ру»"/>
    <x v="4"/>
    <s v="красный"/>
    <s v="дренажный"/>
    <x v="0"/>
    <n v="30"/>
    <x v="1"/>
    <n v="23407"/>
    <n v="780.23333333333335"/>
    <s v="https://www.vseinstrumenti.ru/product/naporno-vsasyvayuschij-morozostojkij-shlang-pvh-7-atm-novem-snegir-75mm-30m-2202612/"/>
  </r>
  <r>
    <x v="4"/>
    <s v="Шланг ассенизаторский НОВЭМ 102мм 30м"/>
    <s v="ООО «ВсеИнструменты.ру»"/>
    <x v="4"/>
    <s v="красный"/>
    <s v="ассенизаторский"/>
    <x v="2"/>
    <n v="30"/>
    <x v="2"/>
    <n v="46813"/>
    <n v="1560.4333333333334"/>
    <s v="https://www.vseinstrumenti.ru/product/shlang-assenizatorskij-novem-102mm-30m-2207000/"/>
  </r>
  <r>
    <x v="4"/>
    <s v="Шланг напорно-всасывающий (10 м; 50 мм) TEX 50/10L"/>
    <s v="ООО «ВсеИнструменты.ру»"/>
    <x v="14"/>
    <s v="серый"/>
    <s v="дренажный"/>
    <x v="0"/>
    <n v="10"/>
    <x v="0"/>
    <n v="4300"/>
    <n v="430"/>
    <s v="https://www.vseinstrumenti.ru/product/shlang-naporno-vsasyvayuschij-10-m-50-mm-tex-50-10l-1848410/"/>
  </r>
  <r>
    <x v="4"/>
    <s v="Напорно-всасывающий морозостойкий шланг 50 мм, 30 м WWQ HB-50/30M"/>
    <s v="ООО «ВсеИнструменты.ру»"/>
    <x v="14"/>
    <s v="серый"/>
    <s v="ассенизаторский"/>
    <x v="2"/>
    <n v="30"/>
    <x v="0"/>
    <n v="24300"/>
    <n v="810"/>
    <s v="https://www.vseinstrumenti.ru/product/naporno-vsasyvayuschij-morozostojkij-shlang-50-mm-30-m-wwq-hb-50-30m-1092503/"/>
  </r>
  <r>
    <x v="4"/>
    <s v="Напорно-всасывающий ассенизаторный шланг (15 м; 50 мм) TEX 50/15A"/>
    <s v="ООО «ВсеИнструменты.ру»"/>
    <x v="14"/>
    <s v="голубой"/>
    <s v="ассенизаторский"/>
    <x v="2"/>
    <n v="15"/>
    <x v="0"/>
    <n v="14520"/>
    <n v="968"/>
    <s v="https://www.vseinstrumenti.ru/product/naporno-vsasyvayuschij-assenizatornyj-shlang-15-m-50-mm-tex-50-15a-1968004/"/>
  </r>
  <r>
    <x v="4"/>
    <s v="Шланг напорно-всасывающий ассенизаторный (30 м; 50 мм) TEX 50/30A"/>
    <s v="ООО «ВсеИнструменты.ру»"/>
    <x v="14"/>
    <s v="голубой"/>
    <s v="ассенизаторский"/>
    <x v="2"/>
    <n v="30"/>
    <x v="0"/>
    <n v="29040"/>
    <n v="968"/>
    <s v="https://www.vseinstrumenti.ru/product/shlang-naporno-vsasyvayuschij-assenizatornyj-30-m-50-mm-tex-50-30a-1848568/"/>
  </r>
  <r>
    <x v="4"/>
    <s v="Шланг напорно-всасывающий (15 м; 100 мм) TEX 100/15L"/>
    <s v="ООО «ВсеИнструменты.ру»"/>
    <x v="14"/>
    <s v="серый"/>
    <s v="дренажный"/>
    <x v="0"/>
    <n v="15"/>
    <x v="2"/>
    <n v="17610"/>
    <n v="1174"/>
    <s v="https://www.vseinstrumenti.ru/product/shlang-naporno-vsasyvayuschij-15-m-100-mm-tex-100-15l-2069585/"/>
  </r>
  <r>
    <x v="4"/>
    <s v="Ассенизаторский шланг НОВЭМ ударопрочный, морозостойкий ПВХ 75мм 30м"/>
    <s v="ООО «ВсеИнструменты.ру»"/>
    <x v="4"/>
    <s v="черный"/>
    <s v="ассенизаторский"/>
    <x v="2"/>
    <n v="30"/>
    <x v="1"/>
    <n v="39213"/>
    <n v="1307.0999999999999"/>
    <s v="https://www.vseinstrumenti.ru/product/assenizatorskij-shlang-novem-udaroprochnyj-morozostojkij-pvh-75mm-30m-5041158/"/>
  </r>
  <r>
    <x v="4"/>
    <s v="Ассенизаторский шланг НОВЭМ ударопрочный, морозостойкий ПВХ 102мм 12м"/>
    <s v="ООО «ВсеИнструменты.ру»"/>
    <x v="4"/>
    <s v="черный"/>
    <s v="ассенизаторский"/>
    <x v="2"/>
    <n v="12"/>
    <x v="2"/>
    <n v="23931"/>
    <n v="1994.25"/>
    <s v="https://www.vseinstrumenti.ru/product/assenizatorskij-shlang-novem-udaroprochnyj-morozostojkij-pvh-102mm-12m-5041182/"/>
  </r>
  <r>
    <x v="4"/>
    <s v="Ассенизаторский шланг НОВЭМ ударопрочный, морозостойкий ПВХ 102мм 30м"/>
    <s v="ООО «ВсеИнструменты.ру»"/>
    <x v="4"/>
    <s v="черный"/>
    <s v="ассенизаторский"/>
    <x v="2"/>
    <n v="30"/>
    <x v="2"/>
    <n v="59828"/>
    <n v="1994.2666666666667"/>
    <s v="https://www.vseinstrumenti.ru/product/assenizatorskij-shlang-novem-udaroprochnyj-morozostojkij-pvh-102mm-30m-5041206/"/>
  </r>
  <r>
    <x v="5"/>
    <s v="Шланг для ассенизаторской машины д. 50x60 мм Holzer Elastic, морозостойкий, рулон 20 пм"/>
    <s v="ООО ПК &quot;Хольцер Флексо&quot;"/>
    <x v="1"/>
    <s v="зеленый"/>
    <s v="ассенизаторский"/>
    <x v="2"/>
    <n v="20"/>
    <x v="0"/>
    <n v="10800"/>
    <n v="540"/>
    <s v="https://holzerflexo.com/katalog/rukava-i-shlangi/vakuumnye-naporno-vsasyvauschie/dlya-assenizatorskih-mashin-seriya--elastic/shlang_dlya_assenizatorskoy_mashiny_d_50_mm_holzer_elastic_morozostoykiy_rulon_20_pm/"/>
  </r>
  <r>
    <x v="5"/>
    <s v="Шланг для ассенизаторской машины д. 76x88 мм Holzer Elastic GLS, морозостойкий, рулон 20 пм"/>
    <s v="ООО ПК &quot;Хольцер Флексо&quot;"/>
    <x v="1"/>
    <s v="зеленый"/>
    <s v="ассенизаторский"/>
    <x v="2"/>
    <n v="20"/>
    <x v="1"/>
    <n v="16200"/>
    <n v="810"/>
    <s v="https://holzerflexo.com/katalog/rukava-i-shlangi/vakuumnye-naporno-vsasyvauschie/dlya-assenizatorskih-mashin-seriya--elastic/shlang-dlya-assenizatorskoy-mashiny-d-76x88-mm-holzer-elastic-gls-morozostoykiy-rulon-20-pm/"/>
  </r>
  <r>
    <x v="5"/>
    <s v="Шланг для ассенизаторской машины д.102x114 мм Holzer Elastic, морозостойкий, рулон 20 пм"/>
    <s v="ООО ПК &quot;Хольцер Флексо&quot;"/>
    <x v="1"/>
    <s v="зеленый"/>
    <s v="ассенизаторский"/>
    <x v="2"/>
    <n v="20"/>
    <x v="2"/>
    <n v="24300"/>
    <n v="1215"/>
    <s v="https://holzerflexo.com/katalog/rukava-i-shlangi/vakuumnye-naporno-vsasyvauschie/dlya-assenizatorskih-mashin-seriya--elastic/shlang_dlya_assenizatorskoy_mashiny_d_102_mm_holzer_elastic_morozostoykiy_rulon_20_pm/"/>
  </r>
  <r>
    <x v="5"/>
    <s v="Шланг для ассенизаторской машины д.102x114.4 мм &quot;Сибиряк&quot;, морозостойкий, темно-зеленый"/>
    <s v="ООО ПК &quot;Хольцер Флексо&quot;"/>
    <x v="1"/>
    <s v="зеленый"/>
    <s v="ассенизаторский"/>
    <x v="2"/>
    <n v="20"/>
    <x v="2"/>
    <n v="28000"/>
    <n v="1400"/>
    <s v="https://holzerflexo.com/katalog/rukava-i-shlangi/vakuumnye-naporno-vsasyvauschie/dlya-assenizatorskih-mashin-seriya--elastic/shlang-dlya-assenizatorskoy-mashiny-d-102x114-4-mm-rusich-morozostoykiy-temno-zelenyy/"/>
  </r>
  <r>
    <x v="6"/>
    <s v="Морозостойкий гофрированный ПВХ рукав для ассенизаторских машин &quot;BALTIC-C&quot;, -40C, внутр.диам. 50 мм. TL050BC-C TITAN LOCK"/>
    <s v="ООО &quot;ТЕХНОБЕРИНГ&quot;"/>
    <x v="15"/>
    <s v="красный"/>
    <s v="ассенизаторский"/>
    <x v="2"/>
    <n v="1"/>
    <x v="0"/>
    <n v="526"/>
    <n v="526"/>
    <s v="https://titan-lock.shop/product/morozostoykiy_gofrirovannyy_pvkh_rukav_dlya_assenizatorskikh_mashin_baltic_c_40c_vnutr_diam_50_mm_tl/"/>
  </r>
  <r>
    <x v="6"/>
    <s v="Морозостойкий гофрированный ПВХ рукав для ассенизаторских машин &quot;BALTIC-C&quot;, -40C, внутр.диам. 75 мм. TL075BC-C TITAN LOCK"/>
    <s v="ООО &quot;ТЕХНОБЕРИНГ&quot;"/>
    <x v="15"/>
    <s v="красный"/>
    <s v="ассенизаторский"/>
    <x v="2"/>
    <n v="1"/>
    <x v="1"/>
    <n v="790"/>
    <n v="790"/>
    <s v="https://titan-lock.shop/product/morozostoykiy_gofrirovannyy_pvkh_rukav_dlya_assenizatorskikh_mashin_baltic_c_40c_vnutr_diam_75_mm_tl/"/>
  </r>
  <r>
    <x v="6"/>
    <s v="Морозостойкий гофрированный ПВХ рукав для ассенизаторских машин &quot;BALTIC-C&quot;, -40C, внутр.диам. 100 мм. TL100BC-C TITAN LOCK"/>
    <s v="ООО &quot;ТЕХНОБЕРИНГ&quot;"/>
    <x v="15"/>
    <s v="красный"/>
    <s v="ассенизаторский"/>
    <x v="2"/>
    <n v="1"/>
    <x v="2"/>
    <n v="1239"/>
    <n v="1239"/>
    <s v="https://titan-lock.shop/product/morozostoykiy_gofrirovannyy_pvkh_rukav_dlya_assenizatorskikh_mashin_baltic_c_40c_vnutr_diam_100_mm_t/"/>
  </r>
  <r>
    <x v="7"/>
    <s v="Шланг ассенизаторский морозостойкий ПВХ 50 мм (30 м) серый 100SM (м)"/>
    <s v="ООО &quot;Кирелис&quot;"/>
    <x v="6"/>
    <s v="серый"/>
    <s v="ассенизаторский"/>
    <x v="2"/>
    <n v="1"/>
    <x v="0"/>
    <n v="573"/>
    <n v="573"/>
    <s v="https://www.kirelis.ru/catalog/shlangi/dlya-assenizatorskih-mashin/id_41346/"/>
  </r>
  <r>
    <x v="7"/>
    <s v="Шланг ассенизаторский морозостойкий ПВХ 76 мм (30 м) серый 100SM (м)"/>
    <s v="ООО &quot;Кирелис&quot;"/>
    <x v="6"/>
    <s v="серый"/>
    <s v="ассенизаторский"/>
    <x v="2"/>
    <n v="1"/>
    <x v="1"/>
    <n v="909"/>
    <n v="909"/>
    <s v="https://www.kirelis.ru/catalog/shlangi/dlya-assenizatorskih-mashin/id_40889/"/>
  </r>
  <r>
    <x v="7"/>
    <s v="Шланг ассенизаторский морозостойкий ПВХ 102 мм (10 м) серый 100SM (м)"/>
    <s v="ООО &quot;Кирелис&quot;"/>
    <x v="6"/>
    <s v="серый"/>
    <s v="ассенизаторский"/>
    <x v="2"/>
    <n v="1"/>
    <x v="2"/>
    <n v="1466"/>
    <n v="1466"/>
    <s v="https://www.kirelis.ru/catalog/shlangi/dlya-assenizatorskih-mashin/id_41335/"/>
  </r>
  <r>
    <x v="7"/>
    <s v="Шланг ассенизаторский морозостойкий ПВХ 100 мм (30 м) красный, CLEAN (м)"/>
    <s v="ООО &quot;Кирелис&quot;"/>
    <x v="2"/>
    <s v="красный"/>
    <s v="ассенизаторский"/>
    <x v="1"/>
    <n v="1"/>
    <x v="2"/>
    <n v="1132"/>
    <n v="1132"/>
    <s v="https://www.kirelis.ru/catalog/shlangi/dlya-assenizatorskih-mashin/id_41366/"/>
  </r>
  <r>
    <x v="7"/>
    <s v="Шланг ассенизаторский морозостойкий ПВХ 102 мм (30 м) зеленый Болгария (м)"/>
    <s v="ООО &quot;Кирелис&quot;"/>
    <x v="10"/>
    <s v="зеленый"/>
    <s v="ассенизаторский"/>
    <x v="2"/>
    <n v="1"/>
    <x v="2"/>
    <n v="2200"/>
    <n v="2200"/>
    <s v="https://www.kirelis.ru/catalog/shlangi/dlya-assenizatorskih-mashin/id_44898/"/>
  </r>
  <r>
    <x v="8"/>
    <s v="Рукав ПВХ Rubex Clean 50 (30м)"/>
    <s v="Промресурссервис"/>
    <x v="2"/>
    <s v="красный"/>
    <s v="ассенизаторский"/>
    <x v="1"/>
    <n v="1"/>
    <x v="0"/>
    <n v="496.32"/>
    <n v="496.32"/>
    <s v="https://www.promresurs.ru/catalog/rukava_pvkh_tyazhelye_dlya_assenizatorskikh_mashin/rukav_pvkh_rubex_clean_50_30m_/"/>
  </r>
  <r>
    <x v="8"/>
    <s v="Рукав ПВХ Rubex Clean 76 (30м)"/>
    <s v="Промресурссервис"/>
    <x v="2"/>
    <s v="красный"/>
    <s v="ассенизаторский"/>
    <x v="1"/>
    <n v="1"/>
    <x v="1"/>
    <n v="816.88"/>
    <n v="816.88"/>
    <s v="https://www.promresurs.ru/catalog/rukava_pvkh_tyazhelye_dlya_assenizatorskikh_mashin/rukav_pvkh_rubex_clean_76_30m/"/>
  </r>
  <r>
    <x v="8"/>
    <s v="Рукав ПВХ Rubex Clean 100 (30м)"/>
    <s v="Промресурссервис"/>
    <x v="2"/>
    <s v="красный"/>
    <s v="ассенизаторский"/>
    <x v="1"/>
    <n v="1"/>
    <x v="2"/>
    <n v="1208.69"/>
    <n v="1208.69"/>
    <s v="https://www.promresurs.ru/catalog/rukava_pvkh_tyazhelye_dlya_assenizatorskikh_mashin/rukav_pvkh_rubex_clean_100_30m/"/>
  </r>
  <r>
    <x v="9"/>
    <s v="Рукав ПВХ напорно-всасывающий RUBEX Clean ф 50 мм"/>
    <s v="Техно-Хаус"/>
    <x v="2"/>
    <s v="красный"/>
    <s v="ассенизаторский"/>
    <x v="1"/>
    <n v="1"/>
    <x v="0"/>
    <n v="573"/>
    <n v="573"/>
    <s v="https://курск.техно-хаус.рф/rukava_i_shlangi/rukav_pvkh_rubex_clean/rukav_pvkh_rubex_clean_f_50_mm/"/>
  </r>
  <r>
    <x v="9"/>
    <s v="Рукав ПВХ напорно-всасывающий RUBEX Clean ф 76 мм"/>
    <s v="Техно-Хаус"/>
    <x v="2"/>
    <s v="красный"/>
    <s v="ассенизаторский"/>
    <x v="1"/>
    <n v="1"/>
    <x v="1"/>
    <n v="909"/>
    <n v="909"/>
    <s v="https://курск.техно-хаус.рф/rukava_i_shlangi/rukav_pvkh_rubex_clean/rukav_pvkh_rubex_clean_f_76_mm/"/>
  </r>
  <r>
    <x v="9"/>
    <s v="Рукав ПВХ напорно-всасывающий RUBEX Clean ф 100 мм"/>
    <s v="Техно-Хаус"/>
    <x v="2"/>
    <s v="красный"/>
    <s v="ассенизаторский"/>
    <x v="1"/>
    <n v="1"/>
    <x v="2"/>
    <n v="1466"/>
    <n v="1466"/>
    <s v="https://курск.техно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D11" firstHeaderRow="1" firstDataRow="2" firstDataCol="1" rowPageCount="1" colPageCount="1"/>
  <pivotFields count="12">
    <pivotField axis="axisCol" showAll="0">
      <items count="11">
        <item x="6"/>
        <item x="4"/>
        <item x="7"/>
        <item x="2"/>
        <item x="0"/>
        <item x="5"/>
        <item x="8"/>
        <item x="3"/>
        <item x="9"/>
        <item x="1"/>
        <item t="default"/>
      </items>
    </pivotField>
    <pivotField showAll="0"/>
    <pivotField showAll="0"/>
    <pivotField axis="axisRow" showAll="0" sortType="descending">
      <items count="18">
        <item x="5"/>
        <item x="13"/>
        <item x="7"/>
        <item x="1"/>
        <item x="12"/>
        <item x="10"/>
        <item x="8"/>
        <item x="2"/>
        <item x="14"/>
        <item x="15"/>
        <item x="0"/>
        <item x="11"/>
        <item m="1" x="16"/>
        <item x="9"/>
        <item x="3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5">
        <item h="1" x="1"/>
        <item h="1" x="2"/>
        <item h="1" x="0"/>
        <item x="3"/>
        <item t="default"/>
      </items>
    </pivotField>
    <pivotField showAll="0"/>
    <pivotField axis="axisRow" multipleItemSelectionAllowed="1" showAll="0">
      <items count="5">
        <item x="0"/>
        <item x="1"/>
        <item x="2"/>
        <item h="1" m="1" x="3"/>
        <item t="default"/>
      </items>
    </pivotField>
    <pivotField showAll="0"/>
    <pivotField dataField="1" numFmtId="1" showAll="0"/>
    <pivotField showAll="0"/>
  </pivotFields>
  <rowFields count="2">
    <field x="8"/>
    <field x="3"/>
  </rowFields>
  <rowItems count="6">
    <i>
      <x/>
    </i>
    <i r="1">
      <x v="15"/>
    </i>
    <i r="1">
      <x v="11"/>
    </i>
    <i>
      <x v="1"/>
    </i>
    <i r="1">
      <x v="15"/>
    </i>
    <i t="grand">
      <x/>
    </i>
  </rowItems>
  <colFields count="1">
    <field x="0"/>
  </colFields>
  <colItems count="3">
    <i>
      <x v="4"/>
    </i>
    <i>
      <x v="9"/>
    </i>
    <i t="grand">
      <x/>
    </i>
  </colItems>
  <pageFields count="1">
    <pageField fld="6" hier="-1"/>
  </pageFields>
  <dataFields count="1">
    <dataField name="Среднее по полю Цена за пог.м., руб." fld="10" subtotal="average" baseField="3" baseItem="16" numFmtId="3"/>
  </dataFields>
  <formats count="1">
    <format dxfId="0">
      <pivotArea dataOnly="0" labelOnly="1" fieldPosition="0">
        <references count="1">
          <reference field="0" count="6">
            <x v="0"/>
            <x v="1"/>
            <x v="2"/>
            <x v="4"/>
            <x v="5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7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1" firstDataRow="2" firstDataCol="1" rowPageCount="1" colPageCount="1"/>
  <pivotFields count="12">
    <pivotField axis="axisCol" showAll="0">
      <items count="11">
        <item x="6"/>
        <item x="4"/>
        <item x="7"/>
        <item x="2"/>
        <item x="0"/>
        <item x="5"/>
        <item x="8"/>
        <item x="3"/>
        <item x="9"/>
        <item x="1"/>
        <item t="default"/>
      </items>
    </pivotField>
    <pivotField showAll="0"/>
    <pivotField showAll="0"/>
    <pivotField axis="axisRow" showAll="0" sortType="descending">
      <items count="17">
        <item x="5"/>
        <item x="13"/>
        <item x="7"/>
        <item x="1"/>
        <item x="12"/>
        <item x="10"/>
        <item x="8"/>
        <item x="2"/>
        <item x="14"/>
        <item x="15"/>
        <item x="0"/>
        <item x="11"/>
        <item x="9"/>
        <item x="3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5">
        <item h="1" x="1"/>
        <item h="1" x="2"/>
        <item h="1" x="0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1" showAll="0"/>
    <pivotField showAll="0"/>
  </pivotFields>
  <rowFields count="2">
    <field x="8"/>
    <field x="3"/>
  </rowFields>
  <rowItems count="4">
    <i>
      <x/>
    </i>
    <i r="1">
      <x v="14"/>
    </i>
    <i r="1">
      <x v="11"/>
    </i>
    <i t="grand">
      <x/>
    </i>
  </rowItems>
  <colFields count="1">
    <field x="0"/>
  </colFields>
  <colItems count="3">
    <i>
      <x v="4"/>
    </i>
    <i>
      <x v="9"/>
    </i>
    <i t="grand">
      <x/>
    </i>
  </colItems>
  <pageFields count="1">
    <pageField fld="6" hier="-1"/>
  </pageFields>
  <dataFields count="1">
    <dataField name="Минимум по полю Цена за пог.м., руб." fld="10" subtotal="min" baseField="3" baseItem="1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seinstrumenti.ru/product/shlang-naporno-vsasyvayuschij-assenizatornyj-30-m-50-mm-tex-50-30a-1848568/" TargetMode="External"/><Relationship Id="rId13" Type="http://schemas.openxmlformats.org/officeDocument/2006/relationships/hyperlink" Target="https://holzerflexo.com/katalog/rukava-i-shlangi/vakuumnye-naporno-vsasyvauschie/dlya-assenizatorskih-mashin-seriya--elastic/shlang_dlya_assenizatorskoy_mashiny_d_50_mm_holzer_elastic_morozostoykiy_rulon_20_pm/" TargetMode="External"/><Relationship Id="rId18" Type="http://schemas.openxmlformats.org/officeDocument/2006/relationships/hyperlink" Target="https://titan-lock.shop/product/morozostoykiy_gofrirovannyy_pvkh_rukav_dlya_assenizatorskikh_mashin_baltic_c_40c_vnutr_diam_50_mm_tl/" TargetMode="External"/><Relationship Id="rId26" Type="http://schemas.openxmlformats.org/officeDocument/2006/relationships/hyperlink" Target="https://www.promresurs.ru/catalog/rukava_pvkh_tyazhelye_dlya_assenizatorskikh_mashin/rukav_pvkh_rubex_clean_50_30m_/" TargetMode="External"/><Relationship Id="rId3" Type="http://schemas.openxmlformats.org/officeDocument/2006/relationships/hyperlink" Target="https://www.vseinstrumenti.ru/product/naporno-vsasyvayuschij-morozostojkij-shlang-pvh-7-atm-novem-snegir-75mm-30m-2202612/" TargetMode="External"/><Relationship Id="rId21" Type="http://schemas.openxmlformats.org/officeDocument/2006/relationships/hyperlink" Target="https://www.kirelis.ru/catalog/shlangi/dlya-assenizatorskih-mashin/id_41346/" TargetMode="External"/><Relationship Id="rId7" Type="http://schemas.openxmlformats.org/officeDocument/2006/relationships/hyperlink" Target="https://www.vseinstrumenti.ru/product/naporno-vsasyvayuschij-assenizatornyj-shlang-15-m-50-mm-tex-50-15a-1968004/" TargetMode="External"/><Relationship Id="rId12" Type="http://schemas.openxmlformats.org/officeDocument/2006/relationships/hyperlink" Target="https://www.vseinstrumenti.ru/product/assenizatorskij-shlang-novem-udaroprochnyj-morozostojkij-pvh-102mm-30m-5041206/" TargetMode="External"/><Relationship Id="rId17" Type="http://schemas.openxmlformats.org/officeDocument/2006/relationships/hyperlink" Target="https://www.ozon.ru/product/shlang-assenizatorskiy-agro-elastik-102mm-7-metrov-morozostoykiy-842881934/?avtc=1&amp;avte=2&amp;avts=1685366321&amp;sh=wqyUGuYg6g" TargetMode="External"/><Relationship Id="rId25" Type="http://schemas.openxmlformats.org/officeDocument/2006/relationships/hyperlink" Target="https://www.kirelis.ru/catalog/shlangi/dlya-assenizatorskih-mashin/id_44898/" TargetMode="External"/><Relationship Id="rId2" Type="http://schemas.openxmlformats.org/officeDocument/2006/relationships/hyperlink" Target="https://www.vseinstrumenti.ru/product/shlang-assenizatorskij-novem-75mm-10m-2206998/" TargetMode="External"/><Relationship Id="rId16" Type="http://schemas.openxmlformats.org/officeDocument/2006/relationships/hyperlink" Target="https://holzerflexo.com/katalog/rukava-i-shlangi/vakuumnye-naporno-vsasyvauschie/dlya-assenizatorskih-mashin-seriya--elastic/shlang-dlya-assenizatorskoy-mashiny-d-102x114-4-mm-rusich-morozostoykiy-temno-zelenyy/" TargetMode="External"/><Relationship Id="rId20" Type="http://schemas.openxmlformats.org/officeDocument/2006/relationships/hyperlink" Target="https://titan-lock.shop/product/morozostoykiy_gofrirovannyy_pvkh_rukav_dlya_assenizatorskikh_mashin_baltic_c_40c_vnutr_diam_100_mm_t/" TargetMode="External"/><Relationship Id="rId29" Type="http://schemas.openxmlformats.org/officeDocument/2006/relationships/hyperlink" Target="https://&#1082;&#1091;&#1088;&#1089;&#1082;.&#1090;&#1077;&#1093;&#1085;&#1086;-&#1093;&#1072;&#1091;&#1089;.&#1088;&#1092;/rukava_i_shlangi/rukav_pvkh_rubex_clean/rukav_pvkh_rubex_clean_f_50_mm/" TargetMode="External"/><Relationship Id="rId1" Type="http://schemas.openxmlformats.org/officeDocument/2006/relationships/hyperlink" Target="https://www.vseinstrumenti.ru/product/naporno-vsasyvayuschij-shlang-50-mm-30-m-wwq-hb-50-30b-954704/" TargetMode="External"/><Relationship Id="rId6" Type="http://schemas.openxmlformats.org/officeDocument/2006/relationships/hyperlink" Target="https://www.vseinstrumenti.ru/product/naporno-vsasyvayuschij-morozostojkij-shlang-50-mm-30-m-wwq-hb-50-30m-1092503/" TargetMode="External"/><Relationship Id="rId11" Type="http://schemas.openxmlformats.org/officeDocument/2006/relationships/hyperlink" Target="https://www.vseinstrumenti.ru/product/assenizatorskij-shlang-novem-udaroprochnyj-morozostojkij-pvh-102mm-12m-5041182/" TargetMode="External"/><Relationship Id="rId24" Type="http://schemas.openxmlformats.org/officeDocument/2006/relationships/hyperlink" Target="https://www.kirelis.ru/catalog/shlangi/dlya-assenizatorskih-mashin/id_41366/" TargetMode="External"/><Relationship Id="rId5" Type="http://schemas.openxmlformats.org/officeDocument/2006/relationships/hyperlink" Target="https://www.vseinstrumenti.ru/product/shlang-naporno-vsasyvayuschij-10-m-50-mm-tex-50-10l-1848410/" TargetMode="External"/><Relationship Id="rId15" Type="http://schemas.openxmlformats.org/officeDocument/2006/relationships/hyperlink" Target="https://holzerflexo.com/katalog/rukava-i-shlangi/vakuumnye-naporno-vsasyvauschie/dlya-assenizatorskih-mashin-seriya--elastic/shlang_dlya_assenizatorskoy_mashiny_d_102_mm_holzer_elastic_morozostoykiy_rulon_20_pm/" TargetMode="External"/><Relationship Id="rId23" Type="http://schemas.openxmlformats.org/officeDocument/2006/relationships/hyperlink" Target="https://www.kirelis.ru/catalog/shlangi/dlya-assenizatorskih-mashin/id_41335/" TargetMode="External"/><Relationship Id="rId28" Type="http://schemas.openxmlformats.org/officeDocument/2006/relationships/hyperlink" Target="https://www.promresurs.ru/catalog/rukava_pvkh_tyazhelye_dlya_assenizatorskikh_mashin/rukav_pvkh_rubex_clean_100_30m/" TargetMode="External"/><Relationship Id="rId10" Type="http://schemas.openxmlformats.org/officeDocument/2006/relationships/hyperlink" Target="https://www.vseinstrumenti.ru/product/assenizatorskij-shlang-novem-udaroprochnyj-morozostojkij-pvh-75mm-30m-5041158/" TargetMode="External"/><Relationship Id="rId19" Type="http://schemas.openxmlformats.org/officeDocument/2006/relationships/hyperlink" Target="https://titan-lock.shop/product/morozostoykiy_gofrirovannyy_pvkh_rukav_dlya_assenizatorskikh_mashin_baltic_c_40c_vnutr_diam_75_mm_tl/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www.vseinstrumenti.ru/product/shlang-assenizatorskij-novem-102mm-30m-2207000/" TargetMode="External"/><Relationship Id="rId9" Type="http://schemas.openxmlformats.org/officeDocument/2006/relationships/hyperlink" Target="https://www.vseinstrumenti.ru/product/shlang-naporno-vsasyvayuschij-15-m-100-mm-tex-100-15l-2069585/" TargetMode="External"/><Relationship Id="rId14" Type="http://schemas.openxmlformats.org/officeDocument/2006/relationships/hyperlink" Target="https://holzerflexo.com/katalog/rukava-i-shlangi/vakuumnye-naporno-vsasyvauschie/dlya-assenizatorskih-mashin-seriya--elastic/shlang-dlya-assenizatorskoy-mashiny-d-76x88-mm-holzer-elastic-gls-morozostoykiy-rulon-20-pm/" TargetMode="External"/><Relationship Id="rId22" Type="http://schemas.openxmlformats.org/officeDocument/2006/relationships/hyperlink" Target="https://www.kirelis.ru/catalog/shlangi/dlya-assenizatorskih-mashin/id_40889/" TargetMode="External"/><Relationship Id="rId27" Type="http://schemas.openxmlformats.org/officeDocument/2006/relationships/hyperlink" Target="https://www.promresurs.ru/catalog/rukava_pvkh_tyazhelye_dlya_assenizatorskikh_mashin/rukav_pvkh_rubex_clean_76_30m/" TargetMode="External"/><Relationship Id="rId30" Type="http://schemas.openxmlformats.org/officeDocument/2006/relationships/hyperlink" Target="https://&#1082;&#1091;&#1088;&#1089;&#1082;.&#1090;&#1077;&#1093;&#1085;&#1086;-&#1093;&#1072;&#1091;&#1089;.&#1088;&#1092;/rukava_i_shlangi/rukav_pvkh_rubex_clean/rukav_pvkh_rubex_clean_f_76_m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seinstrumenti.ru/product/shlang-naporno-vsasyvayuschij-15-m-100-mm-tex-100-15l-2069585/" TargetMode="External"/><Relationship Id="rId18" Type="http://schemas.openxmlformats.org/officeDocument/2006/relationships/hyperlink" Target="https://holzerflexo.com/katalog/rukava-i-shlangi/vakuumnye-naporno-vsasyvauschie/dlya-assenizatorskih-mashin-seriya--elastic/shlang_dlya_assenizatorskoy_mashiny_d_50_mm_holzer_elastic_morozostoykiy_rulon_20_pm/" TargetMode="External"/><Relationship Id="rId26" Type="http://schemas.openxmlformats.org/officeDocument/2006/relationships/hyperlink" Target="https://www.kirelis.ru/catalog/shlangi/dlya-assenizatorskih-mashin/id_41346/" TargetMode="External"/><Relationship Id="rId3" Type="http://schemas.openxmlformats.org/officeDocument/2006/relationships/hyperlink" Target="https://www.vseinstrumenti.ru/product/naporno-vsasyvayuschij-morozostojkij-shlang-pvh-7-atm-novem-snegir-50mm-10m-2202605/" TargetMode="External"/><Relationship Id="rId21" Type="http://schemas.openxmlformats.org/officeDocument/2006/relationships/hyperlink" Target="https://holzerflexo.com/katalog/rukava-i-shlangi/vakuumnye-naporno-vsasyvauschie/dlya-assenizatorskih-mashin-seriya--elastic/shlang-dlya-assenizatorskoy-mashiny-d-102x114-4-mm-rusich-morozostoykiy-temno-zelenyy/" TargetMode="External"/><Relationship Id="rId34" Type="http://schemas.openxmlformats.org/officeDocument/2006/relationships/hyperlink" Target="https://&#1082;&#1091;&#1088;&#1089;&#1082;.&#1090;&#1077;&#1093;&#1085;&#1086;-&#1093;&#1072;&#1091;&#1089;.&#1088;&#1092;/rukava_i_shlangi/rukav_pvkh_rubex_clean/rukav_pvkh_rubex_clean_f_50_mm/" TargetMode="External"/><Relationship Id="rId7" Type="http://schemas.openxmlformats.org/officeDocument/2006/relationships/hyperlink" Target="https://www.vseinstrumenti.ru/product/naporno-vsasyvayuschij-morozostojkij-shlang-pvh-7-atm-novem-snegir-75mm-10m-2202620/" TargetMode="External"/><Relationship Id="rId12" Type="http://schemas.openxmlformats.org/officeDocument/2006/relationships/hyperlink" Target="https://www.vseinstrumenti.ru/product/shlang-naporno-vsasyvayuschij-assenizatornyj-30-m-50-mm-tex-50-30a-1848568/" TargetMode="External"/><Relationship Id="rId17" Type="http://schemas.openxmlformats.org/officeDocument/2006/relationships/hyperlink" Target="https://www.vseinstrumenti.ru/product/assenizatorskij-shlang-novem-udaroprochnyj-morozostojkij-pvh-102mm-30m-5041206/" TargetMode="External"/><Relationship Id="rId25" Type="http://schemas.openxmlformats.org/officeDocument/2006/relationships/hyperlink" Target="https://titan-lock.shop/product/morozostoykiy_gofrirovannyy_pvkh_rukav_dlya_assenizatorskikh_mashin_baltic_c_40c_vnutr_diam_100_mm_t/" TargetMode="External"/><Relationship Id="rId33" Type="http://schemas.openxmlformats.org/officeDocument/2006/relationships/hyperlink" Target="https://www.promresurs.ru/catalog/rukava_pvkh_tyazhelye_dlya_assenizatorskikh_mashin/rukav_pvkh_rubex_clean_100_30m/" TargetMode="External"/><Relationship Id="rId2" Type="http://schemas.openxmlformats.org/officeDocument/2006/relationships/hyperlink" Target="https://www.vseinstrumenti.ru/product/naporno-vsasyvayuschij-shlang-50-mm-30-m-wwq-hb-50-30b-954704/" TargetMode="External"/><Relationship Id="rId16" Type="http://schemas.openxmlformats.org/officeDocument/2006/relationships/hyperlink" Target="https://www.vseinstrumenti.ru/product/assenizatorskij-shlang-novem-udaroprochnyj-morozostojkij-pvh-102mm-12m-5041182/" TargetMode="External"/><Relationship Id="rId20" Type="http://schemas.openxmlformats.org/officeDocument/2006/relationships/hyperlink" Target="https://holzerflexo.com/katalog/rukava-i-shlangi/vakuumnye-naporno-vsasyvauschie/dlya-assenizatorskih-mashin-seriya--elastic/shlang_dlya_assenizatorskoy_mashiny_d_102_mm_holzer_elastic_morozostoykiy_rulon_20_pm/" TargetMode="External"/><Relationship Id="rId29" Type="http://schemas.openxmlformats.org/officeDocument/2006/relationships/hyperlink" Target="https://www.kirelis.ru/catalog/shlangi/dlya-assenizatorskih-mashin/id_41366/" TargetMode="External"/><Relationship Id="rId1" Type="http://schemas.openxmlformats.org/officeDocument/2006/relationships/hyperlink" Target="https://www.vseinstrumenti.ru/product/naporno-vsasyvayuschij-shlang-50-mm-10-m-wwq-hb-50-10b-954699/" TargetMode="External"/><Relationship Id="rId6" Type="http://schemas.openxmlformats.org/officeDocument/2006/relationships/hyperlink" Target="https://www.vseinstrumenti.ru/product/naporno-vsasyvayuschij-morozostojkij-shlang-pvh-7-atm-novem-snegir-75mm-30m-2202612/" TargetMode="External"/><Relationship Id="rId11" Type="http://schemas.openxmlformats.org/officeDocument/2006/relationships/hyperlink" Target="https://www.vseinstrumenti.ru/product/naporno-vsasyvayuschij-assenizatornyj-shlang-15-m-50-mm-tex-50-15a-1968004/" TargetMode="External"/><Relationship Id="rId24" Type="http://schemas.openxmlformats.org/officeDocument/2006/relationships/hyperlink" Target="https://titan-lock.shop/product/morozostoykiy_gofrirovannyy_pvkh_rukav_dlya_assenizatorskikh_mashin_baltic_c_40c_vnutr_diam_75_mm_tl/" TargetMode="External"/><Relationship Id="rId32" Type="http://schemas.openxmlformats.org/officeDocument/2006/relationships/hyperlink" Target="https://www.promresurs.ru/catalog/rukava_pvkh_tyazhelye_dlya_assenizatorskikh_mashin/rukav_pvkh_rubex_clean_76_30m/" TargetMode="External"/><Relationship Id="rId5" Type="http://schemas.openxmlformats.org/officeDocument/2006/relationships/hyperlink" Target="https://www.vseinstrumenti.ru/product/shlang-assenizatorskij-novem-75mm-10m-2206998/" TargetMode="External"/><Relationship Id="rId15" Type="http://schemas.openxmlformats.org/officeDocument/2006/relationships/hyperlink" Target="https://www.vseinstrumenti.ru/product/assenizatorskij-shlang-novem-udaroprochnyj-morozostojkij-pvh-75mm-30m-5041158/" TargetMode="External"/><Relationship Id="rId23" Type="http://schemas.openxmlformats.org/officeDocument/2006/relationships/hyperlink" Target="https://titan-lock.shop/product/morozostoykiy_gofrirovannyy_pvkh_rukav_dlya_assenizatorskikh_mashin_baltic_c_40c_vnutr_diam_50_mm_tl/" TargetMode="External"/><Relationship Id="rId28" Type="http://schemas.openxmlformats.org/officeDocument/2006/relationships/hyperlink" Target="https://www.kirelis.ru/catalog/shlangi/dlya-assenizatorskih-mashin/id_41335/" TargetMode="External"/><Relationship Id="rId36" Type="http://schemas.openxmlformats.org/officeDocument/2006/relationships/printerSettings" Target="../printerSettings/printerSettings5.bin"/><Relationship Id="rId10" Type="http://schemas.openxmlformats.org/officeDocument/2006/relationships/hyperlink" Target="https://www.vseinstrumenti.ru/product/naporno-vsasyvayuschij-morozostojkij-shlang-50-mm-30-m-wwq-hb-50-30m-1092503/" TargetMode="External"/><Relationship Id="rId19" Type="http://schemas.openxmlformats.org/officeDocument/2006/relationships/hyperlink" Target="https://holzerflexo.com/katalog/rukava-i-shlangi/vakuumnye-naporno-vsasyvauschie/dlya-assenizatorskih-mashin-seriya--elastic/shlang-dlya-assenizatorskoy-mashiny-d-76x88-mm-holzer-elastic-gls-morozostoykiy-rulon-20-pm/" TargetMode="External"/><Relationship Id="rId31" Type="http://schemas.openxmlformats.org/officeDocument/2006/relationships/hyperlink" Target="https://www.promresurs.ru/catalog/rukava_pvkh_tyazhelye_dlya_assenizatorskikh_mashin/rukav_pvkh_rubex_clean_50_30m_/" TargetMode="External"/><Relationship Id="rId4" Type="http://schemas.openxmlformats.org/officeDocument/2006/relationships/hyperlink" Target="https://www.vseinstrumenti.ru/product/naporno-vsasyvayuschij-morozostojkij-shlang-pvh-7-atm-novem-snegir-50mm-30m-2202618/" TargetMode="External"/><Relationship Id="rId9" Type="http://schemas.openxmlformats.org/officeDocument/2006/relationships/hyperlink" Target="https://www.vseinstrumenti.ru/product/shlang-naporno-vsasyvayuschij-10-m-50-mm-tex-50-10l-1848410/" TargetMode="External"/><Relationship Id="rId14" Type="http://schemas.openxmlformats.org/officeDocument/2006/relationships/hyperlink" Target="https://www.vseinstrumenti.ru/product/assenizatorskij-shlang-novem-udaroprochnyj-morozostojkij-pvh-75mm-10m-5041176/" TargetMode="External"/><Relationship Id="rId22" Type="http://schemas.openxmlformats.org/officeDocument/2006/relationships/hyperlink" Target="https://www.ozon.ru/product/shlang-assenizatorskiy-agro-elastik-102mm-7-metrov-morozostoykiy-842881934/?avtc=1&amp;avte=2&amp;avts=1685366321&amp;sh=wqyUGuYg6g" TargetMode="External"/><Relationship Id="rId27" Type="http://schemas.openxmlformats.org/officeDocument/2006/relationships/hyperlink" Target="https://www.kirelis.ru/catalog/shlangi/dlya-assenizatorskih-mashin/id_40889/" TargetMode="External"/><Relationship Id="rId30" Type="http://schemas.openxmlformats.org/officeDocument/2006/relationships/hyperlink" Target="https://www.kirelis.ru/catalog/shlangi/dlya-assenizatorskih-mashin/id_44898/" TargetMode="External"/><Relationship Id="rId35" Type="http://schemas.openxmlformats.org/officeDocument/2006/relationships/hyperlink" Target="https://&#1082;&#1091;&#1088;&#1089;&#1082;.&#1090;&#1077;&#1093;&#1085;&#1086;-&#1093;&#1072;&#1091;&#1089;.&#1088;&#1092;/rukava_i_shlangi/rukav_pvkh_rubex_clean/rukav_pvkh_rubex_clean_f_76_mm/" TargetMode="External"/><Relationship Id="rId8" Type="http://schemas.openxmlformats.org/officeDocument/2006/relationships/hyperlink" Target="https://www.vseinstrumenti.ru/product/shlang-assenizatorskij-novem-102mm-30m-2207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4" sqref="B33:B34"/>
    </sheetView>
  </sheetViews>
  <sheetFormatPr defaultRowHeight="15" x14ac:dyDescent="0.25"/>
  <cols>
    <col min="1" max="1" width="36.5703125" customWidth="1"/>
    <col min="2" max="2" width="20.7109375" customWidth="1"/>
    <col min="3" max="3" width="14.85546875" customWidth="1"/>
    <col min="4" max="4" width="11.85546875" customWidth="1"/>
    <col min="5" max="5" width="6.140625" customWidth="1"/>
    <col min="6" max="6" width="26.28515625" customWidth="1"/>
    <col min="7" max="7" width="8.140625" customWidth="1"/>
    <col min="8" max="8" width="14.85546875" customWidth="1"/>
    <col min="9" max="9" width="11.85546875" customWidth="1"/>
    <col min="10" max="10" width="11.85546875" bestFit="1" customWidth="1"/>
    <col min="11" max="11" width="14.85546875" bestFit="1" customWidth="1"/>
    <col min="12" max="12" width="11.85546875" customWidth="1"/>
  </cols>
  <sheetData>
    <row r="2" spans="1:4" x14ac:dyDescent="0.25">
      <c r="A2" s="13" t="s">
        <v>255</v>
      </c>
      <c r="B2" t="s">
        <v>285</v>
      </c>
    </row>
    <row r="4" spans="1:4" x14ac:dyDescent="0.25">
      <c r="A4" s="13" t="s">
        <v>302</v>
      </c>
      <c r="B4" s="13" t="s">
        <v>301</v>
      </c>
    </row>
    <row r="5" spans="1:4" x14ac:dyDescent="0.25">
      <c r="A5" s="13" t="s">
        <v>299</v>
      </c>
      <c r="B5" s="17" t="s">
        <v>17</v>
      </c>
      <c r="C5" t="s">
        <v>143</v>
      </c>
      <c r="D5" t="s">
        <v>300</v>
      </c>
    </row>
    <row r="6" spans="1:4" x14ac:dyDescent="0.25">
      <c r="A6" s="14">
        <v>50</v>
      </c>
      <c r="B6" s="16">
        <v>861.1</v>
      </c>
      <c r="C6" s="16">
        <v>463.2833333333333</v>
      </c>
      <c r="D6" s="16">
        <v>595.8888888888888</v>
      </c>
    </row>
    <row r="7" spans="1:4" x14ac:dyDescent="0.25">
      <c r="A7" s="15" t="s">
        <v>12</v>
      </c>
      <c r="B7" s="16">
        <v>861.1</v>
      </c>
      <c r="C7" s="16"/>
      <c r="D7" s="16">
        <v>861.1</v>
      </c>
    </row>
    <row r="8" spans="1:4" x14ac:dyDescent="0.25">
      <c r="A8" s="15" t="s">
        <v>19</v>
      </c>
      <c r="B8" s="16"/>
      <c r="C8" s="16">
        <v>463.2833333333333</v>
      </c>
      <c r="D8" s="16">
        <v>463.2833333333333</v>
      </c>
    </row>
    <row r="9" spans="1:4" x14ac:dyDescent="0.25">
      <c r="A9" s="14">
        <v>75</v>
      </c>
      <c r="B9" s="16">
        <v>1315.7</v>
      </c>
      <c r="C9" s="16"/>
      <c r="D9" s="16">
        <v>1315.7</v>
      </c>
    </row>
    <row r="10" spans="1:4" x14ac:dyDescent="0.25">
      <c r="A10" s="15" t="s">
        <v>12</v>
      </c>
      <c r="B10" s="16">
        <v>1315.7</v>
      </c>
      <c r="C10" s="16"/>
      <c r="D10" s="16">
        <v>1315.7</v>
      </c>
    </row>
    <row r="11" spans="1:4" x14ac:dyDescent="0.25">
      <c r="A11" s="14" t="s">
        <v>300</v>
      </c>
      <c r="B11" s="16">
        <v>1088.4000000000001</v>
      </c>
      <c r="C11" s="16">
        <v>463.2833333333333</v>
      </c>
      <c r="D11" s="16">
        <v>775.8416666666667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59"/>
  <sheetViews>
    <sheetView topLeftCell="A130" zoomScaleNormal="100" workbookViewId="0">
      <selection activeCell="J154" sqref="J154"/>
    </sheetView>
  </sheetViews>
  <sheetFormatPr defaultRowHeight="15" x14ac:dyDescent="0.25"/>
  <cols>
    <col min="2" max="2" width="36.28515625" bestFit="1" customWidth="1"/>
    <col min="3" max="7" width="16" style="20" customWidth="1"/>
    <col min="8" max="10" width="16" customWidth="1"/>
  </cols>
  <sheetData>
    <row r="4" spans="2:11" ht="21" x14ac:dyDescent="0.35">
      <c r="B4" s="18" t="s">
        <v>303</v>
      </c>
      <c r="C4" s="19"/>
      <c r="D4" s="19"/>
      <c r="E4" s="19"/>
      <c r="F4" s="19"/>
      <c r="G4" s="19"/>
      <c r="H4" s="18"/>
      <c r="I4" s="18"/>
      <c r="J4" s="18"/>
      <c r="K4" s="18"/>
    </row>
    <row r="7" spans="2:11" x14ac:dyDescent="0.25">
      <c r="B7" s="21" t="s">
        <v>255</v>
      </c>
      <c r="C7" s="22" t="s">
        <v>286</v>
      </c>
    </row>
    <row r="9" spans="2:11" x14ac:dyDescent="0.25">
      <c r="B9" s="44" t="s">
        <v>308</v>
      </c>
      <c r="C9" s="45" t="s">
        <v>304</v>
      </c>
      <c r="D9" s="45"/>
      <c r="E9" s="45"/>
      <c r="F9" s="45"/>
      <c r="G9" s="45"/>
    </row>
    <row r="10" spans="2:11" ht="30" x14ac:dyDescent="0.25">
      <c r="B10" s="44"/>
      <c r="C10" s="23" t="s">
        <v>206</v>
      </c>
      <c r="D10" s="23" t="s">
        <v>12</v>
      </c>
      <c r="E10" s="23" t="s">
        <v>17</v>
      </c>
      <c r="F10" s="23" t="s">
        <v>143</v>
      </c>
      <c r="G10" s="23" t="s">
        <v>309</v>
      </c>
    </row>
    <row r="11" spans="2:11" x14ac:dyDescent="0.25">
      <c r="B11" s="28" t="s">
        <v>305</v>
      </c>
      <c r="C11" s="29">
        <f>AVERAGE(C12:C23)</f>
        <v>400.57777777777778</v>
      </c>
      <c r="D11" s="29">
        <f t="shared" ref="D11:F11" si="0">AVERAGE(D12:D23)</f>
        <v>707</v>
      </c>
      <c r="E11" s="29">
        <f t="shared" si="0"/>
        <v>413.027619047619</v>
      </c>
      <c r="F11" s="29">
        <f t="shared" si="0"/>
        <v>481.13333333333338</v>
      </c>
      <c r="G11" s="29">
        <f>AVERAGE(C11:F11)</f>
        <v>500.43468253968257</v>
      </c>
    </row>
    <row r="12" spans="2:11" x14ac:dyDescent="0.25">
      <c r="B12" s="27" t="s">
        <v>159</v>
      </c>
      <c r="C12" s="26"/>
      <c r="D12" s="26"/>
      <c r="E12" s="26"/>
      <c r="F12" s="26">
        <v>969</v>
      </c>
      <c r="G12" s="26">
        <f>AVERAGE(C12:F12)</f>
        <v>969</v>
      </c>
    </row>
    <row r="13" spans="2:11" x14ac:dyDescent="0.25">
      <c r="B13" s="27" t="s">
        <v>89</v>
      </c>
      <c r="C13" s="26"/>
      <c r="D13" s="26"/>
      <c r="E13" s="26">
        <v>633.5</v>
      </c>
      <c r="F13" s="26"/>
      <c r="G13" s="26">
        <f t="shared" ref="G13:G32" si="1">AVERAGE(C13:F13)</f>
        <v>633.5</v>
      </c>
    </row>
    <row r="14" spans="2:11" x14ac:dyDescent="0.25">
      <c r="B14" s="27" t="s">
        <v>87</v>
      </c>
      <c r="C14" s="26"/>
      <c r="D14" s="26"/>
      <c r="E14" s="26">
        <v>557.5</v>
      </c>
      <c r="F14" s="26"/>
      <c r="G14" s="26">
        <f t="shared" si="1"/>
        <v>557.5</v>
      </c>
    </row>
    <row r="15" spans="2:11" x14ac:dyDescent="0.25">
      <c r="B15" s="27" t="s">
        <v>26</v>
      </c>
      <c r="C15" s="26"/>
      <c r="D15" s="26"/>
      <c r="E15" s="26">
        <v>531.9</v>
      </c>
      <c r="F15" s="26">
        <v>627</v>
      </c>
      <c r="G15" s="26">
        <f t="shared" si="1"/>
        <v>579.45000000000005</v>
      </c>
    </row>
    <row r="16" spans="2:11" x14ac:dyDescent="0.25">
      <c r="B16" s="27" t="s">
        <v>19</v>
      </c>
      <c r="C16" s="26">
        <v>446.66666666666669</v>
      </c>
      <c r="D16" s="26"/>
      <c r="E16" s="26"/>
      <c r="F16" s="26"/>
      <c r="G16" s="26">
        <f t="shared" si="1"/>
        <v>446.66666666666669</v>
      </c>
    </row>
    <row r="17" spans="2:7" x14ac:dyDescent="0.25">
      <c r="B17" s="27" t="s">
        <v>224</v>
      </c>
      <c r="C17" s="26">
        <v>430</v>
      </c>
      <c r="D17" s="26"/>
      <c r="E17" s="26"/>
      <c r="F17" s="26"/>
      <c r="G17" s="26">
        <f t="shared" si="1"/>
        <v>430</v>
      </c>
    </row>
    <row r="18" spans="2:7" x14ac:dyDescent="0.25">
      <c r="B18" s="27" t="s">
        <v>12</v>
      </c>
      <c r="C18" s="26"/>
      <c r="D18" s="26">
        <v>707</v>
      </c>
      <c r="E18" s="26"/>
      <c r="F18" s="26">
        <v>383.8</v>
      </c>
      <c r="G18" s="26">
        <f t="shared" si="1"/>
        <v>545.4</v>
      </c>
    </row>
    <row r="19" spans="2:7" x14ac:dyDescent="0.25">
      <c r="B19" s="27" t="s">
        <v>16</v>
      </c>
      <c r="C19" s="26"/>
      <c r="D19" s="26"/>
      <c r="E19" s="26">
        <v>358.56</v>
      </c>
      <c r="F19" s="26"/>
      <c r="G19" s="26">
        <f t="shared" si="1"/>
        <v>358.56</v>
      </c>
    </row>
    <row r="20" spans="2:7" x14ac:dyDescent="0.25">
      <c r="B20" s="27" t="s">
        <v>10</v>
      </c>
      <c r="C20" s="26"/>
      <c r="D20" s="26"/>
      <c r="E20" s="26">
        <v>326.63333333333333</v>
      </c>
      <c r="F20" s="26">
        <v>396.53333333333336</v>
      </c>
      <c r="G20" s="26">
        <f t="shared" si="1"/>
        <v>361.58333333333337</v>
      </c>
    </row>
    <row r="21" spans="2:7" x14ac:dyDescent="0.25">
      <c r="B21" s="27" t="s">
        <v>169</v>
      </c>
      <c r="C21" s="26"/>
      <c r="D21" s="26"/>
      <c r="E21" s="26"/>
      <c r="F21" s="26">
        <v>268.33333333333331</v>
      </c>
      <c r="G21" s="26">
        <f t="shared" si="1"/>
        <v>268.33333333333331</v>
      </c>
    </row>
    <row r="22" spans="2:7" x14ac:dyDescent="0.25">
      <c r="B22" s="27" t="s">
        <v>13</v>
      </c>
      <c r="C22" s="26"/>
      <c r="D22" s="26"/>
      <c r="E22" s="26">
        <v>260.7</v>
      </c>
      <c r="F22" s="26">
        <v>242.13333333333333</v>
      </c>
      <c r="G22" s="26">
        <f t="shared" si="1"/>
        <v>251.41666666666666</v>
      </c>
    </row>
    <row r="23" spans="2:7" x14ac:dyDescent="0.25">
      <c r="B23" s="27" t="s">
        <v>18</v>
      </c>
      <c r="C23" s="26">
        <v>325.06666666666666</v>
      </c>
      <c r="D23" s="26"/>
      <c r="E23" s="26">
        <v>222.4</v>
      </c>
      <c r="F23" s="26"/>
      <c r="G23" s="26">
        <f t="shared" si="1"/>
        <v>273.73333333333335</v>
      </c>
    </row>
    <row r="24" spans="2:7" x14ac:dyDescent="0.25">
      <c r="B24" s="28" t="s">
        <v>306</v>
      </c>
      <c r="C24" s="29">
        <f>AVERAGE(C25:C27)</f>
        <v>780.23333333333335</v>
      </c>
      <c r="D24" s="29">
        <f t="shared" ref="D24:F24" si="2">AVERAGE(D25:D27)</f>
        <v>1238</v>
      </c>
      <c r="E24" s="29">
        <f t="shared" si="2"/>
        <v>551.9</v>
      </c>
      <c r="F24" s="29">
        <f t="shared" si="2"/>
        <v>654.38333333333333</v>
      </c>
      <c r="G24" s="29">
        <f t="shared" si="1"/>
        <v>806.12916666666661</v>
      </c>
    </row>
    <row r="25" spans="2:7" x14ac:dyDescent="0.25">
      <c r="B25" s="27" t="s">
        <v>10</v>
      </c>
      <c r="C25" s="26"/>
      <c r="D25" s="26"/>
      <c r="E25" s="26"/>
      <c r="F25" s="26">
        <v>695.8</v>
      </c>
      <c r="G25" s="26">
        <f t="shared" si="1"/>
        <v>695.8</v>
      </c>
    </row>
    <row r="26" spans="2:7" x14ac:dyDescent="0.25">
      <c r="B26" s="27" t="s">
        <v>12</v>
      </c>
      <c r="C26" s="26"/>
      <c r="D26" s="26">
        <v>1238</v>
      </c>
      <c r="E26" s="26"/>
      <c r="F26" s="26">
        <v>612.9666666666667</v>
      </c>
      <c r="G26" s="26">
        <f t="shared" si="1"/>
        <v>925.48333333333335</v>
      </c>
    </row>
    <row r="27" spans="2:7" x14ac:dyDescent="0.25">
      <c r="B27" s="27" t="s">
        <v>18</v>
      </c>
      <c r="C27" s="26">
        <v>780.23333333333335</v>
      </c>
      <c r="D27" s="26"/>
      <c r="E27" s="26">
        <v>551.9</v>
      </c>
      <c r="F27" s="26"/>
      <c r="G27" s="26">
        <f t="shared" si="1"/>
        <v>666.06666666666661</v>
      </c>
    </row>
    <row r="28" spans="2:7" x14ac:dyDescent="0.25">
      <c r="B28" s="28" t="s">
        <v>307</v>
      </c>
      <c r="C28" s="29">
        <f>AVERAGE(C29:C32)</f>
        <v>1174</v>
      </c>
      <c r="D28" s="29">
        <f t="shared" ref="D28:F28" si="3">AVERAGE(D29:D32)</f>
        <v>1945</v>
      </c>
      <c r="E28" s="29">
        <f t="shared" si="3"/>
        <v>767.13333333333333</v>
      </c>
      <c r="F28" s="29">
        <f t="shared" si="3"/>
        <v>1234</v>
      </c>
      <c r="G28" s="29">
        <f t="shared" si="1"/>
        <v>1280.0333333333333</v>
      </c>
    </row>
    <row r="29" spans="2:7" x14ac:dyDescent="0.25">
      <c r="B29" s="27" t="s">
        <v>87</v>
      </c>
      <c r="C29" s="26"/>
      <c r="D29" s="26"/>
      <c r="E29" s="26"/>
      <c r="F29" s="26">
        <v>1541.25</v>
      </c>
      <c r="G29" s="26">
        <f t="shared" si="1"/>
        <v>1541.25</v>
      </c>
    </row>
    <row r="30" spans="2:7" x14ac:dyDescent="0.25">
      <c r="B30" s="27" t="s">
        <v>224</v>
      </c>
      <c r="C30" s="26">
        <v>1174</v>
      </c>
      <c r="D30" s="26"/>
      <c r="E30" s="26"/>
      <c r="F30" s="26"/>
      <c r="G30" s="26">
        <f t="shared" si="1"/>
        <v>1174</v>
      </c>
    </row>
    <row r="31" spans="2:7" x14ac:dyDescent="0.25">
      <c r="B31" s="27" t="s">
        <v>12</v>
      </c>
      <c r="C31" s="26"/>
      <c r="D31" s="26">
        <v>1945</v>
      </c>
      <c r="E31" s="26"/>
      <c r="F31" s="26">
        <v>926.75</v>
      </c>
      <c r="G31" s="26">
        <f t="shared" si="1"/>
        <v>1435.875</v>
      </c>
    </row>
    <row r="32" spans="2:7" x14ac:dyDescent="0.25">
      <c r="B32" s="27" t="s">
        <v>18</v>
      </c>
      <c r="C32" s="26"/>
      <c r="D32" s="26"/>
      <c r="E32" s="26">
        <v>767.13333333333333</v>
      </c>
      <c r="F32" s="26"/>
      <c r="G32" s="26">
        <f t="shared" si="1"/>
        <v>767.13333333333333</v>
      </c>
    </row>
    <row r="36" spans="2:10" x14ac:dyDescent="0.25">
      <c r="B36" s="21" t="s">
        <v>255</v>
      </c>
      <c r="C36" s="22" t="s">
        <v>288</v>
      </c>
      <c r="D36"/>
      <c r="E36"/>
      <c r="F36"/>
      <c r="G36"/>
    </row>
    <row r="37" spans="2:10" x14ac:dyDescent="0.25">
      <c r="C37"/>
      <c r="D37"/>
      <c r="E37"/>
      <c r="F37"/>
      <c r="G37"/>
    </row>
    <row r="38" spans="2:10" ht="15" customHeight="1" x14ac:dyDescent="0.25">
      <c r="B38" s="44" t="s">
        <v>308</v>
      </c>
      <c r="C38" s="45" t="s">
        <v>304</v>
      </c>
      <c r="D38" s="45"/>
      <c r="E38" s="45"/>
      <c r="F38" s="45"/>
      <c r="G38" s="45"/>
      <c r="H38" s="45"/>
      <c r="I38" s="45"/>
      <c r="J38" s="45"/>
    </row>
    <row r="39" spans="2:10" s="20" customFormat="1" ht="45" x14ac:dyDescent="0.25">
      <c r="B39" s="44"/>
      <c r="C39" s="23" t="s">
        <v>259</v>
      </c>
      <c r="D39" s="23" t="s">
        <v>206</v>
      </c>
      <c r="E39" s="23" t="s">
        <v>267</v>
      </c>
      <c r="F39" s="23" t="s">
        <v>17</v>
      </c>
      <c r="G39" s="23" t="s">
        <v>27</v>
      </c>
      <c r="H39" s="23" t="s">
        <v>196</v>
      </c>
      <c r="I39" s="23" t="s">
        <v>143</v>
      </c>
      <c r="J39" s="23" t="s">
        <v>309</v>
      </c>
    </row>
    <row r="40" spans="2:10" x14ac:dyDescent="0.25">
      <c r="B40" s="28" t="s">
        <v>305</v>
      </c>
      <c r="C40" s="29">
        <f>AVERAGE(C41:C45)</f>
        <v>526</v>
      </c>
      <c r="D40" s="29">
        <f t="shared" ref="D40:I40" si="4">AVERAGE(D41:D45)</f>
        <v>810</v>
      </c>
      <c r="E40" s="29">
        <f t="shared" si="4"/>
        <v>573</v>
      </c>
      <c r="F40" s="29">
        <f t="shared" si="4"/>
        <v>679.6</v>
      </c>
      <c r="G40" s="29">
        <f t="shared" si="4"/>
        <v>540</v>
      </c>
      <c r="H40" s="29"/>
      <c r="I40" s="29">
        <f t="shared" si="4"/>
        <v>628</v>
      </c>
      <c r="J40" s="29">
        <f>AVERAGE(C40:I40)</f>
        <v>626.1</v>
      </c>
    </row>
    <row r="41" spans="2:10" x14ac:dyDescent="0.25">
      <c r="B41" s="27" t="s">
        <v>224</v>
      </c>
      <c r="C41" s="31"/>
      <c r="D41" s="31">
        <v>810</v>
      </c>
      <c r="E41" s="31"/>
      <c r="F41" s="31"/>
      <c r="G41" s="31"/>
      <c r="H41" s="31"/>
      <c r="I41" s="31"/>
      <c r="J41" s="31">
        <f t="shared" ref="J41:J58" si="5">AVERAGE(C41:I41)</f>
        <v>810</v>
      </c>
    </row>
    <row r="42" spans="2:10" x14ac:dyDescent="0.25">
      <c r="B42" s="27" t="s">
        <v>18</v>
      </c>
      <c r="C42" s="31"/>
      <c r="D42" s="31"/>
      <c r="E42" s="31"/>
      <c r="F42" s="31">
        <v>679.6</v>
      </c>
      <c r="G42" s="31"/>
      <c r="H42" s="31"/>
      <c r="I42" s="31"/>
      <c r="J42" s="31">
        <f t="shared" si="5"/>
        <v>679.6</v>
      </c>
    </row>
    <row r="43" spans="2:10" x14ac:dyDescent="0.25">
      <c r="B43" s="27" t="s">
        <v>12</v>
      </c>
      <c r="C43" s="31"/>
      <c r="D43" s="31"/>
      <c r="E43" s="31">
        <v>573</v>
      </c>
      <c r="F43" s="31"/>
      <c r="G43" s="31"/>
      <c r="H43" s="31"/>
      <c r="I43" s="31"/>
      <c r="J43" s="31">
        <f t="shared" si="5"/>
        <v>573</v>
      </c>
    </row>
    <row r="44" spans="2:10" x14ac:dyDescent="0.25">
      <c r="B44" s="27" t="s">
        <v>26</v>
      </c>
      <c r="C44" s="31"/>
      <c r="D44" s="31"/>
      <c r="E44" s="31"/>
      <c r="F44" s="31"/>
      <c r="G44" s="31">
        <v>540</v>
      </c>
      <c r="H44" s="31"/>
      <c r="I44" s="31">
        <v>628</v>
      </c>
      <c r="J44" s="31">
        <f t="shared" si="5"/>
        <v>584</v>
      </c>
    </row>
    <row r="45" spans="2:10" x14ac:dyDescent="0.25">
      <c r="B45" s="27" t="s">
        <v>259</v>
      </c>
      <c r="C45" s="31">
        <v>526</v>
      </c>
      <c r="D45" s="31"/>
      <c r="E45" s="31"/>
      <c r="F45" s="31"/>
      <c r="G45" s="31"/>
      <c r="H45" s="31"/>
      <c r="I45" s="31"/>
      <c r="J45" s="31">
        <f t="shared" si="5"/>
        <v>526</v>
      </c>
    </row>
    <row r="46" spans="2:10" x14ac:dyDescent="0.25">
      <c r="B46" s="28" t="s">
        <v>306</v>
      </c>
      <c r="C46" s="29">
        <f>AVERAGE(C47:C51)</f>
        <v>790</v>
      </c>
      <c r="D46" s="29">
        <f t="shared" ref="D46:H46" si="6">AVERAGE(D47:D51)</f>
        <v>988.3</v>
      </c>
      <c r="E46" s="29">
        <f t="shared" si="6"/>
        <v>909</v>
      </c>
      <c r="F46" s="29">
        <f t="shared" si="6"/>
        <v>1165.6333333333334</v>
      </c>
      <c r="G46" s="29">
        <f t="shared" si="6"/>
        <v>810</v>
      </c>
      <c r="H46" s="29">
        <f t="shared" si="6"/>
        <v>879</v>
      </c>
      <c r="I46" s="29"/>
      <c r="J46" s="29">
        <f t="shared" si="5"/>
        <v>923.65555555555557</v>
      </c>
    </row>
    <row r="47" spans="2:10" x14ac:dyDescent="0.25">
      <c r="B47" s="27" t="s">
        <v>18</v>
      </c>
      <c r="C47" s="31"/>
      <c r="D47" s="31">
        <v>988.3</v>
      </c>
      <c r="E47" s="31"/>
      <c r="F47" s="31">
        <v>1165.6333333333334</v>
      </c>
      <c r="G47" s="31"/>
      <c r="H47" s="31"/>
      <c r="I47" s="31"/>
      <c r="J47" s="31">
        <f t="shared" si="5"/>
        <v>1076.9666666666667</v>
      </c>
    </row>
    <row r="48" spans="2:10" x14ac:dyDescent="0.25">
      <c r="B48" s="27" t="s">
        <v>12</v>
      </c>
      <c r="C48" s="31"/>
      <c r="D48" s="31"/>
      <c r="E48" s="31">
        <v>909</v>
      </c>
      <c r="F48" s="31"/>
      <c r="G48" s="31"/>
      <c r="H48" s="31"/>
      <c r="I48" s="31"/>
      <c r="J48" s="31">
        <f t="shared" si="5"/>
        <v>909</v>
      </c>
    </row>
    <row r="49" spans="2:10" x14ac:dyDescent="0.25">
      <c r="B49" s="27" t="s">
        <v>197</v>
      </c>
      <c r="C49" s="31"/>
      <c r="D49" s="31"/>
      <c r="E49" s="31"/>
      <c r="F49" s="31"/>
      <c r="G49" s="31"/>
      <c r="H49" s="31">
        <v>879</v>
      </c>
      <c r="I49" s="31"/>
      <c r="J49" s="31">
        <f t="shared" si="5"/>
        <v>879</v>
      </c>
    </row>
    <row r="50" spans="2:10" x14ac:dyDescent="0.25">
      <c r="B50" s="27" t="s">
        <v>26</v>
      </c>
      <c r="C50" s="31"/>
      <c r="D50" s="31"/>
      <c r="E50" s="31"/>
      <c r="F50" s="31"/>
      <c r="G50" s="31">
        <v>810</v>
      </c>
      <c r="H50" s="31"/>
      <c r="I50" s="31"/>
      <c r="J50" s="31">
        <f t="shared" si="5"/>
        <v>810</v>
      </c>
    </row>
    <row r="51" spans="2:10" x14ac:dyDescent="0.25">
      <c r="B51" s="27" t="s">
        <v>259</v>
      </c>
      <c r="C51" s="31">
        <v>790</v>
      </c>
      <c r="D51" s="31"/>
      <c r="E51" s="31"/>
      <c r="F51" s="31"/>
      <c r="G51" s="31"/>
      <c r="H51" s="31"/>
      <c r="I51" s="31"/>
      <c r="J51" s="31">
        <f t="shared" si="5"/>
        <v>790</v>
      </c>
    </row>
    <row r="52" spans="2:10" x14ac:dyDescent="0.25">
      <c r="B52" s="28" t="s">
        <v>307</v>
      </c>
      <c r="C52" s="29">
        <f>AVERAGE(C53:C58)</f>
        <v>1239</v>
      </c>
      <c r="D52" s="29">
        <f t="shared" ref="D52:H52" si="7">AVERAGE(D53:D58)</f>
        <v>1560.4333333333334</v>
      </c>
      <c r="E52" s="29">
        <f t="shared" si="7"/>
        <v>1833</v>
      </c>
      <c r="F52" s="29">
        <f t="shared" si="7"/>
        <v>1462.909523809524</v>
      </c>
      <c r="G52" s="29">
        <f t="shared" si="7"/>
        <v>1215</v>
      </c>
      <c r="H52" s="29">
        <f t="shared" si="7"/>
        <v>1732</v>
      </c>
      <c r="I52" s="29"/>
      <c r="J52" s="29">
        <f t="shared" si="5"/>
        <v>1507.0571428571429</v>
      </c>
    </row>
    <row r="53" spans="2:10" x14ac:dyDescent="0.25">
      <c r="B53" s="27" t="s">
        <v>289</v>
      </c>
      <c r="C53" s="31"/>
      <c r="D53" s="31"/>
      <c r="E53" s="31">
        <v>2200</v>
      </c>
      <c r="F53" s="31">
        <v>1478</v>
      </c>
      <c r="G53" s="31"/>
      <c r="H53" s="31">
        <v>2136</v>
      </c>
      <c r="I53" s="31"/>
      <c r="J53" s="31">
        <f t="shared" si="5"/>
        <v>1938</v>
      </c>
    </row>
    <row r="54" spans="2:10" x14ac:dyDescent="0.25">
      <c r="B54" s="27" t="s">
        <v>12</v>
      </c>
      <c r="C54" s="31"/>
      <c r="D54" s="31"/>
      <c r="E54" s="31">
        <v>1466</v>
      </c>
      <c r="F54" s="31"/>
      <c r="G54" s="31"/>
      <c r="H54" s="31"/>
      <c r="I54" s="31"/>
      <c r="J54" s="31">
        <f t="shared" si="5"/>
        <v>1466</v>
      </c>
    </row>
    <row r="55" spans="2:10" x14ac:dyDescent="0.25">
      <c r="B55" s="27" t="s">
        <v>18</v>
      </c>
      <c r="C55" s="31"/>
      <c r="D55" s="31">
        <v>1560.4333333333334</v>
      </c>
      <c r="E55" s="31"/>
      <c r="F55" s="31">
        <v>1446.3</v>
      </c>
      <c r="G55" s="31"/>
      <c r="H55" s="31"/>
      <c r="I55" s="31"/>
      <c r="J55" s="31">
        <f t="shared" si="5"/>
        <v>1503.3666666666668</v>
      </c>
    </row>
    <row r="56" spans="2:10" x14ac:dyDescent="0.25">
      <c r="B56" s="27" t="s">
        <v>197</v>
      </c>
      <c r="C56" s="31"/>
      <c r="D56" s="31"/>
      <c r="E56" s="31"/>
      <c r="F56" s="31">
        <v>1464.4285714285713</v>
      </c>
      <c r="G56" s="31"/>
      <c r="H56" s="31">
        <v>1328</v>
      </c>
      <c r="I56" s="31"/>
      <c r="J56" s="31">
        <f t="shared" si="5"/>
        <v>1396.2142857142858</v>
      </c>
    </row>
    <row r="57" spans="2:10" x14ac:dyDescent="0.25">
      <c r="B57" s="27" t="s">
        <v>259</v>
      </c>
      <c r="C57" s="31">
        <v>1239</v>
      </c>
      <c r="D57" s="31"/>
      <c r="E57" s="31"/>
      <c r="F57" s="31"/>
      <c r="G57" s="31"/>
      <c r="H57" s="31"/>
      <c r="I57" s="31"/>
      <c r="J57" s="31">
        <f t="shared" si="5"/>
        <v>1239</v>
      </c>
    </row>
    <row r="58" spans="2:10" x14ac:dyDescent="0.25">
      <c r="B58" s="27" t="s">
        <v>26</v>
      </c>
      <c r="C58" s="31"/>
      <c r="D58" s="31"/>
      <c r="E58" s="31"/>
      <c r="F58" s="31"/>
      <c r="G58" s="31">
        <v>1215</v>
      </c>
      <c r="H58" s="31"/>
      <c r="I58" s="31"/>
      <c r="J58" s="31">
        <f t="shared" si="5"/>
        <v>1215</v>
      </c>
    </row>
    <row r="62" spans="2:10" x14ac:dyDescent="0.25">
      <c r="B62" s="21" t="s">
        <v>255</v>
      </c>
      <c r="C62" s="22" t="s">
        <v>285</v>
      </c>
    </row>
    <row r="64" spans="2:10" x14ac:dyDescent="0.25">
      <c r="B64" s="44" t="s">
        <v>308</v>
      </c>
      <c r="C64" s="45" t="s">
        <v>304</v>
      </c>
      <c r="D64" s="45"/>
      <c r="E64" s="45"/>
      <c r="G64"/>
    </row>
    <row r="65" spans="2:7" ht="26.25" customHeight="1" x14ac:dyDescent="0.25">
      <c r="B65" s="44"/>
      <c r="C65" s="23" t="s">
        <v>17</v>
      </c>
      <c r="D65" s="23" t="s">
        <v>143</v>
      </c>
      <c r="E65" s="23" t="s">
        <v>309</v>
      </c>
      <c r="G65"/>
    </row>
    <row r="66" spans="2:7" x14ac:dyDescent="0.25">
      <c r="B66" s="28">
        <v>50</v>
      </c>
      <c r="C66" s="29">
        <f>AVERAGE(C67:C68)</f>
        <v>861.1</v>
      </c>
      <c r="D66" s="29">
        <f>AVERAGE(D67:D68)</f>
        <v>446.66666666666669</v>
      </c>
      <c r="E66" s="29">
        <f>AVERAGE(C66:D66)</f>
        <v>653.88333333333333</v>
      </c>
      <c r="G66"/>
    </row>
    <row r="67" spans="2:7" x14ac:dyDescent="0.25">
      <c r="B67" s="25" t="s">
        <v>12</v>
      </c>
      <c r="C67" s="26">
        <v>861.1</v>
      </c>
      <c r="D67" s="26"/>
      <c r="E67" s="26">
        <f t="shared" ref="E67:E68" si="8">AVERAGE(C67:D67)</f>
        <v>861.1</v>
      </c>
      <c r="G67"/>
    </row>
    <row r="68" spans="2:7" x14ac:dyDescent="0.25">
      <c r="B68" s="25" t="s">
        <v>19</v>
      </c>
      <c r="C68" s="26"/>
      <c r="D68" s="26">
        <v>446.66666666666669</v>
      </c>
      <c r="E68" s="26">
        <f t="shared" si="8"/>
        <v>446.66666666666669</v>
      </c>
      <c r="G68"/>
    </row>
    <row r="69" spans="2:7" x14ac:dyDescent="0.25">
      <c r="G69"/>
    </row>
    <row r="70" spans="2:7" x14ac:dyDescent="0.25">
      <c r="G70"/>
    </row>
    <row r="71" spans="2:7" x14ac:dyDescent="0.25">
      <c r="G71"/>
    </row>
    <row r="72" spans="2:7" x14ac:dyDescent="0.25">
      <c r="G72"/>
    </row>
    <row r="75" spans="2:7" ht="21" x14ac:dyDescent="0.35">
      <c r="B75" s="18" t="s">
        <v>310</v>
      </c>
    </row>
    <row r="78" spans="2:7" x14ac:dyDescent="0.25">
      <c r="B78" s="21" t="s">
        <v>311</v>
      </c>
      <c r="C78" s="32" t="s">
        <v>312</v>
      </c>
    </row>
    <row r="79" spans="2:7" x14ac:dyDescent="0.25">
      <c r="C79" s="32" t="s">
        <v>314</v>
      </c>
    </row>
    <row r="80" spans="2:7" x14ac:dyDescent="0.25">
      <c r="C80" s="32" t="s">
        <v>315</v>
      </c>
    </row>
    <row r="83" spans="2:4" x14ac:dyDescent="0.25">
      <c r="B83" s="34" t="s">
        <v>323</v>
      </c>
      <c r="C83" s="33" t="s">
        <v>324</v>
      </c>
    </row>
    <row r="89" spans="2:4" x14ac:dyDescent="0.25">
      <c r="B89" s="34" t="s">
        <v>325</v>
      </c>
    </row>
    <row r="94" spans="2:4" x14ac:dyDescent="0.25">
      <c r="B94" s="34" t="s">
        <v>326</v>
      </c>
      <c r="C94" s="33" t="s">
        <v>12</v>
      </c>
      <c r="D94" s="33" t="s">
        <v>327</v>
      </c>
    </row>
    <row r="95" spans="2:4" x14ac:dyDescent="0.25">
      <c r="D95" s="33" t="s">
        <v>328</v>
      </c>
    </row>
    <row r="107" spans="2:8" x14ac:dyDescent="0.25">
      <c r="B107" s="34" t="s">
        <v>329</v>
      </c>
    </row>
    <row r="109" spans="2:8" x14ac:dyDescent="0.25">
      <c r="B109" s="21" t="s">
        <v>311</v>
      </c>
      <c r="C109" s="33" t="s">
        <v>312</v>
      </c>
    </row>
    <row r="110" spans="2:8" x14ac:dyDescent="0.25">
      <c r="B110" t="s">
        <v>330</v>
      </c>
      <c r="C110" s="35">
        <v>0.05</v>
      </c>
    </row>
    <row r="112" spans="2:8" ht="45" x14ac:dyDescent="0.25">
      <c r="B112" s="40"/>
      <c r="C112" s="23" t="s">
        <v>318</v>
      </c>
      <c r="D112" s="23" t="s">
        <v>331</v>
      </c>
      <c r="E112" s="23" t="s">
        <v>332</v>
      </c>
      <c r="F112" s="23" t="s">
        <v>317</v>
      </c>
      <c r="G112" s="40" t="s">
        <v>333</v>
      </c>
      <c r="H112" s="23" t="s">
        <v>334</v>
      </c>
    </row>
    <row r="113" spans="2:8" x14ac:dyDescent="0.25">
      <c r="B113" s="24" t="s">
        <v>286</v>
      </c>
      <c r="C113" s="41"/>
      <c r="D113" s="41"/>
      <c r="E113" s="41"/>
      <c r="F113" s="41"/>
      <c r="G113" s="41"/>
      <c r="H113" s="41"/>
    </row>
    <row r="114" spans="2:8" x14ac:dyDescent="0.25">
      <c r="B114" s="25">
        <v>50</v>
      </c>
      <c r="C114" s="36" t="s">
        <v>316</v>
      </c>
      <c r="D114" s="30">
        <f>MIN(C12:F23)*(1-C110)</f>
        <v>211.28</v>
      </c>
      <c r="E114" s="37">
        <f>D114/1.2</f>
        <v>176.06666666666666</v>
      </c>
      <c r="F114" s="38">
        <v>106.83804166666667</v>
      </c>
      <c r="G114" s="39">
        <f>(D114-F114)/D114</f>
        <v>0.49432960210778742</v>
      </c>
      <c r="H114" s="43">
        <f>D114*30</f>
        <v>6338.4</v>
      </c>
    </row>
    <row r="115" spans="2:8" x14ac:dyDescent="0.25">
      <c r="B115" s="25">
        <v>75</v>
      </c>
      <c r="C115" s="36"/>
      <c r="D115" s="37">
        <f>MIN(C25:F27)*(1-C110)</f>
        <v>524.30499999999995</v>
      </c>
      <c r="E115" s="37">
        <f t="shared" ref="E115:E122" si="9">D115/1.2</f>
        <v>436.92083333333329</v>
      </c>
      <c r="F115" s="36"/>
      <c r="G115" s="25"/>
      <c r="H115" s="43">
        <f t="shared" ref="H115:H116" si="10">D115*30</f>
        <v>15729.149999999998</v>
      </c>
    </row>
    <row r="116" spans="2:8" x14ac:dyDescent="0.25">
      <c r="B116" s="25">
        <v>100</v>
      </c>
      <c r="C116" s="36"/>
      <c r="D116" s="37">
        <f>MIN(C29:F32)*(1-C110)</f>
        <v>728.77666666666664</v>
      </c>
      <c r="E116" s="37">
        <f t="shared" si="9"/>
        <v>607.31388888888887</v>
      </c>
      <c r="F116" s="36"/>
      <c r="G116" s="25"/>
      <c r="H116" s="43">
        <f t="shared" si="10"/>
        <v>21863.3</v>
      </c>
    </row>
    <row r="117" spans="2:8" x14ac:dyDescent="0.25">
      <c r="B117" s="24" t="s">
        <v>288</v>
      </c>
      <c r="C117" s="42"/>
      <c r="D117" s="41"/>
      <c r="E117" s="41"/>
      <c r="F117" s="42"/>
      <c r="G117" s="24"/>
      <c r="H117" s="42"/>
    </row>
    <row r="118" spans="2:8" x14ac:dyDescent="0.25">
      <c r="B118" s="25">
        <v>50</v>
      </c>
      <c r="C118" s="36" t="s">
        <v>319</v>
      </c>
      <c r="D118" s="37">
        <f>MIN(C41:I45)*(1-C110)</f>
        <v>499.7</v>
      </c>
      <c r="E118" s="37">
        <f t="shared" si="9"/>
        <v>416.41666666666669</v>
      </c>
      <c r="F118" s="38">
        <v>228.97478571428576</v>
      </c>
      <c r="G118" s="39">
        <f>(D118-F118)/D118</f>
        <v>0.54177549386774915</v>
      </c>
      <c r="H118" s="43">
        <f>D118*30</f>
        <v>14991</v>
      </c>
    </row>
    <row r="119" spans="2:8" x14ac:dyDescent="0.25">
      <c r="B119" s="25">
        <v>75</v>
      </c>
      <c r="C119" s="36" t="s">
        <v>320</v>
      </c>
      <c r="D119" s="37">
        <f>MIN(C47:I51)*(1-C110)</f>
        <v>750.5</v>
      </c>
      <c r="E119" s="37">
        <f t="shared" si="9"/>
        <v>625.41666666666674</v>
      </c>
      <c r="F119" s="38">
        <v>343.11643010752692</v>
      </c>
      <c r="G119" s="39">
        <f t="shared" ref="G119:G122" si="11">(D119-F119)/D119</f>
        <v>0.54281621571282224</v>
      </c>
      <c r="H119" s="43">
        <f t="shared" ref="H119:H122" si="12">D119*30</f>
        <v>22515</v>
      </c>
    </row>
    <row r="120" spans="2:8" x14ac:dyDescent="0.25">
      <c r="B120" s="25">
        <v>100</v>
      </c>
      <c r="C120" s="36" t="s">
        <v>321</v>
      </c>
      <c r="D120" s="37">
        <f>MIN(C53:I58)*(1-C110)</f>
        <v>1154.25</v>
      </c>
      <c r="E120" s="37">
        <f t="shared" si="9"/>
        <v>961.875</v>
      </c>
      <c r="F120" s="38">
        <v>494.66322580645152</v>
      </c>
      <c r="G120" s="39">
        <f t="shared" si="11"/>
        <v>0.57144186631453198</v>
      </c>
      <c r="H120" s="43">
        <f t="shared" si="12"/>
        <v>34627.5</v>
      </c>
    </row>
    <row r="121" spans="2:8" x14ac:dyDescent="0.25">
      <c r="B121" s="24" t="s">
        <v>285</v>
      </c>
      <c r="C121" s="42"/>
      <c r="D121" s="41"/>
      <c r="E121" s="41"/>
      <c r="F121" s="42"/>
      <c r="G121" s="24"/>
      <c r="H121" s="42"/>
    </row>
    <row r="122" spans="2:8" x14ac:dyDescent="0.25">
      <c r="B122" s="25">
        <v>50</v>
      </c>
      <c r="C122" s="36" t="s">
        <v>322</v>
      </c>
      <c r="D122" s="37">
        <f>MIN(C67:D68)*(1-C110)</f>
        <v>424.33333333333331</v>
      </c>
      <c r="E122" s="37">
        <f t="shared" si="9"/>
        <v>353.61111111111109</v>
      </c>
      <c r="F122" s="38">
        <v>163.27160000000001</v>
      </c>
      <c r="G122" s="39">
        <f t="shared" si="11"/>
        <v>0.61522796543597802</v>
      </c>
      <c r="H122" s="43">
        <f t="shared" si="12"/>
        <v>12730</v>
      </c>
    </row>
    <row r="126" spans="2:8" x14ac:dyDescent="0.25">
      <c r="B126" s="34" t="s">
        <v>335</v>
      </c>
    </row>
    <row r="128" spans="2:8" x14ac:dyDescent="0.25">
      <c r="B128" s="21" t="s">
        <v>311</v>
      </c>
      <c r="C128" s="33" t="s">
        <v>314</v>
      </c>
    </row>
    <row r="130" spans="2:8" ht="45" x14ac:dyDescent="0.25">
      <c r="B130" s="40"/>
      <c r="C130" s="23" t="s">
        <v>318</v>
      </c>
      <c r="D130" s="23" t="s">
        <v>331</v>
      </c>
      <c r="E130" s="23" t="s">
        <v>332</v>
      </c>
      <c r="F130" s="23" t="s">
        <v>317</v>
      </c>
      <c r="G130" s="40" t="s">
        <v>333</v>
      </c>
      <c r="H130" s="23" t="s">
        <v>334</v>
      </c>
    </row>
    <row r="131" spans="2:8" x14ac:dyDescent="0.25">
      <c r="B131" s="24" t="s">
        <v>286</v>
      </c>
      <c r="C131" s="41"/>
      <c r="D131" s="41"/>
      <c r="E131" s="41"/>
      <c r="F131" s="41"/>
      <c r="G131" s="41"/>
      <c r="H131" s="41"/>
    </row>
    <row r="132" spans="2:8" x14ac:dyDescent="0.25">
      <c r="B132" s="25">
        <v>50</v>
      </c>
      <c r="C132" s="36" t="s">
        <v>316</v>
      </c>
      <c r="D132" s="26">
        <f>MEDIAN(C12:F23)</f>
        <v>396.53333333333336</v>
      </c>
      <c r="E132" s="37">
        <f>D132/1.2</f>
        <v>330.44444444444446</v>
      </c>
      <c r="F132" s="38">
        <v>106.83804166666667</v>
      </c>
      <c r="G132" s="39">
        <f>(D132-F132)/D132</f>
        <v>0.73056983439811696</v>
      </c>
      <c r="H132" s="43">
        <f>D132*30</f>
        <v>11896</v>
      </c>
    </row>
    <row r="133" spans="2:8" x14ac:dyDescent="0.25">
      <c r="B133" s="25">
        <v>75</v>
      </c>
      <c r="C133" s="36"/>
      <c r="D133" s="26">
        <f>MEDIAN(C25:F27)</f>
        <v>695.8</v>
      </c>
      <c r="E133" s="37">
        <f t="shared" ref="E133:E140" si="13">D133/1.2</f>
        <v>579.83333333333337</v>
      </c>
      <c r="F133" s="36"/>
      <c r="G133" s="25"/>
      <c r="H133" s="43">
        <f t="shared" ref="H133:H134" si="14">D133*30</f>
        <v>20874</v>
      </c>
    </row>
    <row r="134" spans="2:8" x14ac:dyDescent="0.25">
      <c r="B134" s="25">
        <v>100</v>
      </c>
      <c r="C134" s="36"/>
      <c r="D134" s="26">
        <f>MEDIAN(C29:F32)</f>
        <v>1174</v>
      </c>
      <c r="E134" s="37">
        <f t="shared" si="13"/>
        <v>978.33333333333337</v>
      </c>
      <c r="F134" s="36"/>
      <c r="G134" s="25"/>
      <c r="H134" s="43">
        <f t="shared" si="14"/>
        <v>35220</v>
      </c>
    </row>
    <row r="135" spans="2:8" x14ac:dyDescent="0.25">
      <c r="B135" s="24" t="s">
        <v>288</v>
      </c>
      <c r="C135" s="42"/>
      <c r="D135" s="41"/>
      <c r="E135" s="41"/>
      <c r="F135" s="42"/>
      <c r="G135" s="24"/>
      <c r="H135" s="42"/>
    </row>
    <row r="136" spans="2:8" x14ac:dyDescent="0.25">
      <c r="B136" s="25">
        <v>50</v>
      </c>
      <c r="C136" s="36" t="s">
        <v>319</v>
      </c>
      <c r="D136" s="26">
        <f>MEDIAN(C41:I45)</f>
        <v>600.5</v>
      </c>
      <c r="E136" s="37">
        <f t="shared" si="13"/>
        <v>500.41666666666669</v>
      </c>
      <c r="F136" s="38">
        <v>228.97478571428576</v>
      </c>
      <c r="G136" s="39">
        <f>(D136-F136)/D136</f>
        <v>0.61869311288212192</v>
      </c>
      <c r="H136" s="43">
        <f>D136*30</f>
        <v>18015</v>
      </c>
    </row>
    <row r="137" spans="2:8" x14ac:dyDescent="0.25">
      <c r="B137" s="25">
        <v>75</v>
      </c>
      <c r="C137" s="36" t="s">
        <v>320</v>
      </c>
      <c r="D137" s="26">
        <f>MEDIAN(C47:I51)</f>
        <v>894</v>
      </c>
      <c r="E137" s="37">
        <f t="shared" si="13"/>
        <v>745</v>
      </c>
      <c r="F137" s="38">
        <v>343.11643010752692</v>
      </c>
      <c r="G137" s="39">
        <f t="shared" ref="G137:G138" si="15">(D137-F137)/D137</f>
        <v>0.61620086117726303</v>
      </c>
      <c r="H137" s="43">
        <f t="shared" ref="H137:H138" si="16">D137*30</f>
        <v>26820</v>
      </c>
    </row>
    <row r="138" spans="2:8" x14ac:dyDescent="0.25">
      <c r="B138" s="25">
        <v>100</v>
      </c>
      <c r="C138" s="36" t="s">
        <v>321</v>
      </c>
      <c r="D138" s="26">
        <f>MEDIAN(C53:I58)</f>
        <v>1465.2142857142858</v>
      </c>
      <c r="E138" s="37">
        <f t="shared" si="13"/>
        <v>1221.0119047619048</v>
      </c>
      <c r="F138" s="38">
        <v>494.66322580645152</v>
      </c>
      <c r="G138" s="39">
        <f t="shared" si="15"/>
        <v>0.66239530242820066</v>
      </c>
      <c r="H138" s="43">
        <f t="shared" si="16"/>
        <v>43956.428571428572</v>
      </c>
    </row>
    <row r="139" spans="2:8" x14ac:dyDescent="0.25">
      <c r="B139" s="24" t="s">
        <v>285</v>
      </c>
      <c r="C139" s="42"/>
      <c r="D139" s="41"/>
      <c r="E139" s="41"/>
      <c r="F139" s="42"/>
      <c r="G139" s="24"/>
      <c r="H139" s="42"/>
    </row>
    <row r="140" spans="2:8" x14ac:dyDescent="0.25">
      <c r="B140" s="25">
        <v>50</v>
      </c>
      <c r="C140" s="36" t="s">
        <v>322</v>
      </c>
      <c r="D140" s="26">
        <f>MEDIAN(C67:E68)</f>
        <v>653.88333333333333</v>
      </c>
      <c r="E140" s="37">
        <f t="shared" si="13"/>
        <v>544.90277777777783</v>
      </c>
      <c r="F140" s="38">
        <v>163.27160000000001</v>
      </c>
      <c r="G140" s="39">
        <f t="shared" ref="G140" si="17">(D140-F140)/D140</f>
        <v>0.75030469247827081</v>
      </c>
      <c r="H140" s="43">
        <f t="shared" ref="H140" si="18">D140*30</f>
        <v>19616.5</v>
      </c>
    </row>
    <row r="144" spans="2:8" x14ac:dyDescent="0.25">
      <c r="B144" s="34" t="s">
        <v>329</v>
      </c>
    </row>
    <row r="146" spans="2:10" x14ac:dyDescent="0.25">
      <c r="B146" s="21" t="s">
        <v>311</v>
      </c>
      <c r="C146" s="33" t="s">
        <v>312</v>
      </c>
    </row>
    <row r="147" spans="2:10" x14ac:dyDescent="0.25">
      <c r="B147" t="s">
        <v>330</v>
      </c>
      <c r="C147" s="35">
        <v>0.05</v>
      </c>
    </row>
    <row r="149" spans="2:10" ht="45" x14ac:dyDescent="0.25">
      <c r="B149" s="40"/>
      <c r="C149" s="23" t="s">
        <v>318</v>
      </c>
      <c r="D149" s="23" t="s">
        <v>331</v>
      </c>
      <c r="E149" s="23" t="s">
        <v>332</v>
      </c>
      <c r="F149" s="23" t="s">
        <v>317</v>
      </c>
      <c r="G149" s="40" t="s">
        <v>333</v>
      </c>
      <c r="H149" s="23" t="s">
        <v>334</v>
      </c>
    </row>
    <row r="150" spans="2:10" x14ac:dyDescent="0.25">
      <c r="B150" s="24" t="s">
        <v>286</v>
      </c>
      <c r="C150" s="41"/>
      <c r="D150" s="41"/>
      <c r="E150" s="41"/>
      <c r="F150" s="41"/>
      <c r="G150" s="41"/>
      <c r="H150" s="41"/>
    </row>
    <row r="151" spans="2:10" x14ac:dyDescent="0.25">
      <c r="B151" s="25">
        <v>50</v>
      </c>
      <c r="C151" s="36" t="s">
        <v>316</v>
      </c>
      <c r="D151" s="26">
        <f>MIN(C18:F18)</f>
        <v>383.8</v>
      </c>
      <c r="E151" s="37">
        <f>D151/1.2</f>
        <v>319.83333333333337</v>
      </c>
      <c r="F151" s="38">
        <v>106.83804166666667</v>
      </c>
      <c r="G151" s="39">
        <f>(D151-F151)/D151</f>
        <v>0.7216309492791384</v>
      </c>
      <c r="H151" s="43">
        <f>D151*30</f>
        <v>11514</v>
      </c>
      <c r="J151">
        <f>F151/F155</f>
        <v>0.46659304138394936</v>
      </c>
    </row>
    <row r="152" spans="2:10" x14ac:dyDescent="0.25">
      <c r="B152" s="25">
        <v>75</v>
      </c>
      <c r="C152" s="36"/>
      <c r="D152" s="26">
        <f>MIN(C26:F26)</f>
        <v>612.9666666666667</v>
      </c>
      <c r="E152" s="37">
        <f t="shared" ref="E152:E159" si="19">D152/1.2</f>
        <v>510.8055555555556</v>
      </c>
      <c r="F152" s="36"/>
      <c r="G152" s="25"/>
      <c r="H152" s="43">
        <f t="shared" ref="H152:H153" si="20">D152*30</f>
        <v>18389</v>
      </c>
      <c r="J152">
        <f>F156*J151</f>
        <v>160.09573867267429</v>
      </c>
    </row>
    <row r="153" spans="2:10" x14ac:dyDescent="0.25">
      <c r="B153" s="25">
        <v>100</v>
      </c>
      <c r="C153" s="36"/>
      <c r="D153" s="26">
        <f>MIN(C31:F31)</f>
        <v>926.75</v>
      </c>
      <c r="E153" s="37">
        <f t="shared" si="19"/>
        <v>772.29166666666674</v>
      </c>
      <c r="F153" s="36"/>
      <c r="G153" s="25"/>
      <c r="H153" s="43">
        <f t="shared" si="20"/>
        <v>27802.5</v>
      </c>
      <c r="J153">
        <f>F157*J151</f>
        <v>230.80641898982753</v>
      </c>
    </row>
    <row r="154" spans="2:10" x14ac:dyDescent="0.25">
      <c r="B154" s="24" t="s">
        <v>288</v>
      </c>
      <c r="C154" s="42"/>
      <c r="D154" s="41"/>
      <c r="E154" s="41"/>
      <c r="F154" s="42"/>
      <c r="G154" s="24"/>
      <c r="H154" s="42"/>
    </row>
    <row r="155" spans="2:10" x14ac:dyDescent="0.25">
      <c r="B155" s="25">
        <v>50</v>
      </c>
      <c r="C155" s="36" t="s">
        <v>319</v>
      </c>
      <c r="D155" s="26">
        <f>MIN(C43:I43)</f>
        <v>573</v>
      </c>
      <c r="E155" s="37">
        <f t="shared" si="19"/>
        <v>477.5</v>
      </c>
      <c r="F155" s="38">
        <v>228.97478571428576</v>
      </c>
      <c r="G155" s="39">
        <f>(D155-F155)/D155</f>
        <v>0.60039304412864614</v>
      </c>
      <c r="H155" s="43">
        <f>D155*30</f>
        <v>17190</v>
      </c>
    </row>
    <row r="156" spans="2:10" x14ac:dyDescent="0.25">
      <c r="B156" s="25">
        <v>75</v>
      </c>
      <c r="C156" s="36" t="s">
        <v>320</v>
      </c>
      <c r="D156" s="26">
        <f>MIN(C48:I48)</f>
        <v>909</v>
      </c>
      <c r="E156" s="37">
        <f t="shared" si="19"/>
        <v>757.5</v>
      </c>
      <c r="F156" s="38">
        <v>343.11643010752692</v>
      </c>
      <c r="G156" s="39">
        <f t="shared" ref="G156:G157" si="21">(D156-F156)/D156</f>
        <v>0.62253418029975038</v>
      </c>
      <c r="H156" s="43">
        <f t="shared" ref="H156:H157" si="22">D156*30</f>
        <v>27270</v>
      </c>
    </row>
    <row r="157" spans="2:10" x14ac:dyDescent="0.25">
      <c r="B157" s="25">
        <v>100</v>
      </c>
      <c r="C157" s="36" t="s">
        <v>321</v>
      </c>
      <c r="D157" s="26">
        <f>MIN(C54:I54)</f>
        <v>1466</v>
      </c>
      <c r="E157" s="37">
        <f t="shared" si="19"/>
        <v>1221.6666666666667</v>
      </c>
      <c r="F157" s="38">
        <v>494.66322580645152</v>
      </c>
      <c r="G157" s="39">
        <f t="shared" si="21"/>
        <v>0.66257624433393492</v>
      </c>
      <c r="H157" s="43">
        <f t="shared" si="22"/>
        <v>43980</v>
      </c>
    </row>
    <row r="158" spans="2:10" x14ac:dyDescent="0.25">
      <c r="B158" s="24" t="s">
        <v>285</v>
      </c>
      <c r="C158" s="42"/>
      <c r="D158" s="41"/>
      <c r="E158" s="41"/>
      <c r="F158" s="42"/>
      <c r="G158" s="24"/>
      <c r="H158" s="42"/>
    </row>
    <row r="159" spans="2:10" x14ac:dyDescent="0.25">
      <c r="B159" s="25">
        <v>50</v>
      </c>
      <c r="C159" s="36" t="s">
        <v>322</v>
      </c>
      <c r="D159" s="26">
        <f>MIN(C67:D67)</f>
        <v>861.1</v>
      </c>
      <c r="E159" s="37">
        <f t="shared" si="19"/>
        <v>717.58333333333337</v>
      </c>
      <c r="F159" s="38">
        <v>163.27160000000001</v>
      </c>
      <c r="G159" s="39">
        <f t="shared" ref="G159" si="23">(D159-F159)/D159</f>
        <v>0.81039182441063751</v>
      </c>
      <c r="H159" s="43">
        <f t="shared" ref="H159" si="24">D159*30</f>
        <v>25833</v>
      </c>
    </row>
  </sheetData>
  <mergeCells count="6">
    <mergeCell ref="B64:B65"/>
    <mergeCell ref="C64:E64"/>
    <mergeCell ref="C9:G9"/>
    <mergeCell ref="B9:B10"/>
    <mergeCell ref="B38:B39"/>
    <mergeCell ref="C38:J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1" max="1" width="38" bestFit="1" customWidth="1"/>
    <col min="2" max="2" width="20.7109375" customWidth="1"/>
    <col min="3" max="3" width="14.85546875" customWidth="1"/>
    <col min="4" max="4" width="11.85546875" bestFit="1" customWidth="1"/>
    <col min="5" max="5" width="6.140625" customWidth="1"/>
    <col min="6" max="6" width="26.28515625" bestFit="1" customWidth="1"/>
    <col min="7" max="7" width="8.140625" customWidth="1"/>
    <col min="8" max="8" width="14.85546875" customWidth="1"/>
    <col min="9" max="9" width="11.85546875" customWidth="1"/>
    <col min="10" max="10" width="26.28515625" bestFit="1" customWidth="1"/>
    <col min="11" max="11" width="11.85546875" bestFit="1" customWidth="1"/>
  </cols>
  <sheetData>
    <row r="1" spans="1:4" x14ac:dyDescent="0.25">
      <c r="A1" s="13" t="s">
        <v>255</v>
      </c>
      <c r="B1" t="s">
        <v>285</v>
      </c>
    </row>
    <row r="3" spans="1:4" x14ac:dyDescent="0.25">
      <c r="A3" s="13" t="s">
        <v>313</v>
      </c>
      <c r="B3" s="13" t="s">
        <v>301</v>
      </c>
    </row>
    <row r="4" spans="1:4" x14ac:dyDescent="0.25">
      <c r="A4" s="13" t="s">
        <v>299</v>
      </c>
      <c r="B4" t="s">
        <v>17</v>
      </c>
      <c r="C4" t="s">
        <v>143</v>
      </c>
      <c r="D4" t="s">
        <v>300</v>
      </c>
    </row>
    <row r="5" spans="1:4" x14ac:dyDescent="0.25">
      <c r="A5" s="14">
        <v>50</v>
      </c>
      <c r="B5" s="16">
        <v>861.1</v>
      </c>
      <c r="C5" s="16">
        <v>446.66666666666669</v>
      </c>
      <c r="D5" s="16">
        <v>446.66666666666669</v>
      </c>
    </row>
    <row r="6" spans="1:4" x14ac:dyDescent="0.25">
      <c r="A6" s="15" t="s">
        <v>12</v>
      </c>
      <c r="B6" s="16">
        <v>861.1</v>
      </c>
      <c r="C6" s="16"/>
      <c r="D6" s="16">
        <v>861.1</v>
      </c>
    </row>
    <row r="7" spans="1:4" x14ac:dyDescent="0.25">
      <c r="A7" s="15" t="s">
        <v>19</v>
      </c>
      <c r="B7" s="16"/>
      <c r="C7" s="16">
        <v>446.66666666666669</v>
      </c>
      <c r="D7" s="16">
        <v>446.66666666666669</v>
      </c>
    </row>
    <row r="8" spans="1:4" x14ac:dyDescent="0.25">
      <c r="A8" s="14" t="s">
        <v>300</v>
      </c>
      <c r="B8" s="16">
        <v>861.1</v>
      </c>
      <c r="C8" s="16">
        <v>446.66666666666669</v>
      </c>
      <c r="D8" s="16">
        <v>446.66666666666669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0"/>
  <sheetViews>
    <sheetView tabSelected="1" topLeftCell="B7" workbookViewId="0">
      <pane ySplit="1" topLeftCell="A8" activePane="bottomLeft" state="frozen"/>
      <selection activeCell="D7" sqref="D7"/>
      <selection pane="bottomLeft" activeCell="K98" sqref="K98"/>
    </sheetView>
  </sheetViews>
  <sheetFormatPr defaultRowHeight="15" x14ac:dyDescent="0.25"/>
  <cols>
    <col min="1" max="1" width="3" customWidth="1"/>
    <col min="2" max="2" width="19.7109375" customWidth="1"/>
    <col min="3" max="3" width="57.28515625" customWidth="1"/>
    <col min="4" max="4" width="49.42578125" customWidth="1"/>
    <col min="5" max="5" width="24" customWidth="1"/>
    <col min="6" max="6" width="17.5703125" bestFit="1" customWidth="1"/>
    <col min="7" max="10" width="17" customWidth="1"/>
    <col min="12" max="12" width="10.7109375" customWidth="1"/>
    <col min="13" max="13" width="15.28515625" customWidth="1"/>
    <col min="14" max="14" width="14.140625" bestFit="1" customWidth="1"/>
    <col min="15" max="15" width="15.85546875" bestFit="1" customWidth="1"/>
  </cols>
  <sheetData>
    <row r="2" spans="2:15" x14ac:dyDescent="0.25">
      <c r="C2" s="1">
        <v>100</v>
      </c>
      <c r="D2" s="2">
        <v>0.24</v>
      </c>
    </row>
    <row r="3" spans="2:15" x14ac:dyDescent="0.25">
      <c r="C3" s="1">
        <v>76</v>
      </c>
      <c r="D3" s="2">
        <v>0.18</v>
      </c>
    </row>
    <row r="4" spans="2:15" x14ac:dyDescent="0.25">
      <c r="C4" s="1">
        <v>63</v>
      </c>
      <c r="D4" s="2">
        <v>0.13</v>
      </c>
    </row>
    <row r="5" spans="2:15" x14ac:dyDescent="0.25">
      <c r="C5" s="1">
        <v>50</v>
      </c>
      <c r="D5" s="2">
        <v>0.14000000000000001</v>
      </c>
    </row>
    <row r="7" spans="2:15" s="4" customFormat="1" ht="30" x14ac:dyDescent="0.25">
      <c r="B7" s="3" t="s">
        <v>0</v>
      </c>
      <c r="C7" s="3" t="s">
        <v>2</v>
      </c>
      <c r="D7" s="3" t="s">
        <v>1</v>
      </c>
      <c r="E7" s="3" t="s">
        <v>3</v>
      </c>
      <c r="F7" s="3" t="s">
        <v>253</v>
      </c>
      <c r="G7" s="6" t="s">
        <v>6</v>
      </c>
      <c r="H7" s="6" t="s">
        <v>255</v>
      </c>
      <c r="I7" s="6" t="s">
        <v>336</v>
      </c>
      <c r="J7" s="6" t="s">
        <v>317</v>
      </c>
      <c r="K7" s="3" t="s">
        <v>5</v>
      </c>
      <c r="L7" s="3" t="s">
        <v>9</v>
      </c>
      <c r="M7" s="6" t="s">
        <v>7</v>
      </c>
      <c r="N7" s="3" t="s">
        <v>8</v>
      </c>
      <c r="O7" s="3" t="s">
        <v>4</v>
      </c>
    </row>
    <row r="8" spans="2:15" x14ac:dyDescent="0.25">
      <c r="B8" t="s">
        <v>17</v>
      </c>
      <c r="C8" t="s">
        <v>24</v>
      </c>
      <c r="D8" t="s">
        <v>14</v>
      </c>
      <c r="E8" t="s">
        <v>13</v>
      </c>
      <c r="F8" t="s">
        <v>47</v>
      </c>
      <c r="G8" s="11" t="s">
        <v>227</v>
      </c>
      <c r="H8" s="11" t="s">
        <v>286</v>
      </c>
      <c r="I8" s="11" t="s">
        <v>316</v>
      </c>
      <c r="J8" s="11">
        <v>106.8</v>
      </c>
      <c r="K8">
        <v>30</v>
      </c>
      <c r="L8">
        <v>50</v>
      </c>
      <c r="M8" s="7">
        <v>7821</v>
      </c>
      <c r="N8" s="10">
        <f t="shared" ref="N8:N46" si="0">M8/K8</f>
        <v>260.7</v>
      </c>
      <c r="O8" t="s">
        <v>23</v>
      </c>
    </row>
    <row r="9" spans="2:15" x14ac:dyDescent="0.25">
      <c r="B9" t="s">
        <v>17</v>
      </c>
      <c r="C9" t="s">
        <v>32</v>
      </c>
      <c r="D9" t="s">
        <v>27</v>
      </c>
      <c r="E9" t="s">
        <v>26</v>
      </c>
      <c r="F9" t="s">
        <v>48</v>
      </c>
      <c r="G9" s="11" t="s">
        <v>227</v>
      </c>
      <c r="H9" s="11" t="s">
        <v>286</v>
      </c>
      <c r="I9" s="11" t="s">
        <v>316</v>
      </c>
      <c r="J9" s="11">
        <v>106.8</v>
      </c>
      <c r="K9">
        <v>10</v>
      </c>
      <c r="L9">
        <v>50</v>
      </c>
      <c r="M9" s="7">
        <v>5319</v>
      </c>
      <c r="N9" s="10">
        <f t="shared" si="0"/>
        <v>531.9</v>
      </c>
      <c r="O9" t="s">
        <v>30</v>
      </c>
    </row>
    <row r="10" spans="2:15" x14ac:dyDescent="0.25">
      <c r="B10" t="s">
        <v>17</v>
      </c>
      <c r="C10" t="s">
        <v>36</v>
      </c>
      <c r="D10" t="s">
        <v>14</v>
      </c>
      <c r="E10" t="s">
        <v>34</v>
      </c>
      <c r="F10" t="s">
        <v>49</v>
      </c>
      <c r="G10" s="11" t="s">
        <v>228</v>
      </c>
      <c r="H10" s="11" t="s">
        <v>290</v>
      </c>
      <c r="I10" s="11"/>
      <c r="J10" s="11"/>
      <c r="K10">
        <v>10</v>
      </c>
      <c r="L10">
        <v>50</v>
      </c>
      <c r="M10" s="7">
        <v>8383</v>
      </c>
      <c r="N10" s="10">
        <f t="shared" si="0"/>
        <v>838.3</v>
      </c>
      <c r="O10" t="s">
        <v>37</v>
      </c>
    </row>
    <row r="11" spans="2:15" x14ac:dyDescent="0.25">
      <c r="B11" t="s">
        <v>17</v>
      </c>
      <c r="C11" t="s">
        <v>38</v>
      </c>
      <c r="D11" t="s">
        <v>14</v>
      </c>
      <c r="E11" t="s">
        <v>34</v>
      </c>
      <c r="F11" t="s">
        <v>49</v>
      </c>
      <c r="G11" s="11" t="s">
        <v>228</v>
      </c>
      <c r="H11" s="11" t="s">
        <v>290</v>
      </c>
      <c r="I11" s="11"/>
      <c r="J11" s="11"/>
      <c r="K11">
        <v>25</v>
      </c>
      <c r="L11">
        <v>50</v>
      </c>
      <c r="M11" s="7">
        <v>21072</v>
      </c>
      <c r="N11" s="10">
        <f t="shared" si="0"/>
        <v>842.88</v>
      </c>
      <c r="O11" t="s">
        <v>39</v>
      </c>
    </row>
    <row r="12" spans="2:15" x14ac:dyDescent="0.25">
      <c r="B12" t="s">
        <v>17</v>
      </c>
      <c r="C12" t="s">
        <v>44</v>
      </c>
      <c r="D12" t="s">
        <v>14</v>
      </c>
      <c r="E12" t="s">
        <v>13</v>
      </c>
      <c r="F12" t="s">
        <v>46</v>
      </c>
      <c r="G12" s="11" t="s">
        <v>227</v>
      </c>
      <c r="H12" s="11" t="s">
        <v>286</v>
      </c>
      <c r="I12" s="11" t="s">
        <v>316</v>
      </c>
      <c r="J12" s="11">
        <v>106.8</v>
      </c>
      <c r="K12">
        <v>30</v>
      </c>
      <c r="L12">
        <v>50</v>
      </c>
      <c r="M12" s="7">
        <v>11618</v>
      </c>
      <c r="N12" s="10">
        <f t="shared" si="0"/>
        <v>387.26666666666665</v>
      </c>
      <c r="O12" t="s">
        <v>45</v>
      </c>
    </row>
    <row r="13" spans="2:15" x14ac:dyDescent="0.25">
      <c r="B13" t="s">
        <v>17</v>
      </c>
      <c r="C13" t="s">
        <v>55</v>
      </c>
      <c r="D13" t="s">
        <v>14</v>
      </c>
      <c r="E13" t="s">
        <v>10</v>
      </c>
      <c r="F13" t="s">
        <v>50</v>
      </c>
      <c r="G13" s="11" t="s">
        <v>227</v>
      </c>
      <c r="H13" s="11" t="s">
        <v>286</v>
      </c>
      <c r="I13" s="11" t="s">
        <v>316</v>
      </c>
      <c r="J13" s="11">
        <v>106.8</v>
      </c>
      <c r="K13">
        <v>30</v>
      </c>
      <c r="L13">
        <v>50</v>
      </c>
      <c r="M13" s="7">
        <v>9799</v>
      </c>
      <c r="N13" s="10">
        <f t="shared" si="0"/>
        <v>326.63333333333333</v>
      </c>
      <c r="O13" s="5" t="s">
        <v>56</v>
      </c>
    </row>
    <row r="14" spans="2:15" x14ac:dyDescent="0.25">
      <c r="B14" t="s">
        <v>17</v>
      </c>
      <c r="C14" t="s">
        <v>61</v>
      </c>
      <c r="D14" t="s">
        <v>57</v>
      </c>
      <c r="E14" t="s">
        <v>18</v>
      </c>
      <c r="F14" t="s">
        <v>58</v>
      </c>
      <c r="G14" s="11" t="s">
        <v>228</v>
      </c>
      <c r="H14" s="11" t="s">
        <v>288</v>
      </c>
      <c r="I14" s="11" t="s">
        <v>319</v>
      </c>
      <c r="J14" s="11">
        <v>229</v>
      </c>
      <c r="K14">
        <v>30</v>
      </c>
      <c r="L14">
        <v>50</v>
      </c>
      <c r="M14" s="7">
        <v>20388</v>
      </c>
      <c r="N14" s="10">
        <f t="shared" si="0"/>
        <v>679.6</v>
      </c>
      <c r="O14" t="s">
        <v>62</v>
      </c>
    </row>
    <row r="15" spans="2:15" x14ac:dyDescent="0.25">
      <c r="B15" t="s">
        <v>17</v>
      </c>
      <c r="C15" t="s">
        <v>63</v>
      </c>
      <c r="D15" t="s">
        <v>64</v>
      </c>
      <c r="E15" t="s">
        <v>13</v>
      </c>
      <c r="F15" t="s">
        <v>46</v>
      </c>
      <c r="G15" s="11" t="s">
        <v>227</v>
      </c>
      <c r="H15" s="11" t="s">
        <v>286</v>
      </c>
      <c r="I15" s="11" t="s">
        <v>316</v>
      </c>
      <c r="J15" s="11">
        <v>106.8</v>
      </c>
      <c r="K15">
        <v>30</v>
      </c>
      <c r="L15">
        <v>50</v>
      </c>
      <c r="M15" s="7">
        <v>11143</v>
      </c>
      <c r="N15" s="10">
        <f t="shared" si="0"/>
        <v>371.43333333333334</v>
      </c>
      <c r="O15" s="5" t="s">
        <v>65</v>
      </c>
    </row>
    <row r="16" spans="2:15" x14ac:dyDescent="0.25">
      <c r="B16" t="s">
        <v>17</v>
      </c>
      <c r="C16" t="s">
        <v>68</v>
      </c>
      <c r="D16" t="s">
        <v>57</v>
      </c>
      <c r="E16" t="s">
        <v>18</v>
      </c>
      <c r="F16" t="s">
        <v>49</v>
      </c>
      <c r="G16" s="11" t="s">
        <v>227</v>
      </c>
      <c r="H16" s="8" t="s">
        <v>286</v>
      </c>
      <c r="I16" s="11" t="s">
        <v>316</v>
      </c>
      <c r="J16" s="11">
        <v>106.8</v>
      </c>
      <c r="K16">
        <v>30</v>
      </c>
      <c r="L16">
        <v>50</v>
      </c>
      <c r="M16" s="7">
        <v>6672</v>
      </c>
      <c r="N16" s="10">
        <f t="shared" si="0"/>
        <v>222.4</v>
      </c>
      <c r="O16" t="s">
        <v>69</v>
      </c>
    </row>
    <row r="17" spans="2:15" x14ac:dyDescent="0.25">
      <c r="B17" t="s">
        <v>17</v>
      </c>
      <c r="C17" t="s">
        <v>71</v>
      </c>
      <c r="D17" t="s">
        <v>57</v>
      </c>
      <c r="E17" t="s">
        <v>18</v>
      </c>
      <c r="F17" t="s">
        <v>49</v>
      </c>
      <c r="G17" s="11" t="s">
        <v>227</v>
      </c>
      <c r="H17" s="8" t="s">
        <v>286</v>
      </c>
      <c r="I17" s="11" t="s">
        <v>316</v>
      </c>
      <c r="J17" s="11">
        <v>106.8</v>
      </c>
      <c r="K17">
        <v>30</v>
      </c>
      <c r="L17">
        <v>50</v>
      </c>
      <c r="M17" s="7">
        <v>14597</v>
      </c>
      <c r="N17" s="10">
        <f t="shared" si="0"/>
        <v>486.56666666666666</v>
      </c>
      <c r="O17" t="s">
        <v>73</v>
      </c>
    </row>
    <row r="18" spans="2:15" x14ac:dyDescent="0.25">
      <c r="B18" t="s">
        <v>17</v>
      </c>
      <c r="C18" t="s">
        <v>77</v>
      </c>
      <c r="D18" t="s">
        <v>57</v>
      </c>
      <c r="E18" t="s">
        <v>18</v>
      </c>
      <c r="F18" t="s">
        <v>48</v>
      </c>
      <c r="G18" s="11" t="s">
        <v>228</v>
      </c>
      <c r="H18" s="11" t="s">
        <v>288</v>
      </c>
      <c r="I18" s="11" t="s">
        <v>319</v>
      </c>
      <c r="J18" s="11">
        <v>229</v>
      </c>
      <c r="K18">
        <v>30</v>
      </c>
      <c r="L18">
        <v>50</v>
      </c>
      <c r="M18" s="7">
        <v>23165</v>
      </c>
      <c r="N18" s="10">
        <f t="shared" si="0"/>
        <v>772.16666666666663</v>
      </c>
      <c r="O18" t="s">
        <v>76</v>
      </c>
    </row>
    <row r="19" spans="2:15" x14ac:dyDescent="0.25">
      <c r="B19" t="s">
        <v>17</v>
      </c>
      <c r="C19" t="s">
        <v>78</v>
      </c>
      <c r="D19" t="s">
        <v>79</v>
      </c>
      <c r="E19" t="s">
        <v>18</v>
      </c>
      <c r="F19" t="s">
        <v>48</v>
      </c>
      <c r="G19" s="11" t="s">
        <v>228</v>
      </c>
      <c r="H19" s="11" t="s">
        <v>288</v>
      </c>
      <c r="I19" s="11" t="s">
        <v>319</v>
      </c>
      <c r="J19" s="11">
        <v>229</v>
      </c>
      <c r="K19">
        <v>10</v>
      </c>
      <c r="L19">
        <v>50</v>
      </c>
      <c r="M19" s="7">
        <v>7106</v>
      </c>
      <c r="N19" s="10">
        <f t="shared" si="0"/>
        <v>710.6</v>
      </c>
      <c r="O19" s="5" t="s">
        <v>80</v>
      </c>
    </row>
    <row r="20" spans="2:15" x14ac:dyDescent="0.25">
      <c r="B20" t="s">
        <v>17</v>
      </c>
      <c r="C20" t="s">
        <v>31</v>
      </c>
      <c r="D20" t="s">
        <v>81</v>
      </c>
      <c r="E20" t="s">
        <v>16</v>
      </c>
      <c r="F20" t="s">
        <v>49</v>
      </c>
      <c r="G20" s="11" t="s">
        <v>227</v>
      </c>
      <c r="H20" s="11" t="s">
        <v>286</v>
      </c>
      <c r="I20" s="11" t="s">
        <v>316</v>
      </c>
      <c r="J20" s="11">
        <v>106.8</v>
      </c>
      <c r="K20">
        <v>25</v>
      </c>
      <c r="L20">
        <v>50</v>
      </c>
      <c r="M20" s="7">
        <v>8964</v>
      </c>
      <c r="N20" s="10">
        <f t="shared" si="0"/>
        <v>358.56</v>
      </c>
      <c r="O20" t="s">
        <v>82</v>
      </c>
    </row>
    <row r="21" spans="2:15" x14ac:dyDescent="0.25">
      <c r="B21" t="s">
        <v>17</v>
      </c>
      <c r="C21" t="s">
        <v>83</v>
      </c>
      <c r="D21" t="s">
        <v>84</v>
      </c>
      <c r="E21" t="s">
        <v>12</v>
      </c>
      <c r="F21" t="s">
        <v>50</v>
      </c>
      <c r="G21" s="11" t="s">
        <v>287</v>
      </c>
      <c r="H21" s="11" t="s">
        <v>285</v>
      </c>
      <c r="I21" s="11" t="s">
        <v>322</v>
      </c>
      <c r="J21" s="11">
        <v>163.30000000000001</v>
      </c>
      <c r="K21">
        <v>10</v>
      </c>
      <c r="L21">
        <v>50</v>
      </c>
      <c r="M21" s="7">
        <v>8611</v>
      </c>
      <c r="N21" s="10">
        <f t="shared" si="0"/>
        <v>861.1</v>
      </c>
      <c r="O21" t="s">
        <v>85</v>
      </c>
    </row>
    <row r="22" spans="2:15" x14ac:dyDescent="0.25">
      <c r="B22" t="s">
        <v>17</v>
      </c>
      <c r="C22" t="s">
        <v>86</v>
      </c>
      <c r="D22" t="s">
        <v>254</v>
      </c>
      <c r="E22" t="s">
        <v>87</v>
      </c>
      <c r="F22" t="s">
        <v>58</v>
      </c>
      <c r="G22" s="11" t="s">
        <v>227</v>
      </c>
      <c r="H22" s="11" t="s">
        <v>286</v>
      </c>
      <c r="I22" s="11" t="s">
        <v>316</v>
      </c>
      <c r="J22" s="11">
        <v>106.8</v>
      </c>
      <c r="K22">
        <v>8</v>
      </c>
      <c r="L22">
        <v>50</v>
      </c>
      <c r="M22" s="7">
        <v>4460</v>
      </c>
      <c r="N22" s="10">
        <f t="shared" si="0"/>
        <v>557.5</v>
      </c>
      <c r="O22" s="5" t="s">
        <v>88</v>
      </c>
    </row>
    <row r="23" spans="2:15" x14ac:dyDescent="0.25">
      <c r="B23" t="s">
        <v>17</v>
      </c>
      <c r="C23" t="s">
        <v>92</v>
      </c>
      <c r="D23" t="s">
        <v>93</v>
      </c>
      <c r="E23" t="s">
        <v>89</v>
      </c>
      <c r="F23" t="s">
        <v>90</v>
      </c>
      <c r="G23" s="11" t="s">
        <v>227</v>
      </c>
      <c r="H23" s="11" t="s">
        <v>286</v>
      </c>
      <c r="I23" s="11" t="s">
        <v>316</v>
      </c>
      <c r="J23" s="11">
        <v>106.8</v>
      </c>
      <c r="K23">
        <v>10</v>
      </c>
      <c r="L23">
        <v>50</v>
      </c>
      <c r="M23" s="7">
        <v>6335</v>
      </c>
      <c r="N23" s="10">
        <f t="shared" si="0"/>
        <v>633.5</v>
      </c>
      <c r="O23" t="s">
        <v>91</v>
      </c>
    </row>
    <row r="24" spans="2:15" x14ac:dyDescent="0.25">
      <c r="B24" t="s">
        <v>17</v>
      </c>
      <c r="C24" t="s">
        <v>95</v>
      </c>
      <c r="D24" t="s">
        <v>57</v>
      </c>
      <c r="E24" t="s">
        <v>18</v>
      </c>
      <c r="F24" t="s">
        <v>49</v>
      </c>
      <c r="G24" s="11" t="s">
        <v>227</v>
      </c>
      <c r="H24" s="8" t="s">
        <v>286</v>
      </c>
      <c r="I24" s="8" t="s">
        <v>337</v>
      </c>
      <c r="J24" s="8">
        <v>160</v>
      </c>
      <c r="K24">
        <v>30</v>
      </c>
      <c r="L24">
        <v>75</v>
      </c>
      <c r="M24" s="7">
        <v>26574</v>
      </c>
      <c r="N24" s="10">
        <f t="shared" si="0"/>
        <v>885.8</v>
      </c>
      <c r="O24" t="s">
        <v>97</v>
      </c>
    </row>
    <row r="25" spans="2:15" x14ac:dyDescent="0.25">
      <c r="B25" t="s">
        <v>17</v>
      </c>
      <c r="C25" t="s">
        <v>101</v>
      </c>
      <c r="D25" t="s">
        <v>57</v>
      </c>
      <c r="E25" t="s">
        <v>18</v>
      </c>
      <c r="F25" t="s">
        <v>49</v>
      </c>
      <c r="G25" s="11" t="s">
        <v>227</v>
      </c>
      <c r="H25" s="8" t="s">
        <v>286</v>
      </c>
      <c r="I25" s="8" t="s">
        <v>337</v>
      </c>
      <c r="J25" s="8">
        <v>160</v>
      </c>
      <c r="K25">
        <v>30</v>
      </c>
      <c r="L25">
        <v>75</v>
      </c>
      <c r="M25" s="7">
        <v>16557</v>
      </c>
      <c r="N25" s="10">
        <f t="shared" si="0"/>
        <v>551.9</v>
      </c>
      <c r="O25" t="s">
        <v>100</v>
      </c>
    </row>
    <row r="26" spans="2:15" x14ac:dyDescent="0.25">
      <c r="B26" t="s">
        <v>17</v>
      </c>
      <c r="C26" t="s">
        <v>102</v>
      </c>
      <c r="D26" t="s">
        <v>79</v>
      </c>
      <c r="E26" t="s">
        <v>18</v>
      </c>
      <c r="F26" t="s">
        <v>48</v>
      </c>
      <c r="G26" s="11" t="s">
        <v>227</v>
      </c>
      <c r="H26" s="8" t="s">
        <v>286</v>
      </c>
      <c r="I26" s="8" t="s">
        <v>337</v>
      </c>
      <c r="J26" s="8">
        <v>160</v>
      </c>
      <c r="K26">
        <v>10</v>
      </c>
      <c r="L26">
        <v>75</v>
      </c>
      <c r="M26" s="7">
        <v>14628</v>
      </c>
      <c r="N26" s="10">
        <f t="shared" si="0"/>
        <v>1462.8</v>
      </c>
      <c r="O26" t="s">
        <v>103</v>
      </c>
    </row>
    <row r="27" spans="2:15" x14ac:dyDescent="0.25">
      <c r="B27" t="s">
        <v>17</v>
      </c>
      <c r="C27" t="s">
        <v>106</v>
      </c>
      <c r="D27" t="s">
        <v>57</v>
      </c>
      <c r="E27" t="s">
        <v>18</v>
      </c>
      <c r="F27" t="s">
        <v>58</v>
      </c>
      <c r="G27" s="11" t="s">
        <v>228</v>
      </c>
      <c r="H27" s="11" t="s">
        <v>288</v>
      </c>
      <c r="I27" s="8" t="s">
        <v>320</v>
      </c>
      <c r="J27" s="11">
        <v>343.1</v>
      </c>
      <c r="K27">
        <v>30</v>
      </c>
      <c r="L27">
        <v>75</v>
      </c>
      <c r="M27" s="7">
        <v>34969</v>
      </c>
      <c r="N27" s="10">
        <f t="shared" si="0"/>
        <v>1165.6333333333334</v>
      </c>
      <c r="O27" t="s">
        <v>107</v>
      </c>
    </row>
    <row r="28" spans="2:15" x14ac:dyDescent="0.25">
      <c r="B28" t="s">
        <v>17</v>
      </c>
      <c r="C28" t="s">
        <v>95</v>
      </c>
      <c r="D28" t="s">
        <v>57</v>
      </c>
      <c r="E28" t="s">
        <v>18</v>
      </c>
      <c r="F28" t="s">
        <v>49</v>
      </c>
      <c r="G28" s="11" t="s">
        <v>227</v>
      </c>
      <c r="H28" s="8" t="s">
        <v>286</v>
      </c>
      <c r="I28" s="8" t="s">
        <v>337</v>
      </c>
      <c r="J28" s="8">
        <v>160</v>
      </c>
      <c r="K28">
        <v>30</v>
      </c>
      <c r="L28">
        <v>75</v>
      </c>
      <c r="M28" s="7">
        <v>26574</v>
      </c>
      <c r="N28" s="10">
        <f t="shared" si="0"/>
        <v>885.8</v>
      </c>
      <c r="O28" t="s">
        <v>111</v>
      </c>
    </row>
    <row r="29" spans="2:15" x14ac:dyDescent="0.25">
      <c r="B29" t="s">
        <v>17</v>
      </c>
      <c r="C29" t="s">
        <v>113</v>
      </c>
      <c r="D29" t="s">
        <v>57</v>
      </c>
      <c r="E29" t="s">
        <v>18</v>
      </c>
      <c r="F29" t="s">
        <v>49</v>
      </c>
      <c r="G29" s="11" t="s">
        <v>227</v>
      </c>
      <c r="H29" s="8" t="s">
        <v>286</v>
      </c>
      <c r="I29" s="8" t="s">
        <v>337</v>
      </c>
      <c r="J29" s="8">
        <v>160</v>
      </c>
      <c r="K29">
        <v>30</v>
      </c>
      <c r="L29">
        <v>75</v>
      </c>
      <c r="M29" s="7">
        <v>29971</v>
      </c>
      <c r="N29" s="10">
        <f t="shared" si="0"/>
        <v>999.0333333333333</v>
      </c>
      <c r="O29" t="s">
        <v>115</v>
      </c>
    </row>
    <row r="30" spans="2:15" x14ac:dyDescent="0.25">
      <c r="B30" t="s">
        <v>17</v>
      </c>
      <c r="C30" t="s">
        <v>117</v>
      </c>
      <c r="D30" t="s">
        <v>57</v>
      </c>
      <c r="E30" t="s">
        <v>18</v>
      </c>
      <c r="F30" t="s">
        <v>48</v>
      </c>
      <c r="G30" s="11" t="s">
        <v>228</v>
      </c>
      <c r="H30" s="11" t="s">
        <v>288</v>
      </c>
      <c r="I30" s="8" t="s">
        <v>320</v>
      </c>
      <c r="J30" s="11">
        <v>343.1</v>
      </c>
      <c r="K30">
        <v>30</v>
      </c>
      <c r="L30">
        <v>75</v>
      </c>
      <c r="M30" s="7">
        <v>50131</v>
      </c>
      <c r="N30" s="10">
        <f t="shared" si="0"/>
        <v>1671.0333333333333</v>
      </c>
      <c r="O30" s="5" t="s">
        <v>119</v>
      </c>
    </row>
    <row r="31" spans="2:15" x14ac:dyDescent="0.25">
      <c r="B31" t="s">
        <v>17</v>
      </c>
      <c r="C31" t="s">
        <v>257</v>
      </c>
      <c r="D31" t="s">
        <v>120</v>
      </c>
      <c r="E31" t="s">
        <v>197</v>
      </c>
      <c r="F31" t="s">
        <v>49</v>
      </c>
      <c r="G31" s="11" t="s">
        <v>228</v>
      </c>
      <c r="H31" s="11" t="s">
        <v>288</v>
      </c>
      <c r="I31" s="8" t="s">
        <v>321</v>
      </c>
      <c r="J31" s="11">
        <v>494.7</v>
      </c>
      <c r="K31">
        <v>7</v>
      </c>
      <c r="L31">
        <v>100</v>
      </c>
      <c r="M31" s="7">
        <v>10251</v>
      </c>
      <c r="N31" s="10">
        <f t="shared" si="0"/>
        <v>1464.4285714285713</v>
      </c>
      <c r="O31" s="5" t="s">
        <v>256</v>
      </c>
    </row>
    <row r="32" spans="2:15" x14ac:dyDescent="0.25">
      <c r="B32" t="s">
        <v>17</v>
      </c>
      <c r="C32" t="s">
        <v>121</v>
      </c>
      <c r="D32" t="s">
        <v>120</v>
      </c>
      <c r="E32" t="s">
        <v>289</v>
      </c>
      <c r="F32" t="s">
        <v>48</v>
      </c>
      <c r="G32" s="11" t="s">
        <v>228</v>
      </c>
      <c r="H32" s="11" t="s">
        <v>288</v>
      </c>
      <c r="I32" s="8" t="s">
        <v>321</v>
      </c>
      <c r="J32" s="11">
        <v>494.7</v>
      </c>
      <c r="K32">
        <v>7</v>
      </c>
      <c r="L32">
        <v>100</v>
      </c>
      <c r="M32" s="7">
        <v>10346</v>
      </c>
      <c r="N32" s="10">
        <f t="shared" si="0"/>
        <v>1478</v>
      </c>
      <c r="O32" t="s">
        <v>122</v>
      </c>
    </row>
    <row r="33" spans="2:15" x14ac:dyDescent="0.25">
      <c r="B33" t="s">
        <v>17</v>
      </c>
      <c r="C33" t="s">
        <v>124</v>
      </c>
      <c r="D33" t="s">
        <v>57</v>
      </c>
      <c r="E33" t="s">
        <v>18</v>
      </c>
      <c r="F33" t="s">
        <v>58</v>
      </c>
      <c r="G33" s="11" t="s">
        <v>228</v>
      </c>
      <c r="H33" s="11" t="s">
        <v>288</v>
      </c>
      <c r="I33" s="8" t="s">
        <v>321</v>
      </c>
      <c r="J33" s="11">
        <v>494.7</v>
      </c>
      <c r="K33">
        <v>30</v>
      </c>
      <c r="L33">
        <v>100</v>
      </c>
      <c r="M33" s="7">
        <v>49385</v>
      </c>
      <c r="N33" s="10">
        <f t="shared" si="0"/>
        <v>1646.1666666666667</v>
      </c>
      <c r="O33" t="s">
        <v>126</v>
      </c>
    </row>
    <row r="34" spans="2:15" x14ac:dyDescent="0.25">
      <c r="B34" t="s">
        <v>17</v>
      </c>
      <c r="C34" t="s">
        <v>129</v>
      </c>
      <c r="D34" t="s">
        <v>57</v>
      </c>
      <c r="E34" t="s">
        <v>18</v>
      </c>
      <c r="F34" t="s">
        <v>49</v>
      </c>
      <c r="G34" s="11" t="s">
        <v>227</v>
      </c>
      <c r="H34" s="8" t="s">
        <v>286</v>
      </c>
      <c r="I34" s="8" t="s">
        <v>338</v>
      </c>
      <c r="J34" s="8">
        <v>230</v>
      </c>
      <c r="K34">
        <v>30</v>
      </c>
      <c r="L34">
        <v>100</v>
      </c>
      <c r="M34" s="7">
        <v>45382</v>
      </c>
      <c r="N34" s="10">
        <f t="shared" si="0"/>
        <v>1512.7333333333333</v>
      </c>
      <c r="O34" t="s">
        <v>130</v>
      </c>
    </row>
    <row r="35" spans="2:15" x14ac:dyDescent="0.25">
      <c r="B35" t="s">
        <v>17</v>
      </c>
      <c r="C35" t="s">
        <v>132</v>
      </c>
      <c r="D35" t="s">
        <v>57</v>
      </c>
      <c r="E35" t="s">
        <v>18</v>
      </c>
      <c r="F35" t="s">
        <v>49</v>
      </c>
      <c r="G35" s="11" t="s">
        <v>228</v>
      </c>
      <c r="H35" s="11" t="s">
        <v>288</v>
      </c>
      <c r="I35" s="8" t="s">
        <v>321</v>
      </c>
      <c r="J35" s="11">
        <v>494.7</v>
      </c>
      <c r="K35">
        <v>30</v>
      </c>
      <c r="L35">
        <v>100</v>
      </c>
      <c r="M35" s="7">
        <v>43389</v>
      </c>
      <c r="N35" s="10">
        <f t="shared" si="0"/>
        <v>1446.3</v>
      </c>
      <c r="O35" t="s">
        <v>134</v>
      </c>
    </row>
    <row r="36" spans="2:15" x14ac:dyDescent="0.25">
      <c r="B36" t="s">
        <v>17</v>
      </c>
      <c r="C36" t="s">
        <v>136</v>
      </c>
      <c r="D36" t="s">
        <v>57</v>
      </c>
      <c r="E36" t="s">
        <v>18</v>
      </c>
      <c r="F36" t="s">
        <v>48</v>
      </c>
      <c r="G36" s="11" t="s">
        <v>228</v>
      </c>
      <c r="H36" s="11" t="s">
        <v>288</v>
      </c>
      <c r="I36" s="8" t="s">
        <v>321</v>
      </c>
      <c r="J36" s="11">
        <v>494.7</v>
      </c>
      <c r="K36">
        <v>30</v>
      </c>
      <c r="L36">
        <v>100</v>
      </c>
      <c r="M36" s="7">
        <v>65122</v>
      </c>
      <c r="N36" s="10">
        <f t="shared" si="0"/>
        <v>2170.7333333333331</v>
      </c>
      <c r="O36" t="s">
        <v>138</v>
      </c>
    </row>
    <row r="37" spans="2:15" x14ac:dyDescent="0.25">
      <c r="B37" t="s">
        <v>17</v>
      </c>
      <c r="C37" t="s">
        <v>140</v>
      </c>
      <c r="D37" t="s">
        <v>57</v>
      </c>
      <c r="E37" t="s">
        <v>18</v>
      </c>
      <c r="F37" t="s">
        <v>49</v>
      </c>
      <c r="G37" s="11" t="s">
        <v>227</v>
      </c>
      <c r="H37" s="8" t="s">
        <v>286</v>
      </c>
      <c r="I37" s="8" t="s">
        <v>338</v>
      </c>
      <c r="J37" s="8">
        <v>230</v>
      </c>
      <c r="K37">
        <v>30</v>
      </c>
      <c r="L37">
        <v>100</v>
      </c>
      <c r="M37" s="7">
        <v>23014</v>
      </c>
      <c r="N37" s="10">
        <f t="shared" si="0"/>
        <v>767.13333333333333</v>
      </c>
      <c r="O37" t="s">
        <v>142</v>
      </c>
    </row>
    <row r="38" spans="2:15" x14ac:dyDescent="0.25">
      <c r="B38" t="s">
        <v>143</v>
      </c>
      <c r="C38" t="s">
        <v>144</v>
      </c>
      <c r="D38" t="s">
        <v>14</v>
      </c>
      <c r="E38" t="s">
        <v>13</v>
      </c>
      <c r="F38" t="s">
        <v>46</v>
      </c>
      <c r="G38" s="11" t="s">
        <v>227</v>
      </c>
      <c r="H38" s="11" t="s">
        <v>286</v>
      </c>
      <c r="I38" s="11" t="s">
        <v>316</v>
      </c>
      <c r="J38" s="11">
        <v>106.8</v>
      </c>
      <c r="K38">
        <v>10</v>
      </c>
      <c r="L38">
        <v>50</v>
      </c>
      <c r="M38" s="7">
        <v>5239</v>
      </c>
      <c r="N38" s="10">
        <f t="shared" si="0"/>
        <v>523.9</v>
      </c>
      <c r="O38" t="s">
        <v>145</v>
      </c>
    </row>
    <row r="39" spans="2:15" x14ac:dyDescent="0.25">
      <c r="B39" t="s">
        <v>143</v>
      </c>
      <c r="C39" t="s">
        <v>148</v>
      </c>
      <c r="D39" t="s">
        <v>14</v>
      </c>
      <c r="E39" t="s">
        <v>10</v>
      </c>
      <c r="F39" t="s">
        <v>50</v>
      </c>
      <c r="G39" s="11" t="s">
        <v>227</v>
      </c>
      <c r="H39" s="11" t="s">
        <v>286</v>
      </c>
      <c r="I39" s="11" t="s">
        <v>316</v>
      </c>
      <c r="J39" s="11">
        <v>106.8</v>
      </c>
      <c r="K39">
        <v>30</v>
      </c>
      <c r="L39">
        <v>50</v>
      </c>
      <c r="M39" s="7">
        <v>11896</v>
      </c>
      <c r="N39" s="10">
        <f t="shared" si="0"/>
        <v>396.53333333333336</v>
      </c>
      <c r="O39" t="s">
        <v>151</v>
      </c>
    </row>
    <row r="40" spans="2:15" x14ac:dyDescent="0.25">
      <c r="B40" t="s">
        <v>143</v>
      </c>
      <c r="C40" t="s">
        <v>152</v>
      </c>
      <c r="D40" t="s">
        <v>153</v>
      </c>
      <c r="E40" t="s">
        <v>19</v>
      </c>
      <c r="F40" t="s">
        <v>50</v>
      </c>
      <c r="G40" s="11" t="s">
        <v>287</v>
      </c>
      <c r="H40" s="11" t="s">
        <v>285</v>
      </c>
      <c r="I40" s="11" t="s">
        <v>322</v>
      </c>
      <c r="J40" s="11">
        <v>163.30000000000001</v>
      </c>
      <c r="K40">
        <v>10</v>
      </c>
      <c r="L40">
        <v>50</v>
      </c>
      <c r="M40" s="7">
        <v>4799</v>
      </c>
      <c r="N40" s="10">
        <f t="shared" si="0"/>
        <v>479.9</v>
      </c>
      <c r="O40" t="s">
        <v>157</v>
      </c>
    </row>
    <row r="41" spans="2:15" x14ac:dyDescent="0.25">
      <c r="B41" t="s">
        <v>143</v>
      </c>
      <c r="C41" t="s">
        <v>165</v>
      </c>
      <c r="D41" t="s">
        <v>166</v>
      </c>
      <c r="E41" t="s">
        <v>19</v>
      </c>
      <c r="F41" t="s">
        <v>50</v>
      </c>
      <c r="G41" s="11" t="s">
        <v>287</v>
      </c>
      <c r="H41" s="11" t="s">
        <v>285</v>
      </c>
      <c r="I41" s="11" t="s">
        <v>322</v>
      </c>
      <c r="J41" s="11">
        <v>163.30000000000001</v>
      </c>
      <c r="K41">
        <v>30</v>
      </c>
      <c r="L41">
        <v>50</v>
      </c>
      <c r="M41" s="7">
        <v>13400</v>
      </c>
      <c r="N41" s="10">
        <f t="shared" si="0"/>
        <v>446.66666666666669</v>
      </c>
      <c r="O41" s="5" t="s">
        <v>167</v>
      </c>
    </row>
    <row r="42" spans="2:15" x14ac:dyDescent="0.25">
      <c r="B42" t="s">
        <v>143</v>
      </c>
      <c r="C42" t="s">
        <v>154</v>
      </c>
      <c r="D42" t="s">
        <v>155</v>
      </c>
      <c r="E42" t="s">
        <v>13</v>
      </c>
      <c r="F42" t="s">
        <v>47</v>
      </c>
      <c r="G42" s="11" t="s">
        <v>227</v>
      </c>
      <c r="H42" s="11" t="s">
        <v>286</v>
      </c>
      <c r="I42" s="11" t="s">
        <v>316</v>
      </c>
      <c r="J42" s="11">
        <v>106.8</v>
      </c>
      <c r="K42">
        <v>30</v>
      </c>
      <c r="L42">
        <v>50</v>
      </c>
      <c r="M42" s="7">
        <v>7264</v>
      </c>
      <c r="N42" s="10">
        <f t="shared" si="0"/>
        <v>242.13333333333333</v>
      </c>
      <c r="O42" t="s">
        <v>156</v>
      </c>
    </row>
    <row r="43" spans="2:15" x14ac:dyDescent="0.25">
      <c r="B43" t="s">
        <v>143</v>
      </c>
      <c r="C43" t="s">
        <v>158</v>
      </c>
      <c r="D43" t="s">
        <v>160</v>
      </c>
      <c r="E43" t="s">
        <v>159</v>
      </c>
      <c r="F43" t="s">
        <v>48</v>
      </c>
      <c r="G43" s="11" t="s">
        <v>227</v>
      </c>
      <c r="H43" s="11" t="s">
        <v>286</v>
      </c>
      <c r="I43" s="11" t="s">
        <v>316</v>
      </c>
      <c r="J43" s="11">
        <v>106.8</v>
      </c>
      <c r="K43">
        <v>1</v>
      </c>
      <c r="L43">
        <v>50</v>
      </c>
      <c r="M43" s="7">
        <v>969</v>
      </c>
      <c r="N43" s="10">
        <f t="shared" si="0"/>
        <v>969</v>
      </c>
      <c r="O43" s="5" t="s">
        <v>161</v>
      </c>
    </row>
    <row r="44" spans="2:15" x14ac:dyDescent="0.25">
      <c r="B44" t="s">
        <v>143</v>
      </c>
      <c r="C44" t="s">
        <v>162</v>
      </c>
      <c r="D44" t="s">
        <v>164</v>
      </c>
      <c r="E44" t="s">
        <v>12</v>
      </c>
      <c r="F44" t="s">
        <v>50</v>
      </c>
      <c r="G44" s="11" t="s">
        <v>227</v>
      </c>
      <c r="H44" s="11" t="s">
        <v>286</v>
      </c>
      <c r="I44" s="11" t="s">
        <v>316</v>
      </c>
      <c r="J44" s="11">
        <v>106.8</v>
      </c>
      <c r="K44">
        <v>5</v>
      </c>
      <c r="L44">
        <v>50</v>
      </c>
      <c r="M44" s="7">
        <v>1919</v>
      </c>
      <c r="N44" s="10">
        <f t="shared" si="0"/>
        <v>383.8</v>
      </c>
      <c r="O44" t="s">
        <v>163</v>
      </c>
    </row>
    <row r="45" spans="2:15" x14ac:dyDescent="0.25">
      <c r="B45" t="s">
        <v>143</v>
      </c>
      <c r="C45" t="s">
        <v>168</v>
      </c>
      <c r="D45" t="s">
        <v>170</v>
      </c>
      <c r="E45" t="s">
        <v>169</v>
      </c>
      <c r="F45" t="s">
        <v>48</v>
      </c>
      <c r="G45" s="11" t="s">
        <v>227</v>
      </c>
      <c r="H45" s="11" t="s">
        <v>286</v>
      </c>
      <c r="I45" s="11" t="s">
        <v>316</v>
      </c>
      <c r="J45" s="11">
        <v>106.8</v>
      </c>
      <c r="K45">
        <v>30</v>
      </c>
      <c r="L45">
        <v>50</v>
      </c>
      <c r="M45" s="7">
        <v>8050</v>
      </c>
      <c r="N45" s="10">
        <f t="shared" si="0"/>
        <v>268.33333333333331</v>
      </c>
      <c r="O45" t="s">
        <v>171</v>
      </c>
    </row>
    <row r="46" spans="2:15" x14ac:dyDescent="0.25">
      <c r="B46" t="s">
        <v>143</v>
      </c>
      <c r="C46" t="s">
        <v>172</v>
      </c>
      <c r="D46" t="s">
        <v>15</v>
      </c>
      <c r="E46" t="s">
        <v>12</v>
      </c>
      <c r="F46" t="s">
        <v>50</v>
      </c>
      <c r="G46" s="11" t="s">
        <v>227</v>
      </c>
      <c r="H46" s="11" t="s">
        <v>286</v>
      </c>
      <c r="I46" s="11" t="s">
        <v>316</v>
      </c>
      <c r="J46" s="11">
        <v>106.8</v>
      </c>
      <c r="K46">
        <v>30</v>
      </c>
      <c r="L46">
        <v>50</v>
      </c>
      <c r="M46" s="7">
        <v>14130</v>
      </c>
      <c r="N46" s="10">
        <f t="shared" si="0"/>
        <v>471</v>
      </c>
      <c r="O46" t="s">
        <v>173</v>
      </c>
    </row>
    <row r="47" spans="2:15" x14ac:dyDescent="0.25">
      <c r="B47" t="s">
        <v>143</v>
      </c>
      <c r="C47" t="s">
        <v>174</v>
      </c>
      <c r="D47" t="s">
        <v>27</v>
      </c>
      <c r="E47" t="s">
        <v>26</v>
      </c>
      <c r="F47" t="s">
        <v>48</v>
      </c>
      <c r="G47" s="11" t="s">
        <v>228</v>
      </c>
      <c r="H47" s="11" t="s">
        <v>288</v>
      </c>
      <c r="I47" s="11" t="s">
        <v>319</v>
      </c>
      <c r="J47" s="11">
        <v>229</v>
      </c>
      <c r="K47">
        <v>10</v>
      </c>
      <c r="L47">
        <v>50</v>
      </c>
      <c r="M47" s="7">
        <v>6280</v>
      </c>
      <c r="N47" s="10">
        <f t="shared" ref="N47:N90" si="1">M47/K47</f>
        <v>628</v>
      </c>
      <c r="O47" t="s">
        <v>175</v>
      </c>
    </row>
    <row r="48" spans="2:15" x14ac:dyDescent="0.25">
      <c r="B48" t="s">
        <v>143</v>
      </c>
      <c r="C48" t="s">
        <v>176</v>
      </c>
      <c r="D48" t="s">
        <v>27</v>
      </c>
      <c r="E48" t="s">
        <v>26</v>
      </c>
      <c r="F48" t="s">
        <v>48</v>
      </c>
      <c r="G48" s="11" t="s">
        <v>227</v>
      </c>
      <c r="H48" s="11" t="s">
        <v>286</v>
      </c>
      <c r="I48" s="11" t="s">
        <v>316</v>
      </c>
      <c r="J48" s="11">
        <v>106.8</v>
      </c>
      <c r="K48">
        <v>10</v>
      </c>
      <c r="L48">
        <v>50</v>
      </c>
      <c r="M48" s="7">
        <v>6270</v>
      </c>
      <c r="N48" s="10">
        <f t="shared" si="1"/>
        <v>627</v>
      </c>
      <c r="O48" t="s">
        <v>177</v>
      </c>
    </row>
    <row r="49" spans="2:15" x14ac:dyDescent="0.25">
      <c r="B49" t="s">
        <v>143</v>
      </c>
      <c r="C49" t="s">
        <v>178</v>
      </c>
      <c r="D49" t="s">
        <v>164</v>
      </c>
      <c r="E49" t="s">
        <v>12</v>
      </c>
      <c r="F49" t="s">
        <v>50</v>
      </c>
      <c r="G49" s="11" t="s">
        <v>227</v>
      </c>
      <c r="H49" s="11" t="s">
        <v>286</v>
      </c>
      <c r="I49" s="8" t="s">
        <v>337</v>
      </c>
      <c r="J49" s="8">
        <v>160</v>
      </c>
      <c r="K49">
        <v>30</v>
      </c>
      <c r="L49">
        <v>75</v>
      </c>
      <c r="M49" s="7">
        <v>18389</v>
      </c>
      <c r="N49" s="10">
        <f t="shared" si="1"/>
        <v>612.9666666666667</v>
      </c>
      <c r="O49" t="s">
        <v>179</v>
      </c>
    </row>
    <row r="50" spans="2:15" x14ac:dyDescent="0.25">
      <c r="B50" t="s">
        <v>143</v>
      </c>
      <c r="C50" t="s">
        <v>182</v>
      </c>
      <c r="D50" t="s">
        <v>11</v>
      </c>
      <c r="E50" t="s">
        <v>10</v>
      </c>
      <c r="F50" t="s">
        <v>47</v>
      </c>
      <c r="G50" s="11" t="s">
        <v>227</v>
      </c>
      <c r="H50" s="11" t="s">
        <v>286</v>
      </c>
      <c r="I50" s="8" t="s">
        <v>337</v>
      </c>
      <c r="J50" s="8">
        <v>160</v>
      </c>
      <c r="K50">
        <v>10</v>
      </c>
      <c r="L50">
        <v>75</v>
      </c>
      <c r="M50" s="7">
        <v>6958</v>
      </c>
      <c r="N50" s="10">
        <f t="shared" si="1"/>
        <v>695.8</v>
      </c>
      <c r="O50" t="s">
        <v>183</v>
      </c>
    </row>
    <row r="51" spans="2:15" x14ac:dyDescent="0.25">
      <c r="B51" t="s">
        <v>143</v>
      </c>
      <c r="C51" t="s">
        <v>184</v>
      </c>
      <c r="D51" t="s">
        <v>164</v>
      </c>
      <c r="E51" t="s">
        <v>12</v>
      </c>
      <c r="F51" t="s">
        <v>50</v>
      </c>
      <c r="G51" s="11" t="s">
        <v>227</v>
      </c>
      <c r="H51" s="11" t="s">
        <v>286</v>
      </c>
      <c r="I51" s="8" t="s">
        <v>338</v>
      </c>
      <c r="J51" s="8">
        <v>230</v>
      </c>
      <c r="K51">
        <v>4</v>
      </c>
      <c r="L51">
        <v>100</v>
      </c>
      <c r="M51" s="7">
        <v>3707</v>
      </c>
      <c r="N51" s="10">
        <f t="shared" si="1"/>
        <v>926.75</v>
      </c>
      <c r="O51" t="s">
        <v>185</v>
      </c>
    </row>
    <row r="52" spans="2:15" x14ac:dyDescent="0.25">
      <c r="B52" t="s">
        <v>143</v>
      </c>
      <c r="C52" t="s">
        <v>186</v>
      </c>
      <c r="D52" t="s">
        <v>187</v>
      </c>
      <c r="E52" t="s">
        <v>87</v>
      </c>
      <c r="F52" t="s">
        <v>58</v>
      </c>
      <c r="G52" s="11" t="s">
        <v>227</v>
      </c>
      <c r="H52" s="11" t="s">
        <v>286</v>
      </c>
      <c r="I52" s="8" t="s">
        <v>338</v>
      </c>
      <c r="J52" s="8">
        <v>230</v>
      </c>
      <c r="K52">
        <v>8</v>
      </c>
      <c r="L52">
        <v>100</v>
      </c>
      <c r="M52" s="7">
        <v>12330</v>
      </c>
      <c r="N52" s="10">
        <f t="shared" si="1"/>
        <v>1541.25</v>
      </c>
      <c r="O52" t="s">
        <v>188</v>
      </c>
    </row>
    <row r="53" spans="2:15" x14ac:dyDescent="0.25">
      <c r="B53" t="s">
        <v>12</v>
      </c>
      <c r="C53" t="s">
        <v>189</v>
      </c>
      <c r="D53" t="s">
        <v>12</v>
      </c>
      <c r="E53" t="s">
        <v>12</v>
      </c>
      <c r="F53" t="s">
        <v>48</v>
      </c>
      <c r="G53" s="11" t="s">
        <v>227</v>
      </c>
      <c r="H53" s="11" t="s">
        <v>286</v>
      </c>
      <c r="I53" s="11" t="s">
        <v>316</v>
      </c>
      <c r="J53" s="11">
        <v>106.8</v>
      </c>
      <c r="K53">
        <v>1</v>
      </c>
      <c r="L53">
        <v>50</v>
      </c>
      <c r="M53" s="7">
        <v>707</v>
      </c>
      <c r="N53" s="10">
        <f t="shared" si="1"/>
        <v>707</v>
      </c>
      <c r="O53" t="s">
        <v>190</v>
      </c>
    </row>
    <row r="54" spans="2:15" x14ac:dyDescent="0.25">
      <c r="B54" t="s">
        <v>12</v>
      </c>
      <c r="C54" t="s">
        <v>191</v>
      </c>
      <c r="D54" t="s">
        <v>12</v>
      </c>
      <c r="E54" t="s">
        <v>12</v>
      </c>
      <c r="F54" t="s">
        <v>48</v>
      </c>
      <c r="G54" s="11" t="s">
        <v>227</v>
      </c>
      <c r="H54" s="11" t="s">
        <v>286</v>
      </c>
      <c r="I54" s="8" t="s">
        <v>337</v>
      </c>
      <c r="J54" s="8">
        <v>160</v>
      </c>
      <c r="K54">
        <v>1</v>
      </c>
      <c r="L54">
        <v>75</v>
      </c>
      <c r="M54" s="7">
        <v>1238</v>
      </c>
      <c r="N54" s="10">
        <f t="shared" si="1"/>
        <v>1238</v>
      </c>
      <c r="O54" t="s">
        <v>192</v>
      </c>
    </row>
    <row r="55" spans="2:15" x14ac:dyDescent="0.25">
      <c r="B55" t="s">
        <v>12</v>
      </c>
      <c r="C55" t="s">
        <v>193</v>
      </c>
      <c r="D55" t="s">
        <v>12</v>
      </c>
      <c r="E55" t="s">
        <v>12</v>
      </c>
      <c r="F55" t="s">
        <v>48</v>
      </c>
      <c r="G55" s="11" t="s">
        <v>227</v>
      </c>
      <c r="H55" s="11" t="s">
        <v>286</v>
      </c>
      <c r="I55" s="8" t="s">
        <v>338</v>
      </c>
      <c r="J55" s="8">
        <v>230</v>
      </c>
      <c r="K55">
        <v>1</v>
      </c>
      <c r="L55">
        <v>100</v>
      </c>
      <c r="M55" s="7">
        <v>1945</v>
      </c>
      <c r="N55" s="10">
        <f t="shared" si="1"/>
        <v>1945</v>
      </c>
      <c r="O55" t="s">
        <v>194</v>
      </c>
    </row>
    <row r="56" spans="2:15" x14ac:dyDescent="0.25">
      <c r="B56" t="s">
        <v>196</v>
      </c>
      <c r="C56" t="s">
        <v>195</v>
      </c>
      <c r="D56" t="s">
        <v>196</v>
      </c>
      <c r="E56" t="s">
        <v>197</v>
      </c>
      <c r="F56" t="s">
        <v>49</v>
      </c>
      <c r="G56" s="11" t="s">
        <v>228</v>
      </c>
      <c r="H56" s="11" t="s">
        <v>288</v>
      </c>
      <c r="I56" s="8" t="s">
        <v>320</v>
      </c>
      <c r="J56" s="11">
        <v>343.1</v>
      </c>
      <c r="K56">
        <v>1</v>
      </c>
      <c r="L56">
        <v>75</v>
      </c>
      <c r="M56" s="7">
        <v>879</v>
      </c>
      <c r="N56" s="10">
        <f t="shared" si="1"/>
        <v>879</v>
      </c>
      <c r="O56" t="s">
        <v>198</v>
      </c>
    </row>
    <row r="57" spans="2:15" x14ac:dyDescent="0.25">
      <c r="B57" t="s">
        <v>196</v>
      </c>
      <c r="C57" t="s">
        <v>199</v>
      </c>
      <c r="D57" t="s">
        <v>196</v>
      </c>
      <c r="E57" t="s">
        <v>197</v>
      </c>
      <c r="F57" t="s">
        <v>49</v>
      </c>
      <c r="G57" s="11" t="s">
        <v>228</v>
      </c>
      <c r="H57" s="11" t="s">
        <v>288</v>
      </c>
      <c r="I57" s="8" t="s">
        <v>321</v>
      </c>
      <c r="J57" s="11">
        <v>494.7</v>
      </c>
      <c r="K57">
        <v>1</v>
      </c>
      <c r="L57">
        <v>100</v>
      </c>
      <c r="M57" s="9">
        <v>1328</v>
      </c>
      <c r="N57" s="10">
        <f t="shared" si="1"/>
        <v>1328</v>
      </c>
      <c r="O57" t="s">
        <v>200</v>
      </c>
    </row>
    <row r="58" spans="2:15" x14ac:dyDescent="0.25">
      <c r="B58" t="s">
        <v>196</v>
      </c>
      <c r="C58" t="s">
        <v>201</v>
      </c>
      <c r="D58" t="s">
        <v>196</v>
      </c>
      <c r="E58" t="s">
        <v>197</v>
      </c>
      <c r="F58" t="s">
        <v>49</v>
      </c>
      <c r="G58" s="11" t="s">
        <v>228</v>
      </c>
      <c r="H58" s="11" t="s">
        <v>288</v>
      </c>
      <c r="I58" s="8" t="s">
        <v>321</v>
      </c>
      <c r="J58" s="11">
        <v>494.7</v>
      </c>
      <c r="K58">
        <v>1</v>
      </c>
      <c r="L58">
        <v>100</v>
      </c>
      <c r="M58" s="9">
        <v>1500</v>
      </c>
      <c r="N58" s="10">
        <f t="shared" si="1"/>
        <v>1500</v>
      </c>
      <c r="O58" t="s">
        <v>202</v>
      </c>
    </row>
    <row r="59" spans="2:15" x14ac:dyDescent="0.25">
      <c r="B59" t="s">
        <v>196</v>
      </c>
      <c r="C59" t="s">
        <v>203</v>
      </c>
      <c r="D59" t="s">
        <v>196</v>
      </c>
      <c r="E59" t="s">
        <v>289</v>
      </c>
      <c r="F59" t="s">
        <v>48</v>
      </c>
      <c r="G59" s="11" t="s">
        <v>228</v>
      </c>
      <c r="H59" s="11" t="s">
        <v>288</v>
      </c>
      <c r="I59" s="8" t="s">
        <v>321</v>
      </c>
      <c r="J59" s="11">
        <v>494.7</v>
      </c>
      <c r="K59">
        <v>1</v>
      </c>
      <c r="L59">
        <v>100</v>
      </c>
      <c r="M59" s="9">
        <v>2136</v>
      </c>
      <c r="N59" s="10">
        <f t="shared" si="1"/>
        <v>2136</v>
      </c>
      <c r="O59" t="s">
        <v>204</v>
      </c>
    </row>
    <row r="60" spans="2:15" x14ac:dyDescent="0.25">
      <c r="B60" t="s">
        <v>206</v>
      </c>
      <c r="C60" t="s">
        <v>209</v>
      </c>
      <c r="D60" t="s">
        <v>207</v>
      </c>
      <c r="E60" t="s">
        <v>19</v>
      </c>
      <c r="F60" t="s">
        <v>58</v>
      </c>
      <c r="G60" s="11" t="s">
        <v>227</v>
      </c>
      <c r="H60" s="11" t="s">
        <v>286</v>
      </c>
      <c r="I60" s="11" t="s">
        <v>316</v>
      </c>
      <c r="J60" s="11">
        <v>106.8</v>
      </c>
      <c r="K60">
        <v>30</v>
      </c>
      <c r="L60">
        <v>50</v>
      </c>
      <c r="M60" s="9">
        <v>13400</v>
      </c>
      <c r="N60" s="10">
        <f t="shared" si="1"/>
        <v>446.66666666666669</v>
      </c>
      <c r="O60" s="5" t="s">
        <v>210</v>
      </c>
    </row>
    <row r="61" spans="2:15" x14ac:dyDescent="0.25">
      <c r="B61" t="s">
        <v>206</v>
      </c>
      <c r="C61" t="s">
        <v>213</v>
      </c>
      <c r="D61" t="s">
        <v>207</v>
      </c>
      <c r="E61" t="s">
        <v>18</v>
      </c>
      <c r="F61" t="s">
        <v>49</v>
      </c>
      <c r="G61" s="11" t="s">
        <v>227</v>
      </c>
      <c r="H61" s="8" t="s">
        <v>286</v>
      </c>
      <c r="I61" s="11" t="s">
        <v>316</v>
      </c>
      <c r="J61" s="11">
        <v>106.8</v>
      </c>
      <c r="K61">
        <v>30</v>
      </c>
      <c r="L61">
        <v>50</v>
      </c>
      <c r="M61" s="9">
        <v>9752</v>
      </c>
      <c r="N61" s="10">
        <f t="shared" si="1"/>
        <v>325.06666666666666</v>
      </c>
      <c r="O61" s="5" t="s">
        <v>214</v>
      </c>
    </row>
    <row r="62" spans="2:15" x14ac:dyDescent="0.25">
      <c r="B62" t="s">
        <v>206</v>
      </c>
      <c r="C62" t="s">
        <v>215</v>
      </c>
      <c r="D62" t="s">
        <v>207</v>
      </c>
      <c r="E62" t="s">
        <v>18</v>
      </c>
      <c r="F62" t="s">
        <v>49</v>
      </c>
      <c r="G62" s="11" t="s">
        <v>228</v>
      </c>
      <c r="H62" s="11" t="s">
        <v>288</v>
      </c>
      <c r="I62" s="8" t="s">
        <v>320</v>
      </c>
      <c r="J62" s="11">
        <v>343.1</v>
      </c>
      <c r="K62">
        <v>10</v>
      </c>
      <c r="L62">
        <v>75</v>
      </c>
      <c r="M62" s="9">
        <v>9883</v>
      </c>
      <c r="N62" s="10">
        <f t="shared" si="1"/>
        <v>988.3</v>
      </c>
      <c r="O62" s="5" t="s">
        <v>216</v>
      </c>
    </row>
    <row r="63" spans="2:15" x14ac:dyDescent="0.25">
      <c r="B63" t="s">
        <v>206</v>
      </c>
      <c r="C63" t="s">
        <v>217</v>
      </c>
      <c r="D63" t="s">
        <v>207</v>
      </c>
      <c r="E63" t="s">
        <v>18</v>
      </c>
      <c r="F63" t="s">
        <v>49</v>
      </c>
      <c r="G63" s="11" t="s">
        <v>227</v>
      </c>
      <c r="H63" s="8" t="s">
        <v>286</v>
      </c>
      <c r="I63" s="8" t="s">
        <v>337</v>
      </c>
      <c r="J63" s="8">
        <v>160</v>
      </c>
      <c r="K63">
        <v>30</v>
      </c>
      <c r="L63">
        <v>75</v>
      </c>
      <c r="M63" s="9">
        <v>23407</v>
      </c>
      <c r="N63" s="10">
        <f t="shared" si="1"/>
        <v>780.23333333333335</v>
      </c>
      <c r="O63" s="5" t="s">
        <v>218</v>
      </c>
    </row>
    <row r="64" spans="2:15" x14ac:dyDescent="0.25">
      <c r="B64" t="s">
        <v>206</v>
      </c>
      <c r="C64" t="s">
        <v>221</v>
      </c>
      <c r="D64" t="s">
        <v>207</v>
      </c>
      <c r="E64" t="s">
        <v>18</v>
      </c>
      <c r="F64" t="s">
        <v>49</v>
      </c>
      <c r="G64" s="11" t="s">
        <v>228</v>
      </c>
      <c r="H64" s="11" t="s">
        <v>288</v>
      </c>
      <c r="I64" s="8" t="s">
        <v>321</v>
      </c>
      <c r="J64" s="11">
        <v>494.7</v>
      </c>
      <c r="K64">
        <v>30</v>
      </c>
      <c r="L64">
        <v>100</v>
      </c>
      <c r="M64" s="9">
        <v>46813</v>
      </c>
      <c r="N64" s="10">
        <f t="shared" si="1"/>
        <v>1560.4333333333334</v>
      </c>
      <c r="O64" s="5" t="s">
        <v>222</v>
      </c>
    </row>
    <row r="65" spans="2:15" x14ac:dyDescent="0.25">
      <c r="B65" t="s">
        <v>206</v>
      </c>
      <c r="C65" t="s">
        <v>223</v>
      </c>
      <c r="D65" t="s">
        <v>207</v>
      </c>
      <c r="E65" t="s">
        <v>224</v>
      </c>
      <c r="F65" t="s">
        <v>58</v>
      </c>
      <c r="G65" s="11" t="s">
        <v>227</v>
      </c>
      <c r="H65" s="11" t="s">
        <v>286</v>
      </c>
      <c r="I65" s="11" t="s">
        <v>316</v>
      </c>
      <c r="J65" s="11">
        <v>106.8</v>
      </c>
      <c r="K65">
        <v>10</v>
      </c>
      <c r="L65">
        <v>50</v>
      </c>
      <c r="M65" s="9">
        <v>4300</v>
      </c>
      <c r="N65" s="10">
        <f t="shared" si="1"/>
        <v>430</v>
      </c>
      <c r="O65" s="5" t="s">
        <v>225</v>
      </c>
    </row>
    <row r="66" spans="2:15" x14ac:dyDescent="0.25">
      <c r="B66" t="s">
        <v>206</v>
      </c>
      <c r="C66" t="s">
        <v>226</v>
      </c>
      <c r="D66" t="s">
        <v>207</v>
      </c>
      <c r="E66" t="s">
        <v>224</v>
      </c>
      <c r="F66" t="s">
        <v>58</v>
      </c>
      <c r="G66" s="11" t="s">
        <v>228</v>
      </c>
      <c r="H66" s="11" t="s">
        <v>288</v>
      </c>
      <c r="I66" s="11" t="s">
        <v>319</v>
      </c>
      <c r="J66" s="11">
        <v>229</v>
      </c>
      <c r="K66">
        <v>30</v>
      </c>
      <c r="L66">
        <v>50</v>
      </c>
      <c r="M66" s="9">
        <v>24300</v>
      </c>
      <c r="N66" s="10">
        <f t="shared" si="1"/>
        <v>810</v>
      </c>
      <c r="O66" s="5" t="s">
        <v>229</v>
      </c>
    </row>
    <row r="67" spans="2:15" x14ac:dyDescent="0.25">
      <c r="B67" t="s">
        <v>206</v>
      </c>
      <c r="C67" t="s">
        <v>230</v>
      </c>
      <c r="D67" t="s">
        <v>207</v>
      </c>
      <c r="E67" t="s">
        <v>224</v>
      </c>
      <c r="F67" t="s">
        <v>231</v>
      </c>
      <c r="G67" s="11" t="s">
        <v>228</v>
      </c>
      <c r="H67" s="11" t="s">
        <v>288</v>
      </c>
      <c r="I67" s="11" t="s">
        <v>319</v>
      </c>
      <c r="J67" s="11">
        <v>229</v>
      </c>
      <c r="K67">
        <v>15</v>
      </c>
      <c r="L67">
        <v>50</v>
      </c>
      <c r="M67" s="9">
        <v>14520</v>
      </c>
      <c r="N67" s="10">
        <f t="shared" si="1"/>
        <v>968</v>
      </c>
      <c r="O67" s="5" t="s">
        <v>232</v>
      </c>
    </row>
    <row r="68" spans="2:15" x14ac:dyDescent="0.25">
      <c r="B68" t="s">
        <v>206</v>
      </c>
      <c r="C68" t="s">
        <v>234</v>
      </c>
      <c r="D68" t="s">
        <v>207</v>
      </c>
      <c r="E68" t="s">
        <v>224</v>
      </c>
      <c r="F68" t="s">
        <v>231</v>
      </c>
      <c r="G68" s="11" t="s">
        <v>228</v>
      </c>
      <c r="H68" s="11" t="s">
        <v>288</v>
      </c>
      <c r="I68" s="11" t="s">
        <v>319</v>
      </c>
      <c r="J68" s="11">
        <v>229</v>
      </c>
      <c r="K68">
        <v>30</v>
      </c>
      <c r="L68">
        <v>50</v>
      </c>
      <c r="M68" s="9">
        <v>29040</v>
      </c>
      <c r="N68" s="10">
        <f t="shared" si="1"/>
        <v>968</v>
      </c>
      <c r="O68" s="5" t="s">
        <v>233</v>
      </c>
    </row>
    <row r="69" spans="2:15" x14ac:dyDescent="0.25">
      <c r="B69" t="s">
        <v>206</v>
      </c>
      <c r="C69" t="s">
        <v>235</v>
      </c>
      <c r="D69" t="s">
        <v>207</v>
      </c>
      <c r="E69" t="s">
        <v>224</v>
      </c>
      <c r="F69" t="s">
        <v>58</v>
      </c>
      <c r="G69" s="11" t="s">
        <v>227</v>
      </c>
      <c r="H69" s="11" t="s">
        <v>286</v>
      </c>
      <c r="I69" s="8" t="s">
        <v>338</v>
      </c>
      <c r="J69" s="8">
        <v>230</v>
      </c>
      <c r="K69">
        <v>15</v>
      </c>
      <c r="L69">
        <v>100</v>
      </c>
      <c r="M69" s="9">
        <v>17610</v>
      </c>
      <c r="N69" s="10">
        <f t="shared" si="1"/>
        <v>1174</v>
      </c>
      <c r="O69" s="5" t="s">
        <v>236</v>
      </c>
    </row>
    <row r="70" spans="2:15" x14ac:dyDescent="0.25">
      <c r="B70" t="s">
        <v>206</v>
      </c>
      <c r="C70" t="s">
        <v>239</v>
      </c>
      <c r="D70" t="s">
        <v>207</v>
      </c>
      <c r="E70" t="s">
        <v>18</v>
      </c>
      <c r="F70" t="s">
        <v>90</v>
      </c>
      <c r="G70" s="11" t="s">
        <v>228</v>
      </c>
      <c r="H70" s="11" t="s">
        <v>288</v>
      </c>
      <c r="I70" s="8" t="s">
        <v>320</v>
      </c>
      <c r="J70" s="11">
        <v>343.1</v>
      </c>
      <c r="K70">
        <v>30</v>
      </c>
      <c r="L70">
        <v>75</v>
      </c>
      <c r="M70" s="9">
        <v>39213</v>
      </c>
      <c r="N70" s="10">
        <f t="shared" si="1"/>
        <v>1307.0999999999999</v>
      </c>
      <c r="O70" s="5" t="s">
        <v>240</v>
      </c>
    </row>
    <row r="71" spans="2:15" x14ac:dyDescent="0.25">
      <c r="B71" t="s">
        <v>206</v>
      </c>
      <c r="C71" t="s">
        <v>241</v>
      </c>
      <c r="D71" t="s">
        <v>207</v>
      </c>
      <c r="E71" t="s">
        <v>18</v>
      </c>
      <c r="F71" t="s">
        <v>90</v>
      </c>
      <c r="G71" s="11" t="s">
        <v>228</v>
      </c>
      <c r="H71" s="11" t="s">
        <v>288</v>
      </c>
      <c r="I71" s="8" t="s">
        <v>321</v>
      </c>
      <c r="J71" s="11">
        <v>494.7</v>
      </c>
      <c r="K71">
        <v>12</v>
      </c>
      <c r="L71">
        <v>100</v>
      </c>
      <c r="M71" s="9">
        <v>23931</v>
      </c>
      <c r="N71" s="10">
        <f t="shared" si="1"/>
        <v>1994.25</v>
      </c>
      <c r="O71" s="5" t="s">
        <v>242</v>
      </c>
    </row>
    <row r="72" spans="2:15" x14ac:dyDescent="0.25">
      <c r="B72" t="s">
        <v>206</v>
      </c>
      <c r="C72" t="s">
        <v>243</v>
      </c>
      <c r="D72" t="s">
        <v>207</v>
      </c>
      <c r="E72" t="s">
        <v>18</v>
      </c>
      <c r="F72" t="s">
        <v>90</v>
      </c>
      <c r="G72" s="11" t="s">
        <v>228</v>
      </c>
      <c r="H72" s="11" t="s">
        <v>288</v>
      </c>
      <c r="I72" s="8" t="s">
        <v>321</v>
      </c>
      <c r="J72" s="11">
        <v>494.7</v>
      </c>
      <c r="K72">
        <v>30</v>
      </c>
      <c r="L72">
        <v>100</v>
      </c>
      <c r="M72" s="9">
        <v>59828</v>
      </c>
      <c r="N72" s="10">
        <f t="shared" si="1"/>
        <v>1994.2666666666667</v>
      </c>
      <c r="O72" s="5" t="s">
        <v>244</v>
      </c>
    </row>
    <row r="73" spans="2:15" x14ac:dyDescent="0.25">
      <c r="B73" t="s">
        <v>27</v>
      </c>
      <c r="C73" t="s">
        <v>245</v>
      </c>
      <c r="D73" t="s">
        <v>27</v>
      </c>
      <c r="E73" t="s">
        <v>26</v>
      </c>
      <c r="F73" t="s">
        <v>48</v>
      </c>
      <c r="G73" s="11" t="s">
        <v>228</v>
      </c>
      <c r="H73" s="11" t="s">
        <v>288</v>
      </c>
      <c r="I73" s="11" t="s">
        <v>319</v>
      </c>
      <c r="J73" s="11">
        <v>229</v>
      </c>
      <c r="K73">
        <v>20</v>
      </c>
      <c r="L73">
        <v>50</v>
      </c>
      <c r="M73" s="7">
        <f>540*K73</f>
        <v>10800</v>
      </c>
      <c r="N73" s="10">
        <f t="shared" si="1"/>
        <v>540</v>
      </c>
      <c r="O73" s="5" t="s">
        <v>246</v>
      </c>
    </row>
    <row r="74" spans="2:15" x14ac:dyDescent="0.25">
      <c r="B74" t="s">
        <v>27</v>
      </c>
      <c r="C74" t="s">
        <v>247</v>
      </c>
      <c r="D74" t="s">
        <v>27</v>
      </c>
      <c r="E74" t="s">
        <v>26</v>
      </c>
      <c r="F74" t="s">
        <v>48</v>
      </c>
      <c r="G74" s="11" t="s">
        <v>228</v>
      </c>
      <c r="H74" s="11" t="s">
        <v>288</v>
      </c>
      <c r="I74" s="8" t="s">
        <v>320</v>
      </c>
      <c r="J74" s="11">
        <v>343.1</v>
      </c>
      <c r="K74">
        <v>20</v>
      </c>
      <c r="L74">
        <v>75</v>
      </c>
      <c r="M74" s="7">
        <f>810*K74</f>
        <v>16200</v>
      </c>
      <c r="N74" s="10">
        <f t="shared" si="1"/>
        <v>810</v>
      </c>
      <c r="O74" s="5" t="s">
        <v>248</v>
      </c>
    </row>
    <row r="75" spans="2:15" x14ac:dyDescent="0.25">
      <c r="B75" t="s">
        <v>27</v>
      </c>
      <c r="C75" t="s">
        <v>249</v>
      </c>
      <c r="D75" t="s">
        <v>27</v>
      </c>
      <c r="E75" t="s">
        <v>26</v>
      </c>
      <c r="F75" t="s">
        <v>48</v>
      </c>
      <c r="G75" s="11" t="s">
        <v>228</v>
      </c>
      <c r="H75" s="11" t="s">
        <v>288</v>
      </c>
      <c r="I75" s="8" t="s">
        <v>321</v>
      </c>
      <c r="J75" s="11">
        <v>494.7</v>
      </c>
      <c r="K75">
        <v>20</v>
      </c>
      <c r="L75">
        <v>100</v>
      </c>
      <c r="M75" s="7">
        <f>1215*K75</f>
        <v>24300</v>
      </c>
      <c r="N75" s="10">
        <f t="shared" si="1"/>
        <v>1215</v>
      </c>
      <c r="O75" s="5" t="s">
        <v>250</v>
      </c>
    </row>
    <row r="76" spans="2:15" x14ac:dyDescent="0.25">
      <c r="B76" t="s">
        <v>27</v>
      </c>
      <c r="C76" t="s">
        <v>251</v>
      </c>
      <c r="D76" t="s">
        <v>27</v>
      </c>
      <c r="E76" t="s">
        <v>26</v>
      </c>
      <c r="F76" t="s">
        <v>48</v>
      </c>
      <c r="G76" s="11" t="s">
        <v>228</v>
      </c>
      <c r="H76" s="11" t="s">
        <v>288</v>
      </c>
      <c r="I76" s="8" t="s">
        <v>321</v>
      </c>
      <c r="J76" s="11">
        <v>494.7</v>
      </c>
      <c r="K76">
        <v>20</v>
      </c>
      <c r="L76">
        <v>100</v>
      </c>
      <c r="M76" s="7">
        <f>1400*K76</f>
        <v>28000</v>
      </c>
      <c r="N76" s="10">
        <f t="shared" si="1"/>
        <v>1400</v>
      </c>
      <c r="O76" s="5" t="s">
        <v>252</v>
      </c>
    </row>
    <row r="77" spans="2:15" x14ac:dyDescent="0.25">
      <c r="B77" t="s">
        <v>259</v>
      </c>
      <c r="C77" t="s">
        <v>258</v>
      </c>
      <c r="D77" t="s">
        <v>261</v>
      </c>
      <c r="E77" t="s">
        <v>259</v>
      </c>
      <c r="F77" t="s">
        <v>49</v>
      </c>
      <c r="G77" s="11" t="s">
        <v>228</v>
      </c>
      <c r="H77" s="11" t="s">
        <v>288</v>
      </c>
      <c r="I77" s="11" t="s">
        <v>319</v>
      </c>
      <c r="J77" s="11">
        <v>229</v>
      </c>
      <c r="K77">
        <v>1</v>
      </c>
      <c r="L77">
        <v>50</v>
      </c>
      <c r="M77" s="7">
        <v>526</v>
      </c>
      <c r="N77" s="10">
        <f t="shared" si="1"/>
        <v>526</v>
      </c>
      <c r="O77" s="5" t="s">
        <v>260</v>
      </c>
    </row>
    <row r="78" spans="2:15" x14ac:dyDescent="0.25">
      <c r="B78" t="s">
        <v>259</v>
      </c>
      <c r="C78" t="s">
        <v>262</v>
      </c>
      <c r="D78" t="s">
        <v>261</v>
      </c>
      <c r="E78" t="s">
        <v>259</v>
      </c>
      <c r="F78" t="s">
        <v>49</v>
      </c>
      <c r="G78" s="11" t="s">
        <v>228</v>
      </c>
      <c r="H78" s="11" t="s">
        <v>288</v>
      </c>
      <c r="I78" s="8" t="s">
        <v>320</v>
      </c>
      <c r="J78" s="11">
        <v>343.1</v>
      </c>
      <c r="K78">
        <v>1</v>
      </c>
      <c r="L78">
        <v>75</v>
      </c>
      <c r="M78" s="7">
        <v>790</v>
      </c>
      <c r="N78" s="10">
        <f t="shared" si="1"/>
        <v>790</v>
      </c>
      <c r="O78" s="5" t="s">
        <v>263</v>
      </c>
    </row>
    <row r="79" spans="2:15" x14ac:dyDescent="0.25">
      <c r="B79" t="s">
        <v>259</v>
      </c>
      <c r="C79" t="s">
        <v>264</v>
      </c>
      <c r="D79" t="s">
        <v>261</v>
      </c>
      <c r="E79" t="s">
        <v>259</v>
      </c>
      <c r="F79" t="s">
        <v>49</v>
      </c>
      <c r="G79" s="11" t="s">
        <v>228</v>
      </c>
      <c r="H79" s="11" t="s">
        <v>288</v>
      </c>
      <c r="I79" s="8" t="s">
        <v>321</v>
      </c>
      <c r="J79" s="11">
        <v>494.7</v>
      </c>
      <c r="K79">
        <v>1</v>
      </c>
      <c r="L79">
        <v>100</v>
      </c>
      <c r="M79" s="7">
        <v>1239</v>
      </c>
      <c r="N79" s="10">
        <f t="shared" si="1"/>
        <v>1239</v>
      </c>
      <c r="O79" s="5" t="s">
        <v>265</v>
      </c>
    </row>
    <row r="80" spans="2:15" x14ac:dyDescent="0.25">
      <c r="B80" t="s">
        <v>267</v>
      </c>
      <c r="C80" t="s">
        <v>266</v>
      </c>
      <c r="D80" t="s">
        <v>268</v>
      </c>
      <c r="E80" t="s">
        <v>12</v>
      </c>
      <c r="F80" t="s">
        <v>58</v>
      </c>
      <c r="G80" s="11" t="s">
        <v>228</v>
      </c>
      <c r="H80" s="11" t="s">
        <v>288</v>
      </c>
      <c r="I80" s="11" t="s">
        <v>319</v>
      </c>
      <c r="J80" s="11">
        <v>229</v>
      </c>
      <c r="K80">
        <v>1</v>
      </c>
      <c r="L80">
        <v>50</v>
      </c>
      <c r="M80" s="7">
        <v>573</v>
      </c>
      <c r="N80" s="10">
        <f t="shared" si="1"/>
        <v>573</v>
      </c>
      <c r="O80" s="5" t="s">
        <v>269</v>
      </c>
    </row>
    <row r="81" spans="2:16" x14ac:dyDescent="0.25">
      <c r="B81" t="s">
        <v>267</v>
      </c>
      <c r="C81" t="s">
        <v>270</v>
      </c>
      <c r="D81" t="s">
        <v>268</v>
      </c>
      <c r="E81" t="s">
        <v>12</v>
      </c>
      <c r="F81" t="s">
        <v>58</v>
      </c>
      <c r="G81" s="11" t="s">
        <v>228</v>
      </c>
      <c r="H81" s="11" t="s">
        <v>288</v>
      </c>
      <c r="I81" s="8" t="s">
        <v>320</v>
      </c>
      <c r="J81" s="11">
        <v>343.1</v>
      </c>
      <c r="K81">
        <v>1</v>
      </c>
      <c r="L81">
        <v>75</v>
      </c>
      <c r="M81" s="7">
        <v>909</v>
      </c>
      <c r="N81" s="10">
        <f t="shared" si="1"/>
        <v>909</v>
      </c>
      <c r="O81" s="5" t="s">
        <v>271</v>
      </c>
    </row>
    <row r="82" spans="2:16" x14ac:dyDescent="0.25">
      <c r="B82" t="s">
        <v>267</v>
      </c>
      <c r="C82" t="s">
        <v>272</v>
      </c>
      <c r="D82" t="s">
        <v>268</v>
      </c>
      <c r="E82" t="s">
        <v>12</v>
      </c>
      <c r="F82" t="s">
        <v>58</v>
      </c>
      <c r="G82" s="11" t="s">
        <v>228</v>
      </c>
      <c r="H82" s="11" t="s">
        <v>288</v>
      </c>
      <c r="I82" s="8" t="s">
        <v>321</v>
      </c>
      <c r="J82" s="11">
        <v>494.7</v>
      </c>
      <c r="K82">
        <v>1</v>
      </c>
      <c r="L82">
        <v>100</v>
      </c>
      <c r="M82" s="9">
        <v>1466</v>
      </c>
      <c r="N82" s="10">
        <f t="shared" si="1"/>
        <v>1466</v>
      </c>
      <c r="O82" s="5" t="s">
        <v>273</v>
      </c>
    </row>
    <row r="83" spans="2:16" x14ac:dyDescent="0.25">
      <c r="B83" t="s">
        <v>267</v>
      </c>
      <c r="C83" t="s">
        <v>274</v>
      </c>
      <c r="D83" t="s">
        <v>268</v>
      </c>
      <c r="E83" t="s">
        <v>34</v>
      </c>
      <c r="F83" t="s">
        <v>49</v>
      </c>
      <c r="G83" s="11" t="s">
        <v>228</v>
      </c>
      <c r="H83" s="11" t="s">
        <v>290</v>
      </c>
      <c r="I83" s="11"/>
      <c r="J83" s="11"/>
      <c r="K83">
        <v>1</v>
      </c>
      <c r="L83">
        <v>100</v>
      </c>
      <c r="M83" s="7">
        <v>1132</v>
      </c>
      <c r="N83" s="10">
        <f t="shared" si="1"/>
        <v>1132</v>
      </c>
      <c r="O83" s="5" t="s">
        <v>275</v>
      </c>
    </row>
    <row r="84" spans="2:16" x14ac:dyDescent="0.25">
      <c r="B84" t="s">
        <v>267</v>
      </c>
      <c r="C84" t="s">
        <v>276</v>
      </c>
      <c r="D84" t="s">
        <v>268</v>
      </c>
      <c r="E84" t="s">
        <v>289</v>
      </c>
      <c r="F84" t="s">
        <v>48</v>
      </c>
      <c r="G84" s="11" t="s">
        <v>228</v>
      </c>
      <c r="H84" s="11" t="s">
        <v>288</v>
      </c>
      <c r="I84" s="8" t="s">
        <v>321</v>
      </c>
      <c r="J84" s="11">
        <v>494.7</v>
      </c>
      <c r="K84">
        <v>1</v>
      </c>
      <c r="L84">
        <v>100</v>
      </c>
      <c r="M84" s="7">
        <v>2200</v>
      </c>
      <c r="N84" s="10">
        <f t="shared" si="1"/>
        <v>2200</v>
      </c>
      <c r="O84" s="5" t="s">
        <v>277</v>
      </c>
    </row>
    <row r="85" spans="2:16" x14ac:dyDescent="0.25">
      <c r="B85" t="s">
        <v>279</v>
      </c>
      <c r="C85" t="s">
        <v>278</v>
      </c>
      <c r="D85" t="s">
        <v>279</v>
      </c>
      <c r="E85" t="s">
        <v>34</v>
      </c>
      <c r="F85" t="s">
        <v>49</v>
      </c>
      <c r="G85" s="11" t="s">
        <v>228</v>
      </c>
      <c r="H85" s="11" t="s">
        <v>290</v>
      </c>
      <c r="I85" s="11"/>
      <c r="J85" s="11"/>
      <c r="K85">
        <v>1</v>
      </c>
      <c r="L85">
        <v>50</v>
      </c>
      <c r="M85" s="7">
        <v>496.32</v>
      </c>
      <c r="N85" s="10">
        <f t="shared" si="1"/>
        <v>496.32</v>
      </c>
      <c r="O85" s="5" t="s">
        <v>280</v>
      </c>
    </row>
    <row r="86" spans="2:16" x14ac:dyDescent="0.25">
      <c r="B86" t="s">
        <v>279</v>
      </c>
      <c r="C86" t="s">
        <v>281</v>
      </c>
      <c r="D86" t="s">
        <v>279</v>
      </c>
      <c r="E86" t="s">
        <v>34</v>
      </c>
      <c r="F86" t="s">
        <v>49</v>
      </c>
      <c r="G86" s="11" t="s">
        <v>228</v>
      </c>
      <c r="H86" s="11" t="s">
        <v>290</v>
      </c>
      <c r="I86" s="11"/>
      <c r="J86" s="11"/>
      <c r="K86">
        <v>1</v>
      </c>
      <c r="L86">
        <v>75</v>
      </c>
      <c r="M86" s="7">
        <v>816.88</v>
      </c>
      <c r="N86" s="10">
        <f t="shared" si="1"/>
        <v>816.88</v>
      </c>
      <c r="O86" s="5" t="s">
        <v>282</v>
      </c>
    </row>
    <row r="87" spans="2:16" x14ac:dyDescent="0.25">
      <c r="B87" t="s">
        <v>279</v>
      </c>
      <c r="C87" t="s">
        <v>283</v>
      </c>
      <c r="D87" t="s">
        <v>279</v>
      </c>
      <c r="E87" t="s">
        <v>34</v>
      </c>
      <c r="F87" t="s">
        <v>49</v>
      </c>
      <c r="G87" s="11" t="s">
        <v>228</v>
      </c>
      <c r="H87" s="11" t="s">
        <v>290</v>
      </c>
      <c r="I87" s="11"/>
      <c r="J87" s="11"/>
      <c r="K87">
        <v>1</v>
      </c>
      <c r="L87">
        <v>100</v>
      </c>
      <c r="M87" s="7">
        <v>1208.69</v>
      </c>
      <c r="N87" s="10">
        <f t="shared" si="1"/>
        <v>1208.69</v>
      </c>
      <c r="O87" s="5" t="s">
        <v>284</v>
      </c>
    </row>
    <row r="88" spans="2:16" x14ac:dyDescent="0.25">
      <c r="B88" t="s">
        <v>292</v>
      </c>
      <c r="C88" t="s">
        <v>291</v>
      </c>
      <c r="D88" t="s">
        <v>292</v>
      </c>
      <c r="E88" t="s">
        <v>34</v>
      </c>
      <c r="F88" t="s">
        <v>49</v>
      </c>
      <c r="G88" s="11" t="s">
        <v>228</v>
      </c>
      <c r="H88" s="11" t="s">
        <v>290</v>
      </c>
      <c r="I88" s="11"/>
      <c r="J88" s="11"/>
      <c r="K88">
        <v>1</v>
      </c>
      <c r="L88">
        <v>50</v>
      </c>
      <c r="M88" s="7">
        <v>573</v>
      </c>
      <c r="N88" s="10">
        <f t="shared" si="1"/>
        <v>573</v>
      </c>
      <c r="O88" s="5" t="s">
        <v>293</v>
      </c>
    </row>
    <row r="89" spans="2:16" x14ac:dyDescent="0.25">
      <c r="B89" t="s">
        <v>292</v>
      </c>
      <c r="C89" t="s">
        <v>295</v>
      </c>
      <c r="D89" t="s">
        <v>292</v>
      </c>
      <c r="E89" t="s">
        <v>34</v>
      </c>
      <c r="F89" t="s">
        <v>49</v>
      </c>
      <c r="G89" s="11" t="s">
        <v>228</v>
      </c>
      <c r="H89" s="11" t="s">
        <v>290</v>
      </c>
      <c r="I89" s="11"/>
      <c r="J89" s="11"/>
      <c r="K89">
        <v>1</v>
      </c>
      <c r="L89">
        <v>75</v>
      </c>
      <c r="M89" s="7">
        <v>909</v>
      </c>
      <c r="N89" s="10">
        <f t="shared" si="1"/>
        <v>909</v>
      </c>
      <c r="O89" s="5" t="s">
        <v>294</v>
      </c>
    </row>
    <row r="90" spans="2:16" x14ac:dyDescent="0.25">
      <c r="B90" t="s">
        <v>292</v>
      </c>
      <c r="C90" t="s">
        <v>296</v>
      </c>
      <c r="D90" t="s">
        <v>292</v>
      </c>
      <c r="E90" t="s">
        <v>34</v>
      </c>
      <c r="F90" t="s">
        <v>49</v>
      </c>
      <c r="G90" s="11" t="s">
        <v>228</v>
      </c>
      <c r="H90" s="11" t="s">
        <v>290</v>
      </c>
      <c r="I90" s="11"/>
      <c r="J90" s="11"/>
      <c r="K90">
        <v>1</v>
      </c>
      <c r="L90">
        <v>100</v>
      </c>
      <c r="M90" s="7">
        <v>1466</v>
      </c>
      <c r="N90" s="10">
        <f t="shared" si="1"/>
        <v>1466</v>
      </c>
      <c r="O90" t="s">
        <v>297</v>
      </c>
      <c r="P90" t="s">
        <v>298</v>
      </c>
    </row>
  </sheetData>
  <autoFilter ref="B7:O90"/>
  <hyperlinks>
    <hyperlink ref="O13" display="https://www.ozon.ru/product/shlang-dlya-drenazhnogo-nasosa-morozostoykiy-armirovannyy-naporno-vsasyvayushchiy-d50-mm-30-645514107/?asb=L8X4x5%252BLV3zrWOAZCw1YlyUZulSE785dix0HeRtFrGE%253D&amp;asb2=1ZTcq36EaKTZd0FC2-YpX5AutFSELfLCKZcGoSAwzyuObvPXKScf84NGdbXhc5"/>
    <hyperlink ref="O15" display="https://www.ozon.ru/product/shlang-naporno-vsasyvayushchiy-norma-morozoustoychivyy-vnutrenniy-diametr-d-50mm-30-m-siniy-tuboflex-804778068/?asb=EXXvrTpQmBBJ%252BtfT4fGmI2xsiZByiloBRsXrGgP66A4%253D&amp;asb2=LmpbSx-grRAaZsu374muQWlv6MN7mWXWfgC7UCGRR_15cJ2Fn8aeo"/>
    <hyperlink ref="O19" display="https://www.ozon.ru/product/novem-shlang-naporno-vsasyvayushchiy-spiralno-armirovannyy-pvh-sever-10atm-50mm-10m-sever-10atm-806326506/?asb=biwmVFcLXEMvsqhsg0G9yGqcafkjaAD37sozoKl6JQU%253D&amp;asb2=AQ5ljMrFaznd_96AuUaFinsThxdLwI6LWBxbk8QNT4PbstPnlNMei_S6VTbvSg"/>
    <hyperlink ref="O30" display="https://www.ozon.ru/product/shlang-naporno-vsasyvayushchiy-75-mm-3-10-atm-sever-morozostoykiy-do-55s-assenizatorskiy-924796821/?asb=D7VV11oi2mXGZWZa2%252Fzt2Et9sPlW61JIUoG8KB6qQgQ%253D&amp;asb2=2MN5zfzy9pc6mNeEBviGD-LJM6rHdzGvqFD8MEoH_SRHWoWWaghaXakA7cVGLqTs&amp;"/>
    <hyperlink ref="O43" display="https://market.yandex.ru/product--oase-spiralnyi-shlang-zelenyi-2in-50mm/1700635947?cpc=FMN1DR1Bua1_k4vD-zdlLpszrfioZsrGk9sNbrkq5-i3NHOQoZizvfe0P_d8BAkYQSn5Y1J8bPbaSvaO2AlGvlS27TpXnZsR0YoW9At3IW67ZyM_5-cWF8e2bK5hYgzojOV3bF4f4UQWYJH_pAivh9GR3124ixF3--IGOfz"/>
    <hyperlink ref="O41" display="https://market.yandex.ru/product--shlang-wwq-hb-50-30b-2-50-mm-30-m/418964349?cpc=FMN1DR1Bua0HbOsfV-8IJ9pPJwfsWzCeB6OSqmciN2rKPhb5wnM26HFbtTxhT12Y-WbdgASnheeUIX97klGKyUFIIFbPgOEzQSqxEzOZBNMU8WUDSMWrdsRRRiFDXFRacTTtHQYUiI3LjUJ0mxjTi_gFi_4Guf9plMpFXLrFTHfd8"/>
    <hyperlink ref="O60" r:id="rId1"/>
    <hyperlink ref="O62" r:id="rId2"/>
    <hyperlink ref="O63" r:id="rId3"/>
    <hyperlink ref="O64" r:id="rId4"/>
    <hyperlink ref="O65" r:id="rId5"/>
    <hyperlink ref="O66" r:id="rId6"/>
    <hyperlink ref="O67" r:id="rId7"/>
    <hyperlink ref="O68" r:id="rId8"/>
    <hyperlink ref="O69" r:id="rId9"/>
    <hyperlink ref="O70" r:id="rId10"/>
    <hyperlink ref="O71" r:id="rId11"/>
    <hyperlink ref="O72" r:id="rId12"/>
    <hyperlink ref="O73" r:id="rId13"/>
    <hyperlink ref="O74" r:id="rId14"/>
    <hyperlink ref="O75" r:id="rId15"/>
    <hyperlink ref="O76" r:id="rId16"/>
    <hyperlink ref="O22" display="https://www.ozon.ru/product/fubag-shlang-dlya-motopompy-fht-2-8-naporno-vsasyvayushchiy-fubag-2-8-m-838702-924710555/?asb=XtPMKsewKSvYaSdnOxlPSMcfOpxEMMfO361Muk2OOCU%253D&amp;asb2=mOfTMDxMwy9f2tMKq-1WLvednI6ebogU6DXks1QLSEQQrvWtQyXTEs5tYb3kXJio&amp;avtc=1&amp;avte=2&amp;"/>
    <hyperlink ref="O31" r:id="rId17"/>
    <hyperlink ref="O77" r:id="rId18"/>
    <hyperlink ref="O78" r:id="rId19"/>
    <hyperlink ref="O79" r:id="rId20"/>
    <hyperlink ref="O80" r:id="rId21"/>
    <hyperlink ref="O81" r:id="rId22"/>
    <hyperlink ref="O82" r:id="rId23"/>
    <hyperlink ref="O83" r:id="rId24"/>
    <hyperlink ref="O84" r:id="rId25"/>
    <hyperlink ref="O85" r:id="rId26"/>
    <hyperlink ref="O86" r:id="rId27"/>
    <hyperlink ref="O87" r:id="rId28"/>
    <hyperlink ref="O88" r:id="rId29"/>
    <hyperlink ref="O89" r:id="rId30"/>
  </hyperlinks>
  <pageMargins left="0.7" right="0.7" top="0.75" bottom="0.75" header="0.3" footer="0.3"/>
  <pageSetup paperSize="9"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1"/>
  <sheetViews>
    <sheetView topLeftCell="B7" workbookViewId="0">
      <pane ySplit="1" topLeftCell="A8" activePane="bottomLeft" state="frozen"/>
      <selection activeCell="D7" sqref="D7"/>
      <selection pane="bottomLeft" activeCell="E131" sqref="E131"/>
    </sheetView>
  </sheetViews>
  <sheetFormatPr defaultRowHeight="15" x14ac:dyDescent="0.25"/>
  <cols>
    <col min="1" max="1" width="3" customWidth="1"/>
    <col min="2" max="2" width="19.7109375" customWidth="1"/>
    <col min="3" max="3" width="57.28515625" customWidth="1"/>
    <col min="4" max="4" width="49.42578125" customWidth="1"/>
    <col min="5" max="5" width="24" customWidth="1"/>
    <col min="6" max="6" width="17.5703125" bestFit="1" customWidth="1"/>
    <col min="7" max="8" width="17" customWidth="1"/>
    <col min="10" max="10" width="10.7109375" customWidth="1"/>
    <col min="11" max="11" width="15.28515625" customWidth="1"/>
    <col min="12" max="12" width="14.140625" bestFit="1" customWidth="1"/>
    <col min="13" max="13" width="15.85546875" bestFit="1" customWidth="1"/>
  </cols>
  <sheetData>
    <row r="2" spans="2:13" x14ac:dyDescent="0.25">
      <c r="C2" s="1">
        <v>100</v>
      </c>
      <c r="D2" s="2">
        <v>0.24</v>
      </c>
    </row>
    <row r="3" spans="2:13" x14ac:dyDescent="0.25">
      <c r="C3" s="1">
        <v>76</v>
      </c>
      <c r="D3" s="2">
        <v>0.18</v>
      </c>
    </row>
    <row r="4" spans="2:13" x14ac:dyDescent="0.25">
      <c r="C4" s="1">
        <v>63</v>
      </c>
      <c r="D4" s="2">
        <v>0.13</v>
      </c>
    </row>
    <row r="5" spans="2:13" x14ac:dyDescent="0.25">
      <c r="C5" s="1">
        <v>50</v>
      </c>
      <c r="D5" s="2">
        <v>0.14000000000000001</v>
      </c>
    </row>
    <row r="7" spans="2:13" s="4" customFormat="1" ht="30" x14ac:dyDescent="0.25">
      <c r="B7" s="3" t="s">
        <v>0</v>
      </c>
      <c r="C7" s="3" t="s">
        <v>2</v>
      </c>
      <c r="D7" s="3" t="s">
        <v>1</v>
      </c>
      <c r="E7" s="3" t="s">
        <v>3</v>
      </c>
      <c r="F7" s="3" t="s">
        <v>253</v>
      </c>
      <c r="G7" s="6" t="s">
        <v>6</v>
      </c>
      <c r="H7" s="6" t="s">
        <v>255</v>
      </c>
      <c r="I7" s="3" t="s">
        <v>5</v>
      </c>
      <c r="J7" s="3" t="s">
        <v>9</v>
      </c>
      <c r="K7" s="6" t="s">
        <v>7</v>
      </c>
      <c r="L7" s="3" t="s">
        <v>8</v>
      </c>
      <c r="M7" s="3" t="s">
        <v>4</v>
      </c>
    </row>
    <row r="8" spans="2:13" x14ac:dyDescent="0.25">
      <c r="B8" s="12" t="s">
        <v>17</v>
      </c>
      <c r="C8" t="s">
        <v>20</v>
      </c>
      <c r="D8" t="s">
        <v>14</v>
      </c>
      <c r="E8" t="s">
        <v>13</v>
      </c>
      <c r="F8" t="s">
        <v>47</v>
      </c>
      <c r="G8" s="11" t="s">
        <v>227</v>
      </c>
      <c r="H8" s="11" t="s">
        <v>286</v>
      </c>
      <c r="I8">
        <v>5</v>
      </c>
      <c r="J8">
        <v>50</v>
      </c>
      <c r="K8" s="7">
        <v>1761</v>
      </c>
      <c r="L8" s="10">
        <f>K8/I8</f>
        <v>352.2</v>
      </c>
      <c r="M8" t="s">
        <v>21</v>
      </c>
    </row>
    <row r="9" spans="2:13" x14ac:dyDescent="0.25">
      <c r="B9" t="s">
        <v>17</v>
      </c>
      <c r="C9" t="s">
        <v>25</v>
      </c>
      <c r="D9" t="s">
        <v>14</v>
      </c>
      <c r="E9" t="s">
        <v>13</v>
      </c>
      <c r="F9" t="s">
        <v>47</v>
      </c>
      <c r="G9" s="11" t="s">
        <v>227</v>
      </c>
      <c r="H9" s="11" t="s">
        <v>286</v>
      </c>
      <c r="I9">
        <v>10</v>
      </c>
      <c r="J9">
        <v>50</v>
      </c>
      <c r="K9" s="7">
        <v>3424</v>
      </c>
      <c r="L9" s="10">
        <f t="shared" ref="L9:L70" si="0">K9/I9</f>
        <v>342.4</v>
      </c>
      <c r="M9" t="s">
        <v>22</v>
      </c>
    </row>
    <row r="10" spans="2:13" x14ac:dyDescent="0.25">
      <c r="B10" t="s">
        <v>17</v>
      </c>
      <c r="C10" t="s">
        <v>24</v>
      </c>
      <c r="D10" t="s">
        <v>14</v>
      </c>
      <c r="E10" t="s">
        <v>13</v>
      </c>
      <c r="F10" t="s">
        <v>47</v>
      </c>
      <c r="G10" s="11" t="s">
        <v>227</v>
      </c>
      <c r="H10" s="11" t="s">
        <v>286</v>
      </c>
      <c r="I10">
        <v>30</v>
      </c>
      <c r="J10">
        <v>50</v>
      </c>
      <c r="K10" s="7">
        <v>7821</v>
      </c>
      <c r="L10" s="10">
        <f t="shared" si="0"/>
        <v>260.7</v>
      </c>
      <c r="M10" t="s">
        <v>23</v>
      </c>
    </row>
    <row r="11" spans="2:13" x14ac:dyDescent="0.25">
      <c r="B11" t="s">
        <v>17</v>
      </c>
      <c r="C11" t="s">
        <v>28</v>
      </c>
      <c r="D11" t="s">
        <v>27</v>
      </c>
      <c r="E11" t="s">
        <v>26</v>
      </c>
      <c r="F11" t="s">
        <v>48</v>
      </c>
      <c r="G11" s="11" t="s">
        <v>227</v>
      </c>
      <c r="H11" s="11" t="s">
        <v>286</v>
      </c>
      <c r="I11">
        <v>5</v>
      </c>
      <c r="J11">
        <v>50</v>
      </c>
      <c r="K11" s="7">
        <v>2894</v>
      </c>
      <c r="L11" s="10">
        <f t="shared" si="0"/>
        <v>578.79999999999995</v>
      </c>
      <c r="M11" t="s">
        <v>29</v>
      </c>
    </row>
    <row r="12" spans="2:13" x14ac:dyDescent="0.25">
      <c r="B12" t="s">
        <v>17</v>
      </c>
      <c r="C12" t="s">
        <v>32</v>
      </c>
      <c r="D12" t="s">
        <v>27</v>
      </c>
      <c r="E12" t="s">
        <v>26</v>
      </c>
      <c r="F12" t="s">
        <v>48</v>
      </c>
      <c r="G12" s="11" t="s">
        <v>227</v>
      </c>
      <c r="H12" s="11" t="s">
        <v>286</v>
      </c>
      <c r="I12">
        <v>10</v>
      </c>
      <c r="J12">
        <v>50</v>
      </c>
      <c r="K12" s="7">
        <v>5319</v>
      </c>
      <c r="L12" s="10">
        <f t="shared" si="0"/>
        <v>531.9</v>
      </c>
      <c r="M12" t="s">
        <v>30</v>
      </c>
    </row>
    <row r="13" spans="2:13" x14ac:dyDescent="0.25">
      <c r="B13" t="s">
        <v>17</v>
      </c>
      <c r="C13" t="s">
        <v>33</v>
      </c>
      <c r="D13" t="s">
        <v>14</v>
      </c>
      <c r="E13" t="s">
        <v>34</v>
      </c>
      <c r="F13" t="s">
        <v>49</v>
      </c>
      <c r="G13" s="11" t="s">
        <v>228</v>
      </c>
      <c r="H13" s="11" t="s">
        <v>290</v>
      </c>
      <c r="I13">
        <v>5</v>
      </c>
      <c r="J13">
        <v>50</v>
      </c>
      <c r="K13" s="7">
        <v>4475</v>
      </c>
      <c r="L13" s="10">
        <f t="shared" si="0"/>
        <v>895</v>
      </c>
      <c r="M13" t="s">
        <v>35</v>
      </c>
    </row>
    <row r="14" spans="2:13" x14ac:dyDescent="0.25">
      <c r="B14" t="s">
        <v>17</v>
      </c>
      <c r="C14" t="s">
        <v>36</v>
      </c>
      <c r="D14" t="s">
        <v>14</v>
      </c>
      <c r="E14" t="s">
        <v>34</v>
      </c>
      <c r="F14" t="s">
        <v>49</v>
      </c>
      <c r="G14" s="11" t="s">
        <v>228</v>
      </c>
      <c r="H14" s="11" t="s">
        <v>290</v>
      </c>
      <c r="I14">
        <v>10</v>
      </c>
      <c r="J14">
        <v>50</v>
      </c>
      <c r="K14" s="7">
        <v>8383</v>
      </c>
      <c r="L14" s="10">
        <f t="shared" si="0"/>
        <v>838.3</v>
      </c>
      <c r="M14" t="s">
        <v>37</v>
      </c>
    </row>
    <row r="15" spans="2:13" x14ac:dyDescent="0.25">
      <c r="B15" t="s">
        <v>17</v>
      </c>
      <c r="C15" t="s">
        <v>38</v>
      </c>
      <c r="D15" t="s">
        <v>14</v>
      </c>
      <c r="E15" t="s">
        <v>34</v>
      </c>
      <c r="F15" t="s">
        <v>49</v>
      </c>
      <c r="G15" s="11" t="s">
        <v>228</v>
      </c>
      <c r="H15" s="11" t="s">
        <v>290</v>
      </c>
      <c r="I15">
        <v>25</v>
      </c>
      <c r="J15">
        <v>50</v>
      </c>
      <c r="K15" s="7">
        <v>21072</v>
      </c>
      <c r="L15" s="10">
        <f t="shared" si="0"/>
        <v>842.88</v>
      </c>
      <c r="M15" t="s">
        <v>39</v>
      </c>
    </row>
    <row r="16" spans="2:13" x14ac:dyDescent="0.25">
      <c r="B16" t="s">
        <v>17</v>
      </c>
      <c r="C16" t="s">
        <v>40</v>
      </c>
      <c r="D16" t="s">
        <v>14</v>
      </c>
      <c r="E16" t="s">
        <v>13</v>
      </c>
      <c r="F16" t="s">
        <v>46</v>
      </c>
      <c r="G16" s="11" t="s">
        <v>227</v>
      </c>
      <c r="H16" s="11" t="s">
        <v>286</v>
      </c>
      <c r="I16">
        <v>5</v>
      </c>
      <c r="J16">
        <v>50</v>
      </c>
      <c r="K16" s="7">
        <v>2218</v>
      </c>
      <c r="L16" s="10">
        <f t="shared" si="0"/>
        <v>443.6</v>
      </c>
      <c r="M16" s="5" t="s">
        <v>41</v>
      </c>
    </row>
    <row r="17" spans="2:13" x14ac:dyDescent="0.25">
      <c r="B17" t="s">
        <v>17</v>
      </c>
      <c r="C17" t="s">
        <v>42</v>
      </c>
      <c r="D17" t="s">
        <v>14</v>
      </c>
      <c r="E17" t="s">
        <v>13</v>
      </c>
      <c r="F17" t="s">
        <v>46</v>
      </c>
      <c r="G17" s="11" t="s">
        <v>227</v>
      </c>
      <c r="H17" s="11" t="s">
        <v>286</v>
      </c>
      <c r="I17">
        <v>10</v>
      </c>
      <c r="J17">
        <v>50</v>
      </c>
      <c r="K17" s="7">
        <v>4270</v>
      </c>
      <c r="L17" s="10">
        <f t="shared" si="0"/>
        <v>427</v>
      </c>
      <c r="M17" s="5" t="s">
        <v>43</v>
      </c>
    </row>
    <row r="18" spans="2:13" x14ac:dyDescent="0.25">
      <c r="B18" t="s">
        <v>17</v>
      </c>
      <c r="C18" t="s">
        <v>44</v>
      </c>
      <c r="D18" t="s">
        <v>14</v>
      </c>
      <c r="E18" t="s">
        <v>13</v>
      </c>
      <c r="F18" t="s">
        <v>46</v>
      </c>
      <c r="G18" s="11" t="s">
        <v>227</v>
      </c>
      <c r="H18" s="11" t="s">
        <v>286</v>
      </c>
      <c r="I18">
        <v>30</v>
      </c>
      <c r="J18">
        <v>50</v>
      </c>
      <c r="K18" s="7">
        <v>11618</v>
      </c>
      <c r="L18" s="10">
        <f t="shared" si="0"/>
        <v>387.26666666666665</v>
      </c>
      <c r="M18" t="s">
        <v>45</v>
      </c>
    </row>
    <row r="19" spans="2:13" x14ac:dyDescent="0.25">
      <c r="B19" t="s">
        <v>17</v>
      </c>
      <c r="C19" t="s">
        <v>51</v>
      </c>
      <c r="D19" t="s">
        <v>14</v>
      </c>
      <c r="E19" t="s">
        <v>10</v>
      </c>
      <c r="F19" t="s">
        <v>50</v>
      </c>
      <c r="G19" s="11" t="s">
        <v>227</v>
      </c>
      <c r="H19" s="11" t="s">
        <v>286</v>
      </c>
      <c r="I19">
        <v>5</v>
      </c>
      <c r="J19">
        <v>50</v>
      </c>
      <c r="K19" s="7">
        <v>1889</v>
      </c>
      <c r="L19" s="10">
        <f t="shared" si="0"/>
        <v>377.8</v>
      </c>
      <c r="M19" s="5" t="s">
        <v>52</v>
      </c>
    </row>
    <row r="20" spans="2:13" x14ac:dyDescent="0.25">
      <c r="B20" t="s">
        <v>17</v>
      </c>
      <c r="C20" t="s">
        <v>54</v>
      </c>
      <c r="D20" t="s">
        <v>14</v>
      </c>
      <c r="E20" t="s">
        <v>10</v>
      </c>
      <c r="F20" t="s">
        <v>50</v>
      </c>
      <c r="G20" s="11" t="s">
        <v>227</v>
      </c>
      <c r="H20" s="11" t="s">
        <v>286</v>
      </c>
      <c r="I20">
        <v>10</v>
      </c>
      <c r="J20">
        <v>50</v>
      </c>
      <c r="K20" s="7">
        <v>3681</v>
      </c>
      <c r="L20" s="10">
        <f t="shared" si="0"/>
        <v>368.1</v>
      </c>
      <c r="M20" s="5" t="s">
        <v>53</v>
      </c>
    </row>
    <row r="21" spans="2:13" x14ac:dyDescent="0.25">
      <c r="B21" t="s">
        <v>17</v>
      </c>
      <c r="C21" t="s">
        <v>55</v>
      </c>
      <c r="D21" t="s">
        <v>14</v>
      </c>
      <c r="E21" t="s">
        <v>10</v>
      </c>
      <c r="F21" t="s">
        <v>50</v>
      </c>
      <c r="G21" s="11" t="s">
        <v>227</v>
      </c>
      <c r="H21" s="11" t="s">
        <v>286</v>
      </c>
      <c r="I21">
        <v>30</v>
      </c>
      <c r="J21">
        <v>50</v>
      </c>
      <c r="K21" s="7">
        <v>9799</v>
      </c>
      <c r="L21" s="10">
        <f t="shared" si="0"/>
        <v>326.63333333333333</v>
      </c>
      <c r="M21" s="5" t="s">
        <v>56</v>
      </c>
    </row>
    <row r="22" spans="2:13" x14ac:dyDescent="0.25">
      <c r="B22" t="s">
        <v>17</v>
      </c>
      <c r="C22" t="s">
        <v>59</v>
      </c>
      <c r="D22" t="s">
        <v>57</v>
      </c>
      <c r="E22" t="s">
        <v>18</v>
      </c>
      <c r="F22" t="s">
        <v>58</v>
      </c>
      <c r="G22" s="11" t="s">
        <v>228</v>
      </c>
      <c r="H22" s="11" t="s">
        <v>288</v>
      </c>
      <c r="I22">
        <v>10</v>
      </c>
      <c r="J22">
        <v>50</v>
      </c>
      <c r="K22" s="7">
        <v>6790</v>
      </c>
      <c r="L22" s="10">
        <f t="shared" si="0"/>
        <v>679</v>
      </c>
      <c r="M22" s="5" t="s">
        <v>60</v>
      </c>
    </row>
    <row r="23" spans="2:13" x14ac:dyDescent="0.25">
      <c r="B23" t="s">
        <v>17</v>
      </c>
      <c r="C23" t="s">
        <v>61</v>
      </c>
      <c r="D23" t="s">
        <v>57</v>
      </c>
      <c r="E23" t="s">
        <v>18</v>
      </c>
      <c r="F23" t="s">
        <v>58</v>
      </c>
      <c r="G23" s="11" t="s">
        <v>228</v>
      </c>
      <c r="H23" s="11" t="s">
        <v>288</v>
      </c>
      <c r="I23">
        <v>30</v>
      </c>
      <c r="J23">
        <v>50</v>
      </c>
      <c r="K23" s="7">
        <v>20388</v>
      </c>
      <c r="L23" s="10">
        <f t="shared" si="0"/>
        <v>679.6</v>
      </c>
      <c r="M23" t="s">
        <v>62</v>
      </c>
    </row>
    <row r="24" spans="2:13" x14ac:dyDescent="0.25">
      <c r="B24" t="s">
        <v>17</v>
      </c>
      <c r="C24" t="s">
        <v>63</v>
      </c>
      <c r="D24" t="s">
        <v>64</v>
      </c>
      <c r="E24" t="s">
        <v>13</v>
      </c>
      <c r="F24" t="s">
        <v>46</v>
      </c>
      <c r="G24" s="11" t="s">
        <v>227</v>
      </c>
      <c r="H24" s="11" t="s">
        <v>286</v>
      </c>
      <c r="I24">
        <v>30</v>
      </c>
      <c r="J24">
        <v>50</v>
      </c>
      <c r="K24" s="7">
        <v>11143</v>
      </c>
      <c r="L24" s="10">
        <f t="shared" si="0"/>
        <v>371.43333333333334</v>
      </c>
      <c r="M24" s="5" t="s">
        <v>65</v>
      </c>
    </row>
    <row r="25" spans="2:13" x14ac:dyDescent="0.25">
      <c r="B25" t="s">
        <v>17</v>
      </c>
      <c r="C25" t="s">
        <v>66</v>
      </c>
      <c r="D25" t="s">
        <v>57</v>
      </c>
      <c r="E25" t="s">
        <v>18</v>
      </c>
      <c r="F25" t="s">
        <v>49</v>
      </c>
      <c r="G25" s="11" t="s">
        <v>227</v>
      </c>
      <c r="H25" s="8" t="s">
        <v>286</v>
      </c>
      <c r="I25">
        <v>10</v>
      </c>
      <c r="J25">
        <v>50</v>
      </c>
      <c r="K25" s="7">
        <v>2518</v>
      </c>
      <c r="L25" s="10">
        <f t="shared" si="0"/>
        <v>251.8</v>
      </c>
      <c r="M25" s="5" t="s">
        <v>67</v>
      </c>
    </row>
    <row r="26" spans="2:13" x14ac:dyDescent="0.25">
      <c r="B26" t="s">
        <v>17</v>
      </c>
      <c r="C26" t="s">
        <v>68</v>
      </c>
      <c r="D26" t="s">
        <v>57</v>
      </c>
      <c r="E26" t="s">
        <v>18</v>
      </c>
      <c r="F26" t="s">
        <v>49</v>
      </c>
      <c r="G26" s="11" t="s">
        <v>227</v>
      </c>
      <c r="H26" s="8" t="s">
        <v>286</v>
      </c>
      <c r="I26">
        <v>30</v>
      </c>
      <c r="J26">
        <v>50</v>
      </c>
      <c r="K26" s="7">
        <v>6672</v>
      </c>
      <c r="L26" s="10">
        <f t="shared" si="0"/>
        <v>222.4</v>
      </c>
      <c r="M26" t="s">
        <v>69</v>
      </c>
    </row>
    <row r="27" spans="2:13" x14ac:dyDescent="0.25">
      <c r="B27" t="s">
        <v>17</v>
      </c>
      <c r="C27" t="s">
        <v>70</v>
      </c>
      <c r="D27" t="s">
        <v>57</v>
      </c>
      <c r="E27" t="s">
        <v>18</v>
      </c>
      <c r="F27" t="s">
        <v>49</v>
      </c>
      <c r="G27" s="11" t="s">
        <v>227</v>
      </c>
      <c r="H27" s="8" t="s">
        <v>286</v>
      </c>
      <c r="I27">
        <v>10</v>
      </c>
      <c r="J27">
        <v>50</v>
      </c>
      <c r="K27" s="7">
        <v>5328</v>
      </c>
      <c r="L27" s="10">
        <f t="shared" si="0"/>
        <v>532.79999999999995</v>
      </c>
      <c r="M27" t="s">
        <v>72</v>
      </c>
    </row>
    <row r="28" spans="2:13" x14ac:dyDescent="0.25">
      <c r="B28" t="s">
        <v>17</v>
      </c>
      <c r="C28" t="s">
        <v>71</v>
      </c>
      <c r="D28" t="s">
        <v>57</v>
      </c>
      <c r="E28" t="s">
        <v>18</v>
      </c>
      <c r="F28" t="s">
        <v>49</v>
      </c>
      <c r="G28" s="11" t="s">
        <v>227</v>
      </c>
      <c r="H28" s="8" t="s">
        <v>286</v>
      </c>
      <c r="I28">
        <v>30</v>
      </c>
      <c r="J28">
        <v>50</v>
      </c>
      <c r="K28" s="7">
        <v>14597</v>
      </c>
      <c r="L28" s="10">
        <f t="shared" si="0"/>
        <v>486.56666666666666</v>
      </c>
      <c r="M28" t="s">
        <v>73</v>
      </c>
    </row>
    <row r="29" spans="2:13" x14ac:dyDescent="0.25">
      <c r="B29" t="s">
        <v>17</v>
      </c>
      <c r="C29" t="s">
        <v>74</v>
      </c>
      <c r="D29" t="s">
        <v>57</v>
      </c>
      <c r="E29" t="s">
        <v>18</v>
      </c>
      <c r="F29" t="s">
        <v>48</v>
      </c>
      <c r="G29" s="11" t="s">
        <v>228</v>
      </c>
      <c r="H29" s="11" t="s">
        <v>288</v>
      </c>
      <c r="I29">
        <v>10</v>
      </c>
      <c r="J29">
        <v>50</v>
      </c>
      <c r="K29" s="7">
        <v>7714</v>
      </c>
      <c r="L29" s="10">
        <f t="shared" si="0"/>
        <v>771.4</v>
      </c>
      <c r="M29" s="5" t="s">
        <v>75</v>
      </c>
    </row>
    <row r="30" spans="2:13" x14ac:dyDescent="0.25">
      <c r="B30" t="s">
        <v>17</v>
      </c>
      <c r="C30" t="s">
        <v>77</v>
      </c>
      <c r="D30" t="s">
        <v>57</v>
      </c>
      <c r="E30" t="s">
        <v>18</v>
      </c>
      <c r="F30" t="s">
        <v>48</v>
      </c>
      <c r="G30" s="11" t="s">
        <v>228</v>
      </c>
      <c r="H30" s="11" t="s">
        <v>288</v>
      </c>
      <c r="I30">
        <v>30</v>
      </c>
      <c r="J30">
        <v>50</v>
      </c>
      <c r="K30" s="7">
        <v>23165</v>
      </c>
      <c r="L30" s="10">
        <f t="shared" si="0"/>
        <v>772.16666666666663</v>
      </c>
      <c r="M30" t="s">
        <v>76</v>
      </c>
    </row>
    <row r="31" spans="2:13" x14ac:dyDescent="0.25">
      <c r="B31" t="s">
        <v>17</v>
      </c>
      <c r="C31" t="s">
        <v>78</v>
      </c>
      <c r="D31" t="s">
        <v>79</v>
      </c>
      <c r="E31" t="s">
        <v>18</v>
      </c>
      <c r="F31" t="s">
        <v>48</v>
      </c>
      <c r="G31" s="11" t="s">
        <v>228</v>
      </c>
      <c r="H31" s="11" t="s">
        <v>288</v>
      </c>
      <c r="I31">
        <v>10</v>
      </c>
      <c r="J31">
        <v>50</v>
      </c>
      <c r="K31" s="7">
        <v>7106</v>
      </c>
      <c r="L31" s="10">
        <f t="shared" si="0"/>
        <v>710.6</v>
      </c>
      <c r="M31" s="5" t="s">
        <v>80</v>
      </c>
    </row>
    <row r="32" spans="2:13" x14ac:dyDescent="0.25">
      <c r="B32" t="s">
        <v>17</v>
      </c>
      <c r="C32" t="s">
        <v>31</v>
      </c>
      <c r="D32" t="s">
        <v>81</v>
      </c>
      <c r="E32" t="s">
        <v>16</v>
      </c>
      <c r="F32" t="s">
        <v>49</v>
      </c>
      <c r="G32" s="11" t="s">
        <v>227</v>
      </c>
      <c r="H32" s="11" t="s">
        <v>286</v>
      </c>
      <c r="I32">
        <v>25</v>
      </c>
      <c r="J32">
        <v>50</v>
      </c>
      <c r="K32" s="7">
        <v>8964</v>
      </c>
      <c r="L32" s="10">
        <f t="shared" si="0"/>
        <v>358.56</v>
      </c>
      <c r="M32" t="s">
        <v>82</v>
      </c>
    </row>
    <row r="33" spans="2:13" x14ac:dyDescent="0.25">
      <c r="B33" t="s">
        <v>17</v>
      </c>
      <c r="C33" t="s">
        <v>83</v>
      </c>
      <c r="D33" t="s">
        <v>84</v>
      </c>
      <c r="E33" t="s">
        <v>12</v>
      </c>
      <c r="F33" t="s">
        <v>50</v>
      </c>
      <c r="G33" s="11" t="s">
        <v>287</v>
      </c>
      <c r="H33" s="11" t="s">
        <v>285</v>
      </c>
      <c r="I33">
        <v>10</v>
      </c>
      <c r="J33">
        <v>50</v>
      </c>
      <c r="K33" s="7">
        <v>8611</v>
      </c>
      <c r="L33" s="10">
        <f t="shared" si="0"/>
        <v>861.1</v>
      </c>
      <c r="M33" t="s">
        <v>85</v>
      </c>
    </row>
    <row r="34" spans="2:13" x14ac:dyDescent="0.25">
      <c r="B34" t="s">
        <v>17</v>
      </c>
      <c r="C34" t="s">
        <v>86</v>
      </c>
      <c r="D34" t="s">
        <v>254</v>
      </c>
      <c r="E34" t="s">
        <v>87</v>
      </c>
      <c r="F34" t="s">
        <v>58</v>
      </c>
      <c r="G34" s="11" t="s">
        <v>227</v>
      </c>
      <c r="H34" s="11" t="s">
        <v>286</v>
      </c>
      <c r="I34">
        <v>8</v>
      </c>
      <c r="J34">
        <v>50</v>
      </c>
      <c r="K34" s="7">
        <v>4460</v>
      </c>
      <c r="L34" s="10">
        <f t="shared" si="0"/>
        <v>557.5</v>
      </c>
      <c r="M34" s="5" t="s">
        <v>88</v>
      </c>
    </row>
    <row r="35" spans="2:13" x14ac:dyDescent="0.25">
      <c r="B35" t="s">
        <v>17</v>
      </c>
      <c r="C35" t="s">
        <v>92</v>
      </c>
      <c r="D35" t="s">
        <v>93</v>
      </c>
      <c r="E35" t="s">
        <v>89</v>
      </c>
      <c r="F35" t="s">
        <v>90</v>
      </c>
      <c r="G35" s="11" t="s">
        <v>227</v>
      </c>
      <c r="H35" s="11" t="s">
        <v>286</v>
      </c>
      <c r="I35">
        <v>10</v>
      </c>
      <c r="J35">
        <v>50</v>
      </c>
      <c r="K35" s="7">
        <v>6335</v>
      </c>
      <c r="L35" s="10">
        <f t="shared" si="0"/>
        <v>633.5</v>
      </c>
      <c r="M35" t="s">
        <v>91</v>
      </c>
    </row>
    <row r="36" spans="2:13" x14ac:dyDescent="0.25">
      <c r="B36" t="s">
        <v>17</v>
      </c>
      <c r="C36" t="s">
        <v>94</v>
      </c>
      <c r="D36" t="s">
        <v>57</v>
      </c>
      <c r="E36" t="s">
        <v>18</v>
      </c>
      <c r="F36" t="s">
        <v>49</v>
      </c>
      <c r="G36" s="11" t="s">
        <v>227</v>
      </c>
      <c r="H36" s="8" t="s">
        <v>286</v>
      </c>
      <c r="I36">
        <v>10</v>
      </c>
      <c r="J36">
        <v>75</v>
      </c>
      <c r="K36" s="7">
        <v>8959</v>
      </c>
      <c r="L36" s="10">
        <f t="shared" si="0"/>
        <v>895.9</v>
      </c>
      <c r="M36" t="s">
        <v>96</v>
      </c>
    </row>
    <row r="37" spans="2:13" x14ac:dyDescent="0.25">
      <c r="B37" t="s">
        <v>17</v>
      </c>
      <c r="C37" t="s">
        <v>95</v>
      </c>
      <c r="D37" t="s">
        <v>57</v>
      </c>
      <c r="E37" t="s">
        <v>18</v>
      </c>
      <c r="F37" t="s">
        <v>49</v>
      </c>
      <c r="G37" s="11" t="s">
        <v>227</v>
      </c>
      <c r="H37" s="8" t="s">
        <v>286</v>
      </c>
      <c r="I37">
        <v>30</v>
      </c>
      <c r="J37">
        <v>75</v>
      </c>
      <c r="K37" s="7">
        <v>26574</v>
      </c>
      <c r="L37" s="10">
        <f t="shared" si="0"/>
        <v>885.8</v>
      </c>
      <c r="M37" t="s">
        <v>97</v>
      </c>
    </row>
    <row r="38" spans="2:13" x14ac:dyDescent="0.25">
      <c r="B38" t="s">
        <v>17</v>
      </c>
      <c r="C38" t="s">
        <v>98</v>
      </c>
      <c r="D38" t="s">
        <v>57</v>
      </c>
      <c r="E38" t="s">
        <v>18</v>
      </c>
      <c r="F38" t="s">
        <v>49</v>
      </c>
      <c r="G38" s="11" t="s">
        <v>227</v>
      </c>
      <c r="H38" s="8" t="s">
        <v>286</v>
      </c>
      <c r="I38">
        <v>10</v>
      </c>
      <c r="J38">
        <v>75</v>
      </c>
      <c r="K38" s="7">
        <v>6211</v>
      </c>
      <c r="L38" s="10">
        <f t="shared" si="0"/>
        <v>621.1</v>
      </c>
      <c r="M38" t="s">
        <v>99</v>
      </c>
    </row>
    <row r="39" spans="2:13" x14ac:dyDescent="0.25">
      <c r="B39" t="s">
        <v>17</v>
      </c>
      <c r="C39" t="s">
        <v>101</v>
      </c>
      <c r="D39" t="s">
        <v>57</v>
      </c>
      <c r="E39" t="s">
        <v>18</v>
      </c>
      <c r="F39" t="s">
        <v>49</v>
      </c>
      <c r="G39" s="11" t="s">
        <v>227</v>
      </c>
      <c r="H39" s="8" t="s">
        <v>286</v>
      </c>
      <c r="I39">
        <v>30</v>
      </c>
      <c r="J39">
        <v>75</v>
      </c>
      <c r="K39" s="7">
        <v>16557</v>
      </c>
      <c r="L39" s="10">
        <f t="shared" si="0"/>
        <v>551.9</v>
      </c>
      <c r="M39" t="s">
        <v>100</v>
      </c>
    </row>
    <row r="40" spans="2:13" x14ac:dyDescent="0.25">
      <c r="B40" t="s">
        <v>17</v>
      </c>
      <c r="C40" t="s">
        <v>102</v>
      </c>
      <c r="D40" t="s">
        <v>79</v>
      </c>
      <c r="E40" t="s">
        <v>18</v>
      </c>
      <c r="F40" t="s">
        <v>48</v>
      </c>
      <c r="G40" s="11" t="s">
        <v>227</v>
      </c>
      <c r="H40" s="8" t="s">
        <v>286</v>
      </c>
      <c r="I40">
        <v>10</v>
      </c>
      <c r="J40">
        <v>75</v>
      </c>
      <c r="K40" s="7">
        <v>14628</v>
      </c>
      <c r="L40" s="10">
        <f t="shared" si="0"/>
        <v>1462.8</v>
      </c>
      <c r="M40" t="s">
        <v>103</v>
      </c>
    </row>
    <row r="41" spans="2:13" x14ac:dyDescent="0.25">
      <c r="B41" t="s">
        <v>17</v>
      </c>
      <c r="C41" t="s">
        <v>104</v>
      </c>
      <c r="D41" t="s">
        <v>57</v>
      </c>
      <c r="E41" t="s">
        <v>18</v>
      </c>
      <c r="F41" t="s">
        <v>58</v>
      </c>
      <c r="G41" s="11" t="s">
        <v>228</v>
      </c>
      <c r="H41" s="11" t="s">
        <v>288</v>
      </c>
      <c r="I41">
        <v>10</v>
      </c>
      <c r="J41">
        <v>75</v>
      </c>
      <c r="K41" s="7">
        <v>11574</v>
      </c>
      <c r="L41" s="10">
        <f t="shared" si="0"/>
        <v>1157.4000000000001</v>
      </c>
      <c r="M41" t="s">
        <v>105</v>
      </c>
    </row>
    <row r="42" spans="2:13" x14ac:dyDescent="0.25">
      <c r="B42" t="s">
        <v>17</v>
      </c>
      <c r="C42" t="s">
        <v>106</v>
      </c>
      <c r="D42" t="s">
        <v>57</v>
      </c>
      <c r="E42" t="s">
        <v>18</v>
      </c>
      <c r="F42" t="s">
        <v>58</v>
      </c>
      <c r="G42" s="11" t="s">
        <v>228</v>
      </c>
      <c r="H42" s="11" t="s">
        <v>288</v>
      </c>
      <c r="I42">
        <v>30</v>
      </c>
      <c r="J42">
        <v>75</v>
      </c>
      <c r="K42" s="7">
        <v>34969</v>
      </c>
      <c r="L42" s="10">
        <f t="shared" si="0"/>
        <v>1165.6333333333334</v>
      </c>
      <c r="M42" t="s">
        <v>107</v>
      </c>
    </row>
    <row r="43" spans="2:13" x14ac:dyDescent="0.25">
      <c r="B43" t="s">
        <v>17</v>
      </c>
      <c r="C43" t="s">
        <v>108</v>
      </c>
      <c r="D43" t="s">
        <v>84</v>
      </c>
      <c r="E43" t="s">
        <v>12</v>
      </c>
      <c r="F43" t="s">
        <v>50</v>
      </c>
      <c r="G43" s="11" t="s">
        <v>287</v>
      </c>
      <c r="H43" s="11" t="s">
        <v>285</v>
      </c>
      <c r="I43">
        <v>10</v>
      </c>
      <c r="J43">
        <v>75</v>
      </c>
      <c r="K43" s="7">
        <v>13157</v>
      </c>
      <c r="L43" s="10">
        <f t="shared" si="0"/>
        <v>1315.7</v>
      </c>
      <c r="M43" t="s">
        <v>109</v>
      </c>
    </row>
    <row r="44" spans="2:13" x14ac:dyDescent="0.25">
      <c r="B44" t="s">
        <v>17</v>
      </c>
      <c r="C44" t="s">
        <v>94</v>
      </c>
      <c r="D44" t="s">
        <v>57</v>
      </c>
      <c r="E44" t="s">
        <v>18</v>
      </c>
      <c r="F44" t="s">
        <v>49</v>
      </c>
      <c r="G44" s="11" t="s">
        <v>227</v>
      </c>
      <c r="H44" s="8" t="s">
        <v>286</v>
      </c>
      <c r="I44">
        <v>10</v>
      </c>
      <c r="J44">
        <v>75</v>
      </c>
      <c r="K44" s="7">
        <v>8959</v>
      </c>
      <c r="L44" s="10">
        <f t="shared" si="0"/>
        <v>895.9</v>
      </c>
      <c r="M44" t="s">
        <v>110</v>
      </c>
    </row>
    <row r="45" spans="2:13" x14ac:dyDescent="0.25">
      <c r="B45" t="s">
        <v>17</v>
      </c>
      <c r="C45" t="s">
        <v>95</v>
      </c>
      <c r="D45" t="s">
        <v>57</v>
      </c>
      <c r="E45" t="s">
        <v>18</v>
      </c>
      <c r="F45" t="s">
        <v>49</v>
      </c>
      <c r="G45" s="11" t="s">
        <v>227</v>
      </c>
      <c r="H45" s="8" t="s">
        <v>286</v>
      </c>
      <c r="I45">
        <v>30</v>
      </c>
      <c r="J45">
        <v>75</v>
      </c>
      <c r="K45" s="7">
        <v>26574</v>
      </c>
      <c r="L45" s="10">
        <f t="shared" si="0"/>
        <v>885.8</v>
      </c>
      <c r="M45" t="s">
        <v>111</v>
      </c>
    </row>
    <row r="46" spans="2:13" x14ac:dyDescent="0.25">
      <c r="B46" t="s">
        <v>17</v>
      </c>
      <c r="C46" t="s">
        <v>112</v>
      </c>
      <c r="D46" t="s">
        <v>57</v>
      </c>
      <c r="E46" t="s">
        <v>18</v>
      </c>
      <c r="F46" t="s">
        <v>49</v>
      </c>
      <c r="G46" s="11" t="s">
        <v>227</v>
      </c>
      <c r="H46" s="8" t="s">
        <v>286</v>
      </c>
      <c r="I46">
        <v>10</v>
      </c>
      <c r="J46">
        <v>75</v>
      </c>
      <c r="K46" s="7">
        <v>9880</v>
      </c>
      <c r="L46" s="10">
        <f t="shared" si="0"/>
        <v>988</v>
      </c>
      <c r="M46" t="s">
        <v>114</v>
      </c>
    </row>
    <row r="47" spans="2:13" x14ac:dyDescent="0.25">
      <c r="B47" t="s">
        <v>17</v>
      </c>
      <c r="C47" t="s">
        <v>113</v>
      </c>
      <c r="D47" t="s">
        <v>57</v>
      </c>
      <c r="E47" t="s">
        <v>18</v>
      </c>
      <c r="F47" t="s">
        <v>49</v>
      </c>
      <c r="G47" s="11" t="s">
        <v>227</v>
      </c>
      <c r="H47" s="8" t="s">
        <v>286</v>
      </c>
      <c r="I47">
        <v>30</v>
      </c>
      <c r="J47">
        <v>75</v>
      </c>
      <c r="K47" s="7">
        <v>29971</v>
      </c>
      <c r="L47" s="10">
        <f t="shared" si="0"/>
        <v>999.0333333333333</v>
      </c>
      <c r="M47" t="s">
        <v>115</v>
      </c>
    </row>
    <row r="48" spans="2:13" x14ac:dyDescent="0.25">
      <c r="B48" t="s">
        <v>17</v>
      </c>
      <c r="C48" t="s">
        <v>116</v>
      </c>
      <c r="D48" t="s">
        <v>57</v>
      </c>
      <c r="E48" t="s">
        <v>18</v>
      </c>
      <c r="F48" t="s">
        <v>48</v>
      </c>
      <c r="G48" s="11" t="s">
        <v>228</v>
      </c>
      <c r="H48" s="11" t="s">
        <v>288</v>
      </c>
      <c r="I48">
        <v>10</v>
      </c>
      <c r="J48">
        <v>75</v>
      </c>
      <c r="K48" s="7">
        <v>18017</v>
      </c>
      <c r="L48" s="10">
        <f t="shared" si="0"/>
        <v>1801.7</v>
      </c>
      <c r="M48" t="s">
        <v>118</v>
      </c>
    </row>
    <row r="49" spans="2:13" x14ac:dyDescent="0.25">
      <c r="B49" t="s">
        <v>17</v>
      </c>
      <c r="C49" t="s">
        <v>117</v>
      </c>
      <c r="D49" t="s">
        <v>57</v>
      </c>
      <c r="E49" t="s">
        <v>18</v>
      </c>
      <c r="F49" t="s">
        <v>48</v>
      </c>
      <c r="G49" s="11" t="s">
        <v>228</v>
      </c>
      <c r="H49" s="11" t="s">
        <v>288</v>
      </c>
      <c r="I49">
        <v>30</v>
      </c>
      <c r="J49">
        <v>75</v>
      </c>
      <c r="K49" s="7">
        <v>50131</v>
      </c>
      <c r="L49" s="10">
        <f t="shared" si="0"/>
        <v>1671.0333333333333</v>
      </c>
      <c r="M49" s="5" t="s">
        <v>119</v>
      </c>
    </row>
    <row r="50" spans="2:13" x14ac:dyDescent="0.25">
      <c r="B50" t="s">
        <v>17</v>
      </c>
      <c r="C50" t="s">
        <v>257</v>
      </c>
      <c r="D50" t="s">
        <v>120</v>
      </c>
      <c r="E50" t="s">
        <v>197</v>
      </c>
      <c r="F50" t="s">
        <v>49</v>
      </c>
      <c r="G50" s="11" t="s">
        <v>228</v>
      </c>
      <c r="H50" s="11" t="s">
        <v>288</v>
      </c>
      <c r="I50">
        <v>7</v>
      </c>
      <c r="J50">
        <v>100</v>
      </c>
      <c r="K50" s="7">
        <v>10251</v>
      </c>
      <c r="L50" s="10">
        <f t="shared" si="0"/>
        <v>1464.4285714285713</v>
      </c>
      <c r="M50" s="5" t="s">
        <v>256</v>
      </c>
    </row>
    <row r="51" spans="2:13" x14ac:dyDescent="0.25">
      <c r="B51" t="s">
        <v>17</v>
      </c>
      <c r="C51" t="s">
        <v>121</v>
      </c>
      <c r="D51" t="s">
        <v>120</v>
      </c>
      <c r="E51" t="s">
        <v>289</v>
      </c>
      <c r="F51" t="s">
        <v>48</v>
      </c>
      <c r="G51" s="11" t="s">
        <v>228</v>
      </c>
      <c r="H51" s="11" t="s">
        <v>288</v>
      </c>
      <c r="I51">
        <v>7</v>
      </c>
      <c r="J51">
        <v>100</v>
      </c>
      <c r="K51" s="7">
        <v>10346</v>
      </c>
      <c r="L51" s="10">
        <f t="shared" si="0"/>
        <v>1478</v>
      </c>
      <c r="M51" t="s">
        <v>122</v>
      </c>
    </row>
    <row r="52" spans="2:13" x14ac:dyDescent="0.25">
      <c r="B52" t="s">
        <v>17</v>
      </c>
      <c r="C52" t="s">
        <v>123</v>
      </c>
      <c r="D52" t="s">
        <v>57</v>
      </c>
      <c r="E52" t="s">
        <v>18</v>
      </c>
      <c r="F52" t="s">
        <v>58</v>
      </c>
      <c r="G52" s="11" t="s">
        <v>228</v>
      </c>
      <c r="H52" s="11" t="s">
        <v>288</v>
      </c>
      <c r="I52">
        <v>10</v>
      </c>
      <c r="J52">
        <v>100</v>
      </c>
      <c r="K52" s="7">
        <v>16561</v>
      </c>
      <c r="L52" s="10">
        <f t="shared" si="0"/>
        <v>1656.1</v>
      </c>
      <c r="M52" t="s">
        <v>125</v>
      </c>
    </row>
    <row r="53" spans="2:13" x14ac:dyDescent="0.25">
      <c r="B53" t="s">
        <v>17</v>
      </c>
      <c r="C53" t="s">
        <v>124</v>
      </c>
      <c r="D53" t="s">
        <v>57</v>
      </c>
      <c r="E53" t="s">
        <v>18</v>
      </c>
      <c r="F53" t="s">
        <v>58</v>
      </c>
      <c r="G53" s="11" t="s">
        <v>228</v>
      </c>
      <c r="H53" s="11" t="s">
        <v>288</v>
      </c>
      <c r="I53">
        <v>30</v>
      </c>
      <c r="J53">
        <v>100</v>
      </c>
      <c r="K53" s="7">
        <v>49385</v>
      </c>
      <c r="L53" s="10">
        <f t="shared" si="0"/>
        <v>1646.1666666666667</v>
      </c>
      <c r="M53" t="s">
        <v>126</v>
      </c>
    </row>
    <row r="54" spans="2:13" x14ac:dyDescent="0.25">
      <c r="B54" t="s">
        <v>17</v>
      </c>
      <c r="C54" t="s">
        <v>128</v>
      </c>
      <c r="D54" t="s">
        <v>57</v>
      </c>
      <c r="E54" t="s">
        <v>18</v>
      </c>
      <c r="F54" t="s">
        <v>49</v>
      </c>
      <c r="G54" s="11" t="s">
        <v>227</v>
      </c>
      <c r="H54" s="8" t="s">
        <v>286</v>
      </c>
      <c r="I54">
        <v>10</v>
      </c>
      <c r="J54">
        <v>100</v>
      </c>
      <c r="K54" s="7">
        <v>15366</v>
      </c>
      <c r="L54" s="10">
        <f t="shared" si="0"/>
        <v>1536.6</v>
      </c>
      <c r="M54" t="s">
        <v>127</v>
      </c>
    </row>
    <row r="55" spans="2:13" x14ac:dyDescent="0.25">
      <c r="B55" t="s">
        <v>17</v>
      </c>
      <c r="C55" t="s">
        <v>129</v>
      </c>
      <c r="D55" t="s">
        <v>57</v>
      </c>
      <c r="E55" t="s">
        <v>18</v>
      </c>
      <c r="F55" t="s">
        <v>49</v>
      </c>
      <c r="G55" s="11" t="s">
        <v>227</v>
      </c>
      <c r="H55" s="8" t="s">
        <v>286</v>
      </c>
      <c r="I55">
        <v>30</v>
      </c>
      <c r="J55">
        <v>100</v>
      </c>
      <c r="K55" s="7">
        <v>45382</v>
      </c>
      <c r="L55" s="10">
        <f t="shared" si="0"/>
        <v>1512.7333333333333</v>
      </c>
      <c r="M55" t="s">
        <v>130</v>
      </c>
    </row>
    <row r="56" spans="2:13" x14ac:dyDescent="0.25">
      <c r="B56" t="s">
        <v>17</v>
      </c>
      <c r="C56" t="s">
        <v>131</v>
      </c>
      <c r="D56" t="s">
        <v>57</v>
      </c>
      <c r="E56" t="s">
        <v>18</v>
      </c>
      <c r="F56" t="s">
        <v>49</v>
      </c>
      <c r="G56" s="11" t="s">
        <v>228</v>
      </c>
      <c r="H56" s="11" t="s">
        <v>288</v>
      </c>
      <c r="I56">
        <v>10</v>
      </c>
      <c r="J56">
        <v>100</v>
      </c>
      <c r="K56" s="7">
        <v>14550</v>
      </c>
      <c r="L56" s="10">
        <f t="shared" si="0"/>
        <v>1455</v>
      </c>
      <c r="M56" t="s">
        <v>133</v>
      </c>
    </row>
    <row r="57" spans="2:13" x14ac:dyDescent="0.25">
      <c r="B57" t="s">
        <v>17</v>
      </c>
      <c r="C57" t="s">
        <v>132</v>
      </c>
      <c r="D57" t="s">
        <v>57</v>
      </c>
      <c r="E57" t="s">
        <v>18</v>
      </c>
      <c r="F57" t="s">
        <v>49</v>
      </c>
      <c r="G57" s="11" t="s">
        <v>228</v>
      </c>
      <c r="H57" s="11" t="s">
        <v>288</v>
      </c>
      <c r="I57">
        <v>30</v>
      </c>
      <c r="J57">
        <v>100</v>
      </c>
      <c r="K57" s="7">
        <v>43389</v>
      </c>
      <c r="L57" s="10">
        <f t="shared" si="0"/>
        <v>1446.3</v>
      </c>
      <c r="M57" t="s">
        <v>134</v>
      </c>
    </row>
    <row r="58" spans="2:13" x14ac:dyDescent="0.25">
      <c r="B58" t="s">
        <v>17</v>
      </c>
      <c r="C58" t="s">
        <v>135</v>
      </c>
      <c r="D58" t="s">
        <v>57</v>
      </c>
      <c r="E58" t="s">
        <v>18</v>
      </c>
      <c r="F58" t="s">
        <v>48</v>
      </c>
      <c r="G58" s="11" t="s">
        <v>228</v>
      </c>
      <c r="H58" s="11" t="s">
        <v>288</v>
      </c>
      <c r="I58">
        <v>10</v>
      </c>
      <c r="J58">
        <v>100</v>
      </c>
      <c r="K58" s="7">
        <v>21263</v>
      </c>
      <c r="L58" s="10">
        <f t="shared" si="0"/>
        <v>2126.3000000000002</v>
      </c>
      <c r="M58" t="s">
        <v>137</v>
      </c>
    </row>
    <row r="59" spans="2:13" x14ac:dyDescent="0.25">
      <c r="B59" t="s">
        <v>17</v>
      </c>
      <c r="C59" t="s">
        <v>136</v>
      </c>
      <c r="D59" t="s">
        <v>57</v>
      </c>
      <c r="E59" t="s">
        <v>18</v>
      </c>
      <c r="F59" t="s">
        <v>48</v>
      </c>
      <c r="G59" s="11" t="s">
        <v>228</v>
      </c>
      <c r="H59" s="11" t="s">
        <v>288</v>
      </c>
      <c r="I59">
        <v>30</v>
      </c>
      <c r="J59">
        <v>100</v>
      </c>
      <c r="K59" s="7">
        <v>65122</v>
      </c>
      <c r="L59" s="10">
        <f t="shared" si="0"/>
        <v>2170.7333333333331</v>
      </c>
      <c r="M59" t="s">
        <v>138</v>
      </c>
    </row>
    <row r="60" spans="2:13" x14ac:dyDescent="0.25">
      <c r="B60" t="s">
        <v>17</v>
      </c>
      <c r="C60" t="s">
        <v>139</v>
      </c>
      <c r="D60" t="s">
        <v>57</v>
      </c>
      <c r="E60" t="s">
        <v>18</v>
      </c>
      <c r="F60" t="s">
        <v>49</v>
      </c>
      <c r="G60" s="11" t="s">
        <v>227</v>
      </c>
      <c r="H60" s="8" t="s">
        <v>286</v>
      </c>
      <c r="I60">
        <v>10</v>
      </c>
      <c r="J60">
        <v>100</v>
      </c>
      <c r="K60" s="7">
        <v>7532</v>
      </c>
      <c r="L60" s="10">
        <f t="shared" si="0"/>
        <v>753.2</v>
      </c>
      <c r="M60" t="s">
        <v>141</v>
      </c>
    </row>
    <row r="61" spans="2:13" x14ac:dyDescent="0.25">
      <c r="B61" t="s">
        <v>17</v>
      </c>
      <c r="C61" t="s">
        <v>140</v>
      </c>
      <c r="D61" t="s">
        <v>57</v>
      </c>
      <c r="E61" t="s">
        <v>18</v>
      </c>
      <c r="F61" t="s">
        <v>49</v>
      </c>
      <c r="G61" s="11" t="s">
        <v>227</v>
      </c>
      <c r="H61" s="8" t="s">
        <v>286</v>
      </c>
      <c r="I61">
        <v>30</v>
      </c>
      <c r="J61">
        <v>100</v>
      </c>
      <c r="K61" s="7">
        <v>23014</v>
      </c>
      <c r="L61" s="10">
        <f t="shared" si="0"/>
        <v>767.13333333333333</v>
      </c>
      <c r="M61" t="s">
        <v>142</v>
      </c>
    </row>
    <row r="62" spans="2:13" x14ac:dyDescent="0.25">
      <c r="B62" t="s">
        <v>143</v>
      </c>
      <c r="C62" t="s">
        <v>144</v>
      </c>
      <c r="D62" t="s">
        <v>14</v>
      </c>
      <c r="E62" t="s">
        <v>13</v>
      </c>
      <c r="F62" t="s">
        <v>46</v>
      </c>
      <c r="G62" s="11" t="s">
        <v>227</v>
      </c>
      <c r="H62" s="11" t="s">
        <v>286</v>
      </c>
      <c r="I62">
        <v>10</v>
      </c>
      <c r="J62">
        <v>50</v>
      </c>
      <c r="K62" s="7">
        <v>5239</v>
      </c>
      <c r="L62" s="10">
        <f t="shared" si="0"/>
        <v>523.9</v>
      </c>
      <c r="M62" t="s">
        <v>145</v>
      </c>
    </row>
    <row r="63" spans="2:13" x14ac:dyDescent="0.25">
      <c r="B63" t="s">
        <v>143</v>
      </c>
      <c r="C63" t="s">
        <v>146</v>
      </c>
      <c r="D63" t="s">
        <v>14</v>
      </c>
      <c r="E63" t="s">
        <v>10</v>
      </c>
      <c r="F63" t="s">
        <v>50</v>
      </c>
      <c r="G63" s="11" t="s">
        <v>227</v>
      </c>
      <c r="H63" s="11" t="s">
        <v>286</v>
      </c>
      <c r="I63">
        <v>5</v>
      </c>
      <c r="J63">
        <v>50</v>
      </c>
      <c r="K63" s="7">
        <v>2337</v>
      </c>
      <c r="L63" s="10">
        <f t="shared" si="0"/>
        <v>467.4</v>
      </c>
      <c r="M63" t="s">
        <v>149</v>
      </c>
    </row>
    <row r="64" spans="2:13" x14ac:dyDescent="0.25">
      <c r="B64" t="s">
        <v>143</v>
      </c>
      <c r="C64" t="s">
        <v>147</v>
      </c>
      <c r="D64" t="s">
        <v>14</v>
      </c>
      <c r="E64" t="s">
        <v>10</v>
      </c>
      <c r="F64" t="s">
        <v>50</v>
      </c>
      <c r="G64" s="11" t="s">
        <v>227</v>
      </c>
      <c r="H64" s="11" t="s">
        <v>286</v>
      </c>
      <c r="I64">
        <v>10</v>
      </c>
      <c r="J64">
        <v>50</v>
      </c>
      <c r="K64" s="7">
        <v>4511</v>
      </c>
      <c r="L64" s="10">
        <f t="shared" si="0"/>
        <v>451.1</v>
      </c>
      <c r="M64" t="s">
        <v>150</v>
      </c>
    </row>
    <row r="65" spans="2:13" x14ac:dyDescent="0.25">
      <c r="B65" t="s">
        <v>143</v>
      </c>
      <c r="C65" t="s">
        <v>148</v>
      </c>
      <c r="D65" t="s">
        <v>14</v>
      </c>
      <c r="E65" t="s">
        <v>10</v>
      </c>
      <c r="F65" t="s">
        <v>50</v>
      </c>
      <c r="G65" s="11" t="s">
        <v>227</v>
      </c>
      <c r="H65" s="11" t="s">
        <v>286</v>
      </c>
      <c r="I65">
        <v>30</v>
      </c>
      <c r="J65">
        <v>50</v>
      </c>
      <c r="K65" s="7">
        <v>11896</v>
      </c>
      <c r="L65" s="10">
        <f t="shared" si="0"/>
        <v>396.53333333333336</v>
      </c>
      <c r="M65" t="s">
        <v>151</v>
      </c>
    </row>
    <row r="66" spans="2:13" x14ac:dyDescent="0.25">
      <c r="B66" t="s">
        <v>143</v>
      </c>
      <c r="C66" t="s">
        <v>152</v>
      </c>
      <c r="D66" t="s">
        <v>153</v>
      </c>
      <c r="E66" t="s">
        <v>19</v>
      </c>
      <c r="F66" t="s">
        <v>50</v>
      </c>
      <c r="G66" s="11" t="s">
        <v>287</v>
      </c>
      <c r="H66" s="11" t="s">
        <v>285</v>
      </c>
      <c r="I66">
        <v>10</v>
      </c>
      <c r="J66">
        <v>50</v>
      </c>
      <c r="K66" s="7">
        <v>4799</v>
      </c>
      <c r="L66" s="10">
        <f t="shared" si="0"/>
        <v>479.9</v>
      </c>
      <c r="M66" t="s">
        <v>157</v>
      </c>
    </row>
    <row r="67" spans="2:13" x14ac:dyDescent="0.25">
      <c r="B67" t="s">
        <v>143</v>
      </c>
      <c r="C67" t="s">
        <v>165</v>
      </c>
      <c r="D67" t="s">
        <v>166</v>
      </c>
      <c r="E67" t="s">
        <v>19</v>
      </c>
      <c r="F67" t="s">
        <v>50</v>
      </c>
      <c r="G67" s="11" t="s">
        <v>287</v>
      </c>
      <c r="H67" s="11" t="s">
        <v>285</v>
      </c>
      <c r="I67">
        <v>30</v>
      </c>
      <c r="J67">
        <v>50</v>
      </c>
      <c r="K67" s="7">
        <v>13400</v>
      </c>
      <c r="L67" s="10">
        <f t="shared" si="0"/>
        <v>446.66666666666669</v>
      </c>
      <c r="M67" s="5" t="s">
        <v>167</v>
      </c>
    </row>
    <row r="68" spans="2:13" x14ac:dyDescent="0.25">
      <c r="B68" t="s">
        <v>143</v>
      </c>
      <c r="C68" t="s">
        <v>154</v>
      </c>
      <c r="D68" t="s">
        <v>155</v>
      </c>
      <c r="E68" t="s">
        <v>13</v>
      </c>
      <c r="F68" t="s">
        <v>47</v>
      </c>
      <c r="G68" s="11" t="s">
        <v>227</v>
      </c>
      <c r="H68" s="11" t="s">
        <v>286</v>
      </c>
      <c r="I68">
        <v>30</v>
      </c>
      <c r="J68">
        <v>50</v>
      </c>
      <c r="K68" s="7">
        <v>7264</v>
      </c>
      <c r="L68" s="10">
        <f t="shared" si="0"/>
        <v>242.13333333333333</v>
      </c>
      <c r="M68" t="s">
        <v>156</v>
      </c>
    </row>
    <row r="69" spans="2:13" x14ac:dyDescent="0.25">
      <c r="B69" t="s">
        <v>143</v>
      </c>
      <c r="C69" t="s">
        <v>158</v>
      </c>
      <c r="D69" t="s">
        <v>160</v>
      </c>
      <c r="E69" t="s">
        <v>159</v>
      </c>
      <c r="F69" t="s">
        <v>48</v>
      </c>
      <c r="G69" s="11" t="s">
        <v>227</v>
      </c>
      <c r="H69" s="11" t="s">
        <v>286</v>
      </c>
      <c r="I69">
        <v>1</v>
      </c>
      <c r="J69">
        <v>50</v>
      </c>
      <c r="K69" s="7">
        <v>969</v>
      </c>
      <c r="L69" s="10">
        <f t="shared" si="0"/>
        <v>969</v>
      </c>
      <c r="M69" s="5" t="s">
        <v>161</v>
      </c>
    </row>
    <row r="70" spans="2:13" x14ac:dyDescent="0.25">
      <c r="B70" t="s">
        <v>143</v>
      </c>
      <c r="C70" t="s">
        <v>162</v>
      </c>
      <c r="D70" t="s">
        <v>164</v>
      </c>
      <c r="E70" t="s">
        <v>12</v>
      </c>
      <c r="F70" t="s">
        <v>50</v>
      </c>
      <c r="G70" s="11" t="s">
        <v>227</v>
      </c>
      <c r="H70" s="11" t="s">
        <v>286</v>
      </c>
      <c r="I70">
        <v>5</v>
      </c>
      <c r="J70">
        <v>50</v>
      </c>
      <c r="K70" s="7">
        <v>1919</v>
      </c>
      <c r="L70" s="10">
        <f t="shared" si="0"/>
        <v>383.8</v>
      </c>
      <c r="M70" t="s">
        <v>163</v>
      </c>
    </row>
    <row r="71" spans="2:13" x14ac:dyDescent="0.25">
      <c r="B71" t="s">
        <v>143</v>
      </c>
      <c r="C71" t="s">
        <v>168</v>
      </c>
      <c r="D71" t="s">
        <v>170</v>
      </c>
      <c r="E71" t="s">
        <v>169</v>
      </c>
      <c r="F71" t="s">
        <v>48</v>
      </c>
      <c r="G71" s="11" t="s">
        <v>227</v>
      </c>
      <c r="H71" s="11" t="s">
        <v>286</v>
      </c>
      <c r="I71">
        <v>30</v>
      </c>
      <c r="J71">
        <v>50</v>
      </c>
      <c r="K71" s="7">
        <v>8050</v>
      </c>
      <c r="L71" s="10">
        <f t="shared" ref="L71:L121" si="1">K71/I71</f>
        <v>268.33333333333331</v>
      </c>
      <c r="M71" t="s">
        <v>171</v>
      </c>
    </row>
    <row r="72" spans="2:13" x14ac:dyDescent="0.25">
      <c r="B72" t="s">
        <v>143</v>
      </c>
      <c r="C72" t="s">
        <v>172</v>
      </c>
      <c r="D72" t="s">
        <v>15</v>
      </c>
      <c r="E72" t="s">
        <v>12</v>
      </c>
      <c r="F72" t="s">
        <v>50</v>
      </c>
      <c r="G72" s="11" t="s">
        <v>227</v>
      </c>
      <c r="H72" s="11" t="s">
        <v>286</v>
      </c>
      <c r="I72">
        <v>30</v>
      </c>
      <c r="J72">
        <v>50</v>
      </c>
      <c r="K72" s="7">
        <v>14130</v>
      </c>
      <c r="L72" s="10">
        <f t="shared" si="1"/>
        <v>471</v>
      </c>
      <c r="M72" t="s">
        <v>173</v>
      </c>
    </row>
    <row r="73" spans="2:13" x14ac:dyDescent="0.25">
      <c r="B73" t="s">
        <v>143</v>
      </c>
      <c r="C73" t="s">
        <v>174</v>
      </c>
      <c r="D73" t="s">
        <v>27</v>
      </c>
      <c r="E73" t="s">
        <v>26</v>
      </c>
      <c r="F73" t="s">
        <v>48</v>
      </c>
      <c r="G73" s="11" t="s">
        <v>228</v>
      </c>
      <c r="H73" s="11" t="s">
        <v>288</v>
      </c>
      <c r="I73">
        <v>10</v>
      </c>
      <c r="J73">
        <v>50</v>
      </c>
      <c r="K73" s="7">
        <v>6280</v>
      </c>
      <c r="L73" s="10">
        <f t="shared" si="1"/>
        <v>628</v>
      </c>
      <c r="M73" t="s">
        <v>175</v>
      </c>
    </row>
    <row r="74" spans="2:13" x14ac:dyDescent="0.25">
      <c r="B74" t="s">
        <v>143</v>
      </c>
      <c r="C74" t="s">
        <v>176</v>
      </c>
      <c r="D74" t="s">
        <v>27</v>
      </c>
      <c r="E74" t="s">
        <v>26</v>
      </c>
      <c r="F74" t="s">
        <v>48</v>
      </c>
      <c r="G74" s="11" t="s">
        <v>227</v>
      </c>
      <c r="H74" s="11" t="s">
        <v>286</v>
      </c>
      <c r="I74">
        <v>10</v>
      </c>
      <c r="J74">
        <v>50</v>
      </c>
      <c r="K74" s="7">
        <v>6270</v>
      </c>
      <c r="L74" s="10">
        <f t="shared" si="1"/>
        <v>627</v>
      </c>
      <c r="M74" t="s">
        <v>177</v>
      </c>
    </row>
    <row r="75" spans="2:13" x14ac:dyDescent="0.25">
      <c r="B75" t="s">
        <v>143</v>
      </c>
      <c r="C75" t="s">
        <v>178</v>
      </c>
      <c r="D75" t="s">
        <v>164</v>
      </c>
      <c r="E75" t="s">
        <v>12</v>
      </c>
      <c r="F75" t="s">
        <v>50</v>
      </c>
      <c r="G75" s="11" t="s">
        <v>227</v>
      </c>
      <c r="H75" s="11" t="s">
        <v>286</v>
      </c>
      <c r="I75">
        <v>30</v>
      </c>
      <c r="J75">
        <v>75</v>
      </c>
      <c r="K75" s="7">
        <v>18389</v>
      </c>
      <c r="L75" s="10">
        <f t="shared" si="1"/>
        <v>612.9666666666667</v>
      </c>
      <c r="M75" t="s">
        <v>179</v>
      </c>
    </row>
    <row r="76" spans="2:13" x14ac:dyDescent="0.25">
      <c r="B76" t="s">
        <v>143</v>
      </c>
      <c r="C76" t="s">
        <v>180</v>
      </c>
      <c r="D76" t="s">
        <v>164</v>
      </c>
      <c r="E76" t="s">
        <v>12</v>
      </c>
      <c r="F76" t="s">
        <v>50</v>
      </c>
      <c r="G76" s="11" t="s">
        <v>227</v>
      </c>
      <c r="H76" s="11" t="s">
        <v>286</v>
      </c>
      <c r="I76">
        <v>10</v>
      </c>
      <c r="J76">
        <v>75</v>
      </c>
      <c r="K76" s="7">
        <v>4968</v>
      </c>
      <c r="L76" s="10">
        <f t="shared" si="1"/>
        <v>496.8</v>
      </c>
      <c r="M76" t="s">
        <v>181</v>
      </c>
    </row>
    <row r="77" spans="2:13" x14ac:dyDescent="0.25">
      <c r="B77" t="s">
        <v>143</v>
      </c>
      <c r="C77" t="s">
        <v>182</v>
      </c>
      <c r="D77" t="s">
        <v>11</v>
      </c>
      <c r="E77" t="s">
        <v>10</v>
      </c>
      <c r="F77" t="s">
        <v>47</v>
      </c>
      <c r="G77" s="11" t="s">
        <v>227</v>
      </c>
      <c r="H77" s="11" t="s">
        <v>286</v>
      </c>
      <c r="I77">
        <v>10</v>
      </c>
      <c r="J77">
        <v>75</v>
      </c>
      <c r="K77" s="7">
        <v>6958</v>
      </c>
      <c r="L77" s="10">
        <f t="shared" si="1"/>
        <v>695.8</v>
      </c>
      <c r="M77" t="s">
        <v>183</v>
      </c>
    </row>
    <row r="78" spans="2:13" x14ac:dyDescent="0.25">
      <c r="B78" t="s">
        <v>143</v>
      </c>
      <c r="C78" t="s">
        <v>184</v>
      </c>
      <c r="D78" t="s">
        <v>164</v>
      </c>
      <c r="E78" t="s">
        <v>12</v>
      </c>
      <c r="F78" t="s">
        <v>50</v>
      </c>
      <c r="G78" s="11" t="s">
        <v>227</v>
      </c>
      <c r="H78" s="11" t="s">
        <v>286</v>
      </c>
      <c r="I78">
        <v>4</v>
      </c>
      <c r="J78">
        <v>100</v>
      </c>
      <c r="K78" s="7">
        <v>3707</v>
      </c>
      <c r="L78" s="10">
        <f t="shared" si="1"/>
        <v>926.75</v>
      </c>
      <c r="M78" t="s">
        <v>185</v>
      </c>
    </row>
    <row r="79" spans="2:13" x14ac:dyDescent="0.25">
      <c r="B79" t="s">
        <v>143</v>
      </c>
      <c r="C79" t="s">
        <v>186</v>
      </c>
      <c r="D79" t="s">
        <v>187</v>
      </c>
      <c r="E79" t="s">
        <v>87</v>
      </c>
      <c r="F79" t="s">
        <v>58</v>
      </c>
      <c r="G79" s="11" t="s">
        <v>227</v>
      </c>
      <c r="H79" s="11" t="s">
        <v>286</v>
      </c>
      <c r="I79">
        <v>8</v>
      </c>
      <c r="J79">
        <v>100</v>
      </c>
      <c r="K79" s="7">
        <v>12330</v>
      </c>
      <c r="L79" s="10">
        <f t="shared" si="1"/>
        <v>1541.25</v>
      </c>
      <c r="M79" t="s">
        <v>188</v>
      </c>
    </row>
    <row r="80" spans="2:13" x14ac:dyDescent="0.25">
      <c r="B80" t="s">
        <v>12</v>
      </c>
      <c r="C80" t="s">
        <v>189</v>
      </c>
      <c r="D80" t="s">
        <v>12</v>
      </c>
      <c r="E80" t="s">
        <v>12</v>
      </c>
      <c r="F80" t="s">
        <v>48</v>
      </c>
      <c r="G80" s="11" t="s">
        <v>227</v>
      </c>
      <c r="H80" s="11" t="s">
        <v>286</v>
      </c>
      <c r="I80">
        <v>1</v>
      </c>
      <c r="J80">
        <v>50</v>
      </c>
      <c r="K80" s="7">
        <v>707</v>
      </c>
      <c r="L80" s="10">
        <f t="shared" si="1"/>
        <v>707</v>
      </c>
      <c r="M80" t="s">
        <v>190</v>
      </c>
    </row>
    <row r="81" spans="2:13" x14ac:dyDescent="0.25">
      <c r="B81" t="s">
        <v>12</v>
      </c>
      <c r="C81" t="s">
        <v>191</v>
      </c>
      <c r="D81" t="s">
        <v>12</v>
      </c>
      <c r="E81" t="s">
        <v>12</v>
      </c>
      <c r="F81" t="s">
        <v>48</v>
      </c>
      <c r="G81" s="11" t="s">
        <v>227</v>
      </c>
      <c r="H81" s="11" t="s">
        <v>286</v>
      </c>
      <c r="I81">
        <v>1</v>
      </c>
      <c r="J81">
        <v>75</v>
      </c>
      <c r="K81" s="7">
        <v>1238</v>
      </c>
      <c r="L81" s="10">
        <f t="shared" si="1"/>
        <v>1238</v>
      </c>
      <c r="M81" t="s">
        <v>192</v>
      </c>
    </row>
    <row r="82" spans="2:13" x14ac:dyDescent="0.25">
      <c r="B82" t="s">
        <v>12</v>
      </c>
      <c r="C82" t="s">
        <v>193</v>
      </c>
      <c r="D82" t="s">
        <v>12</v>
      </c>
      <c r="E82" t="s">
        <v>12</v>
      </c>
      <c r="F82" t="s">
        <v>48</v>
      </c>
      <c r="G82" s="11" t="s">
        <v>227</v>
      </c>
      <c r="H82" s="11" t="s">
        <v>286</v>
      </c>
      <c r="I82">
        <v>1</v>
      </c>
      <c r="J82">
        <v>100</v>
      </c>
      <c r="K82" s="7">
        <v>1945</v>
      </c>
      <c r="L82" s="10">
        <f t="shared" si="1"/>
        <v>1945</v>
      </c>
      <c r="M82" t="s">
        <v>194</v>
      </c>
    </row>
    <row r="83" spans="2:13" x14ac:dyDescent="0.25">
      <c r="B83" t="s">
        <v>196</v>
      </c>
      <c r="C83" t="s">
        <v>195</v>
      </c>
      <c r="D83" t="s">
        <v>196</v>
      </c>
      <c r="E83" t="s">
        <v>197</v>
      </c>
      <c r="F83" t="s">
        <v>49</v>
      </c>
      <c r="G83" s="11" t="s">
        <v>228</v>
      </c>
      <c r="H83" s="11" t="s">
        <v>288</v>
      </c>
      <c r="I83">
        <v>1</v>
      </c>
      <c r="J83">
        <v>75</v>
      </c>
      <c r="K83" s="7">
        <v>879</v>
      </c>
      <c r="L83" s="10">
        <f t="shared" si="1"/>
        <v>879</v>
      </c>
      <c r="M83" t="s">
        <v>198</v>
      </c>
    </row>
    <row r="84" spans="2:13" x14ac:dyDescent="0.25">
      <c r="B84" t="s">
        <v>196</v>
      </c>
      <c r="C84" t="s">
        <v>199</v>
      </c>
      <c r="D84" t="s">
        <v>196</v>
      </c>
      <c r="E84" t="s">
        <v>197</v>
      </c>
      <c r="F84" t="s">
        <v>49</v>
      </c>
      <c r="G84" s="11" t="s">
        <v>228</v>
      </c>
      <c r="H84" s="11" t="s">
        <v>288</v>
      </c>
      <c r="I84">
        <v>1</v>
      </c>
      <c r="J84">
        <v>100</v>
      </c>
      <c r="K84" s="9">
        <v>1328</v>
      </c>
      <c r="L84" s="10">
        <f t="shared" si="1"/>
        <v>1328</v>
      </c>
      <c r="M84" t="s">
        <v>200</v>
      </c>
    </row>
    <row r="85" spans="2:13" x14ac:dyDescent="0.25">
      <c r="B85" t="s">
        <v>196</v>
      </c>
      <c r="C85" t="s">
        <v>201</v>
      </c>
      <c r="D85" t="s">
        <v>196</v>
      </c>
      <c r="E85" t="s">
        <v>197</v>
      </c>
      <c r="F85" t="s">
        <v>49</v>
      </c>
      <c r="G85" s="11" t="s">
        <v>228</v>
      </c>
      <c r="H85" s="11" t="s">
        <v>288</v>
      </c>
      <c r="I85">
        <v>1</v>
      </c>
      <c r="J85">
        <v>100</v>
      </c>
      <c r="K85" s="9">
        <v>1500</v>
      </c>
      <c r="L85" s="10">
        <f t="shared" si="1"/>
        <v>1500</v>
      </c>
      <c r="M85" t="s">
        <v>202</v>
      </c>
    </row>
    <row r="86" spans="2:13" x14ac:dyDescent="0.25">
      <c r="B86" t="s">
        <v>196</v>
      </c>
      <c r="C86" t="s">
        <v>203</v>
      </c>
      <c r="D86" t="s">
        <v>196</v>
      </c>
      <c r="E86" t="s">
        <v>289</v>
      </c>
      <c r="F86" t="s">
        <v>48</v>
      </c>
      <c r="G86" s="11" t="s">
        <v>228</v>
      </c>
      <c r="H86" s="11" t="s">
        <v>288</v>
      </c>
      <c r="I86">
        <v>1</v>
      </c>
      <c r="J86">
        <v>100</v>
      </c>
      <c r="K86" s="9">
        <v>2136</v>
      </c>
      <c r="L86" s="10">
        <f t="shared" si="1"/>
        <v>2136</v>
      </c>
      <c r="M86" t="s">
        <v>204</v>
      </c>
    </row>
    <row r="87" spans="2:13" x14ac:dyDescent="0.25">
      <c r="B87" t="s">
        <v>206</v>
      </c>
      <c r="C87" t="s">
        <v>205</v>
      </c>
      <c r="D87" t="s">
        <v>207</v>
      </c>
      <c r="E87" t="s">
        <v>19</v>
      </c>
      <c r="F87" t="s">
        <v>58</v>
      </c>
      <c r="G87" s="11" t="s">
        <v>227</v>
      </c>
      <c r="H87" s="11" t="s">
        <v>286</v>
      </c>
      <c r="I87">
        <v>10</v>
      </c>
      <c r="J87">
        <v>50</v>
      </c>
      <c r="K87" s="9">
        <v>4500</v>
      </c>
      <c r="L87" s="10">
        <f t="shared" si="1"/>
        <v>450</v>
      </c>
      <c r="M87" s="5" t="s">
        <v>208</v>
      </c>
    </row>
    <row r="88" spans="2:13" x14ac:dyDescent="0.25">
      <c r="B88" t="s">
        <v>206</v>
      </c>
      <c r="C88" t="s">
        <v>209</v>
      </c>
      <c r="D88" t="s">
        <v>207</v>
      </c>
      <c r="E88" t="s">
        <v>19</v>
      </c>
      <c r="F88" t="s">
        <v>58</v>
      </c>
      <c r="G88" s="11" t="s">
        <v>227</v>
      </c>
      <c r="H88" s="11" t="s">
        <v>286</v>
      </c>
      <c r="I88">
        <v>30</v>
      </c>
      <c r="J88">
        <v>50</v>
      </c>
      <c r="K88" s="9">
        <v>13400</v>
      </c>
      <c r="L88" s="10">
        <f t="shared" si="1"/>
        <v>446.66666666666669</v>
      </c>
      <c r="M88" s="5" t="s">
        <v>210</v>
      </c>
    </row>
    <row r="89" spans="2:13" x14ac:dyDescent="0.25">
      <c r="B89" t="s">
        <v>206</v>
      </c>
      <c r="C89" t="s">
        <v>211</v>
      </c>
      <c r="D89" t="s">
        <v>207</v>
      </c>
      <c r="E89" t="s">
        <v>18</v>
      </c>
      <c r="F89" t="s">
        <v>49</v>
      </c>
      <c r="G89" s="11" t="s">
        <v>227</v>
      </c>
      <c r="H89" s="8" t="s">
        <v>286</v>
      </c>
      <c r="I89">
        <v>10</v>
      </c>
      <c r="J89">
        <v>50</v>
      </c>
      <c r="K89" s="9">
        <v>4529</v>
      </c>
      <c r="L89" s="10">
        <f t="shared" si="1"/>
        <v>452.9</v>
      </c>
      <c r="M89" s="5" t="s">
        <v>212</v>
      </c>
    </row>
    <row r="90" spans="2:13" x14ac:dyDescent="0.25">
      <c r="B90" t="s">
        <v>206</v>
      </c>
      <c r="C90" t="s">
        <v>213</v>
      </c>
      <c r="D90" t="s">
        <v>207</v>
      </c>
      <c r="E90" t="s">
        <v>18</v>
      </c>
      <c r="F90" t="s">
        <v>49</v>
      </c>
      <c r="G90" s="11" t="s">
        <v>227</v>
      </c>
      <c r="H90" s="8" t="s">
        <v>286</v>
      </c>
      <c r="I90">
        <v>30</v>
      </c>
      <c r="J90">
        <v>50</v>
      </c>
      <c r="K90" s="9">
        <v>9752</v>
      </c>
      <c r="L90" s="10">
        <f t="shared" si="1"/>
        <v>325.06666666666666</v>
      </c>
      <c r="M90" s="5" t="s">
        <v>214</v>
      </c>
    </row>
    <row r="91" spans="2:13" x14ac:dyDescent="0.25">
      <c r="B91" t="s">
        <v>206</v>
      </c>
      <c r="C91" t="s">
        <v>215</v>
      </c>
      <c r="D91" t="s">
        <v>207</v>
      </c>
      <c r="E91" t="s">
        <v>18</v>
      </c>
      <c r="F91" t="s">
        <v>49</v>
      </c>
      <c r="G91" s="11" t="s">
        <v>228</v>
      </c>
      <c r="H91" s="11" t="s">
        <v>288</v>
      </c>
      <c r="I91">
        <v>10</v>
      </c>
      <c r="J91">
        <v>75</v>
      </c>
      <c r="K91" s="9">
        <v>9883</v>
      </c>
      <c r="L91" s="10">
        <f t="shared" si="1"/>
        <v>988.3</v>
      </c>
      <c r="M91" s="5" t="s">
        <v>216</v>
      </c>
    </row>
    <row r="92" spans="2:13" x14ac:dyDescent="0.25">
      <c r="B92" t="s">
        <v>206</v>
      </c>
      <c r="C92" t="s">
        <v>217</v>
      </c>
      <c r="D92" t="s">
        <v>207</v>
      </c>
      <c r="E92" t="s">
        <v>18</v>
      </c>
      <c r="F92" t="s">
        <v>49</v>
      </c>
      <c r="G92" s="11" t="s">
        <v>227</v>
      </c>
      <c r="H92" s="8" t="s">
        <v>286</v>
      </c>
      <c r="I92">
        <v>30</v>
      </c>
      <c r="J92">
        <v>75</v>
      </c>
      <c r="K92" s="9">
        <v>23407</v>
      </c>
      <c r="L92" s="10">
        <f t="shared" si="1"/>
        <v>780.23333333333335</v>
      </c>
      <c r="M92" s="5" t="s">
        <v>218</v>
      </c>
    </row>
    <row r="93" spans="2:13" x14ac:dyDescent="0.25">
      <c r="B93" t="s">
        <v>206</v>
      </c>
      <c r="C93" t="s">
        <v>219</v>
      </c>
      <c r="D93" t="s">
        <v>207</v>
      </c>
      <c r="E93" t="s">
        <v>18</v>
      </c>
      <c r="F93" t="s">
        <v>49</v>
      </c>
      <c r="G93" s="11" t="s">
        <v>227</v>
      </c>
      <c r="H93" s="8" t="s">
        <v>286</v>
      </c>
      <c r="I93">
        <v>10</v>
      </c>
      <c r="J93">
        <v>75</v>
      </c>
      <c r="K93" s="9">
        <v>6243</v>
      </c>
      <c r="L93" s="10">
        <f t="shared" si="1"/>
        <v>624.29999999999995</v>
      </c>
      <c r="M93" s="5" t="s">
        <v>220</v>
      </c>
    </row>
    <row r="94" spans="2:13" x14ac:dyDescent="0.25">
      <c r="B94" t="s">
        <v>206</v>
      </c>
      <c r="C94" t="s">
        <v>221</v>
      </c>
      <c r="D94" t="s">
        <v>207</v>
      </c>
      <c r="E94" t="s">
        <v>18</v>
      </c>
      <c r="F94" t="s">
        <v>49</v>
      </c>
      <c r="G94" s="11" t="s">
        <v>228</v>
      </c>
      <c r="H94" s="11" t="s">
        <v>288</v>
      </c>
      <c r="I94">
        <v>30</v>
      </c>
      <c r="J94">
        <v>100</v>
      </c>
      <c r="K94" s="9">
        <v>46813</v>
      </c>
      <c r="L94" s="10">
        <f t="shared" si="1"/>
        <v>1560.4333333333334</v>
      </c>
      <c r="M94" s="5" t="s">
        <v>222</v>
      </c>
    </row>
    <row r="95" spans="2:13" x14ac:dyDescent="0.25">
      <c r="B95" t="s">
        <v>206</v>
      </c>
      <c r="C95" t="s">
        <v>223</v>
      </c>
      <c r="D95" t="s">
        <v>207</v>
      </c>
      <c r="E95" t="s">
        <v>224</v>
      </c>
      <c r="F95" t="s">
        <v>58</v>
      </c>
      <c r="G95" s="11" t="s">
        <v>227</v>
      </c>
      <c r="H95" s="11" t="s">
        <v>286</v>
      </c>
      <c r="I95">
        <v>10</v>
      </c>
      <c r="J95">
        <v>50</v>
      </c>
      <c r="K95" s="9">
        <v>4300</v>
      </c>
      <c r="L95" s="10">
        <f t="shared" si="1"/>
        <v>430</v>
      </c>
      <c r="M95" s="5" t="s">
        <v>225</v>
      </c>
    </row>
    <row r="96" spans="2:13" x14ac:dyDescent="0.25">
      <c r="B96" t="s">
        <v>206</v>
      </c>
      <c r="C96" t="s">
        <v>226</v>
      </c>
      <c r="D96" t="s">
        <v>207</v>
      </c>
      <c r="E96" t="s">
        <v>224</v>
      </c>
      <c r="F96" t="s">
        <v>58</v>
      </c>
      <c r="G96" s="11" t="s">
        <v>228</v>
      </c>
      <c r="H96" s="11" t="s">
        <v>288</v>
      </c>
      <c r="I96">
        <v>30</v>
      </c>
      <c r="J96">
        <v>50</v>
      </c>
      <c r="K96" s="9">
        <v>24300</v>
      </c>
      <c r="L96" s="10">
        <f t="shared" si="1"/>
        <v>810</v>
      </c>
      <c r="M96" s="5" t="s">
        <v>229</v>
      </c>
    </row>
    <row r="97" spans="2:13" x14ac:dyDescent="0.25">
      <c r="B97" t="s">
        <v>206</v>
      </c>
      <c r="C97" t="s">
        <v>230</v>
      </c>
      <c r="D97" t="s">
        <v>207</v>
      </c>
      <c r="E97" t="s">
        <v>224</v>
      </c>
      <c r="F97" t="s">
        <v>231</v>
      </c>
      <c r="G97" s="11" t="s">
        <v>228</v>
      </c>
      <c r="H97" s="11" t="s">
        <v>288</v>
      </c>
      <c r="I97">
        <v>15</v>
      </c>
      <c r="J97">
        <v>50</v>
      </c>
      <c r="K97" s="9">
        <v>14520</v>
      </c>
      <c r="L97" s="10">
        <f t="shared" si="1"/>
        <v>968</v>
      </c>
      <c r="M97" s="5" t="s">
        <v>232</v>
      </c>
    </row>
    <row r="98" spans="2:13" x14ac:dyDescent="0.25">
      <c r="B98" t="s">
        <v>206</v>
      </c>
      <c r="C98" t="s">
        <v>234</v>
      </c>
      <c r="D98" t="s">
        <v>207</v>
      </c>
      <c r="E98" t="s">
        <v>224</v>
      </c>
      <c r="F98" t="s">
        <v>231</v>
      </c>
      <c r="G98" s="11" t="s">
        <v>228</v>
      </c>
      <c r="H98" s="11" t="s">
        <v>288</v>
      </c>
      <c r="I98">
        <v>30</v>
      </c>
      <c r="J98">
        <v>50</v>
      </c>
      <c r="K98" s="9">
        <v>29040</v>
      </c>
      <c r="L98" s="10">
        <f t="shared" si="1"/>
        <v>968</v>
      </c>
      <c r="M98" s="5" t="s">
        <v>233</v>
      </c>
    </row>
    <row r="99" spans="2:13" x14ac:dyDescent="0.25">
      <c r="B99" t="s">
        <v>206</v>
      </c>
      <c r="C99" t="s">
        <v>235</v>
      </c>
      <c r="D99" t="s">
        <v>207</v>
      </c>
      <c r="E99" t="s">
        <v>224</v>
      </c>
      <c r="F99" t="s">
        <v>58</v>
      </c>
      <c r="G99" s="11" t="s">
        <v>227</v>
      </c>
      <c r="H99" s="11" t="s">
        <v>286</v>
      </c>
      <c r="I99">
        <v>15</v>
      </c>
      <c r="J99">
        <v>100</v>
      </c>
      <c r="K99" s="9">
        <v>17610</v>
      </c>
      <c r="L99" s="10">
        <f t="shared" si="1"/>
        <v>1174</v>
      </c>
      <c r="M99" s="5" t="s">
        <v>236</v>
      </c>
    </row>
    <row r="100" spans="2:13" x14ac:dyDescent="0.25">
      <c r="B100" t="s">
        <v>206</v>
      </c>
      <c r="C100" t="s">
        <v>237</v>
      </c>
      <c r="D100" t="s">
        <v>207</v>
      </c>
      <c r="E100" t="s">
        <v>18</v>
      </c>
      <c r="F100" t="s">
        <v>90</v>
      </c>
      <c r="G100" s="11" t="s">
        <v>228</v>
      </c>
      <c r="H100" s="11" t="s">
        <v>288</v>
      </c>
      <c r="I100">
        <v>10</v>
      </c>
      <c r="J100">
        <v>75</v>
      </c>
      <c r="K100" s="9">
        <v>12075</v>
      </c>
      <c r="L100" s="10">
        <f t="shared" si="1"/>
        <v>1207.5</v>
      </c>
      <c r="M100" s="5" t="s">
        <v>238</v>
      </c>
    </row>
    <row r="101" spans="2:13" x14ac:dyDescent="0.25">
      <c r="B101" t="s">
        <v>206</v>
      </c>
      <c r="C101" t="s">
        <v>239</v>
      </c>
      <c r="D101" t="s">
        <v>207</v>
      </c>
      <c r="E101" t="s">
        <v>18</v>
      </c>
      <c r="F101" t="s">
        <v>90</v>
      </c>
      <c r="G101" s="11" t="s">
        <v>228</v>
      </c>
      <c r="H101" s="11" t="s">
        <v>288</v>
      </c>
      <c r="I101">
        <v>30</v>
      </c>
      <c r="J101">
        <v>75</v>
      </c>
      <c r="K101" s="9">
        <v>39213</v>
      </c>
      <c r="L101" s="10">
        <f t="shared" si="1"/>
        <v>1307.0999999999999</v>
      </c>
      <c r="M101" s="5" t="s">
        <v>240</v>
      </c>
    </row>
    <row r="102" spans="2:13" x14ac:dyDescent="0.25">
      <c r="B102" t="s">
        <v>206</v>
      </c>
      <c r="C102" t="s">
        <v>241</v>
      </c>
      <c r="D102" t="s">
        <v>207</v>
      </c>
      <c r="E102" t="s">
        <v>18</v>
      </c>
      <c r="F102" t="s">
        <v>90</v>
      </c>
      <c r="G102" s="11" t="s">
        <v>228</v>
      </c>
      <c r="H102" s="11" t="s">
        <v>288</v>
      </c>
      <c r="I102">
        <v>12</v>
      </c>
      <c r="J102">
        <v>100</v>
      </c>
      <c r="K102" s="9">
        <v>23931</v>
      </c>
      <c r="L102" s="10">
        <f t="shared" si="1"/>
        <v>1994.25</v>
      </c>
      <c r="M102" s="5" t="s">
        <v>242</v>
      </c>
    </row>
    <row r="103" spans="2:13" x14ac:dyDescent="0.25">
      <c r="B103" t="s">
        <v>206</v>
      </c>
      <c r="C103" t="s">
        <v>243</v>
      </c>
      <c r="D103" t="s">
        <v>207</v>
      </c>
      <c r="E103" t="s">
        <v>18</v>
      </c>
      <c r="F103" t="s">
        <v>90</v>
      </c>
      <c r="G103" s="11" t="s">
        <v>228</v>
      </c>
      <c r="H103" s="11" t="s">
        <v>288</v>
      </c>
      <c r="I103">
        <v>30</v>
      </c>
      <c r="J103">
        <v>100</v>
      </c>
      <c r="K103" s="9">
        <v>59828</v>
      </c>
      <c r="L103" s="10">
        <f t="shared" si="1"/>
        <v>1994.2666666666667</v>
      </c>
      <c r="M103" s="5" t="s">
        <v>244</v>
      </c>
    </row>
    <row r="104" spans="2:13" x14ac:dyDescent="0.25">
      <c r="B104" t="s">
        <v>27</v>
      </c>
      <c r="C104" t="s">
        <v>245</v>
      </c>
      <c r="D104" t="s">
        <v>27</v>
      </c>
      <c r="E104" t="s">
        <v>26</v>
      </c>
      <c r="F104" t="s">
        <v>48</v>
      </c>
      <c r="G104" s="11" t="s">
        <v>228</v>
      </c>
      <c r="H104" s="11" t="s">
        <v>288</v>
      </c>
      <c r="I104">
        <v>20</v>
      </c>
      <c r="J104">
        <v>50</v>
      </c>
      <c r="K104" s="7">
        <f>540*I104</f>
        <v>10800</v>
      </c>
      <c r="L104" s="10">
        <f t="shared" si="1"/>
        <v>540</v>
      </c>
      <c r="M104" s="5" t="s">
        <v>246</v>
      </c>
    </row>
    <row r="105" spans="2:13" x14ac:dyDescent="0.25">
      <c r="B105" t="s">
        <v>27</v>
      </c>
      <c r="C105" t="s">
        <v>247</v>
      </c>
      <c r="D105" t="s">
        <v>27</v>
      </c>
      <c r="E105" t="s">
        <v>26</v>
      </c>
      <c r="F105" t="s">
        <v>48</v>
      </c>
      <c r="G105" s="11" t="s">
        <v>228</v>
      </c>
      <c r="H105" s="11" t="s">
        <v>288</v>
      </c>
      <c r="I105">
        <v>20</v>
      </c>
      <c r="J105">
        <v>75</v>
      </c>
      <c r="K105" s="7">
        <f>810*I105</f>
        <v>16200</v>
      </c>
      <c r="L105" s="10">
        <f t="shared" si="1"/>
        <v>810</v>
      </c>
      <c r="M105" s="5" t="s">
        <v>248</v>
      </c>
    </row>
    <row r="106" spans="2:13" x14ac:dyDescent="0.25">
      <c r="B106" t="s">
        <v>27</v>
      </c>
      <c r="C106" t="s">
        <v>249</v>
      </c>
      <c r="D106" t="s">
        <v>27</v>
      </c>
      <c r="E106" t="s">
        <v>26</v>
      </c>
      <c r="F106" t="s">
        <v>48</v>
      </c>
      <c r="G106" s="11" t="s">
        <v>228</v>
      </c>
      <c r="H106" s="11" t="s">
        <v>288</v>
      </c>
      <c r="I106">
        <v>20</v>
      </c>
      <c r="J106">
        <v>100</v>
      </c>
      <c r="K106" s="7">
        <f>1215*I106</f>
        <v>24300</v>
      </c>
      <c r="L106" s="10">
        <f t="shared" si="1"/>
        <v>1215</v>
      </c>
      <c r="M106" s="5" t="s">
        <v>250</v>
      </c>
    </row>
    <row r="107" spans="2:13" x14ac:dyDescent="0.25">
      <c r="B107" t="s">
        <v>27</v>
      </c>
      <c r="C107" t="s">
        <v>251</v>
      </c>
      <c r="D107" t="s">
        <v>27</v>
      </c>
      <c r="E107" t="s">
        <v>26</v>
      </c>
      <c r="F107" t="s">
        <v>48</v>
      </c>
      <c r="G107" s="11" t="s">
        <v>228</v>
      </c>
      <c r="H107" s="11" t="s">
        <v>288</v>
      </c>
      <c r="I107">
        <v>20</v>
      </c>
      <c r="J107">
        <v>100</v>
      </c>
      <c r="K107" s="7">
        <f>1400*I107</f>
        <v>28000</v>
      </c>
      <c r="L107" s="10">
        <f t="shared" si="1"/>
        <v>1400</v>
      </c>
      <c r="M107" s="5" t="s">
        <v>252</v>
      </c>
    </row>
    <row r="108" spans="2:13" x14ac:dyDescent="0.25">
      <c r="B108" t="s">
        <v>259</v>
      </c>
      <c r="C108" t="s">
        <v>258</v>
      </c>
      <c r="D108" t="s">
        <v>261</v>
      </c>
      <c r="E108" t="s">
        <v>259</v>
      </c>
      <c r="F108" t="s">
        <v>49</v>
      </c>
      <c r="G108" s="11" t="s">
        <v>228</v>
      </c>
      <c r="H108" s="11" t="s">
        <v>288</v>
      </c>
      <c r="I108">
        <v>1</v>
      </c>
      <c r="J108">
        <v>50</v>
      </c>
      <c r="K108" s="7">
        <v>526</v>
      </c>
      <c r="L108" s="10">
        <f t="shared" si="1"/>
        <v>526</v>
      </c>
      <c r="M108" s="5" t="s">
        <v>260</v>
      </c>
    </row>
    <row r="109" spans="2:13" x14ac:dyDescent="0.25">
      <c r="B109" t="s">
        <v>259</v>
      </c>
      <c r="C109" t="s">
        <v>262</v>
      </c>
      <c r="D109" t="s">
        <v>261</v>
      </c>
      <c r="E109" t="s">
        <v>259</v>
      </c>
      <c r="F109" t="s">
        <v>49</v>
      </c>
      <c r="G109" s="11" t="s">
        <v>228</v>
      </c>
      <c r="H109" s="11" t="s">
        <v>288</v>
      </c>
      <c r="I109">
        <v>1</v>
      </c>
      <c r="J109">
        <v>75</v>
      </c>
      <c r="K109" s="7">
        <v>790</v>
      </c>
      <c r="L109" s="10">
        <f t="shared" si="1"/>
        <v>790</v>
      </c>
      <c r="M109" s="5" t="s">
        <v>263</v>
      </c>
    </row>
    <row r="110" spans="2:13" x14ac:dyDescent="0.25">
      <c r="B110" t="s">
        <v>259</v>
      </c>
      <c r="C110" t="s">
        <v>264</v>
      </c>
      <c r="D110" t="s">
        <v>261</v>
      </c>
      <c r="E110" t="s">
        <v>259</v>
      </c>
      <c r="F110" t="s">
        <v>49</v>
      </c>
      <c r="G110" s="11" t="s">
        <v>228</v>
      </c>
      <c r="H110" s="11" t="s">
        <v>288</v>
      </c>
      <c r="I110">
        <v>1</v>
      </c>
      <c r="J110">
        <v>100</v>
      </c>
      <c r="K110" s="7">
        <v>1239</v>
      </c>
      <c r="L110" s="10">
        <f t="shared" si="1"/>
        <v>1239</v>
      </c>
      <c r="M110" s="5" t="s">
        <v>265</v>
      </c>
    </row>
    <row r="111" spans="2:13" x14ac:dyDescent="0.25">
      <c r="B111" t="s">
        <v>267</v>
      </c>
      <c r="C111" t="s">
        <v>266</v>
      </c>
      <c r="D111" t="s">
        <v>268</v>
      </c>
      <c r="E111" t="s">
        <v>12</v>
      </c>
      <c r="F111" t="s">
        <v>58</v>
      </c>
      <c r="G111" s="11" t="s">
        <v>228</v>
      </c>
      <c r="H111" s="11" t="s">
        <v>288</v>
      </c>
      <c r="I111">
        <v>1</v>
      </c>
      <c r="J111">
        <v>50</v>
      </c>
      <c r="K111" s="7">
        <v>573</v>
      </c>
      <c r="L111" s="10">
        <f t="shared" si="1"/>
        <v>573</v>
      </c>
      <c r="M111" s="5" t="s">
        <v>269</v>
      </c>
    </row>
    <row r="112" spans="2:13" x14ac:dyDescent="0.25">
      <c r="B112" t="s">
        <v>267</v>
      </c>
      <c r="C112" t="s">
        <v>270</v>
      </c>
      <c r="D112" t="s">
        <v>268</v>
      </c>
      <c r="E112" t="s">
        <v>12</v>
      </c>
      <c r="F112" t="s">
        <v>58</v>
      </c>
      <c r="G112" s="11" t="s">
        <v>228</v>
      </c>
      <c r="H112" s="11" t="s">
        <v>288</v>
      </c>
      <c r="I112">
        <v>1</v>
      </c>
      <c r="J112">
        <v>75</v>
      </c>
      <c r="K112" s="7">
        <v>909</v>
      </c>
      <c r="L112" s="10">
        <f t="shared" si="1"/>
        <v>909</v>
      </c>
      <c r="M112" s="5" t="s">
        <v>271</v>
      </c>
    </row>
    <row r="113" spans="2:14" x14ac:dyDescent="0.25">
      <c r="B113" t="s">
        <v>267</v>
      </c>
      <c r="C113" t="s">
        <v>272</v>
      </c>
      <c r="D113" t="s">
        <v>268</v>
      </c>
      <c r="E113" t="s">
        <v>12</v>
      </c>
      <c r="F113" t="s">
        <v>58</v>
      </c>
      <c r="G113" s="11" t="s">
        <v>228</v>
      </c>
      <c r="H113" s="11" t="s">
        <v>288</v>
      </c>
      <c r="I113">
        <v>1</v>
      </c>
      <c r="J113">
        <v>100</v>
      </c>
      <c r="K113" s="9">
        <v>1466</v>
      </c>
      <c r="L113" s="10">
        <f t="shared" si="1"/>
        <v>1466</v>
      </c>
      <c r="M113" s="5" t="s">
        <v>273</v>
      </c>
    </row>
    <row r="114" spans="2:14" x14ac:dyDescent="0.25">
      <c r="B114" t="s">
        <v>267</v>
      </c>
      <c r="C114" t="s">
        <v>274</v>
      </c>
      <c r="D114" t="s">
        <v>268</v>
      </c>
      <c r="E114" t="s">
        <v>34</v>
      </c>
      <c r="F114" t="s">
        <v>49</v>
      </c>
      <c r="G114" s="11" t="s">
        <v>228</v>
      </c>
      <c r="H114" s="11" t="s">
        <v>290</v>
      </c>
      <c r="I114">
        <v>1</v>
      </c>
      <c r="J114">
        <v>100</v>
      </c>
      <c r="K114" s="7">
        <v>1132</v>
      </c>
      <c r="L114" s="10">
        <f t="shared" si="1"/>
        <v>1132</v>
      </c>
      <c r="M114" s="5" t="s">
        <v>275</v>
      </c>
    </row>
    <row r="115" spans="2:14" x14ac:dyDescent="0.25">
      <c r="B115" t="s">
        <v>267</v>
      </c>
      <c r="C115" t="s">
        <v>276</v>
      </c>
      <c r="D115" t="s">
        <v>268</v>
      </c>
      <c r="E115" t="s">
        <v>289</v>
      </c>
      <c r="F115" t="s">
        <v>48</v>
      </c>
      <c r="G115" s="11" t="s">
        <v>228</v>
      </c>
      <c r="H115" s="11" t="s">
        <v>288</v>
      </c>
      <c r="I115">
        <v>1</v>
      </c>
      <c r="J115">
        <v>100</v>
      </c>
      <c r="K115" s="7">
        <v>2200</v>
      </c>
      <c r="L115" s="10">
        <f t="shared" si="1"/>
        <v>2200</v>
      </c>
      <c r="M115" s="5" t="s">
        <v>277</v>
      </c>
    </row>
    <row r="116" spans="2:14" x14ac:dyDescent="0.25">
      <c r="B116" t="s">
        <v>279</v>
      </c>
      <c r="C116" t="s">
        <v>278</v>
      </c>
      <c r="D116" t="s">
        <v>279</v>
      </c>
      <c r="E116" t="s">
        <v>34</v>
      </c>
      <c r="F116" t="s">
        <v>49</v>
      </c>
      <c r="G116" s="11" t="s">
        <v>228</v>
      </c>
      <c r="H116" s="11" t="s">
        <v>290</v>
      </c>
      <c r="I116">
        <v>1</v>
      </c>
      <c r="J116">
        <v>50</v>
      </c>
      <c r="K116" s="7">
        <v>496.32</v>
      </c>
      <c r="L116" s="10">
        <f t="shared" si="1"/>
        <v>496.32</v>
      </c>
      <c r="M116" s="5" t="s">
        <v>280</v>
      </c>
    </row>
    <row r="117" spans="2:14" x14ac:dyDescent="0.25">
      <c r="B117" t="s">
        <v>279</v>
      </c>
      <c r="C117" t="s">
        <v>281</v>
      </c>
      <c r="D117" t="s">
        <v>279</v>
      </c>
      <c r="E117" t="s">
        <v>34</v>
      </c>
      <c r="F117" t="s">
        <v>49</v>
      </c>
      <c r="G117" s="11" t="s">
        <v>228</v>
      </c>
      <c r="H117" s="11" t="s">
        <v>290</v>
      </c>
      <c r="I117">
        <v>1</v>
      </c>
      <c r="J117">
        <v>75</v>
      </c>
      <c r="K117" s="7">
        <v>816.88</v>
      </c>
      <c r="L117" s="10">
        <f t="shared" si="1"/>
        <v>816.88</v>
      </c>
      <c r="M117" s="5" t="s">
        <v>282</v>
      </c>
    </row>
    <row r="118" spans="2:14" x14ac:dyDescent="0.25">
      <c r="B118" t="s">
        <v>279</v>
      </c>
      <c r="C118" t="s">
        <v>283</v>
      </c>
      <c r="D118" t="s">
        <v>279</v>
      </c>
      <c r="E118" t="s">
        <v>34</v>
      </c>
      <c r="F118" t="s">
        <v>49</v>
      </c>
      <c r="G118" s="11" t="s">
        <v>228</v>
      </c>
      <c r="H118" s="11" t="s">
        <v>290</v>
      </c>
      <c r="I118">
        <v>1</v>
      </c>
      <c r="J118">
        <v>100</v>
      </c>
      <c r="K118" s="7">
        <v>1208.69</v>
      </c>
      <c r="L118" s="10">
        <f t="shared" si="1"/>
        <v>1208.69</v>
      </c>
      <c r="M118" s="5" t="s">
        <v>284</v>
      </c>
    </row>
    <row r="119" spans="2:14" x14ac:dyDescent="0.25">
      <c r="B119" t="s">
        <v>292</v>
      </c>
      <c r="C119" t="s">
        <v>291</v>
      </c>
      <c r="D119" t="s">
        <v>292</v>
      </c>
      <c r="E119" t="s">
        <v>34</v>
      </c>
      <c r="F119" t="s">
        <v>49</v>
      </c>
      <c r="G119" s="11" t="s">
        <v>228</v>
      </c>
      <c r="H119" s="11" t="s">
        <v>290</v>
      </c>
      <c r="I119">
        <v>1</v>
      </c>
      <c r="J119">
        <v>50</v>
      </c>
      <c r="K119" s="7">
        <v>573</v>
      </c>
      <c r="L119" s="10">
        <f t="shared" si="1"/>
        <v>573</v>
      </c>
      <c r="M119" s="5" t="s">
        <v>293</v>
      </c>
    </row>
    <row r="120" spans="2:14" x14ac:dyDescent="0.25">
      <c r="B120" t="s">
        <v>292</v>
      </c>
      <c r="C120" t="s">
        <v>295</v>
      </c>
      <c r="D120" t="s">
        <v>292</v>
      </c>
      <c r="E120" t="s">
        <v>34</v>
      </c>
      <c r="F120" t="s">
        <v>49</v>
      </c>
      <c r="G120" s="11" t="s">
        <v>228</v>
      </c>
      <c r="H120" s="11" t="s">
        <v>290</v>
      </c>
      <c r="I120">
        <v>1</v>
      </c>
      <c r="J120">
        <v>75</v>
      </c>
      <c r="K120" s="7">
        <v>909</v>
      </c>
      <c r="L120" s="10">
        <f t="shared" si="1"/>
        <v>909</v>
      </c>
      <c r="M120" s="5" t="s">
        <v>294</v>
      </c>
    </row>
    <row r="121" spans="2:14" x14ac:dyDescent="0.25">
      <c r="B121" t="s">
        <v>292</v>
      </c>
      <c r="C121" t="s">
        <v>296</v>
      </c>
      <c r="D121" t="s">
        <v>292</v>
      </c>
      <c r="E121" t="s">
        <v>34</v>
      </c>
      <c r="F121" t="s">
        <v>49</v>
      </c>
      <c r="G121" s="11" t="s">
        <v>228</v>
      </c>
      <c r="H121" s="11" t="s">
        <v>290</v>
      </c>
      <c r="I121">
        <v>1</v>
      </c>
      <c r="J121">
        <v>100</v>
      </c>
      <c r="K121" s="7">
        <v>1466</v>
      </c>
      <c r="L121" s="10">
        <f t="shared" si="1"/>
        <v>1466</v>
      </c>
      <c r="M121" t="s">
        <v>297</v>
      </c>
      <c r="N121" t="s">
        <v>298</v>
      </c>
    </row>
  </sheetData>
  <autoFilter ref="B7:M121"/>
  <hyperlinks>
    <hyperlink ref="M16" display="https://www.ozon.ru/product/shlang-dlya-drenazhnogo-nasosa-morozostoykiy-armirovannyy-d-50-mm-dlina-5-metrov-tuboflex-domovod-730786949/?asb=eSNYla%252BFt72irygAArptg9MtNsE3GRNbng5gKD%252BwcgQ%253D&amp;asb2=gN3d4-vqgwLkTvFqj8xGtghaZpxI6liv_HD8djNIo0xUQidLdZS0"/>
    <hyperlink ref="M17" display="https://www.ozon.ru/product/shlang-dlya-drenazhnogo-nasosa-morozostoykiy-iz-pvh-d-50-mm-dlina-10-metrov-tuboflex-naporno-731634140/?asb=eSNYla%252BFt72irygAArptg9MtNsE3GRNbng5gKD%252BwcgQ%253D&amp;asb2=gN3d4-vqgwLkTvFqj8xGtghaZpxI6liv_HD8djNIo0xUQidLdZS0v3-ZH"/>
    <hyperlink ref="M19" display="https://www.ozon.ru/product/shlang-dlya-drenazhnogo-nasosa-morozostoykiy-armirovannyy-naporno-vsasyvayushchiy-d50-mm-5-645088120/?asb=L8X4x5%252BLV3zrWOAZCw1YlyUZulSE785dix0HeRtFrGE%253D&amp;asb2=1ZTcq36EaKTZd0FC2-YpX5AutFSELfLCKZcGoSAwzyuObvPXKScf84NGdbXhc5r"/>
    <hyperlink ref="M20" display="https://www.ozon.ru/product/shlang-dlya-drenazhnogo-nasosa-morozostoykiy-armirovannyy-naporno-vsasyvayushchiy-d50-mm-10-645068337/?asb=L8X4x5%252BLV3zrWOAZCw1YlyUZulSE785dix0HeRtFrGE%253D&amp;asb2=1ZTcq36EaKTZd0FC2-YpX5AutFSELfLCKZcGoSAwzyuObvPXKScf84NGdbXhc5"/>
    <hyperlink ref="M21" display="https://www.ozon.ru/product/shlang-dlya-drenazhnogo-nasosa-morozostoykiy-armirovannyy-naporno-vsasyvayushchiy-d50-mm-30-645514107/?asb=L8X4x5%252BLV3zrWOAZCw1YlyUZulSE785dix0HeRtFrGE%253D&amp;asb2=1ZTcq36EaKTZd0FC2-YpX5AutFSELfLCKZcGoSAwzyuObvPXKScf84NGdbXhc5"/>
    <hyperlink ref="M22" display="https://www.ozon.ru/product/shlang-assenizatorskiy-usilennyy-naporno-vsasyvayushchiy-50-mm-2-10-atm-gofrirovannyy-915361530/?asb=Upnw7X3nZosvpZLD%252BFb%252F6Rw5B%252BULSo6fiG%252Biki3dJQA%253D&amp;asb2=kmRWBW1KY9YfxIWio1OOwTkHJDggKfDHdPuiStZX9UPZlfrjnXBgwida"/>
    <hyperlink ref="M24" display="https://www.ozon.ru/product/shlang-naporno-vsasyvayushchiy-norma-morozoustoychivyy-vnutrenniy-diametr-d-50mm-30-m-siniy-tuboflex-804778068/?asb=EXXvrTpQmBBJ%252BtfT4fGmI2xsiZByiloBRsXrGgP66A4%253D&amp;asb2=LmpbSx-grRAaZsu374muQWlv6MN7mWXWfgC7UCGRR_15cJ2Fn8aeo"/>
    <hyperlink ref="M25" display="https://www.ozon.ru/product/shlang-naporno-vsasyvayushchiy-50mm-2-7-atm-gofrirovannyy-morozostoykiy-pvh-ot-40s-do-60s-zashchita-881462619/?asb=b2EPszb9FE%252FWAchajNi5RIqu3TRsmxxawMDD%252FQwo7As%253D&amp;asb2=vbdgAXrjj3fcrtXTyhZR_pn5xzm0PhnZjd6OBQYLql9nCFSyuK"/>
    <hyperlink ref="M29" display="https://www.ozon.ru/product/shlang-naporno-vsasyvayushchiy-50-mm-2-10-atm-sever-morozostoykiy-do-55s-assenizatorskiy-924792419/?asb=g%252FCVNPci7rLDqQp1hsYdmcL0d8MAWTN749PBpXs%252Bmb8%253D&amp;asb2=qKXbVrJKvzvrm5vPu0WHjIvmDSXbpA3JJeGGsaJQiqVWji5R2i2YnUw8XX3ok"/>
    <hyperlink ref="M31" display="https://www.ozon.ru/product/novem-shlang-naporno-vsasyvayushchiy-spiralno-armirovannyy-pvh-sever-10atm-50mm-10m-sever-10atm-806326506/?asb=biwmVFcLXEMvsqhsg0G9yGqcafkjaAD37sozoKl6JQU%253D&amp;asb2=AQ5ljMrFaznd_96AuUaFinsThxdLwI6LWBxbk8QNT4PbstPnlNMei_S6VTbvSg"/>
    <hyperlink ref="M49" display="https://www.ozon.ru/product/shlang-naporno-vsasyvayushchiy-75-mm-3-10-atm-sever-morozostoykiy-do-55s-assenizatorskiy-924796821/?asb=D7VV11oi2mXGZWZa2%252Fzt2Et9sPlW61JIUoG8KB6qQgQ%253D&amp;asb2=2MN5zfzy9pc6mNeEBviGD-LJM6rHdzGvqFD8MEoH_SRHWoWWaghaXakA7cVGLqTs&amp;"/>
    <hyperlink ref="M69" display="https://market.yandex.ru/product--oase-spiralnyi-shlang-zelenyi-2in-50mm/1700635947?cpc=FMN1DR1Bua1_k4vD-zdlLpszrfioZsrGk9sNbrkq5-i3NHOQoZizvfe0P_d8BAkYQSn5Y1J8bPbaSvaO2AlGvlS27TpXnZsR0YoW9At3IW67ZyM_5-cWF8e2bK5hYgzojOV3bF4f4UQWYJH_pAivh9GR3124ixF3--IGOfz"/>
    <hyperlink ref="M67" display="https://market.yandex.ru/product--shlang-wwq-hb-50-30b-2-50-mm-30-m/418964349?cpc=FMN1DR1Bua0HbOsfV-8IJ9pPJwfsWzCeB6OSqmciN2rKPhb5wnM26HFbtTxhT12Y-WbdgASnheeUIX97klGKyUFIIFbPgOEzQSqxEzOZBNMU8WUDSMWrdsRRRiFDXFRacTTtHQYUiI3LjUJ0mxjTi_gFi_4Guf9plMpFXLrFTHfd8"/>
    <hyperlink ref="M87" r:id="rId1"/>
    <hyperlink ref="M88" r:id="rId2"/>
    <hyperlink ref="M89" r:id="rId3"/>
    <hyperlink ref="M90" r:id="rId4"/>
    <hyperlink ref="M91" r:id="rId5"/>
    <hyperlink ref="M92" r:id="rId6"/>
    <hyperlink ref="M93" r:id="rId7"/>
    <hyperlink ref="M94" r:id="rId8"/>
    <hyperlink ref="M95" r:id="rId9"/>
    <hyperlink ref="M96" r:id="rId10"/>
    <hyperlink ref="M97" r:id="rId11"/>
    <hyperlink ref="M98" r:id="rId12"/>
    <hyperlink ref="M99" r:id="rId13"/>
    <hyperlink ref="M100" r:id="rId14"/>
    <hyperlink ref="M101" r:id="rId15"/>
    <hyperlink ref="M102" r:id="rId16"/>
    <hyperlink ref="M103" r:id="rId17"/>
    <hyperlink ref="M104" r:id="rId18"/>
    <hyperlink ref="M105" r:id="rId19"/>
    <hyperlink ref="M106" r:id="rId20"/>
    <hyperlink ref="M107" r:id="rId21"/>
    <hyperlink ref="M34" display="https://www.ozon.ru/product/fubag-shlang-dlya-motopompy-fht-2-8-naporno-vsasyvayushchiy-fubag-2-8-m-838702-924710555/?asb=XtPMKsewKSvYaSdnOxlPSMcfOpxEMMfO361Muk2OOCU%253D&amp;asb2=mOfTMDxMwy9f2tMKq-1WLvednI6ebogU6DXks1QLSEQQrvWtQyXTEs5tYb3kXJio&amp;avtc=1&amp;avte=2&amp;"/>
    <hyperlink ref="M50" r:id="rId22"/>
    <hyperlink ref="M108" r:id="rId23"/>
    <hyperlink ref="M109" r:id="rId24"/>
    <hyperlink ref="M110" r:id="rId25"/>
    <hyperlink ref="M111" r:id="rId26"/>
    <hyperlink ref="M112" r:id="rId27"/>
    <hyperlink ref="M113" r:id="rId28"/>
    <hyperlink ref="M114" r:id="rId29"/>
    <hyperlink ref="M115" r:id="rId30"/>
    <hyperlink ref="M116" r:id="rId31"/>
    <hyperlink ref="M117" r:id="rId32"/>
    <hyperlink ref="M118" r:id="rId33"/>
    <hyperlink ref="M119" r:id="rId34"/>
    <hyperlink ref="M120" r:id="rId35"/>
  </hyperlinks>
  <pageMargins left="0.7" right="0.7" top="0.75" bottom="0.75" header="0.3" footer="0.3"/>
  <pageSetup paperSize="9" orientation="portrait"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 полный PVC</vt:lpstr>
      <vt:lpstr>Рабочий стол PVC</vt:lpstr>
      <vt:lpstr>СВОД PVC</vt:lpstr>
      <vt:lpstr>БД PVC рукава</vt:lpstr>
      <vt:lpstr>БД PVC рукава полная</vt:lpstr>
      <vt:lpstr>Разница в цене длинн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vorobevav</dc:creator>
  <cp:lastModifiedBy>vorobevav</cp:lastModifiedBy>
  <dcterms:created xsi:type="dcterms:W3CDTF">2023-05-16T06:22:58Z</dcterms:created>
  <dcterms:modified xsi:type="dcterms:W3CDTF">2023-10-03T13:50:05Z</dcterms:modified>
</cp:coreProperties>
</file>