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13_ncr:1_{0C3A7FF6-EE27-48B8-9C73-946AFB722E49}" xr6:coauthVersionLast="47" xr6:coauthVersionMax="47" xr10:uidLastSave="{00000000-0000-0000-0000-000000000000}"/>
  <bookViews>
    <workbookView xWindow="-108" yWindow="-108" windowWidth="23256" windowHeight="12456" xr2:uid="{ACDBA15C-BAE3-44DC-8920-143A9F99FF97}"/>
  </bookViews>
  <sheets>
    <sheet name="Sheet1 (2)" sheetId="2" r:id="rId1"/>
    <sheet name="Sheet1" sheetId="1" r:id="rId2"/>
    <sheet name="Dashboard" sheetId="4" r:id="rId3"/>
    <sheet name="Detail1" sheetId="3" r:id="rId4"/>
  </sheets>
  <definedNames>
    <definedName name="ExternalData_1" localSheetId="0" hidden="1">'Sheet1 (2)'!$A$1:$J$26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6" i="2" l="1" a="1"/>
  <c r="AB6" i="2" s="1"/>
  <c r="H21" i="4"/>
  <c r="H18" i="4"/>
  <c r="H12" i="4" a="1"/>
  <c r="H12" i="4" s="1"/>
  <c r="A4" i="4" a="1"/>
  <c r="A4" i="4" s="1"/>
  <c r="L7" i="2" a="1"/>
  <c r="L7" i="2" s="1"/>
  <c r="L16" i="2" a="1"/>
  <c r="L16" i="2" s="1"/>
  <c r="AG14" i="2" a="1"/>
  <c r="AG14" i="2" s="1"/>
  <c r="Z13" i="2"/>
  <c r="M25" i="2"/>
  <c r="M2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6D022-B7A8-4C8E-8943-302C7D6F56E0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<sst xmlns="http://schemas.openxmlformats.org/spreadsheetml/2006/main" count="125" uniqueCount="60">
  <si>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</si>
  <si>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</si>
  <si>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</si>
  <si>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</si>
  <si>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</si>
  <si>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</si>
  <si>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</si>
  <si>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</si>
  <si>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</si>
  <si>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</si>
  <si>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</si>
  <si>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</si>
  <si>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</si>
  <si>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</si>
  <si>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</si>
  <si>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</si>
  <si>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</si>
  <si>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</si>
  <si>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</si>
  <si>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</si>
  <si>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</si>
  <si>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</si>
  <si>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</si>
  <si>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</si>
  <si>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</si>
  <si>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</si>
  <si>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</si>
  <si>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</si>
  <si>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</si>
  <si>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</si>
  <si>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</si>
  <si>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</si>
  <si>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</si>
  <si>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</si>
  <si>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</si>
  <si>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</si>
  <si>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</si>
  <si>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Grand Total</t>
  </si>
  <si>
    <t>Row Labels</t>
  </si>
  <si>
    <t>Top 5 Employee by performance</t>
  </si>
  <si>
    <t xml:space="preserve"> has the least variation in employee productivity</t>
  </si>
  <si>
    <t>StdDevp of Productivity_Score</t>
  </si>
  <si>
    <t>Productivity_efficiency_index</t>
  </si>
  <si>
    <t>Details for StdDevp of Productivity_Score - Department: IT</t>
  </si>
  <si>
    <t>Top 3 Employee based on PEI</t>
  </si>
  <si>
    <t>Average of Hours_Worked</t>
  </si>
  <si>
    <t>Average of Tasks_Completed</t>
  </si>
  <si>
    <t>Correlation b/w hours worked and Performace rating</t>
  </si>
  <si>
    <t>Correlation b/w Task completed and performace rating</t>
  </si>
  <si>
    <t>Hours_worked</t>
  </si>
  <si>
    <t>Productivity_score</t>
  </si>
  <si>
    <t>Task Completed</t>
  </si>
  <si>
    <t>Hours Worked</t>
  </si>
  <si>
    <t>Have a Performance Rating ≥ 4, AN Worked less than the average hours of all employees</t>
  </si>
  <si>
    <t>Task_per_hour</t>
  </si>
  <si>
    <t>most task-efficient employee based on this metric</t>
  </si>
  <si>
    <t>Rank based on PEI</t>
  </si>
  <si>
    <t>Top 5 employee based on productivity score</t>
  </si>
  <si>
    <t xml:space="preserve">(Here positive relation b/w hours_worked </t>
  </si>
  <si>
    <t>and productivity_score)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</si>
</sst>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Sheet1!$A$10:$A$14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Sheet1!$B$10:$B$14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7-4245-B7E0-E3686578C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3849631"/>
        <c:axId val="263850111"/>
      </c:barChart>
      <c:catAx>
        <c:axId val="26384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50111"/>
        <c:crosses val="autoZero"/>
        <c:auto val="1"/>
        <c:lblAlgn val="ctr"/>
        <c:lblOffset val="100"/>
        <c:noMultiLvlLbl val="0"/>
      </c:catAx>
      <c:valAx>
        <c:axId val="26385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4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[Rupali Excel pr 3.xlsx]Sheet1!PivotTable7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Sheet1!$AA$8</c:f>
              <c:strCache>
                <c:ptCount val="1"/>
                <c:pt idx="0">
                  <c:v>Average of Hours_Worked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Sheet1!$Z$9:$Z$13</c:f>
              <c:strCach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Sheet1!$AA$9:$AA$13</c:f>
              <c:numCache>
                <c:formatCode>General</c:formatCode>
                <c:ptCount val="4"/>
                <c:pt idx="0">
                  <c:v>26</c:v>
                </c:pt>
                <c:pt idx="1">
                  <c:v>31</c:v>
                </c:pt>
                <c:pt idx="2">
                  <c:v>37.666666666666664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6-4529-8D7E-0A7A0156401F}"/>
            </c:ext>
          </c:extLst>
        </c:ser>
        <c:ser>
          <c:idx val="1"/>
          <c:order val="1"/>
          <c:tx>
            <c:strRef>
              <c:f>Sheet1!$AB$8</c:f>
              <c:strCache>
                <c:ptCount val="1"/>
                <c:pt idx="0">
                  <c:v>Average of Tasks_Completed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Sheet1!$Z$9:$Z$13</c:f>
              <c:strCach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Sheet1!$AB$9:$AB$13</c:f>
              <c:numCache>
                <c:formatCode>General</c:formatCode>
                <c:ptCount val="4"/>
                <c:pt idx="0">
                  <c:v>32</c:v>
                </c:pt>
                <c:pt idx="1">
                  <c:v>41.714285714285715</c:v>
                </c:pt>
                <c:pt idx="2">
                  <c:v>56.833333333333336</c:v>
                </c:pt>
                <c:pt idx="3">
                  <c:v>74.666666666666671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E6-4529-8D7E-0A7A01564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152544"/>
        <c:axId val="1590151584"/>
      </c:barChart>
      <c:catAx>
        <c:axId val="159015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51584"/>
        <c:crosses val="autoZero"/>
        <c:auto val="1"/>
        <c:lblAlgn val="ctr"/>
        <c:lblOffset val="100"/>
        <c:noMultiLvlLbl val="0"/>
      </c:catAx>
      <c:valAx>
        <c:axId val="159015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5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990266841644792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920384951881E-2"/>
          <c:y val="8.8379629629629641E-2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Sheet1!$AE$2:$AE$26</c:f>
              <c:numCache>
                <c:formatCode>General</c:formatCode>
                <c:ptCount val="25"/>
                <c:pt idx="0">
                  <c:v>47</c:v>
                </c:pt>
                <c:pt idx="1">
                  <c:v>40</c:v>
                </c:pt>
                <c:pt idx="2">
                  <c:v>45</c:v>
                </c:pt>
                <c:pt idx="3">
                  <c:v>43</c:v>
                </c:pt>
                <c:pt idx="4">
                  <c:v>42</c:v>
                </c:pt>
                <c:pt idx="5">
                  <c:v>44</c:v>
                </c:pt>
                <c:pt idx="6">
                  <c:v>46</c:v>
                </c:pt>
                <c:pt idx="7">
                  <c:v>50</c:v>
                </c:pt>
                <c:pt idx="8">
                  <c:v>48</c:v>
                </c:pt>
                <c:pt idx="9">
                  <c:v>36</c:v>
                </c:pt>
                <c:pt idx="10">
                  <c:v>39</c:v>
                </c:pt>
                <c:pt idx="11">
                  <c:v>41</c:v>
                </c:pt>
                <c:pt idx="12">
                  <c:v>35</c:v>
                </c:pt>
                <c:pt idx="13">
                  <c:v>37</c:v>
                </c:pt>
                <c:pt idx="14">
                  <c:v>38</c:v>
                </c:pt>
                <c:pt idx="15">
                  <c:v>29</c:v>
                </c:pt>
                <c:pt idx="16">
                  <c:v>31</c:v>
                </c:pt>
                <c:pt idx="17">
                  <c:v>28</c:v>
                </c:pt>
                <c:pt idx="18">
                  <c:v>32</c:v>
                </c:pt>
                <c:pt idx="19">
                  <c:v>30</c:v>
                </c:pt>
                <c:pt idx="20">
                  <c:v>34</c:v>
                </c:pt>
                <c:pt idx="21">
                  <c:v>33</c:v>
                </c:pt>
                <c:pt idx="22">
                  <c:v>26</c:v>
                </c:pt>
                <c:pt idx="23">
                  <c:v>25</c:v>
                </c:pt>
                <c:pt idx="24">
                  <c:v>27</c:v>
                </c:pt>
              </c:numCache>
            </c:numRef>
          </c:xVal>
          <c:yVal>
            <c:numRef>
              <c:f>Sheet1!$AF$2:$AF$26</c:f>
              <c:numCache>
                <c:formatCode>General</c:formatCode>
                <c:ptCount val="25"/>
                <c:pt idx="0">
                  <c:v>99</c:v>
                </c:pt>
                <c:pt idx="1">
                  <c:v>90</c:v>
                </c:pt>
                <c:pt idx="2">
                  <c:v>95</c:v>
                </c:pt>
                <c:pt idx="3">
                  <c:v>93</c:v>
                </c:pt>
                <c:pt idx="4">
                  <c:v>92</c:v>
                </c:pt>
                <c:pt idx="5">
                  <c:v>94</c:v>
                </c:pt>
                <c:pt idx="6">
                  <c:v>96</c:v>
                </c:pt>
                <c:pt idx="7">
                  <c:v>100</c:v>
                </c:pt>
                <c:pt idx="8">
                  <c:v>98</c:v>
                </c:pt>
                <c:pt idx="9">
                  <c:v>78</c:v>
                </c:pt>
                <c:pt idx="10">
                  <c:v>87</c:v>
                </c:pt>
                <c:pt idx="11">
                  <c:v>89</c:v>
                </c:pt>
                <c:pt idx="12">
                  <c:v>80</c:v>
                </c:pt>
                <c:pt idx="13">
                  <c:v>83</c:v>
                </c:pt>
                <c:pt idx="14">
                  <c:v>85</c:v>
                </c:pt>
                <c:pt idx="15">
                  <c:v>68</c:v>
                </c:pt>
                <c:pt idx="16">
                  <c:v>72</c:v>
                </c:pt>
                <c:pt idx="17">
                  <c:v>65</c:v>
                </c:pt>
                <c:pt idx="18">
                  <c:v>74</c:v>
                </c:pt>
                <c:pt idx="19">
                  <c:v>70</c:v>
                </c:pt>
                <c:pt idx="20">
                  <c:v>76</c:v>
                </c:pt>
                <c:pt idx="21">
                  <c:v>75</c:v>
                </c:pt>
                <c:pt idx="22">
                  <c:v>62</c:v>
                </c:pt>
                <c:pt idx="23">
                  <c:v>60</c:v>
                </c:pt>
                <c:pt idx="24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A-47F2-8E23-FE4397253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248192"/>
        <c:axId val="1739256832"/>
      </c:scatterChart>
      <c:valAx>
        <c:axId val="173924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256832"/>
        <c:crosses val="autoZero"/>
        <c:crossBetween val="midCat"/>
      </c:valAx>
      <c:valAx>
        <c:axId val="173925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24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63471128608924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Sheet1!$BG$2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Sheet1!$BF$3:$BF$27</c:f>
              <c:numCache>
                <c:formatCode>General</c:formatCode>
                <c:ptCount val="25"/>
                <c:pt idx="0">
                  <c:v>79</c:v>
                </c:pt>
                <c:pt idx="1">
                  <c:v>65</c:v>
                </c:pt>
                <c:pt idx="2">
                  <c:v>75</c:v>
                </c:pt>
                <c:pt idx="3">
                  <c:v>75</c:v>
                </c:pt>
                <c:pt idx="4">
                  <c:v>70</c:v>
                </c:pt>
                <c:pt idx="5">
                  <c:v>73</c:v>
                </c:pt>
                <c:pt idx="6">
                  <c:v>77</c:v>
                </c:pt>
                <c:pt idx="7">
                  <c:v>80</c:v>
                </c:pt>
                <c:pt idx="8">
                  <c:v>78</c:v>
                </c:pt>
                <c:pt idx="9">
                  <c:v>52</c:v>
                </c:pt>
                <c:pt idx="10">
                  <c:v>60</c:v>
                </c:pt>
                <c:pt idx="11">
                  <c:v>66</c:v>
                </c:pt>
                <c:pt idx="12">
                  <c:v>50</c:v>
                </c:pt>
                <c:pt idx="13">
                  <c:v>55</c:v>
                </c:pt>
                <c:pt idx="14">
                  <c:v>58</c:v>
                </c:pt>
                <c:pt idx="15">
                  <c:v>38</c:v>
                </c:pt>
                <c:pt idx="16">
                  <c:v>42</c:v>
                </c:pt>
                <c:pt idx="17">
                  <c:v>35</c:v>
                </c:pt>
                <c:pt idx="18">
                  <c:v>44</c:v>
                </c:pt>
                <c:pt idx="19">
                  <c:v>40</c:v>
                </c:pt>
                <c:pt idx="20">
                  <c:v>48</c:v>
                </c:pt>
                <c:pt idx="21">
                  <c:v>45</c:v>
                </c:pt>
                <c:pt idx="22">
                  <c:v>32</c:v>
                </c:pt>
                <c:pt idx="23">
                  <c:v>30</c:v>
                </c:pt>
                <c:pt idx="24">
                  <c:v>34</c:v>
                </c:pt>
              </c:numCache>
            </c:numRef>
          </c:xVal>
          <c:yVal>
            <c:numRef>
              <c:f>Sheet1!$BG$3:$BG$27</c:f>
              <c:numCache>
                <c:formatCode>General</c:formatCode>
                <c:ptCount val="25"/>
                <c:pt idx="0">
                  <c:v>99</c:v>
                </c:pt>
                <c:pt idx="1">
                  <c:v>90</c:v>
                </c:pt>
                <c:pt idx="2">
                  <c:v>95</c:v>
                </c:pt>
                <c:pt idx="3">
                  <c:v>93</c:v>
                </c:pt>
                <c:pt idx="4">
                  <c:v>92</c:v>
                </c:pt>
                <c:pt idx="5">
                  <c:v>94</c:v>
                </c:pt>
                <c:pt idx="6">
                  <c:v>96</c:v>
                </c:pt>
                <c:pt idx="7">
                  <c:v>100</c:v>
                </c:pt>
                <c:pt idx="8">
                  <c:v>98</c:v>
                </c:pt>
                <c:pt idx="9">
                  <c:v>78</c:v>
                </c:pt>
                <c:pt idx="10">
                  <c:v>87</c:v>
                </c:pt>
                <c:pt idx="11">
                  <c:v>89</c:v>
                </c:pt>
                <c:pt idx="12">
                  <c:v>80</c:v>
                </c:pt>
                <c:pt idx="13">
                  <c:v>83</c:v>
                </c:pt>
                <c:pt idx="14">
                  <c:v>85</c:v>
                </c:pt>
                <c:pt idx="15">
                  <c:v>68</c:v>
                </c:pt>
                <c:pt idx="16">
                  <c:v>72</c:v>
                </c:pt>
                <c:pt idx="17">
                  <c:v>65</c:v>
                </c:pt>
                <c:pt idx="18">
                  <c:v>74</c:v>
                </c:pt>
                <c:pt idx="19">
                  <c:v>70</c:v>
                </c:pt>
                <c:pt idx="20">
                  <c:v>76</c:v>
                </c:pt>
                <c:pt idx="21">
                  <c:v>75</c:v>
                </c:pt>
                <c:pt idx="22">
                  <c:v>62</c:v>
                </c:pt>
                <c:pt idx="23">
                  <c:v>60</c:v>
                </c:pt>
                <c:pt idx="24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8D-46EC-8392-D321AEDE8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651952"/>
        <c:axId val="1798656272"/>
      </c:scatterChart>
      <c:valAx>
        <c:axId val="179865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656272"/>
        <c:crosses val="autoZero"/>
        <c:crossBetween val="midCat"/>
      </c:valAx>
      <c:valAx>
        <c:axId val="17986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65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315059260598688"/>
          <c:y val="2.38095238095238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Sheet1!$A$10:$A$14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Sheet1!$B$10:$B$14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0-4EA9-99E3-8B343A0DD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3849631"/>
        <c:axId val="263850111"/>
      </c:barChart>
      <c:catAx>
        <c:axId val="26384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50111"/>
        <c:crosses val="autoZero"/>
        <c:auto val="1"/>
        <c:lblAlgn val="ctr"/>
        <c:lblOffset val="100"/>
        <c:noMultiLvlLbl val="0"/>
      </c:catAx>
      <c:valAx>
        <c:axId val="26385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4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Productivity_score</a:t>
            </a:r>
          </a:p>
        </c:rich>
      </c:tx>
      <c:layout>
        <c:manualLayout>
          <c:xMode val="edge"/>
          <c:yMode val="edge"/>
          <c:x val="0.36990266841644792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06572059848447E-2"/>
          <c:y val="8.2373554657019218E-2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Sheet1!$AE$2:$AE$26</c:f>
              <c:numCache>
                <c:formatCode>General</c:formatCode>
                <c:ptCount val="25"/>
                <c:pt idx="0">
                  <c:v>47</c:v>
                </c:pt>
                <c:pt idx="1">
                  <c:v>40</c:v>
                </c:pt>
                <c:pt idx="2">
                  <c:v>45</c:v>
                </c:pt>
                <c:pt idx="3">
                  <c:v>43</c:v>
                </c:pt>
                <c:pt idx="4">
                  <c:v>42</c:v>
                </c:pt>
                <c:pt idx="5">
                  <c:v>44</c:v>
                </c:pt>
                <c:pt idx="6">
                  <c:v>46</c:v>
                </c:pt>
                <c:pt idx="7">
                  <c:v>50</c:v>
                </c:pt>
                <c:pt idx="8">
                  <c:v>48</c:v>
                </c:pt>
                <c:pt idx="9">
                  <c:v>36</c:v>
                </c:pt>
                <c:pt idx="10">
                  <c:v>39</c:v>
                </c:pt>
                <c:pt idx="11">
                  <c:v>41</c:v>
                </c:pt>
                <c:pt idx="12">
                  <c:v>35</c:v>
                </c:pt>
                <c:pt idx="13">
                  <c:v>37</c:v>
                </c:pt>
                <c:pt idx="14">
                  <c:v>38</c:v>
                </c:pt>
                <c:pt idx="15">
                  <c:v>29</c:v>
                </c:pt>
                <c:pt idx="16">
                  <c:v>31</c:v>
                </c:pt>
                <c:pt idx="17">
                  <c:v>28</c:v>
                </c:pt>
                <c:pt idx="18">
                  <c:v>32</c:v>
                </c:pt>
                <c:pt idx="19">
                  <c:v>30</c:v>
                </c:pt>
                <c:pt idx="20">
                  <c:v>34</c:v>
                </c:pt>
                <c:pt idx="21">
                  <c:v>33</c:v>
                </c:pt>
                <c:pt idx="22">
                  <c:v>26</c:v>
                </c:pt>
                <c:pt idx="23">
                  <c:v>25</c:v>
                </c:pt>
                <c:pt idx="24">
                  <c:v>27</c:v>
                </c:pt>
              </c:numCache>
            </c:numRef>
          </c:xVal>
          <c:yVal>
            <c:numRef>
              <c:f>Sheet1!$AF$2:$AF$26</c:f>
              <c:numCache>
                <c:formatCode>General</c:formatCode>
                <c:ptCount val="25"/>
                <c:pt idx="0">
                  <c:v>99</c:v>
                </c:pt>
                <c:pt idx="1">
                  <c:v>90</c:v>
                </c:pt>
                <c:pt idx="2">
                  <c:v>95</c:v>
                </c:pt>
                <c:pt idx="3">
                  <c:v>93</c:v>
                </c:pt>
                <c:pt idx="4">
                  <c:v>92</c:v>
                </c:pt>
                <c:pt idx="5">
                  <c:v>94</c:v>
                </c:pt>
                <c:pt idx="6">
                  <c:v>96</c:v>
                </c:pt>
                <c:pt idx="7">
                  <c:v>100</c:v>
                </c:pt>
                <c:pt idx="8">
                  <c:v>98</c:v>
                </c:pt>
                <c:pt idx="9">
                  <c:v>78</c:v>
                </c:pt>
                <c:pt idx="10">
                  <c:v>87</c:v>
                </c:pt>
                <c:pt idx="11">
                  <c:v>89</c:v>
                </c:pt>
                <c:pt idx="12">
                  <c:v>80</c:v>
                </c:pt>
                <c:pt idx="13">
                  <c:v>83</c:v>
                </c:pt>
                <c:pt idx="14">
                  <c:v>85</c:v>
                </c:pt>
                <c:pt idx="15">
                  <c:v>68</c:v>
                </c:pt>
                <c:pt idx="16">
                  <c:v>72</c:v>
                </c:pt>
                <c:pt idx="17">
                  <c:v>65</c:v>
                </c:pt>
                <c:pt idx="18">
                  <c:v>74</c:v>
                </c:pt>
                <c:pt idx="19">
                  <c:v>70</c:v>
                </c:pt>
                <c:pt idx="20">
                  <c:v>76</c:v>
                </c:pt>
                <c:pt idx="21">
                  <c:v>75</c:v>
                </c:pt>
                <c:pt idx="22">
                  <c:v>62</c:v>
                </c:pt>
                <c:pt idx="23">
                  <c:v>60</c:v>
                </c:pt>
                <c:pt idx="24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E-4537-AC20-9CDD81B67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248192"/>
        <c:axId val="1739256832"/>
      </c:scatterChart>
      <c:valAx>
        <c:axId val="173924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256832"/>
        <c:crosses val="autoZero"/>
        <c:crossBetween val="midCat"/>
      </c:valAx>
      <c:valAx>
        <c:axId val="173925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24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9</xdr:row>
      <xdr:rowOff>19050</xdr:rowOff>
    </xdr:from>
    <xdr:to>
      <xdr:col>19</xdr:col>
      <xdr:colOff>198120</xdr:colOff>
      <xdr:row>21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7D1B5D-32F8-032F-F9BC-CE94E1BA9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175260</xdr:colOff>
      <xdr:row>13</xdr:row>
      <xdr:rowOff>22860</xdr:rowOff>
    </xdr:from>
    <xdr:to>
      <xdr:col>27</xdr:col>
      <xdr:colOff>1645920</xdr:colOff>
      <xdr:row>24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54C97-B268-8019-8531-68FC305D0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30480</xdr:colOff>
      <xdr:row>2</xdr:row>
      <xdr:rowOff>87630</xdr:rowOff>
    </xdr:from>
    <xdr:to>
      <xdr:col>51</xdr:col>
      <xdr:colOff>167640</xdr:colOff>
      <xdr:row>14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74CD57-EE57-9DC7-EDB2-AF97446F4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59</xdr:col>
      <xdr:colOff>133350</xdr:colOff>
      <xdr:row>3</xdr:row>
      <xdr:rowOff>140970</xdr:rowOff>
    </xdr:from>
    <xdr:to>
      <xdr:col>69</xdr:col>
      <xdr:colOff>274320</xdr:colOff>
      <xdr:row>14</xdr:row>
      <xdr:rowOff>60960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930605-73C5-546C-6341-DB81B5670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9</xdr:row>
      <xdr:rowOff>22860</xdr:rowOff>
    </xdr:from>
    <xdr:to>
      <xdr:col>7</xdr:col>
      <xdr:colOff>15240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C7643-7EBD-4878-8BD8-A071C5897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60960</xdr:colOff>
      <xdr:row>3</xdr:row>
      <xdr:rowOff>129540</xdr:rowOff>
    </xdr:from>
    <xdr:to>
      <xdr:col>9</xdr:col>
      <xdr:colOff>601980</xdr:colOff>
      <xdr:row>5</xdr:row>
      <xdr:rowOff>121920</xdr:rowOff>
    </xdr:to>
    <xdr:pic>
      <xdr:nvPicPr>
        <xdr:cNvPr id="3" name="Picture 2" descr="Left Arrow - Free arrows icons">
          <a:extLst>
            <a:ext uri="{FF2B5EF4-FFF2-40B4-BE49-F238E27FC236}">
              <a16:creationId xmlns:a16="http://schemas.microsoft.com/office/drawing/2014/main" id="{1E64EBAE-CD1D-48F2-B75F-B9A995A71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9380" y="861060"/>
          <a:ext cx="54102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68580</xdr:colOff>
      <xdr:row>0</xdr:row>
      <xdr:rowOff>213360</xdr:rowOff>
    </xdr:from>
    <xdr:to>
      <xdr:col>23</xdr:col>
      <xdr:colOff>563880</xdr:colOff>
      <xdr:row>10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0982A4-305C-40C6-BA6B-06351E2E1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pali Gupta" refreshedDate="45778.663717824071" createdVersion="8" refreshedVersion="8" minRefreshableVersion="3" recordCount="25" xr:uid="{5695EE77-A7C7-4D9D-832D-E0CCA17B54C3}">
  <cacheSource type="worksheet">
    <worksheetSource name="Sheet1"/>
  </cacheSource>
  <cacheFields count="7">
    <cacheField name="Employee_ID" numFmtId="0">
      <sharedItems containsSemiMixedTypes="0" containsString="0" containsNumber="1" containsInteger="1" minValue="101" maxValue="125" count="25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</sharedItems>
    </cacheField>
    <cacheField name="Name" numFmtId="0">
      <sharedItems count="25">
        <s v="Aakash"/>
        <s v="Meera"/>
        <s v="Suresh"/>
        <s v="Riya"/>
        <s v="Prakash"/>
        <s v="Neha"/>
        <s v="Rahul"/>
        <s v="Priya"/>
        <s v="Kunal"/>
        <s v="Sneha"/>
        <s v="Amit"/>
        <s v="Pooja"/>
        <s v="Varun"/>
        <s v="Deepak"/>
        <s v="Rakesh"/>
        <s v="Kavita"/>
        <s v="Sanjay"/>
        <s v="Arjun"/>
        <s v="Anjali"/>
        <s v="Suman"/>
        <s v="Mohan"/>
        <s v="Jyoti"/>
        <s v="Neeraj"/>
        <s v="Akash"/>
        <s v="Tanya"/>
      </sharedItems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 count="25">
        <n v="35"/>
        <n v="40"/>
        <n v="30"/>
        <n v="45"/>
        <n v="25"/>
        <n v="38"/>
        <n v="50"/>
        <n v="28"/>
        <n v="42"/>
        <n v="37"/>
        <n v="29"/>
        <n v="44"/>
        <n v="33"/>
        <n v="41"/>
        <n v="48"/>
        <n v="26"/>
        <n v="31"/>
        <n v="43"/>
        <n v="39"/>
        <n v="36"/>
        <n v="27"/>
        <n v="32"/>
        <n v="46"/>
        <n v="34"/>
        <n v="47"/>
      </sharedItems>
    </cacheField>
    <cacheField name="Tasks_Completed" numFmtId="0">
      <sharedItems containsSemiMixedTypes="0" containsString="0" containsNumber="1" containsInteger="1" minValue="30" maxValue="80" count="24">
        <n v="50"/>
        <n v="65"/>
        <n v="40"/>
        <n v="75"/>
        <n v="30"/>
        <n v="58"/>
        <n v="80"/>
        <n v="35"/>
        <n v="70"/>
        <n v="55"/>
        <n v="38"/>
        <n v="73"/>
        <n v="45"/>
        <n v="66"/>
        <n v="78"/>
        <n v="32"/>
        <n v="42"/>
        <n v="60"/>
        <n v="52"/>
        <n v="34"/>
        <n v="44"/>
        <n v="77"/>
        <n v="48"/>
        <n v="79"/>
      </sharedItems>
    </cacheField>
    <cacheField name="Productivity_Score" numFmtId="0">
      <sharedItems containsSemiMixedTypes="0" containsString="0" containsNumber="1" containsInteger="1" minValue="60" maxValue="100" count="25">
        <n v="80"/>
        <n v="90"/>
        <n v="70"/>
        <n v="95"/>
        <n v="60"/>
        <n v="85"/>
        <n v="100"/>
        <n v="65"/>
        <n v="92"/>
        <n v="83"/>
        <n v="68"/>
        <n v="94"/>
        <n v="75"/>
        <n v="89"/>
        <n v="98"/>
        <n v="62"/>
        <n v="72"/>
        <n v="93"/>
        <n v="87"/>
        <n v="78"/>
        <n v="64"/>
        <n v="74"/>
        <n v="96"/>
        <n v="76"/>
        <n v="99"/>
      </sharedItems>
    </cacheField>
    <cacheField name="Performance_Rating" numFmtId="0">
      <sharedItems containsSemiMixedTypes="0" containsString="0" containsNumber="1" containsInteger="1" minValue="2" maxValue="5" count="4">
        <n v="4"/>
        <n v="5"/>
        <n v="3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x v="0"/>
    <x v="0"/>
    <x v="0"/>
    <x v="0"/>
  </r>
  <r>
    <x v="1"/>
    <x v="1"/>
    <x v="1"/>
    <x v="1"/>
    <x v="1"/>
    <x v="1"/>
    <x v="1"/>
  </r>
  <r>
    <x v="2"/>
    <x v="2"/>
    <x v="2"/>
    <x v="2"/>
    <x v="2"/>
    <x v="2"/>
    <x v="2"/>
  </r>
  <r>
    <x v="3"/>
    <x v="3"/>
    <x v="3"/>
    <x v="3"/>
    <x v="3"/>
    <x v="3"/>
    <x v="1"/>
  </r>
  <r>
    <x v="4"/>
    <x v="4"/>
    <x v="4"/>
    <x v="4"/>
    <x v="4"/>
    <x v="4"/>
    <x v="3"/>
  </r>
  <r>
    <x v="5"/>
    <x v="5"/>
    <x v="0"/>
    <x v="5"/>
    <x v="5"/>
    <x v="5"/>
    <x v="0"/>
  </r>
  <r>
    <x v="6"/>
    <x v="6"/>
    <x v="3"/>
    <x v="6"/>
    <x v="6"/>
    <x v="6"/>
    <x v="1"/>
  </r>
  <r>
    <x v="7"/>
    <x v="7"/>
    <x v="2"/>
    <x v="7"/>
    <x v="7"/>
    <x v="7"/>
    <x v="2"/>
  </r>
  <r>
    <x v="8"/>
    <x v="8"/>
    <x v="1"/>
    <x v="8"/>
    <x v="8"/>
    <x v="8"/>
    <x v="1"/>
  </r>
  <r>
    <x v="9"/>
    <x v="9"/>
    <x v="0"/>
    <x v="9"/>
    <x v="9"/>
    <x v="9"/>
    <x v="0"/>
  </r>
  <r>
    <x v="10"/>
    <x v="10"/>
    <x v="4"/>
    <x v="10"/>
    <x v="10"/>
    <x v="10"/>
    <x v="2"/>
  </r>
  <r>
    <x v="11"/>
    <x v="11"/>
    <x v="1"/>
    <x v="11"/>
    <x v="11"/>
    <x v="11"/>
    <x v="1"/>
  </r>
  <r>
    <x v="12"/>
    <x v="12"/>
    <x v="2"/>
    <x v="12"/>
    <x v="12"/>
    <x v="12"/>
    <x v="2"/>
  </r>
  <r>
    <x v="13"/>
    <x v="13"/>
    <x v="0"/>
    <x v="13"/>
    <x v="13"/>
    <x v="13"/>
    <x v="0"/>
  </r>
  <r>
    <x v="14"/>
    <x v="14"/>
    <x v="3"/>
    <x v="14"/>
    <x v="14"/>
    <x v="14"/>
    <x v="1"/>
  </r>
  <r>
    <x v="15"/>
    <x v="15"/>
    <x v="4"/>
    <x v="15"/>
    <x v="15"/>
    <x v="15"/>
    <x v="3"/>
  </r>
  <r>
    <x v="16"/>
    <x v="16"/>
    <x v="2"/>
    <x v="16"/>
    <x v="16"/>
    <x v="16"/>
    <x v="2"/>
  </r>
  <r>
    <x v="17"/>
    <x v="17"/>
    <x v="1"/>
    <x v="17"/>
    <x v="3"/>
    <x v="17"/>
    <x v="1"/>
  </r>
  <r>
    <x v="18"/>
    <x v="18"/>
    <x v="3"/>
    <x v="18"/>
    <x v="17"/>
    <x v="18"/>
    <x v="0"/>
  </r>
  <r>
    <x v="19"/>
    <x v="19"/>
    <x v="0"/>
    <x v="19"/>
    <x v="18"/>
    <x v="19"/>
    <x v="0"/>
  </r>
  <r>
    <x v="20"/>
    <x v="20"/>
    <x v="4"/>
    <x v="20"/>
    <x v="19"/>
    <x v="20"/>
    <x v="3"/>
  </r>
  <r>
    <x v="21"/>
    <x v="21"/>
    <x v="2"/>
    <x v="21"/>
    <x v="20"/>
    <x v="21"/>
    <x v="2"/>
  </r>
  <r>
    <x v="22"/>
    <x v="22"/>
    <x v="1"/>
    <x v="22"/>
    <x v="21"/>
    <x v="22"/>
    <x v="1"/>
  </r>
  <r>
    <x v="23"/>
    <x v="23"/>
    <x v="0"/>
    <x v="23"/>
    <x v="22"/>
    <x v="23"/>
    <x v="2"/>
  </r>
  <r>
    <x v="24"/>
    <x v="24"/>
    <x v="3"/>
    <x v="24"/>
    <x v="23"/>
    <x v="2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1DC62-0E23-44A2-8C7D-9E2FFD22844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Z8:AB13" firstHeaderRow="0" firstDataRow="1" firstDataCol="1"/>
  <pivotFields count="7">
    <pivotField showAll="0"/>
    <pivotField showAll="0"/>
    <pivotField showAll="0"/>
    <pivotField dataField="1" showAll="0">
      <items count="26">
        <item x="4"/>
        <item x="15"/>
        <item x="20"/>
        <item x="7"/>
        <item x="10"/>
        <item x="2"/>
        <item x="16"/>
        <item x="21"/>
        <item x="12"/>
        <item x="23"/>
        <item x="0"/>
        <item x="19"/>
        <item x="9"/>
        <item x="5"/>
        <item x="18"/>
        <item x="1"/>
        <item x="13"/>
        <item x="8"/>
        <item x="17"/>
        <item x="11"/>
        <item x="3"/>
        <item x="22"/>
        <item x="24"/>
        <item x="14"/>
        <item x="6"/>
        <item t="default"/>
      </items>
    </pivotField>
    <pivotField dataField="1" showAll="0">
      <items count="25">
        <item x="4"/>
        <item x="15"/>
        <item x="19"/>
        <item x="7"/>
        <item x="10"/>
        <item x="2"/>
        <item x="16"/>
        <item x="20"/>
        <item x="12"/>
        <item x="22"/>
        <item x="0"/>
        <item x="18"/>
        <item x="9"/>
        <item x="5"/>
        <item x="17"/>
        <item x="1"/>
        <item x="13"/>
        <item x="8"/>
        <item x="11"/>
        <item x="3"/>
        <item x="21"/>
        <item x="14"/>
        <item x="23"/>
        <item x="6"/>
        <item t="default"/>
      </items>
    </pivotField>
    <pivotField showAll="0"/>
    <pivotField axis="axisRow" showAll="0">
      <items count="5">
        <item x="3"/>
        <item x="2"/>
        <item x="0"/>
        <item x="1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ours_Worked" fld="3" subtotal="average" baseField="6" baseItem="0"/>
    <dataField name="Average of Tasks_Completed" fld="4" subtotal="average" baseField="6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417E39-B293-42E9-9CD9-1C6E46A02C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:B7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>
      <items count="26">
        <item x="4"/>
        <item x="15"/>
        <item x="20"/>
        <item x="7"/>
        <item x="10"/>
        <item x="2"/>
        <item x="16"/>
        <item x="21"/>
        <item x="12"/>
        <item x="23"/>
        <item x="19"/>
        <item x="0"/>
        <item x="9"/>
        <item x="5"/>
        <item x="18"/>
        <item x="13"/>
        <item x="1"/>
        <item x="8"/>
        <item x="17"/>
        <item x="11"/>
        <item x="3"/>
        <item x="22"/>
        <item x="14"/>
        <item x="24"/>
        <item x="6"/>
        <item t="default"/>
      </items>
    </pivotField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formats count="1"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79AF0F-225E-4F49-8933-D804B27C4DB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H1:I7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>
      <items count="26">
        <item x="4"/>
        <item x="15"/>
        <item x="20"/>
        <item x="7"/>
        <item x="10"/>
        <item x="2"/>
        <item x="16"/>
        <item x="21"/>
        <item x="12"/>
        <item x="23"/>
        <item x="19"/>
        <item x="0"/>
        <item x="9"/>
        <item x="5"/>
        <item x="18"/>
        <item x="13"/>
        <item x="1"/>
        <item x="8"/>
        <item x="17"/>
        <item x="11"/>
        <item x="3"/>
        <item x="22"/>
        <item x="14"/>
        <item x="24"/>
        <item x="6"/>
        <item t="default"/>
      </items>
    </pivotField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formats count="1"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9DA310-1DEA-42F9-80A8-4B09387D1DD0}" autoFormatId="16" applyNumberFormats="0" applyBorderFormats="0" applyFontFormats="0" applyPatternFormats="0" applyAlignmentFormats="0" applyWidthHeightFormats="0">
  <queryTableRefresh nextId="13">
    <queryTableFields count="10">
      <queryTableField id="1" name="Employee_ID" tableColumnId="1"/>
      <queryTableField id="2" name="Name" tableColumnId="2"/>
      <queryTableField id="3" name="Department" tableColumnId="3"/>
      <queryTableField id="4" name="Hours_Worked" tableColumnId="4"/>
      <queryTableField id="5" name="Tasks_Completed" tableColumnId="5"/>
      <queryTableField id="6" name="Productivity_Score" tableColumnId="6"/>
      <queryTableField id="7" name="Performance_Rating" tableColumnId="7"/>
      <queryTableField id="8" name="Productivity_efficiency_index" tableColumnId="8"/>
      <queryTableField id="10" name="Task_per_hour" tableColumnId="10"/>
      <queryTableField id="12" name="Rank based on PEI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A95DD-F6E6-401A-8B7D-F1CFF692317D}" name="Sheet1" displayName="Sheet1" ref="A1:J26" tableType="queryTable" totalsRowShown="0">
  <tableColumns count="10">
    <tableColumn id="1" xr3:uid="{E42E5182-B78E-437E-8EDB-776728F83440}" uniqueName="1" name="Employee_ID" queryTableFieldId="1"/>
    <tableColumn id="2" xr3:uid="{FF8831C3-C8F1-4850-A7C6-0C1A99652514}" uniqueName="2" name="Name" queryTableFieldId="2" dataDxfId="7"/>
    <tableColumn id="3" xr3:uid="{9454CDE6-3D00-4D9A-B9ED-F045526C0954}" uniqueName="3" name="Department" queryTableFieldId="3" dataDxfId="6"/>
    <tableColumn id="4" xr3:uid="{E45E249C-22BD-4846-929B-11B3506961B7}" uniqueName="4" name="Hours_Worked" queryTableFieldId="4"/>
    <tableColumn id="5" xr3:uid="{91A680B7-4353-4A9E-B5B5-05E9A8B24532}" uniqueName="5" name="Tasks_Completed" queryTableFieldId="5"/>
    <tableColumn id="6" xr3:uid="{E71EDD14-07A4-468F-9FF9-336993677762}" uniqueName="6" name="Productivity_Score" queryTableFieldId="6"/>
    <tableColumn id="7" xr3:uid="{E508A3D9-E790-4718-92F7-40DA52329BA2}" uniqueName="7" name="Performance_Rating" queryTableFieldId="7"/>
    <tableColumn id="8" xr3:uid="{2AF1B18F-D20C-44BD-AFBC-AB416815BC5C}" uniqueName="8" name="Productivity_efficiency_index" queryTableFieldId="8"/>
    <tableColumn id="10" xr3:uid="{7581753B-7627-4C5A-BDEE-80CB336E774C}" uniqueName="10" name="Task_per_hour" queryTableFieldId="10"/>
    <tableColumn id="11" xr3:uid="{1D099BFA-86F2-4159-B973-3620A0D9EF11}" uniqueName="11" name="Rank based on PEI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32CFA5-153C-4534-9916-D50DE6B6B852}" name="Table2" displayName="Table2" ref="A3:G8" totalsRowShown="0">
  <autoFilter ref="A3:G8" xr:uid="{6C32CFA5-153C-4534-9916-D50DE6B6B852}"/>
  <sortState xmlns:xlrd2="http://schemas.microsoft.com/office/spreadsheetml/2017/richdata2" ref="A4:G8">
    <sortCondition ref="F3:F8"/>
  </sortState>
  <tableColumns count="7">
    <tableColumn id="1" xr3:uid="{118B3102-F50D-4650-80C8-9E8544AB0C53}" name="Employee_ID"/>
    <tableColumn id="2" xr3:uid="{F501A55E-66FC-47E9-A031-62D1D367BECB}" name="Name"/>
    <tableColumn id="3" xr3:uid="{44D58F93-1F8A-4306-9BFD-1FD025724158}" name="Department"/>
    <tableColumn id="4" xr3:uid="{069B6BD3-C697-4763-B6C4-42A9EADD7B08}" name="Hours_Worked"/>
    <tableColumn id="5" xr3:uid="{0A4D012D-4A29-4BFD-BBC4-08546D181AC2}" name="Tasks_Completed"/>
    <tableColumn id="6" xr3:uid="{68D5E367-14CC-41AE-AC6C-8AAE4C896D35}" name="Productivity_Score"/>
    <tableColumn id="7" xr3:uid="{A42FD3B4-EFA4-4D9A-9E46-9F584C0B35C0}" name="Performance_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97261F-40B4-4D8C-BB7F-161B08F23C0D}">
  <we:reference id="wa200000019" version="25.0.2.0" store="en-US" storeType="OMEX"/>
  <we:alternateReferences>
    <we:reference id="wa200000019" version="25.0.2.0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A700-16D9-4772-A3F5-BFBAED43422E}">
  <dimension ref="A1:AO26"/>
  <sheetViews>
    <sheetView tabSelected="1" workbookViewId="0">
      <selection activeCell="AB6" sqref="AB6"/>
    </sheetView>
  </sheetViews>
  <sheetFormatPr defaultRowHeight="14.4" x14ac:dyDescent="0.3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26.33203125" bestFit="1" customWidth="1"/>
    <col min="9" max="9" width="13.6640625" bestFit="1" customWidth="1"/>
    <col min="10" max="10" width="16.5546875" bestFit="1" customWidth="1"/>
    <col min="11" max="11" width="5.6640625" bestFit="1" customWidth="1"/>
    <col min="12" max="12" width="11.109375" customWidth="1"/>
    <col min="14" max="14" width="11.88671875" customWidth="1"/>
    <col min="15" max="15" width="13.1093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54</v>
      </c>
      <c r="J1" t="s">
        <v>56</v>
      </c>
    </row>
    <row r="2" spans="1:41" x14ac:dyDescent="0.3">
      <c r="A2">
        <v>125</v>
      </c>
      <c r="B2" t="s">
        <v>36</v>
      </c>
      <c r="C2" t="s">
        <v>14</v>
      </c>
      <c r="D2">
        <v>47</v>
      </c>
      <c r="E2">
        <v>79</v>
      </c>
      <c r="F2">
        <v>99</v>
      </c>
      <c r="G2">
        <v>5</v>
      </c>
      <c r="H2">
        <v>11</v>
      </c>
      <c r="I2">
        <v>2</v>
      </c>
      <c r="J2">
        <v>1</v>
      </c>
    </row>
    <row r="3" spans="1:41" x14ac:dyDescent="0.3">
      <c r="A3">
        <v>102</v>
      </c>
      <c r="B3" t="s">
        <v>9</v>
      </c>
      <c r="C3" t="s">
        <v>10</v>
      </c>
      <c r="D3">
        <v>40</v>
      </c>
      <c r="E3">
        <v>65</v>
      </c>
      <c r="F3">
        <v>90</v>
      </c>
      <c r="G3">
        <v>5</v>
      </c>
      <c r="H3">
        <v>11</v>
      </c>
      <c r="I3">
        <v>2</v>
      </c>
      <c r="J3">
        <v>2</v>
      </c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1" x14ac:dyDescent="0.3">
      <c r="A4">
        <v>104</v>
      </c>
      <c r="B4" t="s">
        <v>13</v>
      </c>
      <c r="C4" t="s">
        <v>14</v>
      </c>
      <c r="D4">
        <v>45</v>
      </c>
      <c r="E4">
        <v>75</v>
      </c>
      <c r="F4">
        <v>95</v>
      </c>
      <c r="G4">
        <v>5</v>
      </c>
      <c r="H4">
        <v>11</v>
      </c>
      <c r="I4">
        <v>2</v>
      </c>
      <c r="J4">
        <v>3</v>
      </c>
      <c r="AA4" s="4"/>
      <c r="AB4" s="4" t="s">
        <v>53</v>
      </c>
      <c r="AC4" s="4"/>
      <c r="AD4" s="4"/>
      <c r="AE4" s="4"/>
      <c r="AF4" s="4"/>
      <c r="AG4" s="4"/>
      <c r="AH4" s="4"/>
      <c r="AI4" s="4"/>
      <c r="AJ4" s="4"/>
    </row>
    <row r="5" spans="1:41" x14ac:dyDescent="0.3">
      <c r="A5">
        <v>118</v>
      </c>
      <c r="B5" t="s">
        <v>29</v>
      </c>
      <c r="C5" t="s">
        <v>10</v>
      </c>
      <c r="D5">
        <v>43</v>
      </c>
      <c r="E5">
        <v>75</v>
      </c>
      <c r="F5">
        <v>93</v>
      </c>
      <c r="G5">
        <v>5</v>
      </c>
      <c r="H5">
        <v>11</v>
      </c>
      <c r="I5">
        <v>2</v>
      </c>
      <c r="J5">
        <v>4</v>
      </c>
      <c r="N5" s="4" t="s">
        <v>57</v>
      </c>
      <c r="O5" s="4"/>
      <c r="P5" s="4"/>
      <c r="Q5" s="4"/>
    </row>
    <row r="6" spans="1:41" x14ac:dyDescent="0.3">
      <c r="A6">
        <v>109</v>
      </c>
      <c r="B6" t="s">
        <v>20</v>
      </c>
      <c r="C6" t="s">
        <v>10</v>
      </c>
      <c r="D6">
        <v>42</v>
      </c>
      <c r="E6">
        <v>70</v>
      </c>
      <c r="F6">
        <v>92</v>
      </c>
      <c r="G6">
        <v>5</v>
      </c>
      <c r="H6">
        <v>11</v>
      </c>
      <c r="I6">
        <v>2</v>
      </c>
      <c r="J6">
        <v>5</v>
      </c>
      <c r="M6" s="4"/>
      <c r="N6" s="4"/>
      <c r="O6" s="4"/>
      <c r="P6" s="4"/>
      <c r="AB6" cm="1">
        <f t="array" ref="AB6:AK8">_xlfn._xlws.FILTER(Sheet1[], (Sheet1[Performance_Rating] &gt;= 4) * (Sheet1[Hours_Worked] &lt; AVERAGE(Sheet1[Hours_Worked])))</f>
        <v>120</v>
      </c>
      <c r="AC6" t="str">
        <v>Suman</v>
      </c>
      <c r="AD6" t="str">
        <v>Sales</v>
      </c>
      <c r="AE6">
        <v>36</v>
      </c>
      <c r="AF6">
        <v>52</v>
      </c>
      <c r="AG6">
        <v>78</v>
      </c>
      <c r="AH6">
        <v>4</v>
      </c>
      <c r="AI6">
        <v>9</v>
      </c>
      <c r="AJ6">
        <v>1</v>
      </c>
      <c r="AK6">
        <v>10</v>
      </c>
    </row>
    <row r="7" spans="1:41" x14ac:dyDescent="0.3">
      <c r="A7">
        <v>112</v>
      </c>
      <c r="B7" t="s">
        <v>23</v>
      </c>
      <c r="C7" t="s">
        <v>10</v>
      </c>
      <c r="D7">
        <v>44</v>
      </c>
      <c r="E7">
        <v>73</v>
      </c>
      <c r="F7">
        <v>94</v>
      </c>
      <c r="G7">
        <v>5</v>
      </c>
      <c r="H7">
        <v>11</v>
      </c>
      <c r="I7">
        <v>2</v>
      </c>
      <c r="J7">
        <v>6</v>
      </c>
      <c r="L7" t="str" cm="1">
        <f t="array" ref="L7:Q12">INDEX(_xlfn._xlws.SORT(Sheet1[#All], 6, -1), {1;2;3;4;5;6}, {1,2,3,4,5,6})</f>
        <v>Employee_ID</v>
      </c>
      <c r="M7" t="str">
        <v>Name</v>
      </c>
      <c r="N7" t="str">
        <v>Department</v>
      </c>
      <c r="O7" t="str">
        <v>Hours_Worked</v>
      </c>
      <c r="P7" t="str">
        <v>Tasks_Completed</v>
      </c>
      <c r="Q7" t="str">
        <v>Productivity_Score</v>
      </c>
      <c r="AB7">
        <v>101</v>
      </c>
      <c r="AC7" t="str">
        <v>Aakash</v>
      </c>
      <c r="AD7" t="str">
        <v>Sales</v>
      </c>
      <c r="AE7">
        <v>35</v>
      </c>
      <c r="AF7">
        <v>50</v>
      </c>
      <c r="AG7">
        <v>80</v>
      </c>
      <c r="AH7">
        <v>4</v>
      </c>
      <c r="AI7">
        <v>9</v>
      </c>
      <c r="AJ7">
        <v>1</v>
      </c>
      <c r="AK7">
        <v>13</v>
      </c>
    </row>
    <row r="8" spans="1:41" x14ac:dyDescent="0.3">
      <c r="A8">
        <v>123</v>
      </c>
      <c r="B8" t="s">
        <v>34</v>
      </c>
      <c r="C8" t="s">
        <v>10</v>
      </c>
      <c r="D8">
        <v>46</v>
      </c>
      <c r="E8">
        <v>77</v>
      </c>
      <c r="F8">
        <v>96</v>
      </c>
      <c r="G8">
        <v>5</v>
      </c>
      <c r="H8">
        <v>10</v>
      </c>
      <c r="I8">
        <v>2</v>
      </c>
      <c r="J8">
        <v>7</v>
      </c>
      <c r="L8">
        <v>107</v>
      </c>
      <c r="M8" t="str">
        <v>Rahul</v>
      </c>
      <c r="N8" t="str">
        <v>IT</v>
      </c>
      <c r="O8">
        <v>50</v>
      </c>
      <c r="P8">
        <v>80</v>
      </c>
      <c r="Q8">
        <v>100</v>
      </c>
      <c r="AB8">
        <v>110</v>
      </c>
      <c r="AC8" t="str">
        <v>Sneha</v>
      </c>
      <c r="AD8" t="str">
        <v>Sales</v>
      </c>
      <c r="AE8">
        <v>37</v>
      </c>
      <c r="AF8">
        <v>55</v>
      </c>
      <c r="AG8">
        <v>83</v>
      </c>
      <c r="AH8">
        <v>4</v>
      </c>
      <c r="AI8">
        <v>9</v>
      </c>
      <c r="AJ8">
        <v>1</v>
      </c>
      <c r="AK8">
        <v>14</v>
      </c>
    </row>
    <row r="9" spans="1:41" x14ac:dyDescent="0.3">
      <c r="A9">
        <v>107</v>
      </c>
      <c r="B9" t="s">
        <v>18</v>
      </c>
      <c r="C9" t="s">
        <v>14</v>
      </c>
      <c r="D9">
        <v>50</v>
      </c>
      <c r="E9">
        <v>80</v>
      </c>
      <c r="F9">
        <v>100</v>
      </c>
      <c r="G9">
        <v>5</v>
      </c>
      <c r="H9">
        <v>10</v>
      </c>
      <c r="I9">
        <v>2</v>
      </c>
      <c r="J9">
        <v>8</v>
      </c>
      <c r="L9">
        <v>125</v>
      </c>
      <c r="M9" t="str">
        <v>Tanya</v>
      </c>
      <c r="N9" t="str">
        <v>IT</v>
      </c>
      <c r="O9">
        <v>47</v>
      </c>
      <c r="P9">
        <v>79</v>
      </c>
      <c r="Q9">
        <v>99</v>
      </c>
    </row>
    <row r="10" spans="1:41" x14ac:dyDescent="0.3">
      <c r="A10">
        <v>115</v>
      </c>
      <c r="B10" t="s">
        <v>26</v>
      </c>
      <c r="C10" t="s">
        <v>14</v>
      </c>
      <c r="D10">
        <v>48</v>
      </c>
      <c r="E10">
        <v>78</v>
      </c>
      <c r="F10">
        <v>98</v>
      </c>
      <c r="G10">
        <v>5</v>
      </c>
      <c r="H10">
        <v>10</v>
      </c>
      <c r="I10">
        <v>2</v>
      </c>
      <c r="J10">
        <v>9</v>
      </c>
      <c r="L10">
        <v>115</v>
      </c>
      <c r="M10" t="str">
        <v>Rakesh</v>
      </c>
      <c r="N10" t="str">
        <v>IT</v>
      </c>
      <c r="O10">
        <v>48</v>
      </c>
      <c r="P10">
        <v>78</v>
      </c>
      <c r="Q10">
        <v>98</v>
      </c>
    </row>
    <row r="11" spans="1:41" x14ac:dyDescent="0.3">
      <c r="A11">
        <v>120</v>
      </c>
      <c r="B11" t="s">
        <v>31</v>
      </c>
      <c r="C11" t="s">
        <v>8</v>
      </c>
      <c r="D11">
        <v>36</v>
      </c>
      <c r="E11">
        <v>52</v>
      </c>
      <c r="F11">
        <v>78</v>
      </c>
      <c r="G11">
        <v>4</v>
      </c>
      <c r="H11">
        <v>9</v>
      </c>
      <c r="I11">
        <v>1</v>
      </c>
      <c r="J11">
        <v>10</v>
      </c>
      <c r="L11">
        <v>123</v>
      </c>
      <c r="M11" t="str">
        <v>Neeraj</v>
      </c>
      <c r="N11" t="str">
        <v>Marketing</v>
      </c>
      <c r="O11">
        <v>46</v>
      </c>
      <c r="P11">
        <v>77</v>
      </c>
      <c r="Q11">
        <v>96</v>
      </c>
    </row>
    <row r="12" spans="1:41" x14ac:dyDescent="0.3">
      <c r="A12">
        <v>119</v>
      </c>
      <c r="B12" t="s">
        <v>30</v>
      </c>
      <c r="C12" t="s">
        <v>14</v>
      </c>
      <c r="D12">
        <v>39</v>
      </c>
      <c r="E12">
        <v>60</v>
      </c>
      <c r="F12">
        <v>87</v>
      </c>
      <c r="G12">
        <v>4</v>
      </c>
      <c r="H12">
        <v>9</v>
      </c>
      <c r="I12">
        <v>2</v>
      </c>
      <c r="J12">
        <v>11</v>
      </c>
      <c r="L12">
        <v>104</v>
      </c>
      <c r="M12" t="str">
        <v>Riya</v>
      </c>
      <c r="N12" t="str">
        <v>IT</v>
      </c>
      <c r="O12">
        <v>45</v>
      </c>
      <c r="P12">
        <v>75</v>
      </c>
      <c r="Q12">
        <v>95</v>
      </c>
      <c r="AI12" s="4" t="s">
        <v>55</v>
      </c>
      <c r="AJ12" s="4"/>
      <c r="AK12" s="4"/>
      <c r="AL12" s="4"/>
      <c r="AM12" s="4"/>
    </row>
    <row r="13" spans="1:41" x14ac:dyDescent="0.3">
      <c r="A13">
        <v>114</v>
      </c>
      <c r="B13" t="s">
        <v>25</v>
      </c>
      <c r="C13" t="s">
        <v>8</v>
      </c>
      <c r="D13">
        <v>41</v>
      </c>
      <c r="E13">
        <v>66</v>
      </c>
      <c r="F13">
        <v>89</v>
      </c>
      <c r="G13">
        <v>4</v>
      </c>
      <c r="H13">
        <v>9</v>
      </c>
      <c r="I13">
        <v>2</v>
      </c>
      <c r="J13">
        <v>12</v>
      </c>
      <c r="Z13">
        <f>_xlfn.XLOOKUP(MAX(I2:I30), I2:I30, G2:G30)</f>
        <v>5</v>
      </c>
    </row>
    <row r="14" spans="1:41" x14ac:dyDescent="0.3">
      <c r="A14">
        <v>101</v>
      </c>
      <c r="B14" t="s">
        <v>7</v>
      </c>
      <c r="C14" t="s">
        <v>8</v>
      </c>
      <c r="D14">
        <v>35</v>
      </c>
      <c r="E14">
        <v>50</v>
      </c>
      <c r="F14">
        <v>80</v>
      </c>
      <c r="G14">
        <v>4</v>
      </c>
      <c r="H14">
        <v>9</v>
      </c>
      <c r="I14">
        <v>1</v>
      </c>
      <c r="J14">
        <v>13</v>
      </c>
      <c r="L14" s="4"/>
      <c r="M14" s="4"/>
      <c r="N14" s="4" t="s">
        <v>44</v>
      </c>
      <c r="O14" s="4"/>
      <c r="P14" s="4"/>
      <c r="Q14" s="4"/>
      <c r="AG14" cm="1">
        <f t="array" ref="AG14:AO25">_xlfn._xlws.FILTER(A2:I30, I2:I30 = MAX(I2:I30), "No match found")</f>
        <v>125</v>
      </c>
      <c r="AH14" t="str">
        <v>Tanya</v>
      </c>
      <c r="AI14" t="str">
        <v>IT</v>
      </c>
      <c r="AJ14">
        <v>47</v>
      </c>
      <c r="AK14">
        <v>79</v>
      </c>
      <c r="AL14">
        <v>99</v>
      </c>
      <c r="AM14">
        <v>5</v>
      </c>
      <c r="AN14">
        <v>11</v>
      </c>
      <c r="AO14">
        <v>2</v>
      </c>
    </row>
    <row r="15" spans="1:41" x14ac:dyDescent="0.3">
      <c r="A15">
        <v>110</v>
      </c>
      <c r="B15" t="s">
        <v>21</v>
      </c>
      <c r="C15" t="s">
        <v>8</v>
      </c>
      <c r="D15">
        <v>37</v>
      </c>
      <c r="E15">
        <v>55</v>
      </c>
      <c r="F15">
        <v>83</v>
      </c>
      <c r="G15">
        <v>4</v>
      </c>
      <c r="H15">
        <v>9</v>
      </c>
      <c r="I15">
        <v>1</v>
      </c>
      <c r="J15">
        <v>14</v>
      </c>
      <c r="AG15">
        <v>102</v>
      </c>
      <c r="AH15" t="str">
        <v>Meera</v>
      </c>
      <c r="AI15" t="str">
        <v>Marketing</v>
      </c>
      <c r="AJ15">
        <v>40</v>
      </c>
      <c r="AK15">
        <v>65</v>
      </c>
      <c r="AL15">
        <v>90</v>
      </c>
      <c r="AM15">
        <v>5</v>
      </c>
      <c r="AN15">
        <v>11</v>
      </c>
      <c r="AO15">
        <v>2</v>
      </c>
    </row>
    <row r="16" spans="1:41" x14ac:dyDescent="0.3">
      <c r="A16">
        <v>106</v>
      </c>
      <c r="B16" t="s">
        <v>17</v>
      </c>
      <c r="C16" t="s">
        <v>8</v>
      </c>
      <c r="D16">
        <v>38</v>
      </c>
      <c r="E16">
        <v>58</v>
      </c>
      <c r="F16">
        <v>85</v>
      </c>
      <c r="G16">
        <v>4</v>
      </c>
      <c r="H16">
        <v>9</v>
      </c>
      <c r="I16">
        <v>2</v>
      </c>
      <c r="J16">
        <v>15</v>
      </c>
      <c r="L16" t="str" cm="1">
        <f t="array" ref="L16:T19">INDEX(_xlfn._xlws.SORT(Sheet1[#All],8,-1),{1;2;3;4},{1,2,3,4,5,6,7,8,10})</f>
        <v>Employee_ID</v>
      </c>
      <c r="M16" t="str">
        <v>Name</v>
      </c>
      <c r="N16" t="str">
        <v>Department</v>
      </c>
      <c r="O16" t="str">
        <v>Hours_Worked</v>
      </c>
      <c r="P16" t="str">
        <v>Tasks_Completed</v>
      </c>
      <c r="Q16" t="str">
        <v>Productivity_Score</v>
      </c>
      <c r="R16" t="str">
        <v>Performance_Rating</v>
      </c>
      <c r="S16" t="str">
        <v>Productivity_efficiency_index</v>
      </c>
      <c r="T16" t="str">
        <v>Rank based on PEI</v>
      </c>
      <c r="AG16">
        <v>104</v>
      </c>
      <c r="AH16" t="str">
        <v>Riya</v>
      </c>
      <c r="AI16" t="str">
        <v>IT</v>
      </c>
      <c r="AJ16">
        <v>45</v>
      </c>
      <c r="AK16">
        <v>75</v>
      </c>
      <c r="AL16">
        <v>95</v>
      </c>
      <c r="AM16">
        <v>5</v>
      </c>
      <c r="AN16">
        <v>11</v>
      </c>
      <c r="AO16">
        <v>2</v>
      </c>
    </row>
    <row r="17" spans="1:41" x14ac:dyDescent="0.3">
      <c r="A17">
        <v>111</v>
      </c>
      <c r="B17" t="s">
        <v>22</v>
      </c>
      <c r="C17" t="s">
        <v>16</v>
      </c>
      <c r="D17">
        <v>29</v>
      </c>
      <c r="E17">
        <v>38</v>
      </c>
      <c r="F17">
        <v>68</v>
      </c>
      <c r="G17">
        <v>3</v>
      </c>
      <c r="H17">
        <v>7</v>
      </c>
      <c r="I17">
        <v>1</v>
      </c>
      <c r="J17">
        <v>16</v>
      </c>
      <c r="L17">
        <v>125</v>
      </c>
      <c r="M17" t="str">
        <v>Tanya</v>
      </c>
      <c r="N17" t="str">
        <v>IT</v>
      </c>
      <c r="O17">
        <v>47</v>
      </c>
      <c r="P17">
        <v>79</v>
      </c>
      <c r="Q17">
        <v>99</v>
      </c>
      <c r="R17">
        <v>5</v>
      </c>
      <c r="S17">
        <v>11</v>
      </c>
      <c r="T17">
        <v>1</v>
      </c>
      <c r="AG17">
        <v>118</v>
      </c>
      <c r="AH17" t="str">
        <v>Arjun</v>
      </c>
      <c r="AI17" t="str">
        <v>Marketing</v>
      </c>
      <c r="AJ17">
        <v>43</v>
      </c>
      <c r="AK17">
        <v>75</v>
      </c>
      <c r="AL17">
        <v>93</v>
      </c>
      <c r="AM17">
        <v>5</v>
      </c>
      <c r="AN17">
        <v>11</v>
      </c>
      <c r="AO17">
        <v>2</v>
      </c>
    </row>
    <row r="18" spans="1:41" x14ac:dyDescent="0.3">
      <c r="A18">
        <v>117</v>
      </c>
      <c r="B18" t="s">
        <v>28</v>
      </c>
      <c r="C18" t="s">
        <v>12</v>
      </c>
      <c r="D18">
        <v>31</v>
      </c>
      <c r="E18">
        <v>42</v>
      </c>
      <c r="F18">
        <v>72</v>
      </c>
      <c r="G18">
        <v>3</v>
      </c>
      <c r="H18">
        <v>7</v>
      </c>
      <c r="I18">
        <v>1</v>
      </c>
      <c r="J18">
        <v>17</v>
      </c>
      <c r="L18">
        <v>102</v>
      </c>
      <c r="M18" t="str">
        <v>Meera</v>
      </c>
      <c r="N18" t="str">
        <v>Marketing</v>
      </c>
      <c r="O18">
        <v>40</v>
      </c>
      <c r="P18">
        <v>65</v>
      </c>
      <c r="Q18">
        <v>90</v>
      </c>
      <c r="R18">
        <v>5</v>
      </c>
      <c r="S18">
        <v>11</v>
      </c>
      <c r="T18">
        <v>2</v>
      </c>
      <c r="AG18">
        <v>109</v>
      </c>
      <c r="AH18" t="str">
        <v>Kunal</v>
      </c>
      <c r="AI18" t="str">
        <v>Marketing</v>
      </c>
      <c r="AJ18">
        <v>42</v>
      </c>
      <c r="AK18">
        <v>70</v>
      </c>
      <c r="AL18">
        <v>92</v>
      </c>
      <c r="AM18">
        <v>5</v>
      </c>
      <c r="AN18">
        <v>11</v>
      </c>
      <c r="AO18">
        <v>2</v>
      </c>
    </row>
    <row r="19" spans="1:41" x14ac:dyDescent="0.3">
      <c r="A19">
        <v>108</v>
      </c>
      <c r="B19" t="s">
        <v>19</v>
      </c>
      <c r="C19" t="s">
        <v>12</v>
      </c>
      <c r="D19">
        <v>28</v>
      </c>
      <c r="E19">
        <v>35</v>
      </c>
      <c r="F19">
        <v>65</v>
      </c>
      <c r="G19">
        <v>3</v>
      </c>
      <c r="H19">
        <v>7</v>
      </c>
      <c r="I19">
        <v>1</v>
      </c>
      <c r="J19">
        <v>18</v>
      </c>
      <c r="L19">
        <v>104</v>
      </c>
      <c r="M19" t="str">
        <v>Riya</v>
      </c>
      <c r="N19" t="str">
        <v>IT</v>
      </c>
      <c r="O19">
        <v>45</v>
      </c>
      <c r="P19">
        <v>75</v>
      </c>
      <c r="Q19">
        <v>95</v>
      </c>
      <c r="R19">
        <v>5</v>
      </c>
      <c r="S19">
        <v>11</v>
      </c>
      <c r="T19">
        <v>3</v>
      </c>
      <c r="AG19">
        <v>112</v>
      </c>
      <c r="AH19" t="str">
        <v>Pooja</v>
      </c>
      <c r="AI19" t="str">
        <v>Marketing</v>
      </c>
      <c r="AJ19">
        <v>44</v>
      </c>
      <c r="AK19">
        <v>73</v>
      </c>
      <c r="AL19">
        <v>94</v>
      </c>
      <c r="AM19">
        <v>5</v>
      </c>
      <c r="AN19">
        <v>11</v>
      </c>
      <c r="AO19">
        <v>2</v>
      </c>
    </row>
    <row r="20" spans="1:41" x14ac:dyDescent="0.3">
      <c r="A20">
        <v>122</v>
      </c>
      <c r="B20" t="s">
        <v>33</v>
      </c>
      <c r="C20" t="s">
        <v>12</v>
      </c>
      <c r="D20">
        <v>32</v>
      </c>
      <c r="E20">
        <v>44</v>
      </c>
      <c r="F20">
        <v>74</v>
      </c>
      <c r="G20">
        <v>3</v>
      </c>
      <c r="H20">
        <v>7</v>
      </c>
      <c r="I20">
        <v>1</v>
      </c>
      <c r="J20">
        <v>19</v>
      </c>
      <c r="AG20">
        <v>123</v>
      </c>
      <c r="AH20" t="str">
        <v>Neeraj</v>
      </c>
      <c r="AI20" t="str">
        <v>Marketing</v>
      </c>
      <c r="AJ20">
        <v>46</v>
      </c>
      <c r="AK20">
        <v>77</v>
      </c>
      <c r="AL20">
        <v>96</v>
      </c>
      <c r="AM20">
        <v>5</v>
      </c>
      <c r="AN20">
        <v>10</v>
      </c>
      <c r="AO20">
        <v>2</v>
      </c>
    </row>
    <row r="21" spans="1:41" x14ac:dyDescent="0.3">
      <c r="A21">
        <v>103</v>
      </c>
      <c r="B21" t="s">
        <v>11</v>
      </c>
      <c r="C21" t="s">
        <v>12</v>
      </c>
      <c r="D21">
        <v>30</v>
      </c>
      <c r="E21">
        <v>40</v>
      </c>
      <c r="F21">
        <v>70</v>
      </c>
      <c r="G21">
        <v>3</v>
      </c>
      <c r="H21">
        <v>7</v>
      </c>
      <c r="I21">
        <v>1</v>
      </c>
      <c r="J21">
        <v>20</v>
      </c>
      <c r="L21" s="4"/>
      <c r="M21" s="4" t="s">
        <v>47</v>
      </c>
      <c r="N21" s="4"/>
      <c r="O21" s="4"/>
      <c r="P21" s="4"/>
      <c r="Q21" s="4"/>
      <c r="AG21">
        <v>107</v>
      </c>
      <c r="AH21" t="str">
        <v>Rahul</v>
      </c>
      <c r="AI21" t="str">
        <v>IT</v>
      </c>
      <c r="AJ21">
        <v>50</v>
      </c>
      <c r="AK21">
        <v>80</v>
      </c>
      <c r="AL21">
        <v>100</v>
      </c>
      <c r="AM21">
        <v>5</v>
      </c>
      <c r="AN21">
        <v>10</v>
      </c>
      <c r="AO21">
        <v>2</v>
      </c>
    </row>
    <row r="22" spans="1:41" x14ac:dyDescent="0.3">
      <c r="A22">
        <v>124</v>
      </c>
      <c r="B22" t="s">
        <v>35</v>
      </c>
      <c r="C22" t="s">
        <v>8</v>
      </c>
      <c r="D22">
        <v>34</v>
      </c>
      <c r="E22">
        <v>48</v>
      </c>
      <c r="F22">
        <v>76</v>
      </c>
      <c r="G22">
        <v>3</v>
      </c>
      <c r="H22">
        <v>7</v>
      </c>
      <c r="I22">
        <v>1</v>
      </c>
      <c r="J22">
        <v>21</v>
      </c>
      <c r="M22">
        <f>CORREL(Sheet1[Hours_Worked],Sheet1[Performance_Rating])</f>
        <v>0.94623485838187726</v>
      </c>
      <c r="AG22">
        <v>115</v>
      </c>
      <c r="AH22" t="str">
        <v>Rakesh</v>
      </c>
      <c r="AI22" t="str">
        <v>IT</v>
      </c>
      <c r="AJ22">
        <v>48</v>
      </c>
      <c r="AK22">
        <v>78</v>
      </c>
      <c r="AL22">
        <v>98</v>
      </c>
      <c r="AM22">
        <v>5</v>
      </c>
      <c r="AN22">
        <v>10</v>
      </c>
      <c r="AO22">
        <v>2</v>
      </c>
    </row>
    <row r="23" spans="1:41" x14ac:dyDescent="0.3">
      <c r="A23">
        <v>113</v>
      </c>
      <c r="B23" t="s">
        <v>24</v>
      </c>
      <c r="C23" t="s">
        <v>12</v>
      </c>
      <c r="D23">
        <v>33</v>
      </c>
      <c r="E23">
        <v>45</v>
      </c>
      <c r="F23">
        <v>75</v>
      </c>
      <c r="G23">
        <v>3</v>
      </c>
      <c r="H23">
        <v>7</v>
      </c>
      <c r="I23">
        <v>1</v>
      </c>
      <c r="J23">
        <v>22</v>
      </c>
      <c r="AG23">
        <v>119</v>
      </c>
      <c r="AH23" t="str">
        <v>Anjali</v>
      </c>
      <c r="AI23" t="str">
        <v>IT</v>
      </c>
      <c r="AJ23">
        <v>39</v>
      </c>
      <c r="AK23">
        <v>60</v>
      </c>
      <c r="AL23">
        <v>87</v>
      </c>
      <c r="AM23">
        <v>4</v>
      </c>
      <c r="AN23">
        <v>9</v>
      </c>
      <c r="AO23">
        <v>2</v>
      </c>
    </row>
    <row r="24" spans="1:41" x14ac:dyDescent="0.3">
      <c r="A24">
        <v>116</v>
      </c>
      <c r="B24" t="s">
        <v>27</v>
      </c>
      <c r="C24" t="s">
        <v>16</v>
      </c>
      <c r="D24">
        <v>26</v>
      </c>
      <c r="E24">
        <v>32</v>
      </c>
      <c r="F24">
        <v>62</v>
      </c>
      <c r="G24">
        <v>2</v>
      </c>
      <c r="H24">
        <v>5</v>
      </c>
      <c r="I24">
        <v>1</v>
      </c>
      <c r="J24">
        <v>23</v>
      </c>
      <c r="M24" s="4" t="s">
        <v>48</v>
      </c>
      <c r="N24" s="4"/>
      <c r="O24" s="4"/>
      <c r="P24" s="4"/>
      <c r="Q24" s="4"/>
      <c r="AG24">
        <v>114</v>
      </c>
      <c r="AH24" t="str">
        <v>Deepak</v>
      </c>
      <c r="AI24" t="str">
        <v>Sales</v>
      </c>
      <c r="AJ24">
        <v>41</v>
      </c>
      <c r="AK24">
        <v>66</v>
      </c>
      <c r="AL24">
        <v>89</v>
      </c>
      <c r="AM24">
        <v>4</v>
      </c>
      <c r="AN24">
        <v>9</v>
      </c>
      <c r="AO24">
        <v>2</v>
      </c>
    </row>
    <row r="25" spans="1:41" x14ac:dyDescent="0.3">
      <c r="A25">
        <v>105</v>
      </c>
      <c r="B25" t="s">
        <v>15</v>
      </c>
      <c r="C25" t="s">
        <v>16</v>
      </c>
      <c r="D25">
        <v>25</v>
      </c>
      <c r="E25">
        <v>30</v>
      </c>
      <c r="F25">
        <v>60</v>
      </c>
      <c r="G25">
        <v>2</v>
      </c>
      <c r="H25">
        <v>5</v>
      </c>
      <c r="I25">
        <v>1</v>
      </c>
      <c r="J25">
        <v>24</v>
      </c>
      <c r="M25">
        <f>CORREL(Sheet1[Tasks_Completed],Sheet1[Performance_Rating])</f>
        <v>0.95745537036476258</v>
      </c>
      <c r="AG25">
        <v>106</v>
      </c>
      <c r="AH25" t="str">
        <v>Neha</v>
      </c>
      <c r="AI25" t="str">
        <v>Sales</v>
      </c>
      <c r="AJ25">
        <v>38</v>
      </c>
      <c r="AK25">
        <v>58</v>
      </c>
      <c r="AL25">
        <v>85</v>
      </c>
      <c r="AM25">
        <v>4</v>
      </c>
      <c r="AN25">
        <v>9</v>
      </c>
      <c r="AO25">
        <v>2</v>
      </c>
    </row>
    <row r="26" spans="1:41" x14ac:dyDescent="0.3">
      <c r="A26">
        <v>121</v>
      </c>
      <c r="B26" t="s">
        <v>32</v>
      </c>
      <c r="C26" t="s">
        <v>16</v>
      </c>
      <c r="D26">
        <v>27</v>
      </c>
      <c r="E26">
        <v>34</v>
      </c>
      <c r="F26">
        <v>64</v>
      </c>
      <c r="G26">
        <v>2</v>
      </c>
      <c r="H26">
        <v>5</v>
      </c>
      <c r="I26">
        <v>1</v>
      </c>
      <c r="J26">
        <v>25</v>
      </c>
    </row>
  </sheetData>
  <conditionalFormatting sqref="F2:F26">
    <cfRule type="top10" dxfId="2" priority="1" rank="5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0456-C15D-4E73-8180-BF2AF101A92A}">
  <dimension ref="A1:BL27"/>
  <sheetViews>
    <sheetView topLeftCell="AE1" workbookViewId="0">
      <selection activeCell="F5" sqref="F5:Q5"/>
    </sheetView>
  </sheetViews>
  <sheetFormatPr defaultRowHeight="14.4" x14ac:dyDescent="0.3"/>
  <cols>
    <col min="1" max="1" width="12.5546875" bestFit="1" customWidth="1"/>
    <col min="2" max="2" width="17" bestFit="1" customWidth="1"/>
    <col min="3" max="3" width="4.21875" customWidth="1"/>
    <col min="4" max="5" width="3" bestFit="1" customWidth="1"/>
    <col min="6" max="6" width="9.44140625" customWidth="1"/>
    <col min="7" max="7" width="11.21875" customWidth="1"/>
    <col min="8" max="25" width="3" bestFit="1" customWidth="1"/>
    <col min="26" max="26" width="12.5546875" bestFit="1" customWidth="1"/>
    <col min="27" max="27" width="23.44140625" bestFit="1" customWidth="1"/>
    <col min="28" max="28" width="25.77734375" bestFit="1" customWidth="1"/>
    <col min="29" max="30" width="3" bestFit="1" customWidth="1"/>
    <col min="31" max="31" width="12.5546875" bestFit="1" customWidth="1"/>
    <col min="32" max="32" width="26.88671875" bestFit="1" customWidth="1"/>
    <col min="33" max="55" width="3" bestFit="1" customWidth="1"/>
    <col min="56" max="56" width="4" bestFit="1" customWidth="1"/>
    <col min="57" max="57" width="10.77734375" bestFit="1" customWidth="1"/>
    <col min="58" max="58" width="15.6640625" customWidth="1"/>
    <col min="59" max="59" width="17" customWidth="1"/>
    <col min="60" max="60" width="7.6640625" bestFit="1" customWidth="1"/>
    <col min="61" max="61" width="5" bestFit="1" customWidth="1"/>
    <col min="62" max="62" width="7.6640625" bestFit="1" customWidth="1"/>
    <col min="63" max="63" width="5" bestFit="1" customWidth="1"/>
    <col min="64" max="64" width="7.6640625" bestFit="1" customWidth="1"/>
    <col min="65" max="65" width="5" bestFit="1" customWidth="1"/>
    <col min="66" max="66" width="3" bestFit="1" customWidth="1"/>
    <col min="67" max="67" width="7.6640625" bestFit="1" customWidth="1"/>
    <col min="68" max="68" width="5" bestFit="1" customWidth="1"/>
    <col min="69" max="69" width="7.6640625" bestFit="1" customWidth="1"/>
    <col min="70" max="70" width="5" bestFit="1" customWidth="1"/>
    <col min="71" max="71" width="7.6640625" bestFit="1" customWidth="1"/>
    <col min="72" max="72" width="5" bestFit="1" customWidth="1"/>
    <col min="73" max="73" width="7.6640625" bestFit="1" customWidth="1"/>
    <col min="74" max="74" width="5" bestFit="1" customWidth="1"/>
    <col min="75" max="75" width="7.6640625" bestFit="1" customWidth="1"/>
    <col min="76" max="76" width="10.77734375" bestFit="1" customWidth="1"/>
    <col min="77" max="77" width="7.6640625" bestFit="1" customWidth="1"/>
    <col min="78" max="78" width="6.6640625" bestFit="1" customWidth="1"/>
    <col min="79" max="79" width="10.77734375" bestFit="1" customWidth="1"/>
  </cols>
  <sheetData>
    <row r="1" spans="1:59" ht="28.8" x14ac:dyDescent="0.3">
      <c r="A1" s="1" t="s">
        <v>38</v>
      </c>
      <c r="B1" s="3" t="s">
        <v>41</v>
      </c>
      <c r="AE1" t="s">
        <v>49</v>
      </c>
      <c r="AF1" t="s">
        <v>50</v>
      </c>
    </row>
    <row r="2" spans="1:59" x14ac:dyDescent="0.3">
      <c r="A2" s="2" t="s">
        <v>16</v>
      </c>
      <c r="B2">
        <v>2.9580398915498081</v>
      </c>
      <c r="AE2" s="6">
        <v>47</v>
      </c>
      <c r="AF2" s="6">
        <v>99</v>
      </c>
      <c r="BF2" s="5" t="s">
        <v>4</v>
      </c>
      <c r="BG2" s="5" t="s">
        <v>5</v>
      </c>
    </row>
    <row r="3" spans="1:59" x14ac:dyDescent="0.3">
      <c r="A3" s="2" t="s">
        <v>12</v>
      </c>
      <c r="B3">
        <v>3.54400902933387</v>
      </c>
      <c r="AE3" s="7">
        <v>40</v>
      </c>
      <c r="AF3" s="7">
        <v>90</v>
      </c>
      <c r="BF3" s="6">
        <v>79</v>
      </c>
      <c r="BG3" s="6">
        <v>99</v>
      </c>
    </row>
    <row r="4" spans="1:59" x14ac:dyDescent="0.3">
      <c r="A4" s="2" t="s">
        <v>14</v>
      </c>
      <c r="B4">
        <v>4.7074409183759283</v>
      </c>
      <c r="AE4" s="6">
        <v>45</v>
      </c>
      <c r="AF4" s="6">
        <v>95</v>
      </c>
      <c r="BF4" s="7">
        <v>65</v>
      </c>
      <c r="BG4" s="7">
        <v>90</v>
      </c>
    </row>
    <row r="5" spans="1:59" x14ac:dyDescent="0.3">
      <c r="A5" s="2" t="s">
        <v>10</v>
      </c>
      <c r="B5">
        <v>2</v>
      </c>
      <c r="AE5" s="7">
        <v>43</v>
      </c>
      <c r="AF5" s="7">
        <v>93</v>
      </c>
      <c r="BF5" s="6">
        <v>75</v>
      </c>
      <c r="BG5" s="6">
        <v>95</v>
      </c>
    </row>
    <row r="6" spans="1:59" x14ac:dyDescent="0.3">
      <c r="A6" s="2" t="s">
        <v>8</v>
      </c>
      <c r="B6">
        <v>4.3748015828022293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AE6" s="6">
        <v>42</v>
      </c>
      <c r="AF6" s="6">
        <v>92</v>
      </c>
      <c r="BF6" s="7">
        <v>75</v>
      </c>
      <c r="BG6" s="7">
        <v>93</v>
      </c>
    </row>
    <row r="7" spans="1:59" x14ac:dyDescent="0.3">
      <c r="A7" s="2" t="s">
        <v>37</v>
      </c>
      <c r="B7">
        <v>12.412896519346321</v>
      </c>
      <c r="AE7" s="7">
        <v>44</v>
      </c>
      <c r="AF7" s="7">
        <v>94</v>
      </c>
      <c r="BF7" s="6">
        <v>70</v>
      </c>
      <c r="BG7" s="6">
        <v>92</v>
      </c>
    </row>
    <row r="8" spans="1:59" x14ac:dyDescent="0.3">
      <c r="Z8" s="1" t="s">
        <v>38</v>
      </c>
      <c r="AA8" t="s">
        <v>45</v>
      </c>
      <c r="AB8" t="s">
        <v>46</v>
      </c>
      <c r="AE8" s="6">
        <v>46</v>
      </c>
      <c r="AF8" s="6">
        <v>96</v>
      </c>
      <c r="BF8" s="7">
        <v>73</v>
      </c>
      <c r="BG8" s="7">
        <v>94</v>
      </c>
    </row>
    <row r="9" spans="1:59" x14ac:dyDescent="0.3">
      <c r="G9" s="4" t="s">
        <v>39</v>
      </c>
      <c r="H9" s="4"/>
      <c r="I9" s="4"/>
      <c r="J9" s="4"/>
      <c r="K9" s="4"/>
      <c r="L9" s="4"/>
      <c r="Z9" s="2">
        <v>2</v>
      </c>
      <c r="AA9">
        <v>26</v>
      </c>
      <c r="AB9">
        <v>32</v>
      </c>
      <c r="AE9" s="7">
        <v>50</v>
      </c>
      <c r="AF9" s="7">
        <v>100</v>
      </c>
      <c r="BF9" s="6">
        <v>77</v>
      </c>
      <c r="BG9" s="6">
        <v>96</v>
      </c>
    </row>
    <row r="10" spans="1:59" x14ac:dyDescent="0.3">
      <c r="A10" t="s">
        <v>18</v>
      </c>
      <c r="B10">
        <v>100</v>
      </c>
      <c r="Z10" s="2">
        <v>3</v>
      </c>
      <c r="AA10">
        <v>31</v>
      </c>
      <c r="AB10">
        <v>41.714285714285715</v>
      </c>
      <c r="AE10" s="6">
        <v>48</v>
      </c>
      <c r="AF10" s="6">
        <v>98</v>
      </c>
      <c r="BF10" s="7">
        <v>80</v>
      </c>
      <c r="BG10" s="7">
        <v>100</v>
      </c>
    </row>
    <row r="11" spans="1:59" x14ac:dyDescent="0.3">
      <c r="A11" t="s">
        <v>36</v>
      </c>
      <c r="B11">
        <v>99</v>
      </c>
      <c r="Z11" s="2">
        <v>4</v>
      </c>
      <c r="AA11">
        <v>37.666666666666664</v>
      </c>
      <c r="AB11">
        <v>56.833333333333336</v>
      </c>
      <c r="AE11" s="7">
        <v>36</v>
      </c>
      <c r="AF11" s="7">
        <v>78</v>
      </c>
      <c r="BF11" s="6">
        <v>78</v>
      </c>
      <c r="BG11" s="6">
        <v>98</v>
      </c>
    </row>
    <row r="12" spans="1:59" x14ac:dyDescent="0.3">
      <c r="A12" t="s">
        <v>26</v>
      </c>
      <c r="B12">
        <v>98</v>
      </c>
      <c r="Z12" s="2">
        <v>5</v>
      </c>
      <c r="AA12">
        <v>45</v>
      </c>
      <c r="AB12">
        <v>74.666666666666671</v>
      </c>
      <c r="AE12" s="6">
        <v>39</v>
      </c>
      <c r="AF12" s="6">
        <v>87</v>
      </c>
      <c r="BF12" s="7">
        <v>52</v>
      </c>
      <c r="BG12" s="7">
        <v>78</v>
      </c>
    </row>
    <row r="13" spans="1:59" x14ac:dyDescent="0.3">
      <c r="A13" t="s">
        <v>34</v>
      </c>
      <c r="B13">
        <v>96</v>
      </c>
      <c r="Z13" s="2" t="s">
        <v>37</v>
      </c>
      <c r="AA13">
        <v>37.04</v>
      </c>
      <c r="AB13">
        <v>56.04</v>
      </c>
      <c r="AE13" s="7">
        <v>41</v>
      </c>
      <c r="AF13" s="7">
        <v>89</v>
      </c>
      <c r="BF13" s="6">
        <v>60</v>
      </c>
      <c r="BG13" s="6">
        <v>87</v>
      </c>
    </row>
    <row r="14" spans="1:59" x14ac:dyDescent="0.3">
      <c r="A14" t="s">
        <v>13</v>
      </c>
      <c r="B14">
        <v>95</v>
      </c>
      <c r="AE14" s="6">
        <v>35</v>
      </c>
      <c r="AF14" s="6">
        <v>80</v>
      </c>
      <c r="BF14" s="7">
        <v>66</v>
      </c>
      <c r="BG14" s="7">
        <v>89</v>
      </c>
    </row>
    <row r="15" spans="1:59" x14ac:dyDescent="0.3">
      <c r="AE15" s="7">
        <v>37</v>
      </c>
      <c r="AF15" s="7">
        <v>83</v>
      </c>
      <c r="BF15" s="6">
        <v>50</v>
      </c>
      <c r="BG15" s="6">
        <v>80</v>
      </c>
    </row>
    <row r="16" spans="1:59" x14ac:dyDescent="0.3">
      <c r="AE16" s="6">
        <v>38</v>
      </c>
      <c r="AF16" s="6">
        <v>85</v>
      </c>
      <c r="AN16" t="s">
        <v>52</v>
      </c>
      <c r="BF16" s="7">
        <v>55</v>
      </c>
      <c r="BG16" s="7">
        <v>83</v>
      </c>
    </row>
    <row r="17" spans="31:64" x14ac:dyDescent="0.3">
      <c r="AE17" s="7">
        <v>29</v>
      </c>
      <c r="AF17" s="7">
        <v>68</v>
      </c>
      <c r="BF17" s="6">
        <v>58</v>
      </c>
      <c r="BG17" s="6">
        <v>85</v>
      </c>
    </row>
    <row r="18" spans="31:64" x14ac:dyDescent="0.3">
      <c r="AE18" s="6">
        <v>31</v>
      </c>
      <c r="AF18" s="6">
        <v>72</v>
      </c>
      <c r="BF18" s="7">
        <v>38</v>
      </c>
      <c r="BG18" s="7">
        <v>68</v>
      </c>
      <c r="BL18" t="s">
        <v>51</v>
      </c>
    </row>
    <row r="19" spans="31:64" x14ac:dyDescent="0.3">
      <c r="AE19" s="7">
        <v>28</v>
      </c>
      <c r="AF19" s="7">
        <v>65</v>
      </c>
      <c r="BF19" s="6">
        <v>42</v>
      </c>
      <c r="BG19" s="6">
        <v>72</v>
      </c>
    </row>
    <row r="20" spans="31:64" x14ac:dyDescent="0.3">
      <c r="AE20" s="6">
        <v>32</v>
      </c>
      <c r="AF20" s="6">
        <v>74</v>
      </c>
      <c r="BF20" s="7">
        <v>35</v>
      </c>
      <c r="BG20" s="7">
        <v>65</v>
      </c>
    </row>
    <row r="21" spans="31:64" x14ac:dyDescent="0.3">
      <c r="AE21" s="7">
        <v>30</v>
      </c>
      <c r="AF21" s="7">
        <v>70</v>
      </c>
      <c r="BF21" s="6">
        <v>44</v>
      </c>
      <c r="BG21" s="6">
        <v>74</v>
      </c>
    </row>
    <row r="22" spans="31:64" x14ac:dyDescent="0.3">
      <c r="AE22" s="6">
        <v>34</v>
      </c>
      <c r="AF22" s="6">
        <v>76</v>
      </c>
      <c r="BF22" s="7">
        <v>40</v>
      </c>
      <c r="BG22" s="7">
        <v>70</v>
      </c>
    </row>
    <row r="23" spans="31:64" x14ac:dyDescent="0.3">
      <c r="AE23" s="7">
        <v>33</v>
      </c>
      <c r="AF23" s="7">
        <v>75</v>
      </c>
      <c r="BF23" s="6">
        <v>48</v>
      </c>
      <c r="BG23" s="6">
        <v>76</v>
      </c>
    </row>
    <row r="24" spans="31:64" x14ac:dyDescent="0.3">
      <c r="AE24" s="6">
        <v>26</v>
      </c>
      <c r="AF24" s="6">
        <v>62</v>
      </c>
      <c r="BF24" s="7">
        <v>45</v>
      </c>
      <c r="BG24" s="7">
        <v>75</v>
      </c>
    </row>
    <row r="25" spans="31:64" x14ac:dyDescent="0.3">
      <c r="AE25" s="7">
        <v>25</v>
      </c>
      <c r="AF25" s="7">
        <v>60</v>
      </c>
      <c r="BF25" s="6">
        <v>32</v>
      </c>
      <c r="BG25" s="6">
        <v>62</v>
      </c>
    </row>
    <row r="26" spans="31:64" x14ac:dyDescent="0.3">
      <c r="AE26" s="6">
        <v>27</v>
      </c>
      <c r="AF26" s="6">
        <v>64</v>
      </c>
      <c r="BF26" s="7">
        <v>30</v>
      </c>
      <c r="BG26" s="7">
        <v>60</v>
      </c>
    </row>
    <row r="27" spans="31:64" x14ac:dyDescent="0.3">
      <c r="BF27" s="6">
        <v>34</v>
      </c>
      <c r="BG27" s="6">
        <v>64</v>
      </c>
    </row>
  </sheetData>
  <conditionalFormatting sqref="AF2:AF26">
    <cfRule type="top10" dxfId="1" priority="2" rank="5"/>
  </conditionalFormatting>
  <conditionalFormatting sqref="BG3:BG27">
    <cfRule type="top10" dxfId="0" priority="1" rank="5"/>
  </conditionalFormatting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6828-8C51-493B-9D58-6A3A7650A12B}">
  <dimension ref="A1:W21"/>
  <sheetViews>
    <sheetView topLeftCell="J1" workbookViewId="0">
      <selection activeCell="W18" sqref="W18"/>
    </sheetView>
  </sheetViews>
  <sheetFormatPr defaultRowHeight="14.4" x14ac:dyDescent="0.3"/>
  <cols>
    <col min="8" max="8" width="12.109375" customWidth="1"/>
    <col min="9" max="9" width="19.109375" customWidth="1"/>
  </cols>
  <sheetData>
    <row r="1" spans="1:23" ht="28.8" x14ac:dyDescent="0.3">
      <c r="H1" s="1" t="s">
        <v>38</v>
      </c>
      <c r="I1" s="3" t="s">
        <v>41</v>
      </c>
    </row>
    <row r="2" spans="1:23" x14ac:dyDescent="0.3">
      <c r="B2" s="4" t="s">
        <v>57</v>
      </c>
      <c r="C2" s="4"/>
      <c r="D2" s="4"/>
      <c r="E2" s="4"/>
      <c r="H2" s="2" t="s">
        <v>16</v>
      </c>
      <c r="I2">
        <v>2.9580398915498081</v>
      </c>
    </row>
    <row r="3" spans="1:23" x14ac:dyDescent="0.3">
      <c r="B3" s="4"/>
      <c r="C3" s="4"/>
      <c r="D3" s="4"/>
      <c r="E3" s="4"/>
      <c r="H3" s="2" t="s">
        <v>12</v>
      </c>
      <c r="I3">
        <v>3.54400902933387</v>
      </c>
    </row>
    <row r="4" spans="1:23" x14ac:dyDescent="0.3">
      <c r="A4" t="str" cm="1">
        <f t="array" ref="A4:F9">INDEX(_xlfn._xlws.SORT(Sheet1[#All], 6, -1), {1;2;3;4;5;6}, {1,2,3,4,5,6})</f>
        <v>Employee_ID</v>
      </c>
      <c r="B4" t="str">
        <v>Name</v>
      </c>
      <c r="C4" t="str">
        <v>Department</v>
      </c>
      <c r="D4" t="str">
        <v>Hours_Worked</v>
      </c>
      <c r="E4" t="str">
        <v>Tasks_Completed</v>
      </c>
      <c r="F4" t="str">
        <v>Productivity_Score</v>
      </c>
      <c r="H4" s="2" t="s">
        <v>14</v>
      </c>
      <c r="I4">
        <v>4.7074409183759283</v>
      </c>
    </row>
    <row r="5" spans="1:23" x14ac:dyDescent="0.3">
      <c r="A5">
        <v>107</v>
      </c>
      <c r="B5" t="str">
        <v>Rahul</v>
      </c>
      <c r="C5" t="str">
        <v>IT</v>
      </c>
      <c r="D5">
        <v>50</v>
      </c>
      <c r="E5">
        <v>80</v>
      </c>
      <c r="F5">
        <v>100</v>
      </c>
      <c r="H5" s="2" t="s">
        <v>10</v>
      </c>
      <c r="I5">
        <v>2</v>
      </c>
      <c r="K5" s="4" t="s">
        <v>10</v>
      </c>
      <c r="L5" s="4" t="s">
        <v>40</v>
      </c>
      <c r="M5" s="4"/>
      <c r="N5" s="4"/>
      <c r="O5" s="4"/>
      <c r="P5" s="4"/>
    </row>
    <row r="6" spans="1:23" x14ac:dyDescent="0.3">
      <c r="A6">
        <v>125</v>
      </c>
      <c r="B6" t="str">
        <v>Tanya</v>
      </c>
      <c r="C6" t="str">
        <v>IT</v>
      </c>
      <c r="D6">
        <v>47</v>
      </c>
      <c r="E6">
        <v>79</v>
      </c>
      <c r="F6">
        <v>99</v>
      </c>
      <c r="H6" s="2" t="s">
        <v>8</v>
      </c>
      <c r="I6">
        <v>4.3748015828022293</v>
      </c>
      <c r="Q6" s="4"/>
      <c r="R6" s="4"/>
      <c r="S6" s="4"/>
      <c r="T6" s="4"/>
      <c r="U6" s="4"/>
      <c r="V6" s="4"/>
    </row>
    <row r="7" spans="1:23" x14ac:dyDescent="0.3">
      <c r="A7">
        <v>115</v>
      </c>
      <c r="B7" t="str">
        <v>Rakesh</v>
      </c>
      <c r="C7" t="str">
        <v>IT</v>
      </c>
      <c r="D7">
        <v>48</v>
      </c>
      <c r="E7">
        <v>78</v>
      </c>
      <c r="F7">
        <v>98</v>
      </c>
      <c r="H7" s="2" t="s">
        <v>37</v>
      </c>
      <c r="I7">
        <v>12.412896519346321</v>
      </c>
    </row>
    <row r="8" spans="1:23" x14ac:dyDescent="0.3">
      <c r="A8">
        <v>123</v>
      </c>
      <c r="B8" t="str">
        <v>Neeraj</v>
      </c>
      <c r="C8" t="str">
        <v>Marketing</v>
      </c>
      <c r="D8">
        <v>46</v>
      </c>
      <c r="E8">
        <v>77</v>
      </c>
      <c r="F8">
        <v>96</v>
      </c>
    </row>
    <row r="9" spans="1:23" x14ac:dyDescent="0.3">
      <c r="A9">
        <v>104</v>
      </c>
      <c r="B9" t="str">
        <v>Riya</v>
      </c>
      <c r="C9" t="str">
        <v>IT</v>
      </c>
      <c r="D9">
        <v>45</v>
      </c>
      <c r="E9">
        <v>75</v>
      </c>
      <c r="F9">
        <v>95</v>
      </c>
    </row>
    <row r="10" spans="1:23" x14ac:dyDescent="0.3">
      <c r="H10" s="4"/>
      <c r="I10" s="4"/>
      <c r="J10" s="4" t="s">
        <v>44</v>
      </c>
      <c r="K10" s="4"/>
      <c r="L10" s="4"/>
      <c r="M10" s="4"/>
    </row>
    <row r="12" spans="1:23" x14ac:dyDescent="0.3">
      <c r="H12" t="str" cm="1">
        <f t="array" ref="H12:P15">INDEX(_xlfn._xlws.SORT(Sheet1[#All],8,-1),{1;2;3;4},{1,2,3,4,5,6,7,8,10})</f>
        <v>Employee_ID</v>
      </c>
      <c r="I12" t="str">
        <v>Name</v>
      </c>
      <c r="J12" t="str">
        <v>Department</v>
      </c>
      <c r="K12" t="str">
        <v>Hours_Worked</v>
      </c>
      <c r="L12" t="str">
        <v>Tasks_Completed</v>
      </c>
      <c r="M12" t="str">
        <v>Productivity_Score</v>
      </c>
      <c r="N12" t="str">
        <v>Performance_Rating</v>
      </c>
      <c r="O12" t="str">
        <v>Productivity_efficiency_index</v>
      </c>
      <c r="P12" t="str">
        <v>Rank based on PEI</v>
      </c>
      <c r="U12" s="4" t="s">
        <v>49</v>
      </c>
      <c r="V12" s="4"/>
      <c r="W12" t="s">
        <v>58</v>
      </c>
    </row>
    <row r="13" spans="1:23" x14ac:dyDescent="0.3">
      <c r="H13">
        <v>125</v>
      </c>
      <c r="I13" t="str">
        <v>Tanya</v>
      </c>
      <c r="J13" t="str">
        <v>IT</v>
      </c>
      <c r="K13">
        <v>47</v>
      </c>
      <c r="L13">
        <v>79</v>
      </c>
      <c r="M13">
        <v>99</v>
      </c>
      <c r="N13">
        <v>5</v>
      </c>
      <c r="O13">
        <v>11</v>
      </c>
      <c r="P13">
        <v>1</v>
      </c>
      <c r="W13" t="s">
        <v>59</v>
      </c>
    </row>
    <row r="14" spans="1:23" x14ac:dyDescent="0.3">
      <c r="H14">
        <v>102</v>
      </c>
      <c r="I14" t="str">
        <v>Meera</v>
      </c>
      <c r="J14" t="str">
        <v>Marketing</v>
      </c>
      <c r="K14">
        <v>40</v>
      </c>
      <c r="L14">
        <v>65</v>
      </c>
      <c r="M14">
        <v>90</v>
      </c>
      <c r="N14">
        <v>5</v>
      </c>
      <c r="O14">
        <v>11</v>
      </c>
      <c r="P14">
        <v>2</v>
      </c>
    </row>
    <row r="15" spans="1:23" x14ac:dyDescent="0.3">
      <c r="H15">
        <v>104</v>
      </c>
      <c r="I15" t="str">
        <v>Riya</v>
      </c>
      <c r="J15" t="str">
        <v>IT</v>
      </c>
      <c r="K15">
        <v>45</v>
      </c>
      <c r="L15">
        <v>75</v>
      </c>
      <c r="M15">
        <v>95</v>
      </c>
      <c r="N15">
        <v>5</v>
      </c>
      <c r="O15">
        <v>11</v>
      </c>
      <c r="P15">
        <v>3</v>
      </c>
    </row>
    <row r="17" spans="8:12" x14ac:dyDescent="0.3">
      <c r="H17" s="4" t="s">
        <v>47</v>
      </c>
      <c r="I17" s="4"/>
      <c r="J17" s="4"/>
      <c r="K17" s="4"/>
      <c r="L17" s="4"/>
    </row>
    <row r="18" spans="8:12" x14ac:dyDescent="0.3">
      <c r="H18">
        <f>CORREL(Sheet1[Hours_Worked],Sheet1[Performance_Rating])</f>
        <v>0.94623485838187726</v>
      </c>
    </row>
    <row r="20" spans="8:12" x14ac:dyDescent="0.3">
      <c r="H20" s="4" t="s">
        <v>48</v>
      </c>
      <c r="I20" s="4"/>
      <c r="J20" s="4"/>
      <c r="K20" s="4"/>
      <c r="L20" s="4"/>
    </row>
    <row r="21" spans="8:12" x14ac:dyDescent="0.3">
      <c r="H21">
        <f>CORREL(Sheet1[Tasks_Completed],Sheet1[Performance_Rating])</f>
        <v>0.95745537036476258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0113-3E63-43FF-933C-FDC999B35CD1}">
  <dimension ref="A1:G8"/>
  <sheetViews>
    <sheetView workbookViewId="0">
      <selection activeCell="E14" sqref="E14"/>
    </sheetView>
  </sheetViews>
  <sheetFormatPr defaultRowHeight="14.4" x14ac:dyDescent="0.3"/>
  <cols>
    <col min="1" max="1" width="14.33203125" bestFit="1" customWidth="1"/>
    <col min="2" max="2" width="9" bestFit="1" customWidth="1"/>
    <col min="3" max="3" width="13.33203125" bestFit="1" customWidth="1"/>
    <col min="4" max="4" width="15.88671875" bestFit="1" customWidth="1"/>
    <col min="5" max="5" width="18.109375" bestFit="1" customWidth="1"/>
    <col min="6" max="6" width="19.21875" bestFit="1" customWidth="1"/>
    <col min="7" max="7" width="20.6640625" bestFit="1" customWidth="1"/>
  </cols>
  <sheetData>
    <row r="1" spans="1:7" x14ac:dyDescent="0.3">
      <c r="A1" s="4" t="s">
        <v>43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119</v>
      </c>
      <c r="B4" t="s">
        <v>30</v>
      </c>
      <c r="C4" t="s">
        <v>14</v>
      </c>
      <c r="D4">
        <v>39</v>
      </c>
      <c r="E4">
        <v>60</v>
      </c>
      <c r="F4">
        <v>87</v>
      </c>
      <c r="G4">
        <v>4</v>
      </c>
    </row>
    <row r="5" spans="1:7" x14ac:dyDescent="0.3">
      <c r="A5">
        <v>104</v>
      </c>
      <c r="B5" t="s">
        <v>13</v>
      </c>
      <c r="C5" t="s">
        <v>14</v>
      </c>
      <c r="D5">
        <v>45</v>
      </c>
      <c r="E5">
        <v>75</v>
      </c>
      <c r="F5">
        <v>95</v>
      </c>
      <c r="G5">
        <v>5</v>
      </c>
    </row>
    <row r="6" spans="1:7" x14ac:dyDescent="0.3">
      <c r="A6">
        <v>115</v>
      </c>
      <c r="B6" t="s">
        <v>26</v>
      </c>
      <c r="C6" t="s">
        <v>14</v>
      </c>
      <c r="D6">
        <v>48</v>
      </c>
      <c r="E6">
        <v>78</v>
      </c>
      <c r="F6">
        <v>98</v>
      </c>
      <c r="G6">
        <v>5</v>
      </c>
    </row>
    <row r="7" spans="1:7" x14ac:dyDescent="0.3">
      <c r="A7">
        <v>125</v>
      </c>
      <c r="B7" t="s">
        <v>36</v>
      </c>
      <c r="C7" t="s">
        <v>14</v>
      </c>
      <c r="D7">
        <v>47</v>
      </c>
      <c r="E7">
        <v>79</v>
      </c>
      <c r="F7">
        <v>99</v>
      </c>
      <c r="G7">
        <v>5</v>
      </c>
    </row>
    <row r="8" spans="1:7" x14ac:dyDescent="0.3">
      <c r="A8">
        <v>107</v>
      </c>
      <c r="B8" t="s">
        <v>18</v>
      </c>
      <c r="C8" t="s">
        <v>14</v>
      </c>
      <c r="D8">
        <v>50</v>
      </c>
      <c r="E8">
        <v>80</v>
      </c>
      <c r="F8">
        <v>100</v>
      </c>
      <c r="G8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304116-FB84-49F0-9064-0BBDAA5F6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Dashboard</vt:lpstr>
      <vt:lpstr>Detail1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Gupta</dc:creator>
  <cp:lastModifiedBy>Rupali Gupta</cp:lastModifiedBy>
  <dcterms:created xsi:type="dcterms:W3CDTF">2025-05-01T10:16:55Z</dcterms:created>
  <dcterms:modified xsi:type="dcterms:W3CDTF">2025-05-03T00:39:20Z</dcterms:modified>
</cp:coreProperties>
</file>