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yan.sz\Desktop\"/>
    </mc:Choice>
  </mc:AlternateContent>
  <bookViews>
    <workbookView xWindow="-105" yWindow="-105" windowWidth="19425" windowHeight="10425"/>
  </bookViews>
  <sheets>
    <sheet name="测试数据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X28" i="1" l="1"/>
  <c r="Y28" i="1" s="1"/>
  <c r="H28" i="1"/>
  <c r="F28" i="1"/>
  <c r="X27" i="1"/>
  <c r="Y27" i="1" s="1"/>
  <c r="H27" i="1"/>
  <c r="F27" i="1"/>
  <c r="X26" i="1"/>
  <c r="Y26" i="1" s="1"/>
  <c r="H26" i="1"/>
  <c r="F26" i="1"/>
  <c r="X25" i="1"/>
  <c r="Y25" i="1" s="1"/>
  <c r="H25" i="1"/>
  <c r="F25" i="1"/>
  <c r="X24" i="1"/>
  <c r="Y24" i="1" s="1"/>
  <c r="H24" i="1"/>
  <c r="F24" i="1"/>
  <c r="X23" i="1"/>
  <c r="Y23" i="1" s="1"/>
  <c r="H23" i="1"/>
  <c r="F23" i="1"/>
  <c r="X22" i="1"/>
  <c r="Y22" i="1" s="1"/>
  <c r="H22" i="1"/>
  <c r="F22" i="1"/>
  <c r="X21" i="1"/>
  <c r="Y21" i="1" s="1"/>
  <c r="H21" i="1"/>
  <c r="F21" i="1"/>
  <c r="X20" i="1"/>
  <c r="Y20" i="1" s="1"/>
  <c r="H20" i="1"/>
  <c r="F20" i="1"/>
  <c r="X19" i="1"/>
  <c r="Y19" i="1" s="1"/>
  <c r="H19" i="1"/>
  <c r="F19" i="1"/>
  <c r="X18" i="1"/>
  <c r="Y18" i="1" s="1"/>
  <c r="H18" i="1"/>
  <c r="F18" i="1"/>
  <c r="X17" i="1"/>
  <c r="Y17" i="1" s="1"/>
  <c r="H17" i="1"/>
  <c r="F17" i="1"/>
  <c r="X16" i="1"/>
  <c r="Y16" i="1" s="1"/>
  <c r="H16" i="1"/>
  <c r="F16" i="1"/>
  <c r="X15" i="1"/>
  <c r="Y15" i="1" s="1"/>
  <c r="H15" i="1"/>
  <c r="F15" i="1"/>
  <c r="X14" i="1"/>
  <c r="Y14" i="1" s="1"/>
  <c r="H14" i="1"/>
  <c r="F14" i="1"/>
  <c r="X13" i="1"/>
  <c r="Y13" i="1" s="1"/>
  <c r="H13" i="1"/>
  <c r="F13" i="1"/>
  <c r="X12" i="1"/>
  <c r="Y12" i="1" s="1"/>
  <c r="H12" i="1"/>
  <c r="F12" i="1"/>
  <c r="X11" i="1"/>
  <c r="Y11" i="1" s="1"/>
  <c r="H11" i="1"/>
  <c r="F11" i="1"/>
  <c r="X10" i="1"/>
  <c r="Y10" i="1" s="1"/>
  <c r="H10" i="1"/>
  <c r="F10" i="1"/>
  <c r="X9" i="1"/>
  <c r="Y9" i="1" s="1"/>
  <c r="H9" i="1"/>
  <c r="F9" i="1"/>
  <c r="X8" i="1"/>
  <c r="Y8" i="1" s="1"/>
  <c r="H8" i="1"/>
  <c r="F8" i="1"/>
  <c r="X7" i="1"/>
  <c r="Y7" i="1" s="1"/>
  <c r="H7" i="1"/>
  <c r="F7" i="1"/>
  <c r="X6" i="1"/>
  <c r="Y6" i="1" s="1"/>
  <c r="H6" i="1"/>
  <c r="F6" i="1"/>
  <c r="X5" i="1"/>
  <c r="Y5" i="1" s="1"/>
  <c r="H5" i="1"/>
  <c r="F5" i="1"/>
  <c r="X4" i="1"/>
  <c r="Y4" i="1" s="1"/>
  <c r="H4" i="1"/>
  <c r="F4" i="1"/>
  <c r="X3" i="1"/>
  <c r="Y3" i="1" s="1"/>
  <c r="H3" i="1"/>
  <c r="F3" i="1"/>
  <c r="J9" i="1" l="1"/>
  <c r="J12" i="1"/>
  <c r="J13" i="1"/>
  <c r="J14" i="1"/>
  <c r="J15" i="1"/>
  <c r="J16" i="1"/>
  <c r="J17" i="1"/>
  <c r="J18" i="1"/>
  <c r="J19" i="1"/>
  <c r="J21" i="1"/>
  <c r="J22" i="1"/>
  <c r="J23" i="1"/>
  <c r="J26" i="1"/>
  <c r="J3" i="1"/>
  <c r="J5" i="1"/>
  <c r="J7" i="1"/>
  <c r="J6" i="1"/>
  <c r="J10" i="1"/>
  <c r="J11" i="1"/>
  <c r="J28" i="1"/>
  <c r="J4" i="1"/>
  <c r="J8" i="1"/>
  <c r="J20" i="1"/>
  <c r="J24" i="1"/>
  <c r="J25" i="1"/>
  <c r="J27" i="1"/>
</calcChain>
</file>

<file path=xl/sharedStrings.xml><?xml version="1.0" encoding="utf-8"?>
<sst xmlns="http://schemas.openxmlformats.org/spreadsheetml/2006/main" count="78" uniqueCount="31">
  <si>
    <t>2023年度创腾在职员工年假统计表（年假系统上线时间20230227）</t>
    <phoneticPr fontId="3" type="noConversion"/>
  </si>
  <si>
    <t>序号</t>
  </si>
  <si>
    <t>姓名</t>
  </si>
  <si>
    <t>入职日期</t>
  </si>
  <si>
    <t>工作天数</t>
  </si>
  <si>
    <t>工龄</t>
  </si>
  <si>
    <t>2023年度
年假起算日期</t>
  </si>
  <si>
    <t>当前日期</t>
  </si>
  <si>
    <t>2023年度
年假截止日期</t>
  </si>
  <si>
    <t>当前可休天数</t>
  </si>
  <si>
    <t>2023年假计算标准</t>
    <phoneticPr fontId="3" type="noConversion"/>
  </si>
  <si>
    <t>1月</t>
    <phoneticPr fontId="3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</si>
  <si>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</si>
  <si>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</si>
  <si>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</si>
  <si>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</si>
  <si>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</si>
  <si>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</si>
  <si>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</si>
  <si>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</si>
  <si>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</si>
  <si>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</si>
  <si>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</si>
  <si>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2023
年假已休天数</t>
    <phoneticPr fontId="3" type="noConversion"/>
  </si>
  <si>
    <t>2023
年假剩余天数</t>
    <phoneticPr fontId="3" type="noConversion"/>
  </si>
  <si>
    <t>L3</t>
    <phoneticPr fontId="3" type="noConversion"/>
  </si>
  <si>
    <t>L2</t>
    <phoneticPr fontId="3" type="noConversion"/>
  </si>
  <si>
    <t>L1</t>
    <phoneticPr fontId="3" type="noConversion"/>
  </si>
  <si>
    <t>L0</t>
    <phoneticPr fontId="3" type="noConversion"/>
  </si>
  <si>
    <t>XX</t>
    <phoneticPr fontId="3" type="noConversion"/>
  </si>
  <si>
    <t>级别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</si>
</sst>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76" formatCode="_ * #,##0.0_ ;_ * \-#,##0.0_ ;_ * &quot;-&quot;??_ ;_ @_ "/>
    <numFmt numFmtId="177" formatCode="0_ "/>
    <numFmt numFmtId="178" formatCode="0.00_ "/>
    <numFmt numFmtId="179" formatCode="yyyy/m/d;@"/>
    <numFmt numFmtId="180" formatCode="0.0_);[Red]\(0.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theme="1"/>
      <name val="华文细黑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rgb="FFFF0000"/>
      <name val="华文细黑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2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/>
    <xf numFmtId="176" fontId="2" fillId="0" borderId="0" xfId="1" applyNumberFormat="1" applyFont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1" applyNumberFormat="1" applyFont="1" applyBorder="1" applyAlignment="1">
      <alignment horizontal="center" vertical="center" wrapText="1"/>
    </xf>
    <xf numFmtId="176" fontId="2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177" fontId="2" fillId="0" borderId="1" xfId="2" applyNumberFormat="1" applyFont="1" applyBorder="1" applyAlignment="1">
      <alignment horizontal="center" vertical="center"/>
    </xf>
    <xf numFmtId="14" fontId="2" fillId="0" borderId="1" xfId="0" applyNumberFormat="1" applyFont="1" applyBorder="1"/>
    <xf numFmtId="179" fontId="5" fillId="3" borderId="1" xfId="2" applyNumberFormat="1" applyFont="1" applyFill="1" applyBorder="1" applyAlignment="1">
      <alignment horizontal="center" vertical="center"/>
    </xf>
    <xf numFmtId="176" fontId="2" fillId="0" borderId="1" xfId="1" applyNumberFormat="1" applyFont="1" applyBorder="1" applyAlignment="1"/>
    <xf numFmtId="43" fontId="2" fillId="0" borderId="1" xfId="1" applyFont="1" applyBorder="1" applyAlignment="1"/>
    <xf numFmtId="178" fontId="2" fillId="0" borderId="1" xfId="2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1" applyNumberFormat="1" applyFont="1" applyFill="1" applyBorder="1" applyAlignment="1">
      <alignment horizontal="center" vertical="center" wrapText="1"/>
    </xf>
    <xf numFmtId="180" fontId="5" fillId="4" borderId="1" xfId="2" applyNumberFormat="1" applyFont="1" applyFill="1" applyBorder="1" applyAlignment="1">
      <alignment horizontal="center" vertical="center"/>
    </xf>
    <xf numFmtId="176" fontId="2" fillId="4" borderId="1" xfId="1" applyNumberFormat="1" applyFont="1" applyFill="1" applyBorder="1" applyAlignment="1"/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workbookViewId="0">
      <selection activeCell="E15" sqref="E15"/>
    </sheetView>
  </sheetViews>
  <sheetFormatPr defaultColWidth="8.625" defaultRowHeight="12.75" x14ac:dyDescent="0.2"/>
  <cols>
    <col min="1" max="1" width="8.75" style="2" bestFit="1" customWidth="1"/>
    <col min="2" max="3" width="8.625" style="2"/>
    <col min="4" max="4" width="10.875" style="2" bestFit="1" customWidth="1"/>
    <col min="5" max="5" width="25.25" style="3" customWidth="1"/>
    <col min="6" max="6" width="8.75" style="3" bestFit="1" customWidth="1"/>
    <col min="7" max="7" width="11.25" style="3" customWidth="1"/>
    <col min="8" max="8" width="9.125" style="3" customWidth="1"/>
    <col min="9" max="9" width="11.25" style="3" bestFit="1" customWidth="1"/>
    <col min="10" max="10" width="12.375" style="3" customWidth="1"/>
    <col min="11" max="11" width="12.625" style="4" customWidth="1"/>
    <col min="12" max="23" width="9.125" style="4" customWidth="1"/>
    <col min="24" max="24" width="10.625" style="4" customWidth="1"/>
    <col min="25" max="25" width="10.75" style="4" customWidth="1"/>
    <col min="26" max="16384" width="8.625" style="3"/>
  </cols>
  <sheetData>
    <row r="1" spans="1:25" ht="24.6" customHeight="1" x14ac:dyDescent="0.2">
      <c r="A1" s="1" t="s">
        <v>0</v>
      </c>
    </row>
    <row r="2" spans="1:25" s="9" customFormat="1" ht="25.5" x14ac:dyDescent="0.2">
      <c r="A2" s="5" t="s">
        <v>1</v>
      </c>
      <c r="B2" s="5" t="s">
        <v>2</v>
      </c>
      <c r="C2" s="5" t="s">
        <v>30</v>
      </c>
      <c r="D2" s="5" t="s">
        <v>3</v>
      </c>
      <c r="E2" s="5" t="s">
        <v>4</v>
      </c>
      <c r="F2" s="5" t="s">
        <v>5</v>
      </c>
      <c r="G2" s="6" t="s">
        <v>6</v>
      </c>
      <c r="H2" s="5" t="s">
        <v>7</v>
      </c>
      <c r="I2" s="6" t="s">
        <v>8</v>
      </c>
      <c r="J2" s="19" t="s">
        <v>9</v>
      </c>
      <c r="K2" s="20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7" t="s">
        <v>23</v>
      </c>
      <c r="Y2" s="7" t="s">
        <v>24</v>
      </c>
    </row>
    <row r="3" spans="1:25" x14ac:dyDescent="0.2">
      <c r="A3" s="10">
        <v>1</v>
      </c>
      <c r="B3" s="10" t="s">
        <v>29</v>
      </c>
      <c r="C3" s="11" t="s">
        <v>25</v>
      </c>
      <c r="D3" s="12">
        <v>39895</v>
      </c>
      <c r="E3" s="13">
        <v>5142</v>
      </c>
      <c r="F3" s="18">
        <f t="shared" ref="F3:F15" ca="1" si="0">ROUND((TODAY()-D3)/365,2)</f>
        <v>14.36</v>
      </c>
      <c r="G3" s="14">
        <v>44927</v>
      </c>
      <c r="H3" s="15">
        <f t="shared" ref="H3:H14" ca="1" si="1">TODAY()</f>
        <v>45136</v>
      </c>
      <c r="I3" s="14">
        <v>45291</v>
      </c>
      <c r="J3" s="21">
        <f t="shared" ref="J3:J14" ca="1" si="2">(H3-G3)/365*K3-X3</f>
        <v>8.5655094764495914</v>
      </c>
      <c r="K3" s="22">
        <v>14.958904109589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/>
      <c r="R3" s="17"/>
      <c r="S3" s="17"/>
      <c r="T3" s="17"/>
      <c r="U3" s="17"/>
      <c r="V3" s="17"/>
      <c r="W3" s="17"/>
      <c r="X3" s="17">
        <f t="shared" ref="X3:X15" si="3">SUM(L3:W3)</f>
        <v>0</v>
      </c>
      <c r="Y3" s="16">
        <f t="shared" ref="Y3:Y15" si="4">K3-X3</f>
        <v>14.958904109589</v>
      </c>
    </row>
    <row r="4" spans="1:25" x14ac:dyDescent="0.2">
      <c r="A4" s="10">
        <v>2</v>
      </c>
      <c r="B4" s="10" t="s">
        <v>29</v>
      </c>
      <c r="C4" s="10" t="s">
        <v>27</v>
      </c>
      <c r="D4" s="12">
        <v>41303</v>
      </c>
      <c r="E4" s="13">
        <f t="shared" ref="E4:E15" ca="1" si="5">NOW()-D4</f>
        <v>3833.5373319444479</v>
      </c>
      <c r="F4" s="18">
        <f t="shared" ca="1" si="0"/>
        <v>10.5</v>
      </c>
      <c r="G4" s="14">
        <v>44927</v>
      </c>
      <c r="H4" s="15">
        <f t="shared" ca="1" si="1"/>
        <v>45136</v>
      </c>
      <c r="I4" s="14">
        <v>45291</v>
      </c>
      <c r="J4" s="21">
        <f t="shared" ca="1" si="2"/>
        <v>8.3027397260273972</v>
      </c>
      <c r="K4" s="22">
        <v>14.5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/>
      <c r="R4" s="17"/>
      <c r="S4" s="17"/>
      <c r="T4" s="17"/>
      <c r="U4" s="17"/>
      <c r="V4" s="17"/>
      <c r="W4" s="17"/>
      <c r="X4" s="17">
        <f t="shared" si="3"/>
        <v>0</v>
      </c>
      <c r="Y4" s="16">
        <f t="shared" si="4"/>
        <v>14.5</v>
      </c>
    </row>
    <row r="5" spans="1:25" x14ac:dyDescent="0.2">
      <c r="A5" s="10">
        <v>3</v>
      </c>
      <c r="B5" s="10" t="s">
        <v>29</v>
      </c>
      <c r="C5" s="10" t="s">
        <v>26</v>
      </c>
      <c r="D5" s="12">
        <v>41400</v>
      </c>
      <c r="E5" s="13">
        <f t="shared" ca="1" si="5"/>
        <v>3736.5373319444479</v>
      </c>
      <c r="F5" s="18">
        <f t="shared" ca="1" si="0"/>
        <v>10.24</v>
      </c>
      <c r="G5" s="14">
        <v>44927</v>
      </c>
      <c r="H5" s="15">
        <f t="shared" ca="1" si="1"/>
        <v>45136</v>
      </c>
      <c r="I5" s="14">
        <v>45291</v>
      </c>
      <c r="J5" s="21">
        <f t="shared" ca="1" si="2"/>
        <v>7.4438356164383563</v>
      </c>
      <c r="K5" s="22">
        <v>13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/>
      <c r="R5" s="17"/>
      <c r="S5" s="17"/>
      <c r="T5" s="17"/>
      <c r="U5" s="17"/>
      <c r="V5" s="17"/>
      <c r="W5" s="17"/>
      <c r="X5" s="17">
        <f t="shared" si="3"/>
        <v>0</v>
      </c>
      <c r="Y5" s="16">
        <f t="shared" si="4"/>
        <v>13</v>
      </c>
    </row>
    <row r="6" spans="1:25" x14ac:dyDescent="0.2">
      <c r="A6" s="10">
        <v>4</v>
      </c>
      <c r="B6" s="10" t="s">
        <v>29</v>
      </c>
      <c r="C6" s="11" t="s">
        <v>25</v>
      </c>
      <c r="D6" s="12">
        <v>41433</v>
      </c>
      <c r="E6" s="13">
        <f t="shared" ca="1" si="5"/>
        <v>3703.5373319444479</v>
      </c>
      <c r="F6" s="18">
        <f t="shared" ca="1" si="0"/>
        <v>10.15</v>
      </c>
      <c r="G6" s="14">
        <v>44927</v>
      </c>
      <c r="H6" s="15">
        <f t="shared" ca="1" si="1"/>
        <v>45136</v>
      </c>
      <c r="I6" s="14">
        <v>45291</v>
      </c>
      <c r="J6" s="21">
        <f t="shared" ca="1" si="2"/>
        <v>7.1575342465753424</v>
      </c>
      <c r="K6" s="22">
        <v>12.5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/>
      <c r="R6" s="17"/>
      <c r="S6" s="17"/>
      <c r="T6" s="17"/>
      <c r="U6" s="17"/>
      <c r="V6" s="17"/>
      <c r="W6" s="17"/>
      <c r="X6" s="17">
        <f t="shared" si="3"/>
        <v>0</v>
      </c>
      <c r="Y6" s="16">
        <f t="shared" si="4"/>
        <v>12.5</v>
      </c>
    </row>
    <row r="7" spans="1:25" x14ac:dyDescent="0.2">
      <c r="A7" s="10">
        <v>5</v>
      </c>
      <c r="B7" s="10" t="s">
        <v>29</v>
      </c>
      <c r="C7" s="11" t="s">
        <v>25</v>
      </c>
      <c r="D7" s="12">
        <v>41793</v>
      </c>
      <c r="E7" s="13">
        <f t="shared" ca="1" si="5"/>
        <v>3343.5373319444479</v>
      </c>
      <c r="F7" s="18">
        <f t="shared" ca="1" si="0"/>
        <v>9.16</v>
      </c>
      <c r="G7" s="14">
        <v>44927</v>
      </c>
      <c r="H7" s="15">
        <f t="shared" ca="1" si="1"/>
        <v>45136</v>
      </c>
      <c r="I7" s="14">
        <v>45291</v>
      </c>
      <c r="J7" s="21">
        <f t="shared" ca="1" si="2"/>
        <v>5.2103396509664108</v>
      </c>
      <c r="K7" s="22">
        <v>9.9726027397260282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0.5</v>
      </c>
      <c r="R7" s="17"/>
      <c r="S7" s="17"/>
      <c r="T7" s="17"/>
      <c r="U7" s="17"/>
      <c r="V7" s="17"/>
      <c r="W7" s="17"/>
      <c r="X7" s="17">
        <f t="shared" si="3"/>
        <v>0.5</v>
      </c>
      <c r="Y7" s="16">
        <f t="shared" si="4"/>
        <v>9.4726027397260282</v>
      </c>
    </row>
    <row r="8" spans="1:25" x14ac:dyDescent="0.2">
      <c r="A8" s="10">
        <v>6</v>
      </c>
      <c r="B8" s="10" t="s">
        <v>29</v>
      </c>
      <c r="C8" s="10" t="s">
        <v>27</v>
      </c>
      <c r="D8" s="12">
        <v>42198</v>
      </c>
      <c r="E8" s="13">
        <f t="shared" ca="1" si="5"/>
        <v>2938.5373319444479</v>
      </c>
      <c r="F8" s="18">
        <f t="shared" ca="1" si="0"/>
        <v>8.0500000000000007</v>
      </c>
      <c r="G8" s="14">
        <v>44927</v>
      </c>
      <c r="H8" s="15">
        <f t="shared" ca="1" si="1"/>
        <v>45136</v>
      </c>
      <c r="I8" s="14">
        <v>45291</v>
      </c>
      <c r="J8" s="21">
        <f t="shared" ca="1" si="2"/>
        <v>5.7103396509664108</v>
      </c>
      <c r="K8" s="22">
        <v>9.9726027397260282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/>
      <c r="R8" s="17"/>
      <c r="S8" s="17"/>
      <c r="T8" s="17"/>
      <c r="U8" s="17"/>
      <c r="V8" s="17"/>
      <c r="W8" s="17"/>
      <c r="X8" s="17">
        <f t="shared" si="3"/>
        <v>0</v>
      </c>
      <c r="Y8" s="16">
        <f t="shared" si="4"/>
        <v>9.9726027397260282</v>
      </c>
    </row>
    <row r="9" spans="1:25" x14ac:dyDescent="0.2">
      <c r="A9" s="10">
        <v>7</v>
      </c>
      <c r="B9" s="10" t="s">
        <v>29</v>
      </c>
      <c r="C9" s="10" t="s">
        <v>27</v>
      </c>
      <c r="D9" s="12">
        <v>43801</v>
      </c>
      <c r="E9" s="13">
        <f t="shared" ca="1" si="5"/>
        <v>1335.5373319444479</v>
      </c>
      <c r="F9" s="18">
        <f t="shared" ca="1" si="0"/>
        <v>3.66</v>
      </c>
      <c r="G9" s="14">
        <v>44927</v>
      </c>
      <c r="H9" s="15">
        <f t="shared" ca="1" si="1"/>
        <v>45136</v>
      </c>
      <c r="I9" s="14">
        <v>45291</v>
      </c>
      <c r="J9" s="21">
        <f t="shared" ca="1" si="2"/>
        <v>2.7103396509664108</v>
      </c>
      <c r="K9" s="22">
        <v>9.9726027397260282</v>
      </c>
      <c r="L9" s="17">
        <v>0</v>
      </c>
      <c r="M9" s="17">
        <v>0</v>
      </c>
      <c r="N9" s="17">
        <v>0</v>
      </c>
      <c r="O9" s="17">
        <v>0</v>
      </c>
      <c r="P9" s="4">
        <v>2</v>
      </c>
      <c r="Q9" s="17">
        <v>1</v>
      </c>
      <c r="R9" s="17"/>
      <c r="S9" s="17"/>
      <c r="T9" s="17"/>
      <c r="U9" s="17"/>
      <c r="V9" s="17"/>
      <c r="W9" s="17"/>
      <c r="X9" s="17">
        <f t="shared" si="3"/>
        <v>3</v>
      </c>
      <c r="Y9" s="16">
        <f t="shared" si="4"/>
        <v>6.9726027397260282</v>
      </c>
    </row>
    <row r="10" spans="1:25" x14ac:dyDescent="0.2">
      <c r="A10" s="10">
        <v>8</v>
      </c>
      <c r="B10" s="10" t="s">
        <v>29</v>
      </c>
      <c r="C10" s="10" t="s">
        <v>26</v>
      </c>
      <c r="D10" s="12">
        <v>43892</v>
      </c>
      <c r="E10" s="13">
        <f t="shared" ca="1" si="5"/>
        <v>1244.5373319444479</v>
      </c>
      <c r="F10" s="18">
        <f t="shared" ca="1" si="0"/>
        <v>3.41</v>
      </c>
      <c r="G10" s="14">
        <v>44927</v>
      </c>
      <c r="H10" s="15">
        <f t="shared" ca="1" si="1"/>
        <v>45136</v>
      </c>
      <c r="I10" s="14">
        <v>45291</v>
      </c>
      <c r="J10" s="21">
        <f t="shared" ca="1" si="2"/>
        <v>5.7103396509664108</v>
      </c>
      <c r="K10" s="22">
        <v>9.9726027397260282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/>
      <c r="R10" s="17"/>
      <c r="S10" s="17"/>
      <c r="T10" s="17"/>
      <c r="U10" s="17"/>
      <c r="V10" s="17"/>
      <c r="W10" s="17"/>
      <c r="X10" s="17">
        <f t="shared" si="3"/>
        <v>0</v>
      </c>
      <c r="Y10" s="16">
        <f t="shared" si="4"/>
        <v>9.9726027397260282</v>
      </c>
    </row>
    <row r="11" spans="1:25" x14ac:dyDescent="0.2">
      <c r="A11" s="10">
        <v>9</v>
      </c>
      <c r="B11" s="10" t="s">
        <v>29</v>
      </c>
      <c r="C11" s="10" t="s">
        <v>27</v>
      </c>
      <c r="D11" s="12">
        <v>44075</v>
      </c>
      <c r="E11" s="13">
        <f t="shared" ca="1" si="5"/>
        <v>1061.5373319444479</v>
      </c>
      <c r="F11" s="18">
        <f t="shared" ca="1" si="0"/>
        <v>2.91</v>
      </c>
      <c r="G11" s="14">
        <v>44927</v>
      </c>
      <c r="H11" s="15">
        <f t="shared" ca="1" si="1"/>
        <v>45136</v>
      </c>
      <c r="I11" s="14">
        <v>45291</v>
      </c>
      <c r="J11" s="21">
        <f t="shared" ca="1" si="2"/>
        <v>3.2219178082191782</v>
      </c>
      <c r="K11" s="22">
        <v>6.5</v>
      </c>
      <c r="L11" s="17">
        <v>0</v>
      </c>
      <c r="M11" s="17">
        <v>0</v>
      </c>
      <c r="N11" s="17">
        <v>0</v>
      </c>
      <c r="O11" s="17">
        <v>0</v>
      </c>
      <c r="P11" s="4">
        <v>0.5</v>
      </c>
      <c r="Q11" s="17"/>
      <c r="R11" s="17"/>
      <c r="S11" s="17"/>
      <c r="T11" s="17"/>
      <c r="U11" s="17"/>
      <c r="V11" s="17"/>
      <c r="W11" s="17"/>
      <c r="X11" s="17">
        <f t="shared" si="3"/>
        <v>0.5</v>
      </c>
      <c r="Y11" s="16">
        <f t="shared" si="4"/>
        <v>6</v>
      </c>
    </row>
    <row r="12" spans="1:25" x14ac:dyDescent="0.2">
      <c r="A12" s="10">
        <v>10</v>
      </c>
      <c r="B12" s="10" t="s">
        <v>29</v>
      </c>
      <c r="C12" s="10" t="s">
        <v>27</v>
      </c>
      <c r="D12" s="12">
        <v>44130</v>
      </c>
      <c r="E12" s="13">
        <f t="shared" ca="1" si="5"/>
        <v>1006.5373319444479</v>
      </c>
      <c r="F12" s="18">
        <f t="shared" ca="1" si="0"/>
        <v>2.76</v>
      </c>
      <c r="G12" s="14">
        <v>44927</v>
      </c>
      <c r="H12" s="15">
        <f t="shared" ca="1" si="1"/>
        <v>45136</v>
      </c>
      <c r="I12" s="14">
        <v>45291</v>
      </c>
      <c r="J12" s="21">
        <f t="shared" ca="1" si="2"/>
        <v>3.1493150684931503</v>
      </c>
      <c r="K12" s="22">
        <v>5.5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/>
      <c r="R12" s="17"/>
      <c r="S12" s="17"/>
      <c r="T12" s="17"/>
      <c r="U12" s="17"/>
      <c r="V12" s="17"/>
      <c r="W12" s="17"/>
      <c r="X12" s="17">
        <f t="shared" si="3"/>
        <v>0</v>
      </c>
      <c r="Y12" s="16">
        <f t="shared" si="4"/>
        <v>5.5</v>
      </c>
    </row>
    <row r="13" spans="1:25" x14ac:dyDescent="0.2">
      <c r="A13" s="10">
        <v>11</v>
      </c>
      <c r="B13" s="10" t="s">
        <v>29</v>
      </c>
      <c r="C13" s="10" t="s">
        <v>26</v>
      </c>
      <c r="D13" s="12">
        <v>44158</v>
      </c>
      <c r="E13" s="13">
        <f t="shared" ca="1" si="5"/>
        <v>978.53733194444794</v>
      </c>
      <c r="F13" s="18">
        <f t="shared" ca="1" si="0"/>
        <v>2.68</v>
      </c>
      <c r="G13" s="14">
        <v>44927</v>
      </c>
      <c r="H13" s="15">
        <f t="shared" ca="1" si="1"/>
        <v>45136</v>
      </c>
      <c r="I13" s="14">
        <v>45291</v>
      </c>
      <c r="J13" s="21">
        <f t="shared" ca="1" si="2"/>
        <v>3.1493150684931503</v>
      </c>
      <c r="K13" s="22">
        <v>5.5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/>
      <c r="R13" s="17"/>
      <c r="S13" s="17"/>
      <c r="T13" s="17"/>
      <c r="U13" s="17"/>
      <c r="V13" s="17"/>
      <c r="W13" s="17"/>
      <c r="X13" s="17">
        <f t="shared" si="3"/>
        <v>0</v>
      </c>
      <c r="Y13" s="16">
        <f t="shared" si="4"/>
        <v>5.5</v>
      </c>
    </row>
    <row r="14" spans="1:25" x14ac:dyDescent="0.2">
      <c r="A14" s="10">
        <v>12</v>
      </c>
      <c r="B14" s="10" t="s">
        <v>29</v>
      </c>
      <c r="C14" s="11" t="s">
        <v>25</v>
      </c>
      <c r="D14" s="12">
        <v>44221</v>
      </c>
      <c r="E14" s="13">
        <f t="shared" ca="1" si="5"/>
        <v>915.53733194444794</v>
      </c>
      <c r="F14" s="18">
        <f t="shared" ca="1" si="0"/>
        <v>2.5099999999999998</v>
      </c>
      <c r="G14" s="14">
        <v>44927</v>
      </c>
      <c r="H14" s="15">
        <f t="shared" ca="1" si="1"/>
        <v>45136</v>
      </c>
      <c r="I14" s="14">
        <v>45291</v>
      </c>
      <c r="J14" s="21">
        <f t="shared" ca="1" si="2"/>
        <v>5.4397260273972599</v>
      </c>
      <c r="K14" s="22">
        <v>9.5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/>
      <c r="R14" s="17"/>
      <c r="S14" s="17"/>
      <c r="T14" s="17"/>
      <c r="U14" s="17"/>
      <c r="V14" s="17"/>
      <c r="W14" s="17"/>
      <c r="X14" s="17">
        <f t="shared" si="3"/>
        <v>0</v>
      </c>
      <c r="Y14" s="16">
        <f t="shared" si="4"/>
        <v>9.5</v>
      </c>
    </row>
    <row r="15" spans="1:25" x14ac:dyDescent="0.2">
      <c r="A15" s="10">
        <v>13</v>
      </c>
      <c r="B15" s="10" t="s">
        <v>29</v>
      </c>
      <c r="C15" s="10" t="s">
        <v>26</v>
      </c>
      <c r="D15" s="12">
        <v>44256</v>
      </c>
      <c r="E15" s="13">
        <f t="shared" ca="1" si="5"/>
        <v>880.53733194444794</v>
      </c>
      <c r="F15" s="18">
        <f t="shared" ca="1" si="0"/>
        <v>2.41</v>
      </c>
      <c r="G15" s="14">
        <v>44927</v>
      </c>
      <c r="H15" s="15">
        <f t="shared" ref="H15:H24" ca="1" si="6">TODAY()</f>
        <v>45136</v>
      </c>
      <c r="I15" s="14">
        <v>45291</v>
      </c>
      <c r="J15" s="21">
        <f t="shared" ref="J15:J24" ca="1" si="7">(H15-G15)/365*K15-X15</f>
        <v>5.1534246575342468</v>
      </c>
      <c r="K15" s="22">
        <v>9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/>
      <c r="R15" s="17"/>
      <c r="S15" s="17"/>
      <c r="T15" s="17"/>
      <c r="U15" s="17"/>
      <c r="V15" s="17"/>
      <c r="W15" s="17"/>
      <c r="X15" s="17">
        <f t="shared" si="3"/>
        <v>0</v>
      </c>
      <c r="Y15" s="16">
        <f t="shared" si="4"/>
        <v>9</v>
      </c>
    </row>
    <row r="16" spans="1:25" x14ac:dyDescent="0.2">
      <c r="A16" s="10">
        <v>14</v>
      </c>
      <c r="B16" s="10" t="s">
        <v>29</v>
      </c>
      <c r="C16" s="10" t="s">
        <v>26</v>
      </c>
      <c r="D16" s="12">
        <v>44378</v>
      </c>
      <c r="E16" s="13">
        <f t="shared" ref="E16:E24" ca="1" si="8">NOW()-D16</f>
        <v>758.53733194444794</v>
      </c>
      <c r="F16" s="18">
        <f t="shared" ref="F16:F24" ca="1" si="9">ROUND((TODAY()-D16)/365,2)</f>
        <v>2.08</v>
      </c>
      <c r="G16" s="14">
        <v>44927</v>
      </c>
      <c r="H16" s="15">
        <f t="shared" ca="1" si="6"/>
        <v>45136</v>
      </c>
      <c r="I16" s="14">
        <v>45291</v>
      </c>
      <c r="J16" s="21">
        <f t="shared" ca="1" si="7"/>
        <v>2.8551698254832054</v>
      </c>
      <c r="K16" s="22">
        <v>4.9863013698630141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/>
      <c r="R16" s="17"/>
      <c r="S16" s="17"/>
      <c r="T16" s="17"/>
      <c r="U16" s="17"/>
      <c r="V16" s="17"/>
      <c r="W16" s="17"/>
      <c r="X16" s="17">
        <f t="shared" ref="X16:X24" si="10">SUM(L16:W16)</f>
        <v>0</v>
      </c>
      <c r="Y16" s="16">
        <f t="shared" ref="Y16:Y24" si="11">K16-X16</f>
        <v>4.9863013698630141</v>
      </c>
    </row>
    <row r="17" spans="1:25" x14ac:dyDescent="0.2">
      <c r="A17" s="10">
        <v>15</v>
      </c>
      <c r="B17" s="10" t="s">
        <v>29</v>
      </c>
      <c r="C17" s="10" t="s">
        <v>26</v>
      </c>
      <c r="D17" s="12">
        <v>44404</v>
      </c>
      <c r="E17" s="13">
        <f t="shared" ca="1" si="8"/>
        <v>732.53733194444794</v>
      </c>
      <c r="F17" s="18">
        <f t="shared" ca="1" si="9"/>
        <v>2.0099999999999998</v>
      </c>
      <c r="G17" s="14">
        <v>44927</v>
      </c>
      <c r="H17" s="15">
        <f t="shared" ca="1" si="6"/>
        <v>45136</v>
      </c>
      <c r="I17" s="14">
        <v>45291</v>
      </c>
      <c r="J17" s="21">
        <f t="shared" ca="1" si="7"/>
        <v>2.8551698254832054</v>
      </c>
      <c r="K17" s="22">
        <v>4.9863013698630141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/>
      <c r="R17" s="17"/>
      <c r="S17" s="17"/>
      <c r="T17" s="17"/>
      <c r="U17" s="17"/>
      <c r="V17" s="17"/>
      <c r="W17" s="17"/>
      <c r="X17" s="17">
        <f t="shared" si="10"/>
        <v>0</v>
      </c>
      <c r="Y17" s="16">
        <f t="shared" si="11"/>
        <v>4.9863013698630141</v>
      </c>
    </row>
    <row r="18" spans="1:25" x14ac:dyDescent="0.2">
      <c r="A18" s="10">
        <v>16</v>
      </c>
      <c r="B18" s="10" t="s">
        <v>29</v>
      </c>
      <c r="C18" s="10" t="s">
        <v>26</v>
      </c>
      <c r="D18" s="12">
        <v>44487</v>
      </c>
      <c r="E18" s="13">
        <f t="shared" ca="1" si="8"/>
        <v>649.53733194444794</v>
      </c>
      <c r="F18" s="18">
        <f t="shared" ca="1" si="9"/>
        <v>1.78</v>
      </c>
      <c r="G18" s="14">
        <v>44927</v>
      </c>
      <c r="H18" s="15">
        <f t="shared" ca="1" si="6"/>
        <v>45136</v>
      </c>
      <c r="I18" s="14">
        <v>45291</v>
      </c>
      <c r="J18" s="21">
        <f t="shared" ca="1" si="7"/>
        <v>2.8551698254832054</v>
      </c>
      <c r="K18" s="22">
        <v>4.9863013698630141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/>
      <c r="R18" s="17"/>
      <c r="S18" s="17"/>
      <c r="T18" s="17"/>
      <c r="U18" s="17"/>
      <c r="V18" s="17"/>
      <c r="W18" s="17"/>
      <c r="X18" s="17">
        <f t="shared" si="10"/>
        <v>0</v>
      </c>
      <c r="Y18" s="16">
        <f t="shared" si="11"/>
        <v>4.9863013698630141</v>
      </c>
    </row>
    <row r="19" spans="1:25" x14ac:dyDescent="0.2">
      <c r="A19" s="10">
        <v>17</v>
      </c>
      <c r="B19" s="10" t="s">
        <v>29</v>
      </c>
      <c r="C19" s="10" t="s">
        <v>27</v>
      </c>
      <c r="D19" s="12">
        <v>44508</v>
      </c>
      <c r="E19" s="13">
        <f t="shared" ca="1" si="8"/>
        <v>628.53733194444794</v>
      </c>
      <c r="F19" s="18">
        <f t="shared" ca="1" si="9"/>
        <v>1.72</v>
      </c>
      <c r="G19" s="14">
        <v>44927</v>
      </c>
      <c r="H19" s="15">
        <f t="shared" ca="1" si="6"/>
        <v>45136</v>
      </c>
      <c r="I19" s="14">
        <v>45291</v>
      </c>
      <c r="J19" s="21">
        <f t="shared" ca="1" si="7"/>
        <v>1.8551698254832054</v>
      </c>
      <c r="K19" s="22">
        <v>4.9863013698630141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1</v>
      </c>
      <c r="R19" s="17"/>
      <c r="S19" s="17"/>
      <c r="T19" s="17"/>
      <c r="U19" s="17"/>
      <c r="V19" s="17"/>
      <c r="W19" s="17"/>
      <c r="X19" s="17">
        <f t="shared" si="10"/>
        <v>1</v>
      </c>
      <c r="Y19" s="16">
        <f t="shared" si="11"/>
        <v>3.9863013698630141</v>
      </c>
    </row>
    <row r="20" spans="1:25" x14ac:dyDescent="0.2">
      <c r="A20" s="10">
        <v>18</v>
      </c>
      <c r="B20" s="10" t="s">
        <v>29</v>
      </c>
      <c r="C20" s="10" t="s">
        <v>26</v>
      </c>
      <c r="D20" s="12">
        <v>44669</v>
      </c>
      <c r="E20" s="13">
        <f t="shared" ca="1" si="8"/>
        <v>467.53733194444794</v>
      </c>
      <c r="F20" s="18">
        <f t="shared" ca="1" si="9"/>
        <v>1.28</v>
      </c>
      <c r="G20" s="14">
        <v>44927</v>
      </c>
      <c r="H20" s="15">
        <f t="shared" ca="1" si="6"/>
        <v>45136</v>
      </c>
      <c r="I20" s="14">
        <v>45291</v>
      </c>
      <c r="J20" s="21">
        <f t="shared" ca="1" si="7"/>
        <v>2.8551698254832054</v>
      </c>
      <c r="K20" s="22">
        <v>4.9863013698630141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/>
      <c r="R20" s="17"/>
      <c r="S20" s="17"/>
      <c r="T20" s="17"/>
      <c r="U20" s="17"/>
      <c r="V20" s="17"/>
      <c r="W20" s="17"/>
      <c r="X20" s="17">
        <f t="shared" si="10"/>
        <v>0</v>
      </c>
      <c r="Y20" s="16">
        <f t="shared" si="11"/>
        <v>4.9863013698630141</v>
      </c>
    </row>
    <row r="21" spans="1:25" x14ac:dyDescent="0.2">
      <c r="A21" s="10">
        <v>19</v>
      </c>
      <c r="B21" s="10" t="s">
        <v>29</v>
      </c>
      <c r="C21" s="10" t="s">
        <v>26</v>
      </c>
      <c r="D21" s="12">
        <v>44713</v>
      </c>
      <c r="E21" s="13">
        <f t="shared" ca="1" si="8"/>
        <v>423.53733194444794</v>
      </c>
      <c r="F21" s="18">
        <f t="shared" ca="1" si="9"/>
        <v>1.1599999999999999</v>
      </c>
      <c r="G21" s="14">
        <v>44927</v>
      </c>
      <c r="H21" s="15">
        <f t="shared" ca="1" si="6"/>
        <v>45136</v>
      </c>
      <c r="I21" s="14">
        <v>45291</v>
      </c>
      <c r="J21" s="21">
        <f t="shared" ca="1" si="7"/>
        <v>2.3551698254832054</v>
      </c>
      <c r="K21" s="22">
        <v>4.9863013698630141</v>
      </c>
      <c r="L21" s="17">
        <v>0</v>
      </c>
      <c r="M21" s="17">
        <v>0</v>
      </c>
      <c r="N21" s="17">
        <v>0</v>
      </c>
      <c r="O21" s="17">
        <v>0</v>
      </c>
      <c r="P21" s="4">
        <v>0.5</v>
      </c>
      <c r="Q21" s="17"/>
      <c r="R21" s="17"/>
      <c r="S21" s="17"/>
      <c r="T21" s="17"/>
      <c r="U21" s="17"/>
      <c r="V21" s="17"/>
      <c r="W21" s="17"/>
      <c r="X21" s="17">
        <f t="shared" si="10"/>
        <v>0.5</v>
      </c>
      <c r="Y21" s="16">
        <f t="shared" si="11"/>
        <v>4.4863013698630141</v>
      </c>
    </row>
    <row r="22" spans="1:25" x14ac:dyDescent="0.2">
      <c r="A22" s="10">
        <v>20</v>
      </c>
      <c r="B22" s="10" t="s">
        <v>29</v>
      </c>
      <c r="C22" s="10" t="s">
        <v>26</v>
      </c>
      <c r="D22" s="12">
        <v>43993</v>
      </c>
      <c r="E22" s="13">
        <f t="shared" ca="1" si="8"/>
        <v>1143.5373319444479</v>
      </c>
      <c r="F22" s="18">
        <f t="shared" ca="1" si="9"/>
        <v>3.13</v>
      </c>
      <c r="G22" s="14">
        <v>44927</v>
      </c>
      <c r="H22" s="15">
        <f t="shared" ca="1" si="6"/>
        <v>45136</v>
      </c>
      <c r="I22" s="14">
        <v>45291</v>
      </c>
      <c r="J22" s="21">
        <f t="shared" ca="1" si="7"/>
        <v>2.2103396509664108</v>
      </c>
      <c r="K22" s="22">
        <v>9.9726027397260282</v>
      </c>
      <c r="L22" s="17">
        <v>0</v>
      </c>
      <c r="M22" s="17">
        <v>0</v>
      </c>
      <c r="N22" s="17">
        <v>0</v>
      </c>
      <c r="O22" s="17">
        <v>0</v>
      </c>
      <c r="P22" s="4">
        <v>3.5</v>
      </c>
      <c r="Q22" s="17"/>
      <c r="R22" s="17"/>
      <c r="S22" s="17"/>
      <c r="T22" s="17"/>
      <c r="U22" s="17"/>
      <c r="V22" s="17"/>
      <c r="W22" s="17"/>
      <c r="X22" s="17">
        <f t="shared" si="10"/>
        <v>3.5</v>
      </c>
      <c r="Y22" s="16">
        <f t="shared" si="11"/>
        <v>6.4726027397260282</v>
      </c>
    </row>
    <row r="23" spans="1:25" x14ac:dyDescent="0.2">
      <c r="A23" s="10">
        <v>21</v>
      </c>
      <c r="B23" s="10" t="s">
        <v>29</v>
      </c>
      <c r="C23" s="11" t="s">
        <v>25</v>
      </c>
      <c r="D23" s="12">
        <v>44830</v>
      </c>
      <c r="E23" s="13">
        <f t="shared" ca="1" si="8"/>
        <v>306.53733194444794</v>
      </c>
      <c r="F23" s="18">
        <f t="shared" ca="1" si="9"/>
        <v>0.84</v>
      </c>
      <c r="G23" s="14">
        <v>44927</v>
      </c>
      <c r="H23" s="15">
        <f t="shared" ca="1" si="6"/>
        <v>45136</v>
      </c>
      <c r="I23" s="14">
        <v>45291</v>
      </c>
      <c r="J23" s="21">
        <f t="shared" ca="1" si="7"/>
        <v>5.7260273972602738</v>
      </c>
      <c r="K23" s="22">
        <v>10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/>
      <c r="R23" s="17"/>
      <c r="S23" s="17"/>
      <c r="T23" s="17"/>
      <c r="U23" s="17"/>
      <c r="V23" s="17"/>
      <c r="W23" s="17"/>
      <c r="X23" s="17">
        <f t="shared" si="10"/>
        <v>0</v>
      </c>
      <c r="Y23" s="16">
        <f t="shared" si="11"/>
        <v>10</v>
      </c>
    </row>
    <row r="24" spans="1:25" x14ac:dyDescent="0.2">
      <c r="A24" s="10">
        <v>22</v>
      </c>
      <c r="B24" s="10" t="s">
        <v>29</v>
      </c>
      <c r="C24" s="10" t="s">
        <v>27</v>
      </c>
      <c r="D24" s="12">
        <v>44842</v>
      </c>
      <c r="E24" s="13">
        <f t="shared" ca="1" si="8"/>
        <v>294.53733194444794</v>
      </c>
      <c r="F24" s="18">
        <f t="shared" ca="1" si="9"/>
        <v>0.81</v>
      </c>
      <c r="G24" s="14">
        <v>44927</v>
      </c>
      <c r="H24" s="15">
        <f t="shared" ca="1" si="6"/>
        <v>45136</v>
      </c>
      <c r="I24" s="14">
        <v>45291</v>
      </c>
      <c r="J24" s="21">
        <f t="shared" ca="1" si="7"/>
        <v>2.8551698254832054</v>
      </c>
      <c r="K24" s="22">
        <v>4.9863013698630141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/>
      <c r="R24" s="17"/>
      <c r="S24" s="17"/>
      <c r="T24" s="17"/>
      <c r="U24" s="17"/>
      <c r="V24" s="17"/>
      <c r="W24" s="17"/>
      <c r="X24" s="17">
        <f t="shared" si="10"/>
        <v>0</v>
      </c>
      <c r="Y24" s="16">
        <f t="shared" si="11"/>
        <v>4.9863013698630141</v>
      </c>
    </row>
    <row r="25" spans="1:25" x14ac:dyDescent="0.2">
      <c r="A25" s="10">
        <v>23</v>
      </c>
      <c r="B25" s="10" t="s">
        <v>29</v>
      </c>
      <c r="C25" s="10" t="s">
        <v>26</v>
      </c>
      <c r="D25" s="12">
        <v>44998</v>
      </c>
      <c r="E25" s="13">
        <f t="shared" ref="E25:E28" ca="1" si="12">NOW()-D25</f>
        <v>138.53733194444794</v>
      </c>
      <c r="F25" s="18">
        <f t="shared" ref="F25:F28" ca="1" si="13">ROUND((TODAY()-D25)/365,2)</f>
        <v>0.38</v>
      </c>
      <c r="G25" s="14">
        <v>44927</v>
      </c>
      <c r="H25" s="15">
        <f t="shared" ref="H25:H28" ca="1" si="14">TODAY()</f>
        <v>45136</v>
      </c>
      <c r="I25" s="14">
        <v>45291</v>
      </c>
      <c r="J25" s="21">
        <f t="shared" ref="J25:J28" ca="1" si="15">(H25-G25)/365*K25-X25</f>
        <v>5.7260273972602738</v>
      </c>
      <c r="K25" s="22">
        <v>10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/>
      <c r="R25" s="17"/>
      <c r="S25" s="17"/>
      <c r="T25" s="17"/>
      <c r="U25" s="17"/>
      <c r="V25" s="17"/>
      <c r="W25" s="17"/>
      <c r="X25" s="17">
        <f t="shared" ref="X25:X28" si="16">SUM(L25:W25)</f>
        <v>0</v>
      </c>
      <c r="Y25" s="16">
        <f t="shared" ref="Y25:Y28" si="17">K25-X25</f>
        <v>10</v>
      </c>
    </row>
    <row r="26" spans="1:25" x14ac:dyDescent="0.2">
      <c r="A26" s="10">
        <v>24</v>
      </c>
      <c r="B26" s="10" t="s">
        <v>29</v>
      </c>
      <c r="C26" s="10" t="s">
        <v>26</v>
      </c>
      <c r="D26" s="12">
        <v>45007</v>
      </c>
      <c r="E26" s="13">
        <f t="shared" ca="1" si="12"/>
        <v>129.53733194444794</v>
      </c>
      <c r="F26" s="18">
        <f t="shared" ca="1" si="13"/>
        <v>0.35</v>
      </c>
      <c r="G26" s="14">
        <v>44927</v>
      </c>
      <c r="H26" s="15">
        <f t="shared" ca="1" si="14"/>
        <v>45136</v>
      </c>
      <c r="I26" s="14">
        <v>45291</v>
      </c>
      <c r="J26" s="21">
        <f t="shared" ca="1" si="15"/>
        <v>2.2276599737286547</v>
      </c>
      <c r="K26" s="22">
        <v>3.8904109589041096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/>
      <c r="R26" s="17"/>
      <c r="S26" s="17"/>
      <c r="T26" s="17"/>
      <c r="U26" s="17"/>
      <c r="V26" s="17"/>
      <c r="W26" s="17"/>
      <c r="X26" s="17">
        <f t="shared" si="16"/>
        <v>0</v>
      </c>
      <c r="Y26" s="16">
        <f t="shared" si="17"/>
        <v>3.8904109589041096</v>
      </c>
    </row>
    <row r="27" spans="1:25" x14ac:dyDescent="0.2">
      <c r="A27" s="10">
        <v>25</v>
      </c>
      <c r="B27" s="10" t="s">
        <v>29</v>
      </c>
      <c r="C27" s="10" t="s">
        <v>28</v>
      </c>
      <c r="D27" s="12">
        <v>45075</v>
      </c>
      <c r="E27" s="13">
        <f t="shared" ca="1" si="12"/>
        <v>61.537331944447942</v>
      </c>
      <c r="F27" s="18">
        <f t="shared" ca="1" si="13"/>
        <v>0.17</v>
      </c>
      <c r="G27" s="14">
        <v>44927</v>
      </c>
      <c r="H27" s="15">
        <f t="shared" ca="1" si="14"/>
        <v>45136</v>
      </c>
      <c r="I27" s="14">
        <v>45291</v>
      </c>
      <c r="J27" s="21">
        <f t="shared" ca="1" si="15"/>
        <v>1.6942765997372866</v>
      </c>
      <c r="K27" s="22">
        <v>2.9589041095890414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/>
      <c r="R27" s="17"/>
      <c r="S27" s="17"/>
      <c r="T27" s="17"/>
      <c r="U27" s="17"/>
      <c r="V27" s="17"/>
      <c r="W27" s="17"/>
      <c r="X27" s="17">
        <f t="shared" si="16"/>
        <v>0</v>
      </c>
      <c r="Y27" s="16">
        <f t="shared" si="17"/>
        <v>2.9589041095890414</v>
      </c>
    </row>
    <row r="28" spans="1:25" x14ac:dyDescent="0.2">
      <c r="A28" s="10">
        <v>26</v>
      </c>
      <c r="B28" s="10" t="s">
        <v>29</v>
      </c>
      <c r="C28" s="10" t="s">
        <v>28</v>
      </c>
      <c r="D28" s="12">
        <v>44851</v>
      </c>
      <c r="E28" s="13">
        <f t="shared" ca="1" si="12"/>
        <v>285.53733194444794</v>
      </c>
      <c r="F28" s="18">
        <f t="shared" ca="1" si="13"/>
        <v>0.78</v>
      </c>
      <c r="G28" s="14">
        <v>44927</v>
      </c>
      <c r="H28" s="15">
        <f t="shared" ca="1" si="14"/>
        <v>45136</v>
      </c>
      <c r="I28" s="14">
        <v>45291</v>
      </c>
      <c r="J28" s="21">
        <f t="shared" ca="1" si="15"/>
        <v>0.58829048601989109</v>
      </c>
      <c r="K28" s="22">
        <v>1.0273972602739725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/>
      <c r="R28" s="17"/>
      <c r="S28" s="17"/>
      <c r="T28" s="17"/>
      <c r="U28" s="17"/>
      <c r="V28" s="17"/>
      <c r="W28" s="17"/>
      <c r="X28" s="17">
        <f t="shared" si="16"/>
        <v>0</v>
      </c>
      <c r="Y28" s="16">
        <f t="shared" si="17"/>
        <v>1.0273972602739725</v>
      </c>
    </row>
    <row r="31" spans="1:25" x14ac:dyDescent="0.2">
      <c r="O31" s="4">
        <v>1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顾园园</dc:creator>
  <cp:lastModifiedBy>李彦</cp:lastModifiedBy>
  <dcterms:created xsi:type="dcterms:W3CDTF">2015-06-05T18:19:34Z</dcterms:created>
  <dcterms:modified xsi:type="dcterms:W3CDTF">2023-07-29T04:53:50Z</dcterms:modified>
</cp:coreProperties>
</file>