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thorized User1\eclipse-workspace\GitPy\src\"/>
    </mc:Choice>
  </mc:AlternateContent>
  <xr:revisionPtr revIDLastSave="0" documentId="13_ncr:1_{D6FD0D47-54BB-4DB7-AC0F-A1EED015B7FE}" xr6:coauthVersionLast="45" xr6:coauthVersionMax="45" xr10:uidLastSave="{00000000-0000-0000-0000-000000000000}"/>
  <bookViews>
    <workbookView xWindow="-96" yWindow="-96" windowWidth="23232" windowHeight="12552" xr2:uid="{4048A75F-34C3-4F7C-BF28-F626C7AF4412}"/>
  </bookViews>
  <sheets>
    <sheet name="Data-PR-Issues-Commits" sheetId="1" r:id="rId1"/>
    <sheet name="Chart IssuesClosed" sheetId="4" r:id="rId2"/>
    <sheet name="Chart Issues Throughput Trend" sheetId="5" r:id="rId3"/>
    <sheet name="Chart Issues Throughput" sheetId="11" r:id="rId4"/>
    <sheet name="Data Contributions" sheetId="12" r:id="rId5"/>
    <sheet name="Chart Contributions" sheetId="16" r:id="rId6"/>
    <sheet name="Data Weekly commits" sheetId="13" r:id="rId7"/>
    <sheet name="Chart Weekly Commit" sheetId="14" r:id="rId8"/>
  </sheet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D12" i="1"/>
  <c r="H12" i="1" s="1"/>
  <c r="D11" i="1"/>
  <c r="H11" i="1" s="1"/>
  <c r="D10" i="1"/>
  <c r="H10" i="1" s="1"/>
  <c r="D9" i="1"/>
  <c r="H9" i="1" s="1"/>
  <c r="D8" i="1"/>
  <c r="H8" i="1" s="1"/>
  <c r="X3" i="1" l="1"/>
  <c r="X4" i="1"/>
  <c r="X5" i="1"/>
  <c r="X6" i="1"/>
  <c r="X7" i="1"/>
  <c r="X2" i="1"/>
  <c r="R3" i="1"/>
  <c r="Q3" i="1" s="1"/>
  <c r="R4" i="1"/>
  <c r="Q4" i="1" s="1"/>
  <c r="R5" i="1"/>
  <c r="Q5" i="1" s="1"/>
  <c r="R6" i="1"/>
  <c r="Q6" i="1" s="1"/>
  <c r="R7" i="1"/>
  <c r="Q7" i="1" s="1"/>
  <c r="R2" i="1"/>
  <c r="Q2" i="1" s="1"/>
  <c r="T9" i="1"/>
  <c r="S9" i="1"/>
  <c r="P9" i="1" s="1"/>
  <c r="O9" i="1"/>
  <c r="M9" i="1"/>
  <c r="L3" i="1"/>
  <c r="L4" i="1"/>
  <c r="L5" i="1"/>
  <c r="L6" i="1"/>
  <c r="L7" i="1"/>
  <c r="L2" i="1"/>
  <c r="T3" i="1"/>
  <c r="T4" i="1"/>
  <c r="T5" i="1"/>
  <c r="T6" i="1"/>
  <c r="T7" i="1"/>
  <c r="T2" i="1"/>
  <c r="P3" i="1"/>
  <c r="P4" i="1"/>
  <c r="P5" i="1"/>
  <c r="P6" i="1"/>
  <c r="P7" i="1"/>
  <c r="P2" i="1"/>
  <c r="N3" i="1"/>
  <c r="N4" i="1"/>
  <c r="N5" i="1"/>
  <c r="N6" i="1"/>
  <c r="N7" i="1"/>
  <c r="N2" i="1"/>
  <c r="D2" i="1"/>
  <c r="D3" i="1"/>
  <c r="H3" i="1" s="1"/>
  <c r="D4" i="1"/>
  <c r="H4" i="1" s="1"/>
  <c r="D5" i="1"/>
  <c r="H5" i="1" s="1"/>
  <c r="D6" i="1"/>
  <c r="H6" i="1" s="1"/>
  <c r="D7" i="1"/>
  <c r="H7" i="1" s="1"/>
  <c r="H2" i="1" l="1"/>
</calcChain>
</file>

<file path=xl/sharedStrings.xml><?xml version="1.0" encoding="utf-8"?>
<sst xmlns="http://schemas.openxmlformats.org/spreadsheetml/2006/main" count="449" uniqueCount="192">
  <si>
    <t>Open</t>
  </si>
  <si>
    <t>Closed</t>
  </si>
  <si>
    <t>Closed at the year</t>
  </si>
  <si>
    <t>Created</t>
  </si>
  <si>
    <t>Throughput</t>
  </si>
  <si>
    <t>interactions 0</t>
  </si>
  <si>
    <t>interactions &gt; 20</t>
  </si>
  <si>
    <t>interactions 1..10</t>
  </si>
  <si>
    <t>interactions 11..20</t>
  </si>
  <si>
    <t>interactions 11.20</t>
  </si>
  <si>
    <t>interactions &gt; 11</t>
  </si>
  <si>
    <t>author/login</t>
  </si>
  <si>
    <t>total</t>
  </si>
  <si>
    <t>dubey</t>
  </si>
  <si>
    <t>rachellim</t>
  </si>
  <si>
    <t>langmore</t>
  </si>
  <si>
    <t>psrivas2</t>
  </si>
  <si>
    <t>samikama</t>
  </si>
  <si>
    <t>ukoxyz</t>
  </si>
  <si>
    <t>lamberta</t>
  </si>
  <si>
    <t>majnemer</t>
  </si>
  <si>
    <t>blakehechtman</t>
  </si>
  <si>
    <t>timshen91</t>
  </si>
  <si>
    <t>saeta</t>
  </si>
  <si>
    <t>case540</t>
  </si>
  <si>
    <t>chsigg</t>
  </si>
  <si>
    <t>frreiss</t>
  </si>
  <si>
    <t>gmagogsfm</t>
  </si>
  <si>
    <t>meheffernan</t>
  </si>
  <si>
    <t>k-w-w</t>
  </si>
  <si>
    <t>zhangyaobit</t>
  </si>
  <si>
    <t>dsmilkov</t>
  </si>
  <si>
    <t>girving</t>
  </si>
  <si>
    <t>superbobry</t>
  </si>
  <si>
    <t>nouiz</t>
  </si>
  <si>
    <t>jart</t>
  </si>
  <si>
    <t>iganichev</t>
  </si>
  <si>
    <t>bjacob</t>
  </si>
  <si>
    <t>edloper</t>
  </si>
  <si>
    <t>omalleyt12</t>
  </si>
  <si>
    <t>lattner</t>
  </si>
  <si>
    <t>karimnosseir</t>
  </si>
  <si>
    <t>reedwm</t>
  </si>
  <si>
    <t>nairb774</t>
  </si>
  <si>
    <t>lrdxgm</t>
  </si>
  <si>
    <t>yunxing</t>
  </si>
  <si>
    <t>renjie-liu</t>
  </si>
  <si>
    <t>jianlijianli</t>
  </si>
  <si>
    <t>frankchn</t>
  </si>
  <si>
    <t>gargn</t>
  </si>
  <si>
    <t>andrewharp</t>
  </si>
  <si>
    <t>rchao</t>
  </si>
  <si>
    <t>bixia1</t>
  </si>
  <si>
    <t>trevor-m</t>
  </si>
  <si>
    <t>ispirmustafa</t>
  </si>
  <si>
    <t>bmzhao</t>
  </si>
  <si>
    <t>saxenasaurabh</t>
  </si>
  <si>
    <t>deven-amd</t>
  </si>
  <si>
    <t>aselle</t>
  </si>
  <si>
    <t>yuefengz</t>
  </si>
  <si>
    <t>facaiy</t>
  </si>
  <si>
    <t>liufengdb</t>
  </si>
  <si>
    <t>tanzhenyu</t>
  </si>
  <si>
    <t>miaout17</t>
  </si>
  <si>
    <t>pavithrasv</t>
  </si>
  <si>
    <t>xiejw</t>
  </si>
  <si>
    <t>terrytangyuan</t>
  </si>
  <si>
    <t>jhseu</t>
  </si>
  <si>
    <t>andyly</t>
  </si>
  <si>
    <t>rohan100jain</t>
  </si>
  <si>
    <t>fchollet</t>
  </si>
  <si>
    <t>ftynse</t>
  </si>
  <si>
    <t>ilblackdragon</t>
  </si>
  <si>
    <t>joker-eph</t>
  </si>
  <si>
    <t>suharshs</t>
  </si>
  <si>
    <t>petewarden</t>
  </si>
  <si>
    <t>d0k</t>
  </si>
  <si>
    <t>ezhulenev</t>
  </si>
  <si>
    <t>akuegel</t>
  </si>
  <si>
    <t>skye</t>
  </si>
  <si>
    <t>jdduke</t>
  </si>
  <si>
    <t>feihugis</t>
  </si>
  <si>
    <t>akshaym</t>
  </si>
  <si>
    <t>smit-hinsu</t>
  </si>
  <si>
    <t>aaroey</t>
  </si>
  <si>
    <t>yifeif</t>
  </si>
  <si>
    <t>mihaimaruseac</t>
  </si>
  <si>
    <t>cheshire</t>
  </si>
  <si>
    <t>antiagainst</t>
  </si>
  <si>
    <t>jaingaurav</t>
  </si>
  <si>
    <t>nicolasvasilache</t>
  </si>
  <si>
    <t>martinwicke</t>
  </si>
  <si>
    <t>MarkDaoust</t>
  </si>
  <si>
    <t>av8ramit</t>
  </si>
  <si>
    <t>asimshankar</t>
  </si>
  <si>
    <t>qlzh727</t>
  </si>
  <si>
    <t>jsimsa</t>
  </si>
  <si>
    <t>annarev</t>
  </si>
  <si>
    <t>mdanatg</t>
  </si>
  <si>
    <t>vrv</t>
  </si>
  <si>
    <t>allenlavoie</t>
  </si>
  <si>
    <t>ebrevdo</t>
  </si>
  <si>
    <t>alextp</t>
  </si>
  <si>
    <t>jpienaar</t>
  </si>
  <si>
    <t>caisq</t>
  </si>
  <si>
    <t>hawkinsp</t>
  </si>
  <si>
    <t>sanjoy</t>
  </si>
  <si>
    <t>benoitsteiner</t>
  </si>
  <si>
    <t>River707</t>
  </si>
  <si>
    <t>gunan</t>
  </si>
  <si>
    <t>mrry</t>
  </si>
  <si>
    <t>yongtang</t>
  </si>
  <si>
    <t>tensorflower-gardener</t>
  </si>
  <si>
    <t>Year</t>
  </si>
  <si>
    <t>Weekly Commit (last 52)</t>
  </si>
  <si>
    <t>Owner</t>
  </si>
  <si>
    <t>Repo</t>
  </si>
  <si>
    <t>tensorflow</t>
  </si>
  <si>
    <t>PyTorch</t>
  </si>
  <si>
    <t>Column Labels</t>
  </si>
  <si>
    <t>Row Labels</t>
  </si>
  <si>
    <t>Grand Total</t>
  </si>
  <si>
    <t>Average of Throughput</t>
  </si>
  <si>
    <t>Sum of Closed at the year</t>
  </si>
  <si>
    <t>Throughput By Year</t>
  </si>
  <si>
    <t>SpaCy</t>
  </si>
  <si>
    <t>(blank)</t>
  </si>
  <si>
    <t>PR-Closed</t>
  </si>
  <si>
    <t>PR-linked:issue</t>
  </si>
  <si>
    <t>PR-is:merged</t>
  </si>
  <si>
    <t>PR-interactions 0</t>
  </si>
  <si>
    <t>PR-interactions 1..10</t>
  </si>
  <si>
    <t>PR-interactions &gt; 11</t>
  </si>
  <si>
    <t>COMMIT-merge:false</t>
  </si>
  <si>
    <t>COMMIT-merge:true</t>
  </si>
  <si>
    <t>COMMIT-Total</t>
  </si>
  <si>
    <t>owner</t>
  </si>
  <si>
    <t>week</t>
  </si>
  <si>
    <t>Sum of Weekly Commit (last 52)</t>
  </si>
  <si>
    <t>Sum of total</t>
  </si>
  <si>
    <t>Week01</t>
  </si>
  <si>
    <t>Week02</t>
  </si>
  <si>
    <t>Week03</t>
  </si>
  <si>
    <t>Week04</t>
  </si>
  <si>
    <t>Week05</t>
  </si>
  <si>
    <t>Week06</t>
  </si>
  <si>
    <t>Week07</t>
  </si>
  <si>
    <t>Week08</t>
  </si>
  <si>
    <t>Week09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</si>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</sst>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[Analysis.xlsx]Chart IssuesClosed!PivotTable4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IssuesClosed'!$B$3:$B$4</c:f>
              <c:strCache>
                <c:ptCount val="1"/>
                <c:pt idx="0">
                  <c:v>PyTorch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IssuesClosed'!$A$5:$A$10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'Chart IssuesClosed'!$B$5:$B$10</c:f>
              <c:numCache>
                <c:formatCode>General</c:formatCode>
                <c:ptCount val="5"/>
                <c:pt idx="0">
                  <c:v>147</c:v>
                </c:pt>
                <c:pt idx="1">
                  <c:v>1629</c:v>
                </c:pt>
                <c:pt idx="2">
                  <c:v>2815</c:v>
                </c:pt>
                <c:pt idx="3">
                  <c:v>3695</c:v>
                </c:pt>
                <c:pt idx="4">
                  <c:v>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CBD-991E-DE9CC95D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26968"/>
        <c:axId val="640920736"/>
      </c:lineChart>
      <c:catAx>
        <c:axId val="64092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20736"/>
        <c:crosses val="autoZero"/>
        <c:auto val="1"/>
        <c:lblAlgn val="ctr"/>
        <c:lblOffset val="100"/>
        <c:noMultiLvlLbl val="0"/>
      </c:catAx>
      <c:valAx>
        <c:axId val="6409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2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[Analysis.xlsx]Chart Issues Throughput Trend!PivotTable6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Issues Throughput Trend'!$B$3:$B$4</c:f>
              <c:strCache>
                <c:ptCount val="1"/>
                <c:pt idx="0">
                  <c:v>PyTorch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Issues Throughput Trend'!$A$5:$A$12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(blank)</c:v>
                </c:pt>
              </c:strCache>
            </c:strRef>
          </c:cat>
          <c:val>
            <c:numRef>
              <c:f>'Chart Issues Throughput Trend'!$B$5:$B$12</c:f>
              <c:numCache>
                <c:formatCode>0.00%</c:formatCode>
                <c:ptCount val="7"/>
                <c:pt idx="1">
                  <c:v>0.77777777777777779</c:v>
                </c:pt>
                <c:pt idx="2">
                  <c:v>0.76948512045347195</c:v>
                </c:pt>
                <c:pt idx="3">
                  <c:v>0.66110850164396429</c:v>
                </c:pt>
                <c:pt idx="4">
                  <c:v>0.68936567164179108</c:v>
                </c:pt>
                <c:pt idx="5">
                  <c:v>0.70013947001394705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7-4A2E-94AA-0CB53115F18C}"/>
            </c:ext>
          </c:extLst>
        </c:ser>
        <c:ser>
          <c:idx val="1"/>
          <c:order val="1"/>
          <c:tx>
            <c:strRef>
              <c:f>'Chart Issues Throughput Trend'!$C$3:$C$4</c:f>
              <c:strCache>
                <c:ptCount val="1"/>
                <c:pt idx="0">
                  <c:v>tensorflow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 Issues Throughput Trend'!$A$5:$A$12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(blank)</c:v>
                </c:pt>
              </c:strCache>
            </c:strRef>
          </c:cat>
          <c:val>
            <c:numRef>
              <c:f>'Chart Issues Throughput Trend'!$C$5:$C$12</c:f>
              <c:numCache>
                <c:formatCode>0.00%</c:formatCode>
                <c:ptCount val="7"/>
                <c:pt idx="0">
                  <c:v>0.64655172413793105</c:v>
                </c:pt>
                <c:pt idx="1">
                  <c:v>0.84589138470287173</c:v>
                </c:pt>
                <c:pt idx="2">
                  <c:v>0.89508804448563484</c:v>
                </c:pt>
                <c:pt idx="3">
                  <c:v>0.94520044133872749</c:v>
                </c:pt>
                <c:pt idx="4">
                  <c:v>0.8026670449709179</c:v>
                </c:pt>
                <c:pt idx="5">
                  <c:v>0.87127687127687126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4A2E-94AA-0CB53115F18C}"/>
            </c:ext>
          </c:extLst>
        </c:ser>
        <c:ser>
          <c:idx val="2"/>
          <c:order val="2"/>
          <c:tx>
            <c:strRef>
              <c:f>'Chart Issues Throughput Trend'!$D$3:$D$4</c:f>
              <c:strCache>
                <c:ptCount val="1"/>
                <c:pt idx="0">
                  <c:v>SpaCy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Issues Throughput Trend'!$A$5:$A$12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(blank)</c:v>
                </c:pt>
              </c:strCache>
            </c:strRef>
          </c:cat>
          <c:val>
            <c:numRef>
              <c:f>'Chart Issues Throughput Trend'!$D$5:$D$12</c:f>
              <c:numCache>
                <c:formatCode>0.00%</c:formatCode>
                <c:ptCount val="7"/>
                <c:pt idx="1">
                  <c:v>1.47</c:v>
                </c:pt>
                <c:pt idx="2">
                  <c:v>0.8145</c:v>
                </c:pt>
                <c:pt idx="3">
                  <c:v>0.70374999999999999</c:v>
                </c:pt>
                <c:pt idx="4">
                  <c:v>0.73899999999999999</c:v>
                </c:pt>
                <c:pt idx="5">
                  <c:v>0.59058823529411764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37-4A2E-94AA-0CB53115F18C}"/>
            </c:ext>
          </c:extLst>
        </c:ser>
        <c:ser>
          <c:idx val="3"/>
          <c:order val="3"/>
          <c:tx>
            <c:strRef>
              <c:f>'Chart Issues Throughput Trend'!$E$3:$E$4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'Chart Issues Throughput Trend'!$A$5:$A$12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(blank)</c:v>
                </c:pt>
              </c:strCache>
            </c:strRef>
          </c:cat>
          <c:val>
            <c:numRef>
              <c:f>'Chart Issues Throughput Trend'!$E$5:$E$12</c:f>
              <c:numCache>
                <c:formatCode>0.00%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37-4A2E-94AA-0CB53115F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22704"/>
        <c:axId val="640931888"/>
      </c:lineChart>
      <c:catAx>
        <c:axId val="6409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1888"/>
        <c:crosses val="autoZero"/>
        <c:auto val="1"/>
        <c:lblAlgn val="ctr"/>
        <c:lblOffset val="100"/>
        <c:noMultiLvlLbl val="0"/>
      </c:catAx>
      <c:valAx>
        <c:axId val="6409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2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[Analysis.xlsx]Chart Issues Throughput!PivotTable13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Issues Throughput'!$B$3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Issues Throughput'!$A$4:$A$8</c:f>
              <c:strCache>
                <c:ptCount val="4"/>
                <c:pt idx="0">
                  <c:v>PyTorch</c:v>
                </c:pt>
                <c:pt idx="1">
                  <c:v>tensorflow</c:v>
                </c:pt>
                <c:pt idx="2">
                  <c:v>SpaCy</c:v>
                </c:pt>
                <c:pt idx="3">
                  <c:v>(blank)</c:v>
                </c:pt>
              </c:strCache>
            </c:strRef>
          </c:cat>
          <c:val>
            <c:numRef>
              <c:f>'Chart Issues Throughput'!$B$4:$B$8</c:f>
              <c:numCache>
                <c:formatCode>0.00%</c:formatCode>
                <c:ptCount val="4"/>
                <c:pt idx="0">
                  <c:v>0.71957530830619043</c:v>
                </c:pt>
                <c:pt idx="1">
                  <c:v>0.83444591848549232</c:v>
                </c:pt>
                <c:pt idx="2">
                  <c:v>0.8635676470588235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A-424D-829A-00ED772D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450864"/>
        <c:axId val="721448240"/>
      </c:barChart>
      <c:catAx>
        <c:axId val="72145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48240"/>
        <c:crosses val="autoZero"/>
        <c:auto val="1"/>
        <c:lblAlgn val="ctr"/>
        <c:lblOffset val="100"/>
        <c:noMultiLvlLbl val="0"/>
      </c:catAx>
      <c:valAx>
        <c:axId val="7214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[Analysis.xlsx]Chart Contributions!PivotTable16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Contributions'!$B$3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Contributions'!$A$4:$A$104</c:f>
              <c:strCache>
                <c:ptCount val="100"/>
                <c:pt idx="0">
                  <c:v>aaroey</c:v>
                </c:pt>
                <c:pt idx="1">
                  <c:v>akshaym</c:v>
                </c:pt>
                <c:pt idx="2">
                  <c:v>akuegel</c:v>
                </c:pt>
                <c:pt idx="3">
                  <c:v>alextp</c:v>
                </c:pt>
                <c:pt idx="4">
                  <c:v>allenlavoie</c:v>
                </c:pt>
                <c:pt idx="5">
                  <c:v>andrewharp</c:v>
                </c:pt>
                <c:pt idx="6">
                  <c:v>andyly</c:v>
                </c:pt>
                <c:pt idx="7">
                  <c:v>annarev</c:v>
                </c:pt>
                <c:pt idx="8">
                  <c:v>antiagainst</c:v>
                </c:pt>
                <c:pt idx="9">
                  <c:v>aselle</c:v>
                </c:pt>
                <c:pt idx="10">
                  <c:v>asimshankar</c:v>
                </c:pt>
                <c:pt idx="11">
                  <c:v>av8ramit</c:v>
                </c:pt>
                <c:pt idx="12">
                  <c:v>benoitsteiner</c:v>
                </c:pt>
                <c:pt idx="13">
                  <c:v>bixia1</c:v>
                </c:pt>
                <c:pt idx="14">
                  <c:v>bjacob</c:v>
                </c:pt>
                <c:pt idx="15">
                  <c:v>blakehechtman</c:v>
                </c:pt>
                <c:pt idx="16">
                  <c:v>bmzhao</c:v>
                </c:pt>
                <c:pt idx="17">
                  <c:v>caisq</c:v>
                </c:pt>
                <c:pt idx="18">
                  <c:v>case540</c:v>
                </c:pt>
                <c:pt idx="19">
                  <c:v>cheshire</c:v>
                </c:pt>
                <c:pt idx="20">
                  <c:v>chsigg</c:v>
                </c:pt>
                <c:pt idx="21">
                  <c:v>d0k</c:v>
                </c:pt>
                <c:pt idx="22">
                  <c:v>deven-amd</c:v>
                </c:pt>
                <c:pt idx="23">
                  <c:v>dsmilkov</c:v>
                </c:pt>
                <c:pt idx="24">
                  <c:v>dubey</c:v>
                </c:pt>
                <c:pt idx="25">
                  <c:v>ebrevdo</c:v>
                </c:pt>
                <c:pt idx="26">
                  <c:v>edloper</c:v>
                </c:pt>
                <c:pt idx="27">
                  <c:v>ezhulenev</c:v>
                </c:pt>
                <c:pt idx="28">
                  <c:v>facaiy</c:v>
                </c:pt>
                <c:pt idx="29">
                  <c:v>fchollet</c:v>
                </c:pt>
                <c:pt idx="30">
                  <c:v>feihugis</c:v>
                </c:pt>
                <c:pt idx="31">
                  <c:v>frankchn</c:v>
                </c:pt>
                <c:pt idx="32">
                  <c:v>frreiss</c:v>
                </c:pt>
                <c:pt idx="33">
                  <c:v>ftynse</c:v>
                </c:pt>
                <c:pt idx="34">
                  <c:v>gargn</c:v>
                </c:pt>
                <c:pt idx="35">
                  <c:v>girving</c:v>
                </c:pt>
                <c:pt idx="36">
                  <c:v>gmagogsfm</c:v>
                </c:pt>
                <c:pt idx="37">
                  <c:v>gunan</c:v>
                </c:pt>
                <c:pt idx="38">
                  <c:v>hawkinsp</c:v>
                </c:pt>
                <c:pt idx="39">
                  <c:v>iganichev</c:v>
                </c:pt>
                <c:pt idx="40">
                  <c:v>ilblackdragon</c:v>
                </c:pt>
                <c:pt idx="41">
                  <c:v>ispirmustafa</c:v>
                </c:pt>
                <c:pt idx="42">
                  <c:v>jaingaurav</c:v>
                </c:pt>
                <c:pt idx="43">
                  <c:v>jart</c:v>
                </c:pt>
                <c:pt idx="44">
                  <c:v>jdduke</c:v>
                </c:pt>
                <c:pt idx="45">
                  <c:v>jhseu</c:v>
                </c:pt>
                <c:pt idx="46">
                  <c:v>jianlijianli</c:v>
                </c:pt>
                <c:pt idx="47">
                  <c:v>joker-eph</c:v>
                </c:pt>
                <c:pt idx="48">
                  <c:v>jpienaar</c:v>
                </c:pt>
                <c:pt idx="49">
                  <c:v>jsimsa</c:v>
                </c:pt>
                <c:pt idx="50">
                  <c:v>karimnosseir</c:v>
                </c:pt>
                <c:pt idx="51">
                  <c:v>k-w-w</c:v>
                </c:pt>
                <c:pt idx="52">
                  <c:v>lamberta</c:v>
                </c:pt>
                <c:pt idx="53">
                  <c:v>langmore</c:v>
                </c:pt>
                <c:pt idx="54">
                  <c:v>lattner</c:v>
                </c:pt>
                <c:pt idx="55">
                  <c:v>liufengdb</c:v>
                </c:pt>
                <c:pt idx="56">
                  <c:v>lrdxgm</c:v>
                </c:pt>
                <c:pt idx="57">
                  <c:v>majnemer</c:v>
                </c:pt>
                <c:pt idx="58">
                  <c:v>MarkDaoust</c:v>
                </c:pt>
                <c:pt idx="59">
                  <c:v>martinwicke</c:v>
                </c:pt>
                <c:pt idx="60">
                  <c:v>mdanatg</c:v>
                </c:pt>
                <c:pt idx="61">
                  <c:v>meheffernan</c:v>
                </c:pt>
                <c:pt idx="62">
                  <c:v>miaout17</c:v>
                </c:pt>
                <c:pt idx="63">
                  <c:v>mihaimaruseac</c:v>
                </c:pt>
                <c:pt idx="64">
                  <c:v>mrry</c:v>
                </c:pt>
                <c:pt idx="65">
                  <c:v>nairb774</c:v>
                </c:pt>
                <c:pt idx="66">
                  <c:v>nicolasvasilache</c:v>
                </c:pt>
                <c:pt idx="67">
                  <c:v>nouiz</c:v>
                </c:pt>
                <c:pt idx="68">
                  <c:v>omalleyt12</c:v>
                </c:pt>
                <c:pt idx="69">
                  <c:v>pavithrasv</c:v>
                </c:pt>
                <c:pt idx="70">
                  <c:v>petewarden</c:v>
                </c:pt>
                <c:pt idx="71">
                  <c:v>psrivas2</c:v>
                </c:pt>
                <c:pt idx="72">
                  <c:v>qlzh727</c:v>
                </c:pt>
                <c:pt idx="73">
                  <c:v>rachellim</c:v>
                </c:pt>
                <c:pt idx="74">
                  <c:v>rchao</c:v>
                </c:pt>
                <c:pt idx="75">
                  <c:v>reedwm</c:v>
                </c:pt>
                <c:pt idx="76">
                  <c:v>renjie-liu</c:v>
                </c:pt>
                <c:pt idx="77">
                  <c:v>River707</c:v>
                </c:pt>
                <c:pt idx="78">
                  <c:v>rohan100jain</c:v>
                </c:pt>
                <c:pt idx="79">
                  <c:v>saeta</c:v>
                </c:pt>
                <c:pt idx="80">
                  <c:v>samikama</c:v>
                </c:pt>
                <c:pt idx="81">
                  <c:v>sanjoy</c:v>
                </c:pt>
                <c:pt idx="82">
                  <c:v>saxenasaurabh</c:v>
                </c:pt>
                <c:pt idx="83">
                  <c:v>skye</c:v>
                </c:pt>
                <c:pt idx="84">
                  <c:v>smit-hinsu</c:v>
                </c:pt>
                <c:pt idx="85">
                  <c:v>suharshs</c:v>
                </c:pt>
                <c:pt idx="86">
                  <c:v>superbobry</c:v>
                </c:pt>
                <c:pt idx="87">
                  <c:v>tanzhenyu</c:v>
                </c:pt>
                <c:pt idx="88">
                  <c:v>terrytangyuan</c:v>
                </c:pt>
                <c:pt idx="89">
                  <c:v>timshen91</c:v>
                </c:pt>
                <c:pt idx="90">
                  <c:v>trevor-m</c:v>
                </c:pt>
                <c:pt idx="91">
                  <c:v>ukoxyz</c:v>
                </c:pt>
                <c:pt idx="92">
                  <c:v>vrv</c:v>
                </c:pt>
                <c:pt idx="93">
                  <c:v>xiejw</c:v>
                </c:pt>
                <c:pt idx="94">
                  <c:v>yifeif</c:v>
                </c:pt>
                <c:pt idx="95">
                  <c:v>yongtang</c:v>
                </c:pt>
                <c:pt idx="96">
                  <c:v>yuefengz</c:v>
                </c:pt>
                <c:pt idx="97">
                  <c:v>yunxing</c:v>
                </c:pt>
                <c:pt idx="98">
                  <c:v>zhangyaobit</c:v>
                </c:pt>
                <c:pt idx="99">
                  <c:v>(blank)</c:v>
                </c:pt>
              </c:strCache>
            </c:strRef>
          </c:cat>
          <c:val>
            <c:numRef>
              <c:f>'Chart Contributions'!$B$4:$B$104</c:f>
              <c:numCache>
                <c:formatCode>General</c:formatCode>
                <c:ptCount val="100"/>
                <c:pt idx="0">
                  <c:v>403</c:v>
                </c:pt>
                <c:pt idx="1">
                  <c:v>377</c:v>
                </c:pt>
                <c:pt idx="2">
                  <c:v>356</c:v>
                </c:pt>
                <c:pt idx="3">
                  <c:v>621</c:v>
                </c:pt>
                <c:pt idx="4">
                  <c:v>584</c:v>
                </c:pt>
                <c:pt idx="5">
                  <c:v>228</c:v>
                </c:pt>
                <c:pt idx="6">
                  <c:v>298</c:v>
                </c:pt>
                <c:pt idx="7">
                  <c:v>502</c:v>
                </c:pt>
                <c:pt idx="8">
                  <c:v>413</c:v>
                </c:pt>
                <c:pt idx="9">
                  <c:v>246</c:v>
                </c:pt>
                <c:pt idx="10">
                  <c:v>444</c:v>
                </c:pt>
                <c:pt idx="11">
                  <c:v>425</c:v>
                </c:pt>
                <c:pt idx="12">
                  <c:v>838</c:v>
                </c:pt>
                <c:pt idx="13">
                  <c:v>229</c:v>
                </c:pt>
                <c:pt idx="14">
                  <c:v>190</c:v>
                </c:pt>
                <c:pt idx="15">
                  <c:v>161</c:v>
                </c:pt>
                <c:pt idx="16">
                  <c:v>234</c:v>
                </c:pt>
                <c:pt idx="17">
                  <c:v>749</c:v>
                </c:pt>
                <c:pt idx="18">
                  <c:v>167</c:v>
                </c:pt>
                <c:pt idx="19">
                  <c:v>407</c:v>
                </c:pt>
                <c:pt idx="20">
                  <c:v>170</c:v>
                </c:pt>
                <c:pt idx="21">
                  <c:v>340</c:v>
                </c:pt>
                <c:pt idx="22">
                  <c:v>246</c:v>
                </c:pt>
                <c:pt idx="23">
                  <c:v>183</c:v>
                </c:pt>
                <c:pt idx="24">
                  <c:v>150</c:v>
                </c:pt>
                <c:pt idx="25">
                  <c:v>615</c:v>
                </c:pt>
                <c:pt idx="26">
                  <c:v>195</c:v>
                </c:pt>
                <c:pt idx="27">
                  <c:v>348</c:v>
                </c:pt>
                <c:pt idx="28">
                  <c:v>251</c:v>
                </c:pt>
                <c:pt idx="29">
                  <c:v>302</c:v>
                </c:pt>
                <c:pt idx="30">
                  <c:v>375</c:v>
                </c:pt>
                <c:pt idx="31">
                  <c:v>226</c:v>
                </c:pt>
                <c:pt idx="32">
                  <c:v>171</c:v>
                </c:pt>
                <c:pt idx="33">
                  <c:v>304</c:v>
                </c:pt>
                <c:pt idx="34">
                  <c:v>228</c:v>
                </c:pt>
                <c:pt idx="35">
                  <c:v>186</c:v>
                </c:pt>
                <c:pt idx="36">
                  <c:v>174</c:v>
                </c:pt>
                <c:pt idx="37">
                  <c:v>1069</c:v>
                </c:pt>
                <c:pt idx="38">
                  <c:v>759</c:v>
                </c:pt>
                <c:pt idx="39">
                  <c:v>189</c:v>
                </c:pt>
                <c:pt idx="40">
                  <c:v>306</c:v>
                </c:pt>
                <c:pt idx="41">
                  <c:v>231</c:v>
                </c:pt>
                <c:pt idx="42">
                  <c:v>415</c:v>
                </c:pt>
                <c:pt idx="43">
                  <c:v>189</c:v>
                </c:pt>
                <c:pt idx="44">
                  <c:v>368</c:v>
                </c:pt>
                <c:pt idx="45">
                  <c:v>297</c:v>
                </c:pt>
                <c:pt idx="46">
                  <c:v>225</c:v>
                </c:pt>
                <c:pt idx="47">
                  <c:v>309</c:v>
                </c:pt>
                <c:pt idx="48">
                  <c:v>665</c:v>
                </c:pt>
                <c:pt idx="49">
                  <c:v>458</c:v>
                </c:pt>
                <c:pt idx="50">
                  <c:v>200</c:v>
                </c:pt>
                <c:pt idx="51">
                  <c:v>181</c:v>
                </c:pt>
                <c:pt idx="52">
                  <c:v>160</c:v>
                </c:pt>
                <c:pt idx="53">
                  <c:v>155</c:v>
                </c:pt>
                <c:pt idx="54">
                  <c:v>198</c:v>
                </c:pt>
                <c:pt idx="55">
                  <c:v>256</c:v>
                </c:pt>
                <c:pt idx="56">
                  <c:v>218</c:v>
                </c:pt>
                <c:pt idx="57">
                  <c:v>161</c:v>
                </c:pt>
                <c:pt idx="58">
                  <c:v>423</c:v>
                </c:pt>
                <c:pt idx="59">
                  <c:v>423</c:v>
                </c:pt>
                <c:pt idx="60">
                  <c:v>525</c:v>
                </c:pt>
                <c:pt idx="61">
                  <c:v>175</c:v>
                </c:pt>
                <c:pt idx="62">
                  <c:v>263</c:v>
                </c:pt>
                <c:pt idx="63">
                  <c:v>407</c:v>
                </c:pt>
                <c:pt idx="64">
                  <c:v>1120</c:v>
                </c:pt>
                <c:pt idx="65">
                  <c:v>207</c:v>
                </c:pt>
                <c:pt idx="66">
                  <c:v>417</c:v>
                </c:pt>
                <c:pt idx="67">
                  <c:v>187</c:v>
                </c:pt>
                <c:pt idx="68">
                  <c:v>197</c:v>
                </c:pt>
                <c:pt idx="69">
                  <c:v>274</c:v>
                </c:pt>
                <c:pt idx="70">
                  <c:v>331</c:v>
                </c:pt>
                <c:pt idx="71">
                  <c:v>157</c:v>
                </c:pt>
                <c:pt idx="72">
                  <c:v>451</c:v>
                </c:pt>
                <c:pt idx="73">
                  <c:v>154</c:v>
                </c:pt>
                <c:pt idx="74">
                  <c:v>229</c:v>
                </c:pt>
                <c:pt idx="75">
                  <c:v>206</c:v>
                </c:pt>
                <c:pt idx="76">
                  <c:v>223</c:v>
                </c:pt>
                <c:pt idx="77">
                  <c:v>865</c:v>
                </c:pt>
                <c:pt idx="78">
                  <c:v>302</c:v>
                </c:pt>
                <c:pt idx="79">
                  <c:v>167</c:v>
                </c:pt>
                <c:pt idx="80">
                  <c:v>158</c:v>
                </c:pt>
                <c:pt idx="81">
                  <c:v>776</c:v>
                </c:pt>
                <c:pt idx="82">
                  <c:v>237</c:v>
                </c:pt>
                <c:pt idx="83">
                  <c:v>359</c:v>
                </c:pt>
                <c:pt idx="84">
                  <c:v>399</c:v>
                </c:pt>
                <c:pt idx="85">
                  <c:v>330</c:v>
                </c:pt>
                <c:pt idx="86">
                  <c:v>187</c:v>
                </c:pt>
                <c:pt idx="87">
                  <c:v>260</c:v>
                </c:pt>
                <c:pt idx="88">
                  <c:v>286</c:v>
                </c:pt>
                <c:pt idx="89">
                  <c:v>165</c:v>
                </c:pt>
                <c:pt idx="90">
                  <c:v>230</c:v>
                </c:pt>
                <c:pt idx="91">
                  <c:v>160</c:v>
                </c:pt>
                <c:pt idx="92">
                  <c:v>539</c:v>
                </c:pt>
                <c:pt idx="93">
                  <c:v>278</c:v>
                </c:pt>
                <c:pt idx="94">
                  <c:v>405</c:v>
                </c:pt>
                <c:pt idx="95">
                  <c:v>1234</c:v>
                </c:pt>
                <c:pt idx="96">
                  <c:v>251</c:v>
                </c:pt>
                <c:pt idx="97">
                  <c:v>222</c:v>
                </c:pt>
                <c:pt idx="98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B-4CA5-8BD7-8433C270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73640"/>
        <c:axId val="641470032"/>
      </c:barChart>
      <c:catAx>
        <c:axId val="6414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0032"/>
        <c:crosses val="autoZero"/>
        <c:auto val="1"/>
        <c:lblAlgn val="ctr"/>
        <c:lblOffset val="100"/>
        <c:noMultiLvlLbl val="0"/>
      </c:catAx>
      <c:valAx>
        <c:axId val="6414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[Analysis.xlsx]Chart Weekly Commit!PivotTable14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Weekly Commit'!$B$3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 Weekly Commit'!$A$4:$A$59</c:f>
              <c:multiLvlStrCache>
                <c:ptCount val="53"/>
                <c:lvl>
                  <c:pt idx="0">
                    <c:v>Week01</c:v>
                  </c:pt>
                  <c:pt idx="1">
                    <c:v>Week02</c:v>
                  </c:pt>
                  <c:pt idx="2">
                    <c:v>Week03</c:v>
                  </c:pt>
                  <c:pt idx="3">
                    <c:v>Week04</c:v>
                  </c:pt>
                  <c:pt idx="4">
                    <c:v>Week05</c:v>
                  </c:pt>
                  <c:pt idx="5">
                    <c:v>Week06</c:v>
                  </c:pt>
                  <c:pt idx="6">
                    <c:v>Week07</c:v>
                  </c:pt>
                  <c:pt idx="7">
                    <c:v>Week08</c:v>
                  </c:pt>
                  <c:pt idx="8">
                    <c:v>Week09</c:v>
                  </c:pt>
                  <c:pt idx="9">
                    <c:v>Week10</c:v>
                  </c:pt>
                  <c:pt idx="10">
                    <c:v>Week11</c:v>
                  </c:pt>
                  <c:pt idx="11">
                    <c:v>Week12</c:v>
                  </c:pt>
                  <c:pt idx="12">
                    <c:v>Week13</c:v>
                  </c:pt>
                  <c:pt idx="13">
                    <c:v>Week14</c:v>
                  </c:pt>
                  <c:pt idx="14">
                    <c:v>Week15</c:v>
                  </c:pt>
                  <c:pt idx="15">
                    <c:v>Week16</c:v>
                  </c:pt>
                  <c:pt idx="16">
                    <c:v>Week17</c:v>
                  </c:pt>
                  <c:pt idx="17">
                    <c:v>Week18</c:v>
                  </c:pt>
                  <c:pt idx="18">
                    <c:v>Week19</c:v>
                  </c:pt>
                  <c:pt idx="19">
                    <c:v>Week20</c:v>
                  </c:pt>
                  <c:pt idx="20">
                    <c:v>Week21</c:v>
                  </c:pt>
                  <c:pt idx="21">
                    <c:v>Week22</c:v>
                  </c:pt>
                  <c:pt idx="22">
                    <c:v>Week23</c:v>
                  </c:pt>
                  <c:pt idx="23">
                    <c:v>Week24</c:v>
                  </c:pt>
                  <c:pt idx="24">
                    <c:v>Week25</c:v>
                  </c:pt>
                  <c:pt idx="25">
                    <c:v>Week26</c:v>
                  </c:pt>
                  <c:pt idx="26">
                    <c:v>Week27</c:v>
                  </c:pt>
                  <c:pt idx="27">
                    <c:v>Week28</c:v>
                  </c:pt>
                  <c:pt idx="28">
                    <c:v>Week29</c:v>
                  </c:pt>
                  <c:pt idx="29">
                    <c:v>Week30</c:v>
                  </c:pt>
                  <c:pt idx="30">
                    <c:v>Week31</c:v>
                  </c:pt>
                  <c:pt idx="31">
                    <c:v>Week32</c:v>
                  </c:pt>
                  <c:pt idx="32">
                    <c:v>Week33</c:v>
                  </c:pt>
                  <c:pt idx="33">
                    <c:v>Week34</c:v>
                  </c:pt>
                  <c:pt idx="34">
                    <c:v>Week35</c:v>
                  </c:pt>
                  <c:pt idx="35">
                    <c:v>Week36</c:v>
                  </c:pt>
                  <c:pt idx="36">
                    <c:v>Week37</c:v>
                  </c:pt>
                  <c:pt idx="37">
                    <c:v>Week38</c:v>
                  </c:pt>
                  <c:pt idx="38">
                    <c:v>Week39</c:v>
                  </c:pt>
                  <c:pt idx="39">
                    <c:v>Week40</c:v>
                  </c:pt>
                  <c:pt idx="40">
                    <c:v>Week41</c:v>
                  </c:pt>
                  <c:pt idx="41">
                    <c:v>Week42</c:v>
                  </c:pt>
                  <c:pt idx="42">
                    <c:v>Week43</c:v>
                  </c:pt>
                  <c:pt idx="43">
                    <c:v>Week44</c:v>
                  </c:pt>
                  <c:pt idx="44">
                    <c:v>Week45</c:v>
                  </c:pt>
                  <c:pt idx="45">
                    <c:v>Week46</c:v>
                  </c:pt>
                  <c:pt idx="46">
                    <c:v>Week47</c:v>
                  </c:pt>
                  <c:pt idx="47">
                    <c:v>Week48</c:v>
                  </c:pt>
                  <c:pt idx="48">
                    <c:v>Week49</c:v>
                  </c:pt>
                  <c:pt idx="49">
                    <c:v>Week50</c:v>
                  </c:pt>
                  <c:pt idx="50">
                    <c:v>Week51</c:v>
                  </c:pt>
                  <c:pt idx="51">
                    <c:v>Week52</c:v>
                  </c:pt>
                  <c:pt idx="52">
                    <c:v>(blank)</c:v>
                  </c:pt>
                </c:lvl>
                <c:lvl>
                  <c:pt idx="0">
                    <c:v>tensorflow</c:v>
                  </c:pt>
                  <c:pt idx="52">
                    <c:v>(blank)</c:v>
                  </c:pt>
                </c:lvl>
              </c:multiLvlStrCache>
            </c:multiLvlStrRef>
          </c:cat>
          <c:val>
            <c:numRef>
              <c:f>'Chart Weekly Commit'!$B$4:$B$59</c:f>
              <c:numCache>
                <c:formatCode>General</c:formatCode>
                <c:ptCount val="53"/>
                <c:pt idx="0">
                  <c:v>456</c:v>
                </c:pt>
                <c:pt idx="1">
                  <c:v>668</c:v>
                </c:pt>
                <c:pt idx="2">
                  <c:v>584</c:v>
                </c:pt>
                <c:pt idx="3">
                  <c:v>568</c:v>
                </c:pt>
                <c:pt idx="4">
                  <c:v>697</c:v>
                </c:pt>
                <c:pt idx="5">
                  <c:v>628</c:v>
                </c:pt>
                <c:pt idx="6">
                  <c:v>608</c:v>
                </c:pt>
                <c:pt idx="7">
                  <c:v>580</c:v>
                </c:pt>
                <c:pt idx="8">
                  <c:v>452</c:v>
                </c:pt>
                <c:pt idx="9">
                  <c:v>570</c:v>
                </c:pt>
                <c:pt idx="10">
                  <c:v>565</c:v>
                </c:pt>
                <c:pt idx="11">
                  <c:v>562</c:v>
                </c:pt>
                <c:pt idx="12">
                  <c:v>516</c:v>
                </c:pt>
                <c:pt idx="13">
                  <c:v>584</c:v>
                </c:pt>
                <c:pt idx="14">
                  <c:v>597</c:v>
                </c:pt>
                <c:pt idx="15">
                  <c:v>635</c:v>
                </c:pt>
                <c:pt idx="16">
                  <c:v>527</c:v>
                </c:pt>
                <c:pt idx="17">
                  <c:v>418</c:v>
                </c:pt>
                <c:pt idx="18">
                  <c:v>509</c:v>
                </c:pt>
                <c:pt idx="19">
                  <c:v>572</c:v>
                </c:pt>
                <c:pt idx="20">
                  <c:v>541</c:v>
                </c:pt>
                <c:pt idx="21">
                  <c:v>339</c:v>
                </c:pt>
                <c:pt idx="22">
                  <c:v>590</c:v>
                </c:pt>
                <c:pt idx="23">
                  <c:v>585</c:v>
                </c:pt>
                <c:pt idx="24">
                  <c:v>610</c:v>
                </c:pt>
                <c:pt idx="25">
                  <c:v>212</c:v>
                </c:pt>
                <c:pt idx="26">
                  <c:v>301</c:v>
                </c:pt>
                <c:pt idx="27">
                  <c:v>507</c:v>
                </c:pt>
                <c:pt idx="28">
                  <c:v>504</c:v>
                </c:pt>
                <c:pt idx="29">
                  <c:v>529</c:v>
                </c:pt>
                <c:pt idx="30">
                  <c:v>573</c:v>
                </c:pt>
                <c:pt idx="31">
                  <c:v>617</c:v>
                </c:pt>
                <c:pt idx="32">
                  <c:v>582</c:v>
                </c:pt>
                <c:pt idx="33">
                  <c:v>679</c:v>
                </c:pt>
                <c:pt idx="34">
                  <c:v>587</c:v>
                </c:pt>
                <c:pt idx="35">
                  <c:v>538</c:v>
                </c:pt>
                <c:pt idx="36">
                  <c:v>515</c:v>
                </c:pt>
                <c:pt idx="37">
                  <c:v>503</c:v>
                </c:pt>
                <c:pt idx="38">
                  <c:v>503</c:v>
                </c:pt>
                <c:pt idx="39">
                  <c:v>503</c:v>
                </c:pt>
                <c:pt idx="40">
                  <c:v>499</c:v>
                </c:pt>
                <c:pt idx="41">
                  <c:v>564</c:v>
                </c:pt>
                <c:pt idx="42">
                  <c:v>546</c:v>
                </c:pt>
                <c:pt idx="43">
                  <c:v>554</c:v>
                </c:pt>
                <c:pt idx="44">
                  <c:v>466</c:v>
                </c:pt>
                <c:pt idx="45">
                  <c:v>473</c:v>
                </c:pt>
                <c:pt idx="46">
                  <c:v>343</c:v>
                </c:pt>
                <c:pt idx="47">
                  <c:v>507</c:v>
                </c:pt>
                <c:pt idx="48">
                  <c:v>531</c:v>
                </c:pt>
                <c:pt idx="49">
                  <c:v>571</c:v>
                </c:pt>
                <c:pt idx="50">
                  <c:v>640</c:v>
                </c:pt>
                <c:pt idx="51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8-4171-AC1C-23C42529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643456"/>
        <c:axId val="602641160"/>
      </c:barChart>
      <c:catAx>
        <c:axId val="6026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41160"/>
        <c:crosses val="autoZero"/>
        <c:auto val="1"/>
        <c:lblAlgn val="ctr"/>
        <c:lblOffset val="100"/>
        <c:noMultiLvlLbl val="0"/>
      </c:catAx>
      <c:valAx>
        <c:axId val="6026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1443990</xdr:colOff>
      <xdr:row>12</xdr:row>
      <xdr:rowOff>28575</xdr:rowOff>
    </xdr:from>
    <xdr:to>
      <xdr:col>9</xdr:col>
      <xdr:colOff>320040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F1A7E-860A-4A7E-BE7A-905E5DF47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12</xdr:row>
      <xdr:rowOff>13335</xdr:rowOff>
    </xdr:from>
    <xdr:to>
      <xdr:col>8</xdr:col>
      <xdr:colOff>518160</xdr:colOff>
      <xdr:row>27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48972-817E-4A64-ADB0-A3E9E6798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910590</xdr:colOff>
      <xdr:row>7</xdr:row>
      <xdr:rowOff>36195</xdr:rowOff>
    </xdr:from>
    <xdr:to>
      <xdr:col>8</xdr:col>
      <xdr:colOff>224790</xdr:colOff>
      <xdr:row>22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91E4F-E98A-4DD5-90E5-CF5B55E2B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60960</xdr:rowOff>
    </xdr:from>
    <xdr:to>
      <xdr:col>18</xdr:col>
      <xdr:colOff>510540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7DBED-6CC0-4475-90A3-EDD5987C9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483870</xdr:colOff>
      <xdr:row>1</xdr:row>
      <xdr:rowOff>137160</xdr:rowOff>
    </xdr:from>
    <xdr:to>
      <xdr:col>15</xdr:col>
      <xdr:colOff>26670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BEAF2-A94E-4D53-AD34-D1F512890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(GE Healthcare)" refreshedDate="44015.480632754632" createdVersion="6" refreshedVersion="6" minRefreshableVersion="3" recordCount="31" xr:uid="{37090AE6-E465-4E08-AF21-513ED6F7FD40}">
  <cacheSource type="worksheet">
    <worksheetSource ref="A1:H106" sheet="Data-PR-Issues-Commits"/>
  </cacheSource>
  <cacheFields count="8">
    <cacheField name="Owner" numFmtId="0">
      <sharedItems containsBlank="1" count="4">
        <s v="tensorflow"/>
        <s v="PyTorch"/>
        <s v="SpaCy"/>
        <m/>
      </sharedItems>
    </cacheField>
    <cacheField name="Repo" numFmtId="0">
      <sharedItems containsBlank="1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Created" numFmtId="0">
      <sharedItems containsString="0" containsBlank="1" containsNumber="1" containsInteger="1" minValue="100" maxValue="7049"/>
    </cacheField>
    <cacheField name="Closed" numFmtId="0">
      <sharedItems containsString="0" containsBlank="1" containsNumber="1" containsInteger="1" minValue="183" maxValue="5722"/>
    </cacheField>
    <cacheField name="Open" numFmtId="0">
      <sharedItems containsString="0" containsBlank="1" containsNumber="1" containsInteger="1" minValue="3" maxValue="1741"/>
    </cacheField>
    <cacheField name="Closed at the year" numFmtId="0">
      <sharedItems containsString="0" containsBlank="1" containsNumber="1" containsInteger="1" minValue="147" maxValue="5658"/>
    </cacheField>
    <cacheField name="Throughput" numFmtId="0">
      <sharedItems containsString="0" containsBlank="1" containsNumber="1" minValue="0.59058823529411764" maxValue="1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(GE Healthcare)" refreshedDate="44015.481339699072" createdVersion="6" refreshedVersion="6" minRefreshableVersion="3" recordCount="31" xr:uid="{78FB8B9A-93D8-4268-9798-D2475F8F7C71}">
  <cacheSource type="worksheet">
    <worksheetSource ref="A1:H99" sheet="Data-PR-Issues-Commits"/>
  </cacheSource>
  <cacheFields count="8">
    <cacheField name="Owner" numFmtId="0">
      <sharedItems containsBlank="1" count="4">
        <s v="tensorflow"/>
        <s v="PyTorch"/>
        <s v="SpaCy"/>
        <m/>
      </sharedItems>
    </cacheField>
    <cacheField name="Repo" numFmtId="0">
      <sharedItems containsBlank="1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Created" numFmtId="0">
      <sharedItems containsString="0" containsBlank="1" containsNumber="1" containsInteger="1" minValue="100" maxValue="7049"/>
    </cacheField>
    <cacheField name="Closed" numFmtId="0">
      <sharedItems containsString="0" containsBlank="1" containsNumber="1" containsInteger="1" minValue="183" maxValue="5722"/>
    </cacheField>
    <cacheField name="Open" numFmtId="0">
      <sharedItems containsString="0" containsBlank="1" containsNumber="1" containsInteger="1" minValue="3" maxValue="1741"/>
    </cacheField>
    <cacheField name="Closed at the year" numFmtId="0">
      <sharedItems containsString="0" containsBlank="1" containsNumber="1" containsInteger="1" minValue="147" maxValue="5658"/>
    </cacheField>
    <cacheField name="Throughput" numFmtId="0">
      <sharedItems containsString="0" containsBlank="1" containsNumber="1" minValue="0.59058823529411764" maxValue="1.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(GE Healthcare)" refreshedDate="44015.49408611111" createdVersion="6" refreshedVersion="6" minRefreshableVersion="3" recordCount="101" xr:uid="{CA88DEEE-1F8D-4661-B531-6B8EEF94D19A}">
  <cacheSource type="worksheet">
    <worksheetSource ref="A1:B1048576" sheet="Data Contributions"/>
  </cacheSource>
  <cacheFields count="2">
    <cacheField name="author/login" numFmtId="0">
      <sharedItems containsBlank="1" count="101">
        <s v="dubey"/>
        <s v="rachellim"/>
        <s v="langmore"/>
        <s v="psrivas2"/>
        <s v="samikama"/>
        <s v="ukoxyz"/>
        <s v="lamberta"/>
        <s v="majnemer"/>
        <s v="blakehechtman"/>
        <s v="timshen91"/>
        <s v="saeta"/>
        <s v="case540"/>
        <s v="chsigg"/>
        <s v="frreiss"/>
        <s v="gmagogsfm"/>
        <s v="meheffernan"/>
        <s v="k-w-w"/>
        <s v="zhangyaobit"/>
        <s v="dsmilkov"/>
        <s v="girving"/>
        <s v="superbobry"/>
        <s v="nouiz"/>
        <s v="jart"/>
        <s v="iganichev"/>
        <s v="bjacob"/>
        <s v="edloper"/>
        <s v="omalleyt12"/>
        <s v="lattner"/>
        <s v="karimnosseir"/>
        <s v="reedwm"/>
        <s v="nairb774"/>
        <s v="lrdxgm"/>
        <s v="yunxing"/>
        <s v="renjie-liu"/>
        <s v="jianlijianli"/>
        <s v="frankchn"/>
        <s v="gargn"/>
        <s v="andrewharp"/>
        <s v="rchao"/>
        <s v="bixia1"/>
        <s v="trevor-m"/>
        <s v="ispirmustafa"/>
        <s v="bmzhao"/>
        <s v="saxenasaurabh"/>
        <s v="deven-amd"/>
        <s v="aselle"/>
        <s v="yuefengz"/>
        <s v="facaiy"/>
        <s v="liufengdb"/>
        <s v="tanzhenyu"/>
        <s v="miaout17"/>
        <s v="pavithrasv"/>
        <s v="xiejw"/>
        <s v="terrytangyuan"/>
        <s v="jhseu"/>
        <s v="andyly"/>
        <s v="rohan100jain"/>
        <s v="fchollet"/>
        <s v="ftynse"/>
        <s v="ilblackdragon"/>
        <s v="joker-eph"/>
        <s v="suharshs"/>
        <s v="petewarden"/>
        <s v="d0k"/>
        <s v="ezhulenev"/>
        <s v="akuegel"/>
        <s v="skye"/>
        <s v="jdduke"/>
        <s v="feihugis"/>
        <s v="akshaym"/>
        <s v="smit-hinsu"/>
        <s v="aaroey"/>
        <s v="yifeif"/>
        <s v="mihaimaruseac"/>
        <s v="cheshire"/>
        <s v="antiagainst"/>
        <s v="jaingaurav"/>
        <s v="nicolasvasilache"/>
        <s v="martinwicke"/>
        <s v="MarkDaoust"/>
        <s v="av8ramit"/>
        <s v="asimshankar"/>
        <s v="qlzh727"/>
        <s v="jsimsa"/>
        <s v="annarev"/>
        <s v="mdanatg"/>
        <s v="vrv"/>
        <s v="allenlavoie"/>
        <s v="ebrevdo"/>
        <s v="alextp"/>
        <s v="jpienaar"/>
        <s v="caisq"/>
        <s v="hawkinsp"/>
        <s v="sanjoy"/>
        <s v="benoitsteiner"/>
        <s v="River707"/>
        <s v="gunan"/>
        <s v="mrry"/>
        <s v="yongtang"/>
        <s v="tensorflower-gardener"/>
        <m/>
      </sharedItems>
    </cacheField>
    <cacheField name="total" numFmtId="0">
      <sharedItems containsString="0" containsBlank="1" containsNumber="1" containsInteger="1" minValue="150" maxValue="209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(GE Healthcare)" refreshedDate="44015.502433912035" createdVersion="6" refreshedVersion="6" minRefreshableVersion="3" recordCount="53" xr:uid="{D05DD3EC-418E-4AB1-9610-33C4464AB9EB}">
  <cacheSource type="worksheet">
    <worksheetSource ref="A1:C1048576" sheet="Data Weekly commits"/>
  </cacheSource>
  <cacheFields count="3">
    <cacheField name="owner" numFmtId="0">
      <sharedItems containsBlank="1" count="2">
        <s v="tensorflow"/>
        <m/>
      </sharedItems>
    </cacheField>
    <cacheField name="week" numFmtId="0">
      <sharedItems containsBlank="1" count="62">
        <s v="Week01"/>
        <s v="Week02"/>
        <s v="Week03"/>
        <s v="Week04"/>
        <s v="Week05"/>
        <s v="Week06"/>
        <s v="Week07"/>
        <s v="Week08"/>
        <s v="Week09"/>
        <s v="Week10"/>
        <s v="Week11"/>
        <s v="Week12"/>
        <s v="Week13"/>
        <s v="Week14"/>
        <s v="Week15"/>
        <s v="Week16"/>
        <s v="Week17"/>
        <s v="Week18"/>
        <s v="Week19"/>
        <s v="Week20"/>
        <s v="Week21"/>
        <s v="Week22"/>
        <s v="Week23"/>
        <s v="Week24"/>
        <s v="Week25"/>
        <s v="Week26"/>
        <s v="Week27"/>
        <s v="Week28"/>
        <s v="Week29"/>
        <s v="Week30"/>
        <s v="Week31"/>
        <s v="Week32"/>
        <s v="Week33"/>
        <s v="Week34"/>
        <s v="Week35"/>
        <s v="Week36"/>
        <s v="Week37"/>
        <s v="Week38"/>
        <s v="Week39"/>
        <s v="Week40"/>
        <s v="Week41"/>
        <s v="Week42"/>
        <s v="Week43"/>
        <s v="Week44"/>
        <s v="Week45"/>
        <s v="Week46"/>
        <s v="Week47"/>
        <s v="Week48"/>
        <s v="Week49"/>
        <s v="Week50"/>
        <s v="Week51"/>
        <s v="Week52"/>
        <m/>
        <s v="week8" u="1"/>
        <s v="week6" u="1"/>
        <s v="week4" u="1"/>
        <s v="week2" u="1"/>
        <s v="week9" u="1"/>
        <s v="week7" u="1"/>
        <s v="week5" u="1"/>
        <s v="week3" u="1"/>
        <s v="week1" u="1"/>
      </sharedItems>
    </cacheField>
    <cacheField name="Weekly Commit (last 52)" numFmtId="0">
      <sharedItems containsString="0" containsBlank="1" containsNumber="1" containsInteger="1" minValue="212" maxValue="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tensorflow"/>
    <x v="0"/>
    <n v="580"/>
    <n v="577"/>
    <n v="3"/>
    <n v="375"/>
    <n v="0.64655172413793105"/>
  </r>
  <r>
    <x v="0"/>
    <s v="tensorflow"/>
    <x v="1"/>
    <n v="3517"/>
    <n v="3495"/>
    <n v="22"/>
    <n v="2975"/>
    <n v="0.84589138470287173"/>
  </r>
  <r>
    <x v="0"/>
    <s v="tensorflow"/>
    <x v="2"/>
    <n v="5395"/>
    <n v="5180"/>
    <n v="215"/>
    <n v="4829"/>
    <n v="0.89508804448563484"/>
  </r>
  <r>
    <x v="0"/>
    <s v="tensorflow"/>
    <x v="3"/>
    <n v="5438"/>
    <n v="4785"/>
    <n v="653"/>
    <n v="5140"/>
    <n v="0.94520044133872749"/>
  </r>
  <r>
    <x v="0"/>
    <s v="tensorflow"/>
    <x v="4"/>
    <n v="7049"/>
    <n v="5722"/>
    <n v="1327"/>
    <n v="5658"/>
    <n v="0.8026670449709179"/>
  </r>
  <r>
    <x v="0"/>
    <s v="tensorflow"/>
    <x v="5"/>
    <n v="3861"/>
    <n v="2582"/>
    <n v="1279"/>
    <n v="3364"/>
    <n v="0.87127687127687126"/>
  </r>
  <r>
    <x v="1"/>
    <s v="PyTorch"/>
    <x v="1"/>
    <n v="189"/>
    <n v="183"/>
    <n v="6"/>
    <n v="147"/>
    <n v="0.77777777777777779"/>
  </r>
  <r>
    <x v="1"/>
    <s v="PyTorch"/>
    <x v="2"/>
    <n v="2117"/>
    <n v="1957"/>
    <n v="160"/>
    <n v="1629"/>
    <n v="0.76948512045347195"/>
  </r>
  <r>
    <x v="1"/>
    <s v="PyTorch"/>
    <x v="3"/>
    <n v="4258"/>
    <n v="3072"/>
    <n v="1186"/>
    <n v="2815"/>
    <n v="0.66110850164396429"/>
  </r>
  <r>
    <x v="1"/>
    <s v="PyTorch"/>
    <x v="4"/>
    <n v="5360"/>
    <n v="3619"/>
    <n v="1741"/>
    <n v="3695"/>
    <n v="0.68936567164179108"/>
  </r>
  <r>
    <x v="1"/>
    <s v="PyTorch"/>
    <x v="5"/>
    <n v="2868"/>
    <n v="1463"/>
    <n v="1405"/>
    <n v="2008"/>
    <n v="0.70013947001394705"/>
  </r>
  <r>
    <x v="2"/>
    <s v="SpaCy"/>
    <x v="1"/>
    <n v="100"/>
    <n v="2000"/>
    <n v="6"/>
    <n v="147"/>
    <n v="1.47"/>
  </r>
  <r>
    <x v="2"/>
    <s v="SpaCy"/>
    <x v="2"/>
    <n v="2000"/>
    <n v="2000"/>
    <n v="160"/>
    <n v="1629"/>
    <n v="0.8145"/>
  </r>
  <r>
    <x v="2"/>
    <s v="SpaCy"/>
    <x v="3"/>
    <n v="4000"/>
    <n v="3000"/>
    <n v="1186"/>
    <n v="2815"/>
    <n v="0.70374999999999999"/>
  </r>
  <r>
    <x v="2"/>
    <s v="SpaCy"/>
    <x v="4"/>
    <n v="5000"/>
    <n v="3400"/>
    <n v="1741"/>
    <n v="3695"/>
    <n v="0.73899999999999999"/>
  </r>
  <r>
    <x v="2"/>
    <s v="SpaCy"/>
    <x v="5"/>
    <n v="3400"/>
    <n v="1300"/>
    <n v="1405"/>
    <n v="2008"/>
    <n v="0.59058823529411764"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tensorflow"/>
    <x v="0"/>
    <n v="580"/>
    <n v="577"/>
    <n v="3"/>
    <n v="375"/>
    <n v="0.64655172413793105"/>
  </r>
  <r>
    <x v="0"/>
    <s v="tensorflow"/>
    <x v="1"/>
    <n v="3517"/>
    <n v="3495"/>
    <n v="22"/>
    <n v="2975"/>
    <n v="0.84589138470287173"/>
  </r>
  <r>
    <x v="0"/>
    <s v="tensorflow"/>
    <x v="2"/>
    <n v="5395"/>
    <n v="5180"/>
    <n v="215"/>
    <n v="4829"/>
    <n v="0.89508804448563484"/>
  </r>
  <r>
    <x v="0"/>
    <s v="tensorflow"/>
    <x v="3"/>
    <n v="5438"/>
    <n v="4785"/>
    <n v="653"/>
    <n v="5140"/>
    <n v="0.94520044133872749"/>
  </r>
  <r>
    <x v="0"/>
    <s v="tensorflow"/>
    <x v="4"/>
    <n v="7049"/>
    <n v="5722"/>
    <n v="1327"/>
    <n v="5658"/>
    <n v="0.8026670449709179"/>
  </r>
  <r>
    <x v="0"/>
    <s v="tensorflow"/>
    <x v="5"/>
    <n v="3861"/>
    <n v="2582"/>
    <n v="1279"/>
    <n v="3364"/>
    <n v="0.87127687127687126"/>
  </r>
  <r>
    <x v="1"/>
    <s v="PyTorch"/>
    <x v="1"/>
    <n v="189"/>
    <n v="183"/>
    <n v="6"/>
    <n v="147"/>
    <n v="0.77777777777777779"/>
  </r>
  <r>
    <x v="1"/>
    <s v="PyTorch"/>
    <x v="2"/>
    <n v="2117"/>
    <n v="1957"/>
    <n v="160"/>
    <n v="1629"/>
    <n v="0.76948512045347195"/>
  </r>
  <r>
    <x v="1"/>
    <s v="PyTorch"/>
    <x v="3"/>
    <n v="4258"/>
    <n v="3072"/>
    <n v="1186"/>
    <n v="2815"/>
    <n v="0.66110850164396429"/>
  </r>
  <r>
    <x v="1"/>
    <s v="PyTorch"/>
    <x v="4"/>
    <n v="5360"/>
    <n v="3619"/>
    <n v="1741"/>
    <n v="3695"/>
    <n v="0.68936567164179108"/>
  </r>
  <r>
    <x v="1"/>
    <s v="PyTorch"/>
    <x v="5"/>
    <n v="2868"/>
    <n v="1463"/>
    <n v="1405"/>
    <n v="2008"/>
    <n v="0.70013947001394705"/>
  </r>
  <r>
    <x v="2"/>
    <s v="SpaCy"/>
    <x v="1"/>
    <n v="100"/>
    <n v="2000"/>
    <n v="6"/>
    <n v="147"/>
    <n v="1.47"/>
  </r>
  <r>
    <x v="2"/>
    <s v="SpaCy"/>
    <x v="2"/>
    <n v="2000"/>
    <n v="2000"/>
    <n v="160"/>
    <n v="1629"/>
    <n v="0.8145"/>
  </r>
  <r>
    <x v="2"/>
    <s v="SpaCy"/>
    <x v="3"/>
    <n v="4000"/>
    <n v="3000"/>
    <n v="1186"/>
    <n v="2815"/>
    <n v="0.70374999999999999"/>
  </r>
  <r>
    <x v="2"/>
    <s v="SpaCy"/>
    <x v="4"/>
    <n v="5000"/>
    <n v="3400"/>
    <n v="1741"/>
    <n v="3695"/>
    <n v="0.73899999999999999"/>
  </r>
  <r>
    <x v="2"/>
    <s v="SpaCy"/>
    <x v="5"/>
    <n v="3400"/>
    <n v="1300"/>
    <n v="1405"/>
    <n v="2008"/>
    <n v="0.59058823529411764"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  <r>
    <x v="3"/>
    <m/>
    <x v="6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150"/>
  </r>
  <r>
    <x v="1"/>
    <n v="154"/>
  </r>
  <r>
    <x v="2"/>
    <n v="155"/>
  </r>
  <r>
    <x v="3"/>
    <n v="157"/>
  </r>
  <r>
    <x v="4"/>
    <n v="158"/>
  </r>
  <r>
    <x v="5"/>
    <n v="160"/>
  </r>
  <r>
    <x v="6"/>
    <n v="160"/>
  </r>
  <r>
    <x v="7"/>
    <n v="161"/>
  </r>
  <r>
    <x v="8"/>
    <n v="161"/>
  </r>
  <r>
    <x v="9"/>
    <n v="165"/>
  </r>
  <r>
    <x v="10"/>
    <n v="167"/>
  </r>
  <r>
    <x v="11"/>
    <n v="167"/>
  </r>
  <r>
    <x v="12"/>
    <n v="170"/>
  </r>
  <r>
    <x v="13"/>
    <n v="171"/>
  </r>
  <r>
    <x v="14"/>
    <n v="174"/>
  </r>
  <r>
    <x v="15"/>
    <n v="175"/>
  </r>
  <r>
    <x v="16"/>
    <n v="181"/>
  </r>
  <r>
    <x v="17"/>
    <n v="182"/>
  </r>
  <r>
    <x v="18"/>
    <n v="183"/>
  </r>
  <r>
    <x v="19"/>
    <n v="186"/>
  </r>
  <r>
    <x v="20"/>
    <n v="187"/>
  </r>
  <r>
    <x v="21"/>
    <n v="187"/>
  </r>
  <r>
    <x v="22"/>
    <n v="189"/>
  </r>
  <r>
    <x v="23"/>
    <n v="189"/>
  </r>
  <r>
    <x v="24"/>
    <n v="190"/>
  </r>
  <r>
    <x v="25"/>
    <n v="195"/>
  </r>
  <r>
    <x v="26"/>
    <n v="197"/>
  </r>
  <r>
    <x v="27"/>
    <n v="198"/>
  </r>
  <r>
    <x v="28"/>
    <n v="200"/>
  </r>
  <r>
    <x v="29"/>
    <n v="206"/>
  </r>
  <r>
    <x v="30"/>
    <n v="207"/>
  </r>
  <r>
    <x v="31"/>
    <n v="218"/>
  </r>
  <r>
    <x v="32"/>
    <n v="222"/>
  </r>
  <r>
    <x v="33"/>
    <n v="223"/>
  </r>
  <r>
    <x v="34"/>
    <n v="225"/>
  </r>
  <r>
    <x v="35"/>
    <n v="226"/>
  </r>
  <r>
    <x v="36"/>
    <n v="228"/>
  </r>
  <r>
    <x v="37"/>
    <n v="228"/>
  </r>
  <r>
    <x v="38"/>
    <n v="229"/>
  </r>
  <r>
    <x v="39"/>
    <n v="229"/>
  </r>
  <r>
    <x v="40"/>
    <n v="230"/>
  </r>
  <r>
    <x v="41"/>
    <n v="231"/>
  </r>
  <r>
    <x v="42"/>
    <n v="234"/>
  </r>
  <r>
    <x v="43"/>
    <n v="237"/>
  </r>
  <r>
    <x v="44"/>
    <n v="246"/>
  </r>
  <r>
    <x v="45"/>
    <n v="246"/>
  </r>
  <r>
    <x v="46"/>
    <n v="251"/>
  </r>
  <r>
    <x v="47"/>
    <n v="251"/>
  </r>
  <r>
    <x v="48"/>
    <n v="256"/>
  </r>
  <r>
    <x v="49"/>
    <n v="260"/>
  </r>
  <r>
    <x v="50"/>
    <n v="263"/>
  </r>
  <r>
    <x v="51"/>
    <n v="274"/>
  </r>
  <r>
    <x v="52"/>
    <n v="278"/>
  </r>
  <r>
    <x v="53"/>
    <n v="286"/>
  </r>
  <r>
    <x v="54"/>
    <n v="297"/>
  </r>
  <r>
    <x v="55"/>
    <n v="298"/>
  </r>
  <r>
    <x v="56"/>
    <n v="302"/>
  </r>
  <r>
    <x v="57"/>
    <n v="302"/>
  </r>
  <r>
    <x v="58"/>
    <n v="304"/>
  </r>
  <r>
    <x v="59"/>
    <n v="306"/>
  </r>
  <r>
    <x v="60"/>
    <n v="309"/>
  </r>
  <r>
    <x v="61"/>
    <n v="330"/>
  </r>
  <r>
    <x v="62"/>
    <n v="331"/>
  </r>
  <r>
    <x v="63"/>
    <n v="340"/>
  </r>
  <r>
    <x v="64"/>
    <n v="348"/>
  </r>
  <r>
    <x v="65"/>
    <n v="356"/>
  </r>
  <r>
    <x v="66"/>
    <n v="359"/>
  </r>
  <r>
    <x v="67"/>
    <n v="368"/>
  </r>
  <r>
    <x v="68"/>
    <n v="375"/>
  </r>
  <r>
    <x v="69"/>
    <n v="377"/>
  </r>
  <r>
    <x v="70"/>
    <n v="399"/>
  </r>
  <r>
    <x v="71"/>
    <n v="403"/>
  </r>
  <r>
    <x v="72"/>
    <n v="405"/>
  </r>
  <r>
    <x v="73"/>
    <n v="407"/>
  </r>
  <r>
    <x v="74"/>
    <n v="407"/>
  </r>
  <r>
    <x v="75"/>
    <n v="413"/>
  </r>
  <r>
    <x v="76"/>
    <n v="415"/>
  </r>
  <r>
    <x v="77"/>
    <n v="417"/>
  </r>
  <r>
    <x v="78"/>
    <n v="423"/>
  </r>
  <r>
    <x v="79"/>
    <n v="423"/>
  </r>
  <r>
    <x v="80"/>
    <n v="425"/>
  </r>
  <r>
    <x v="81"/>
    <n v="444"/>
  </r>
  <r>
    <x v="82"/>
    <n v="451"/>
  </r>
  <r>
    <x v="83"/>
    <n v="458"/>
  </r>
  <r>
    <x v="84"/>
    <n v="502"/>
  </r>
  <r>
    <x v="85"/>
    <n v="525"/>
  </r>
  <r>
    <x v="86"/>
    <n v="539"/>
  </r>
  <r>
    <x v="87"/>
    <n v="584"/>
  </r>
  <r>
    <x v="88"/>
    <n v="615"/>
  </r>
  <r>
    <x v="89"/>
    <n v="621"/>
  </r>
  <r>
    <x v="90"/>
    <n v="665"/>
  </r>
  <r>
    <x v="91"/>
    <n v="749"/>
  </r>
  <r>
    <x v="92"/>
    <n v="759"/>
  </r>
  <r>
    <x v="93"/>
    <n v="776"/>
  </r>
  <r>
    <x v="94"/>
    <n v="838"/>
  </r>
  <r>
    <x v="95"/>
    <n v="865"/>
  </r>
  <r>
    <x v="96"/>
    <n v="1069"/>
  </r>
  <r>
    <x v="97"/>
    <n v="1120"/>
  </r>
  <r>
    <x v="98"/>
    <n v="1234"/>
  </r>
  <r>
    <x v="99"/>
    <n v="20970"/>
  </r>
  <r>
    <x v="10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456"/>
  </r>
  <r>
    <x v="0"/>
    <x v="1"/>
    <n v="668"/>
  </r>
  <r>
    <x v="0"/>
    <x v="2"/>
    <n v="584"/>
  </r>
  <r>
    <x v="0"/>
    <x v="3"/>
    <n v="568"/>
  </r>
  <r>
    <x v="0"/>
    <x v="4"/>
    <n v="697"/>
  </r>
  <r>
    <x v="0"/>
    <x v="5"/>
    <n v="628"/>
  </r>
  <r>
    <x v="0"/>
    <x v="6"/>
    <n v="608"/>
  </r>
  <r>
    <x v="0"/>
    <x v="7"/>
    <n v="580"/>
  </r>
  <r>
    <x v="0"/>
    <x v="8"/>
    <n v="452"/>
  </r>
  <r>
    <x v="0"/>
    <x v="9"/>
    <n v="570"/>
  </r>
  <r>
    <x v="0"/>
    <x v="10"/>
    <n v="565"/>
  </r>
  <r>
    <x v="0"/>
    <x v="11"/>
    <n v="562"/>
  </r>
  <r>
    <x v="0"/>
    <x v="12"/>
    <n v="516"/>
  </r>
  <r>
    <x v="0"/>
    <x v="13"/>
    <n v="584"/>
  </r>
  <r>
    <x v="0"/>
    <x v="14"/>
    <n v="597"/>
  </r>
  <r>
    <x v="0"/>
    <x v="15"/>
    <n v="635"/>
  </r>
  <r>
    <x v="0"/>
    <x v="16"/>
    <n v="527"/>
  </r>
  <r>
    <x v="0"/>
    <x v="17"/>
    <n v="418"/>
  </r>
  <r>
    <x v="0"/>
    <x v="18"/>
    <n v="509"/>
  </r>
  <r>
    <x v="0"/>
    <x v="19"/>
    <n v="572"/>
  </r>
  <r>
    <x v="0"/>
    <x v="20"/>
    <n v="541"/>
  </r>
  <r>
    <x v="0"/>
    <x v="21"/>
    <n v="339"/>
  </r>
  <r>
    <x v="0"/>
    <x v="22"/>
    <n v="590"/>
  </r>
  <r>
    <x v="0"/>
    <x v="23"/>
    <n v="585"/>
  </r>
  <r>
    <x v="0"/>
    <x v="24"/>
    <n v="610"/>
  </r>
  <r>
    <x v="0"/>
    <x v="25"/>
    <n v="212"/>
  </r>
  <r>
    <x v="0"/>
    <x v="26"/>
    <n v="301"/>
  </r>
  <r>
    <x v="0"/>
    <x v="27"/>
    <n v="507"/>
  </r>
  <r>
    <x v="0"/>
    <x v="28"/>
    <n v="504"/>
  </r>
  <r>
    <x v="0"/>
    <x v="29"/>
    <n v="529"/>
  </r>
  <r>
    <x v="0"/>
    <x v="30"/>
    <n v="573"/>
  </r>
  <r>
    <x v="0"/>
    <x v="31"/>
    <n v="617"/>
  </r>
  <r>
    <x v="0"/>
    <x v="32"/>
    <n v="582"/>
  </r>
  <r>
    <x v="0"/>
    <x v="33"/>
    <n v="679"/>
  </r>
  <r>
    <x v="0"/>
    <x v="34"/>
    <n v="587"/>
  </r>
  <r>
    <x v="0"/>
    <x v="35"/>
    <n v="538"/>
  </r>
  <r>
    <x v="0"/>
    <x v="36"/>
    <n v="515"/>
  </r>
  <r>
    <x v="0"/>
    <x v="37"/>
    <n v="503"/>
  </r>
  <r>
    <x v="0"/>
    <x v="38"/>
    <n v="503"/>
  </r>
  <r>
    <x v="0"/>
    <x v="39"/>
    <n v="503"/>
  </r>
  <r>
    <x v="0"/>
    <x v="40"/>
    <n v="499"/>
  </r>
  <r>
    <x v="0"/>
    <x v="41"/>
    <n v="564"/>
  </r>
  <r>
    <x v="0"/>
    <x v="42"/>
    <n v="546"/>
  </r>
  <r>
    <x v="0"/>
    <x v="43"/>
    <n v="554"/>
  </r>
  <r>
    <x v="0"/>
    <x v="44"/>
    <n v="466"/>
  </r>
  <r>
    <x v="0"/>
    <x v="45"/>
    <n v="473"/>
  </r>
  <r>
    <x v="0"/>
    <x v="46"/>
    <n v="343"/>
  </r>
  <r>
    <x v="0"/>
    <x v="47"/>
    <n v="507"/>
  </r>
  <r>
    <x v="0"/>
    <x v="48"/>
    <n v="531"/>
  </r>
  <r>
    <x v="0"/>
    <x v="49"/>
    <n v="571"/>
  </r>
  <r>
    <x v="0"/>
    <x v="50"/>
    <n v="640"/>
  </r>
  <r>
    <x v="0"/>
    <x v="51"/>
    <n v="475"/>
  </r>
  <r>
    <x v="1"/>
    <x v="5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A6BAB-C63A-498F-B68F-D799F6FF6CC8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0" firstHeaderRow="1" firstDataRow="2" firstDataCol="1"/>
  <pivotFields count="8">
    <pivotField axis="axisCol" showAll="0">
      <items count="5">
        <item x="1"/>
        <item h="1" x="0"/>
        <item h="1" x="2"/>
        <item h="1" x="3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numFmtId="10" showAll="0"/>
  </pivotFields>
  <rowFields count="1"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2">
    <i>
      <x/>
    </i>
    <i t="grand">
      <x/>
    </i>
  </colItems>
  <dataFields count="1">
    <dataField name="Sum of Closed at the year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F0050-9519-42A1-A319-CECB36C43354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2" firstHeaderRow="1" firstDataRow="2" firstDataCol="1"/>
  <pivotFields count="8">
    <pivotField axis="axisCol" showAll="0">
      <items count="5">
        <item x="1"/>
        <item x="0"/>
        <item x="2"/>
        <item x="3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numFmtId="1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Throughput By Year" fld="7" baseField="2" baseItem="0" numFmtId="1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C5B91-478B-49B1-90B8-393E88AA2AE2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8" firstHeaderRow="1" firstDataRow="1" firstDataCol="1"/>
  <pivotFields count="8"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hroughput" fld="7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97EDA-C11C-4CF0-9FCA-BAA44D75C4BF}" name="PivotTable1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4" firstHeaderRow="1" firstDataRow="1" firstDataCol="1"/>
  <pivotFields count="2">
    <pivotField axis="axisRow" showAll="0">
      <items count="102">
        <item x="71"/>
        <item x="69"/>
        <item x="65"/>
        <item x="89"/>
        <item x="87"/>
        <item x="37"/>
        <item x="55"/>
        <item x="84"/>
        <item x="75"/>
        <item x="45"/>
        <item x="81"/>
        <item x="80"/>
        <item x="94"/>
        <item x="39"/>
        <item x="24"/>
        <item x="8"/>
        <item x="42"/>
        <item x="91"/>
        <item x="11"/>
        <item x="74"/>
        <item x="12"/>
        <item x="63"/>
        <item x="44"/>
        <item x="18"/>
        <item x="0"/>
        <item x="88"/>
        <item x="25"/>
        <item x="64"/>
        <item x="47"/>
        <item x="57"/>
        <item x="68"/>
        <item x="35"/>
        <item x="13"/>
        <item x="58"/>
        <item x="36"/>
        <item x="19"/>
        <item x="14"/>
        <item x="96"/>
        <item x="92"/>
        <item x="23"/>
        <item x="59"/>
        <item x="41"/>
        <item x="76"/>
        <item x="22"/>
        <item x="67"/>
        <item x="54"/>
        <item x="34"/>
        <item x="60"/>
        <item x="90"/>
        <item x="83"/>
        <item x="28"/>
        <item x="16"/>
        <item x="6"/>
        <item x="2"/>
        <item x="27"/>
        <item x="48"/>
        <item x="31"/>
        <item x="7"/>
        <item x="79"/>
        <item x="78"/>
        <item x="85"/>
        <item x="15"/>
        <item x="50"/>
        <item x="73"/>
        <item x="97"/>
        <item x="30"/>
        <item x="77"/>
        <item x="21"/>
        <item x="26"/>
        <item x="51"/>
        <item x="62"/>
        <item x="3"/>
        <item x="82"/>
        <item x="1"/>
        <item x="38"/>
        <item x="29"/>
        <item x="33"/>
        <item x="95"/>
        <item x="56"/>
        <item x="10"/>
        <item x="4"/>
        <item x="93"/>
        <item x="43"/>
        <item x="66"/>
        <item x="70"/>
        <item x="61"/>
        <item x="20"/>
        <item x="49"/>
        <item h="1" x="99"/>
        <item x="53"/>
        <item x="9"/>
        <item x="40"/>
        <item x="5"/>
        <item x="86"/>
        <item x="52"/>
        <item x="72"/>
        <item x="98"/>
        <item x="46"/>
        <item x="32"/>
        <item x="17"/>
        <item x="100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Sum of total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DCBA9-3310-4AC1-9BF8-35E17CEB67AD}" name="PivotTable1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59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 sortType="ascending">
      <items count="63">
        <item x="0"/>
        <item x="1"/>
        <item x="2"/>
        <item x="3"/>
        <item x="4"/>
        <item x="5"/>
        <item x="6"/>
        <item x="7"/>
        <item x="8"/>
        <item m="1" x="61"/>
        <item x="9"/>
        <item x="10"/>
        <item x="11"/>
        <item x="12"/>
        <item x="13"/>
        <item x="14"/>
        <item x="15"/>
        <item x="16"/>
        <item x="17"/>
        <item x="18"/>
        <item m="1" x="56"/>
        <item x="19"/>
        <item x="20"/>
        <item x="21"/>
        <item x="22"/>
        <item x="23"/>
        <item x="24"/>
        <item x="25"/>
        <item x="26"/>
        <item x="27"/>
        <item x="28"/>
        <item m="1" x="60"/>
        <item x="29"/>
        <item x="30"/>
        <item x="31"/>
        <item x="32"/>
        <item x="33"/>
        <item x="34"/>
        <item x="35"/>
        <item x="36"/>
        <item x="37"/>
        <item x="38"/>
        <item m="1" x="55"/>
        <item x="39"/>
        <item x="40"/>
        <item x="41"/>
        <item x="42"/>
        <item x="43"/>
        <item x="44"/>
        <item x="45"/>
        <item x="46"/>
        <item x="47"/>
        <item x="48"/>
        <item m="1" x="59"/>
        <item x="49"/>
        <item x="50"/>
        <item x="51"/>
        <item m="1" x="54"/>
        <item m="1" x="58"/>
        <item m="1" x="53"/>
        <item m="1" x="57"/>
        <item x="52"/>
        <item t="default"/>
      </items>
    </pivotField>
    <pivotField dataField="1" showAll="0"/>
  </pivotFields>
  <rowFields count="2">
    <field x="0"/>
    <field x="1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>
      <x v="1"/>
    </i>
    <i r="1">
      <x v="61"/>
    </i>
    <i t="grand">
      <x/>
    </i>
  </rowItems>
  <colItems count="1">
    <i/>
  </colItems>
  <dataFields count="1">
    <dataField name="Sum of Weekly Commit (last 52)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E553-9ED0-4076-B116-3EA571FB636A}">
  <dimension ref="A1:Y17"/>
  <sheetViews>
    <sheetView tabSelected="1" workbookViewId="0">
      <selection sqref="A1:XFD1"/>
    </sheetView>
  </sheetViews>
  <sheetFormatPr defaultRowHeight="14.4"/>
  <cols>
    <col min="5" max="5" width="8.83984375" customWidth="1"/>
    <col min="7" max="7" width="14.83984375" bestFit="1" customWidth="1"/>
    <col min="10" max="10" width="12.3671875" bestFit="1" customWidth="1"/>
    <col min="12" max="12" width="14.1015625" bestFit="1" customWidth="1"/>
    <col min="13" max="13" width="11.41796875" hidden="1" customWidth="1"/>
    <col min="14" max="14" width="17.1015625" bestFit="1" customWidth="1"/>
    <col min="15" max="16" width="14.41796875" hidden="1" customWidth="1"/>
    <col min="17" max="17" width="14.41796875" customWidth="1"/>
    <col min="18" max="18" width="14.41796875" hidden="1" customWidth="1"/>
    <col min="19" max="20" width="15.41796875" hidden="1" customWidth="1"/>
    <col min="21" max="21" width="13.83984375" bestFit="1" customWidth="1"/>
    <col min="22" max="22" width="17.734375" bestFit="1" customWidth="1"/>
    <col min="23" max="23" width="17.3671875" bestFit="1" customWidth="1"/>
    <col min="24" max="24" width="12.41796875" bestFit="1" customWidth="1"/>
  </cols>
  <sheetData>
    <row r="1" spans="1:25">
      <c r="A1" t="s">
        <v>115</v>
      </c>
      <c r="B1" t="s">
        <v>116</v>
      </c>
      <c r="C1" t="s">
        <v>113</v>
      </c>
      <c r="D1" t="s">
        <v>3</v>
      </c>
      <c r="E1" t="s">
        <v>1</v>
      </c>
      <c r="F1" t="s">
        <v>0</v>
      </c>
      <c r="G1" t="s">
        <v>2</v>
      </c>
      <c r="H1" t="s">
        <v>4</v>
      </c>
      <c r="I1" t="s">
        <v>127</v>
      </c>
      <c r="J1" t="s">
        <v>128</v>
      </c>
      <c r="K1" t="s">
        <v>129</v>
      </c>
      <c r="L1" t="s">
        <v>130</v>
      </c>
      <c r="M1" t="s">
        <v>5</v>
      </c>
      <c r="N1" t="s">
        <v>131</v>
      </c>
      <c r="O1" t="s">
        <v>7</v>
      </c>
      <c r="P1" t="s">
        <v>9</v>
      </c>
      <c r="Q1" t="s">
        <v>132</v>
      </c>
      <c r="R1" t="s">
        <v>10</v>
      </c>
      <c r="S1" t="s">
        <v>8</v>
      </c>
      <c r="T1" t="s">
        <v>6</v>
      </c>
      <c r="U1" t="s">
        <v>6</v>
      </c>
      <c r="V1" t="s">
        <v>133</v>
      </c>
      <c r="W1" t="s">
        <v>134</v>
      </c>
      <c r="X1" t="s">
        <v>135</v>
      </c>
    </row>
    <row r="2" spans="1:25">
      <c r="A2" t="s">
        <v>117</v>
      </c>
      <c r="B2" t="s">
        <v>117</v>
      </c>
      <c r="C2" s="2">
        <v>2015</v>
      </c>
      <c r="D2">
        <f t="shared" ref="D2:D7" si="0">E2+F2</f>
        <v>580</v>
      </c>
      <c r="E2">
        <v>577</v>
      </c>
      <c r="F2">
        <v>3</v>
      </c>
      <c r="G2">
        <v>375</v>
      </c>
      <c r="H2" s="1">
        <f t="shared" ref="H2:H17" si="1">G2/D2</f>
        <v>0.64655172413793105</v>
      </c>
      <c r="I2">
        <v>54</v>
      </c>
      <c r="J2">
        <v>1</v>
      </c>
      <c r="K2">
        <v>1</v>
      </c>
      <c r="L2" s="1">
        <f t="shared" ref="L2:L7" si="2">M2/I2</f>
        <v>0.24074074074074073</v>
      </c>
      <c r="M2">
        <v>13</v>
      </c>
      <c r="N2" s="1">
        <f t="shared" ref="N2:N7" si="3">O2/I2</f>
        <v>0.72222222222222221</v>
      </c>
      <c r="O2">
        <v>39</v>
      </c>
      <c r="P2" s="1">
        <f t="shared" ref="P2:P7" si="4">S2/I2</f>
        <v>3.7037037037037035E-2</v>
      </c>
      <c r="Q2" s="1">
        <f t="shared" ref="Q2:Q7" si="5">R2/I2</f>
        <v>3.7037037037037035E-2</v>
      </c>
      <c r="R2" s="3">
        <f t="shared" ref="R2:R7" si="6">S2+U2</f>
        <v>2</v>
      </c>
      <c r="S2">
        <v>2</v>
      </c>
      <c r="T2" s="1">
        <f t="shared" ref="T2:T7" si="7">U2/I2</f>
        <v>0</v>
      </c>
      <c r="U2">
        <v>0</v>
      </c>
      <c r="V2">
        <v>433</v>
      </c>
      <c r="W2">
        <v>96</v>
      </c>
      <c r="X2">
        <f t="shared" ref="X2:X7" si="8">V2+W2</f>
        <v>529</v>
      </c>
      <c r="Y2" s="1"/>
    </row>
    <row r="3" spans="1:25">
      <c r="A3" t="s">
        <v>117</v>
      </c>
      <c r="B3" t="s">
        <v>117</v>
      </c>
      <c r="C3" s="2">
        <v>2016</v>
      </c>
      <c r="D3">
        <f t="shared" si="0"/>
        <v>3517</v>
      </c>
      <c r="E3">
        <v>3495</v>
      </c>
      <c r="F3">
        <v>22</v>
      </c>
      <c r="G3">
        <v>2975</v>
      </c>
      <c r="H3" s="1">
        <f t="shared" si="1"/>
        <v>0.84589138470287173</v>
      </c>
      <c r="I3">
        <v>2308</v>
      </c>
      <c r="J3">
        <v>36</v>
      </c>
      <c r="K3">
        <v>12</v>
      </c>
      <c r="L3" s="1">
        <f t="shared" si="2"/>
        <v>9.5320623916811092E-2</v>
      </c>
      <c r="M3">
        <v>220</v>
      </c>
      <c r="N3" s="1">
        <f t="shared" si="3"/>
        <v>0.76299826689774697</v>
      </c>
      <c r="O3">
        <v>1761</v>
      </c>
      <c r="P3" s="1">
        <f t="shared" si="4"/>
        <v>8.9254766031195837E-2</v>
      </c>
      <c r="Q3" s="1">
        <f t="shared" si="5"/>
        <v>0.14168110918544194</v>
      </c>
      <c r="R3" s="3">
        <f t="shared" si="6"/>
        <v>327</v>
      </c>
      <c r="S3">
        <v>206</v>
      </c>
      <c r="T3" s="1">
        <f t="shared" si="7"/>
        <v>5.2426343154246102E-2</v>
      </c>
      <c r="U3">
        <v>121</v>
      </c>
      <c r="V3">
        <v>10584</v>
      </c>
      <c r="W3">
        <v>1448</v>
      </c>
      <c r="X3">
        <f t="shared" si="8"/>
        <v>12032</v>
      </c>
      <c r="Y3" s="1"/>
    </row>
    <row r="4" spans="1:25">
      <c r="A4" t="s">
        <v>117</v>
      </c>
      <c r="B4" t="s">
        <v>117</v>
      </c>
      <c r="C4" s="2">
        <v>2017</v>
      </c>
      <c r="D4">
        <f t="shared" si="0"/>
        <v>5395</v>
      </c>
      <c r="E4">
        <v>5180</v>
      </c>
      <c r="F4">
        <v>215</v>
      </c>
      <c r="G4">
        <v>4829</v>
      </c>
      <c r="H4" s="1">
        <f t="shared" si="1"/>
        <v>0.89508804448563484</v>
      </c>
      <c r="I4">
        <v>3448</v>
      </c>
      <c r="J4">
        <v>130</v>
      </c>
      <c r="K4">
        <v>115</v>
      </c>
      <c r="L4" s="1">
        <f t="shared" si="2"/>
        <v>9.4837587006960558E-2</v>
      </c>
      <c r="M4">
        <v>327</v>
      </c>
      <c r="N4" s="1">
        <f t="shared" si="3"/>
        <v>0.74912993039443154</v>
      </c>
      <c r="O4">
        <v>2583</v>
      </c>
      <c r="P4" s="1">
        <f t="shared" si="4"/>
        <v>9.1067285382830626E-2</v>
      </c>
      <c r="Q4" s="1">
        <f t="shared" si="5"/>
        <v>0.15603248259860789</v>
      </c>
      <c r="R4" s="3">
        <f t="shared" si="6"/>
        <v>538</v>
      </c>
      <c r="S4">
        <v>314</v>
      </c>
      <c r="T4" s="1">
        <f t="shared" si="7"/>
        <v>6.4965197215777259E-2</v>
      </c>
      <c r="U4">
        <v>224</v>
      </c>
      <c r="V4">
        <v>12860</v>
      </c>
      <c r="W4">
        <v>1187</v>
      </c>
      <c r="X4">
        <f t="shared" si="8"/>
        <v>14047</v>
      </c>
      <c r="Y4" s="1"/>
    </row>
    <row r="5" spans="1:25">
      <c r="A5" t="s">
        <v>117</v>
      </c>
      <c r="B5" t="s">
        <v>117</v>
      </c>
      <c r="C5" s="2">
        <v>2018</v>
      </c>
      <c r="D5">
        <f t="shared" si="0"/>
        <v>5438</v>
      </c>
      <c r="E5">
        <v>4785</v>
      </c>
      <c r="F5">
        <v>653</v>
      </c>
      <c r="G5">
        <v>5140</v>
      </c>
      <c r="H5" s="1">
        <f t="shared" si="1"/>
        <v>0.94520044133872749</v>
      </c>
      <c r="I5">
        <v>3248</v>
      </c>
      <c r="J5">
        <v>189</v>
      </c>
      <c r="K5">
        <v>148</v>
      </c>
      <c r="L5" s="1">
        <f t="shared" si="2"/>
        <v>0.26477832512315269</v>
      </c>
      <c r="M5">
        <v>860</v>
      </c>
      <c r="N5" s="1">
        <f t="shared" si="3"/>
        <v>0.59605911330049266</v>
      </c>
      <c r="O5">
        <v>1936</v>
      </c>
      <c r="P5" s="1">
        <f t="shared" si="4"/>
        <v>8.220443349753695E-2</v>
      </c>
      <c r="Q5" s="1">
        <f t="shared" si="5"/>
        <v>0.13916256157635468</v>
      </c>
      <c r="R5" s="3">
        <f t="shared" si="6"/>
        <v>452</v>
      </c>
      <c r="S5">
        <v>267</v>
      </c>
      <c r="T5" s="1">
        <f t="shared" si="7"/>
        <v>5.6958128078817734E-2</v>
      </c>
      <c r="U5">
        <v>185</v>
      </c>
      <c r="V5">
        <v>18841</v>
      </c>
      <c r="W5">
        <v>1865</v>
      </c>
      <c r="X5">
        <f t="shared" si="8"/>
        <v>20706</v>
      </c>
      <c r="Y5" s="1"/>
    </row>
    <row r="6" spans="1:25">
      <c r="A6" t="s">
        <v>117</v>
      </c>
      <c r="B6" t="s">
        <v>117</v>
      </c>
      <c r="C6" s="2">
        <v>2019</v>
      </c>
      <c r="D6">
        <f t="shared" si="0"/>
        <v>7049</v>
      </c>
      <c r="E6">
        <v>5722</v>
      </c>
      <c r="F6">
        <v>1327</v>
      </c>
      <c r="G6">
        <v>5658</v>
      </c>
      <c r="H6" s="1">
        <f t="shared" si="1"/>
        <v>0.8026670449709179</v>
      </c>
      <c r="I6">
        <v>3774</v>
      </c>
      <c r="J6">
        <v>180</v>
      </c>
      <c r="K6">
        <v>126</v>
      </c>
      <c r="L6" s="1">
        <f t="shared" si="2"/>
        <v>0.24297827239003711</v>
      </c>
      <c r="M6">
        <v>917</v>
      </c>
      <c r="N6" s="1">
        <f t="shared" si="3"/>
        <v>0.60863804981452041</v>
      </c>
      <c r="O6">
        <v>2297</v>
      </c>
      <c r="P6" s="1">
        <f t="shared" si="4"/>
        <v>8.505564387917329E-2</v>
      </c>
      <c r="Q6" s="1">
        <f t="shared" si="5"/>
        <v>0.14838367779544251</v>
      </c>
      <c r="R6" s="3">
        <f t="shared" si="6"/>
        <v>560</v>
      </c>
      <c r="S6">
        <v>321</v>
      </c>
      <c r="T6" s="1">
        <f t="shared" si="7"/>
        <v>6.3328033916269205E-2</v>
      </c>
      <c r="U6">
        <v>239</v>
      </c>
      <c r="V6">
        <v>26025</v>
      </c>
      <c r="W6">
        <v>2408</v>
      </c>
      <c r="X6">
        <f t="shared" si="8"/>
        <v>28433</v>
      </c>
      <c r="Y6" s="1"/>
    </row>
    <row r="7" spans="1:25">
      <c r="A7" t="s">
        <v>117</v>
      </c>
      <c r="B7" t="s">
        <v>117</v>
      </c>
      <c r="C7" s="2">
        <v>2020</v>
      </c>
      <c r="D7">
        <f t="shared" si="0"/>
        <v>3861</v>
      </c>
      <c r="E7">
        <v>2582</v>
      </c>
      <c r="F7">
        <v>1279</v>
      </c>
      <c r="G7">
        <v>3364</v>
      </c>
      <c r="H7" s="1">
        <f t="shared" si="1"/>
        <v>0.87127687127687126</v>
      </c>
      <c r="I7">
        <v>1644</v>
      </c>
      <c r="J7">
        <v>129</v>
      </c>
      <c r="K7">
        <v>93</v>
      </c>
      <c r="L7" s="1">
        <f t="shared" si="2"/>
        <v>0.2232360097323601</v>
      </c>
      <c r="M7">
        <v>367</v>
      </c>
      <c r="N7" s="1">
        <f t="shared" si="3"/>
        <v>0.57481751824817517</v>
      </c>
      <c r="O7">
        <v>945</v>
      </c>
      <c r="P7" s="1">
        <f t="shared" si="4"/>
        <v>0.10583941605839416</v>
      </c>
      <c r="Q7" s="1">
        <f t="shared" si="5"/>
        <v>0.20194647201946472</v>
      </c>
      <c r="R7" s="3">
        <f t="shared" si="6"/>
        <v>332</v>
      </c>
      <c r="S7">
        <v>174</v>
      </c>
      <c r="T7" s="1">
        <f t="shared" si="7"/>
        <v>9.6107055961070553E-2</v>
      </c>
      <c r="U7">
        <v>158</v>
      </c>
      <c r="V7">
        <v>12578</v>
      </c>
      <c r="W7">
        <v>1202</v>
      </c>
      <c r="X7">
        <f t="shared" si="8"/>
        <v>13780</v>
      </c>
      <c r="Y7" s="1"/>
    </row>
    <row r="8" spans="1:25">
      <c r="A8" t="s">
        <v>118</v>
      </c>
      <c r="B8" t="s">
        <v>118</v>
      </c>
      <c r="C8">
        <v>2016</v>
      </c>
      <c r="D8">
        <f>183+6</f>
        <v>189</v>
      </c>
      <c r="E8">
        <v>183</v>
      </c>
      <c r="F8">
        <v>6</v>
      </c>
      <c r="G8">
        <v>147</v>
      </c>
      <c r="H8" s="1">
        <f t="shared" si="1"/>
        <v>0.77777777777777779</v>
      </c>
    </row>
    <row r="9" spans="1:25">
      <c r="A9" t="s">
        <v>118</v>
      </c>
      <c r="B9" t="s">
        <v>118</v>
      </c>
      <c r="C9">
        <v>2017</v>
      </c>
      <c r="D9">
        <f>160+1957</f>
        <v>2117</v>
      </c>
      <c r="E9">
        <v>1957</v>
      </c>
      <c r="F9">
        <v>160</v>
      </c>
      <c r="G9">
        <v>1629</v>
      </c>
      <c r="H9" s="1">
        <f t="shared" si="1"/>
        <v>0.76948512045347195</v>
      </c>
      <c r="L9" s="1"/>
      <c r="M9">
        <f>SUM(M2:M8)</f>
        <v>2704</v>
      </c>
      <c r="N9" s="1"/>
      <c r="O9">
        <f>SUM(O2:O8)</f>
        <v>9561</v>
      </c>
      <c r="P9" s="1" t="e">
        <f>S9/I9</f>
        <v>#DIV/0!</v>
      </c>
      <c r="Q9" s="1"/>
      <c r="R9" s="1"/>
      <c r="S9">
        <f>SUM(S2:S8)</f>
        <v>1284</v>
      </c>
      <c r="T9" s="1" t="e">
        <f>U9/I9</f>
        <v>#DIV/0!</v>
      </c>
    </row>
    <row r="10" spans="1:25">
      <c r="A10" t="s">
        <v>118</v>
      </c>
      <c r="B10" t="s">
        <v>118</v>
      </c>
      <c r="C10">
        <v>2018</v>
      </c>
      <c r="D10">
        <f>1186+3072</f>
        <v>4258</v>
      </c>
      <c r="E10">
        <v>3072</v>
      </c>
      <c r="F10">
        <v>1186</v>
      </c>
      <c r="G10">
        <v>2815</v>
      </c>
      <c r="H10" s="1">
        <f t="shared" si="1"/>
        <v>0.66110850164396429</v>
      </c>
    </row>
    <row r="11" spans="1:25">
      <c r="A11" t="s">
        <v>118</v>
      </c>
      <c r="B11" t="s">
        <v>118</v>
      </c>
      <c r="C11">
        <v>2019</v>
      </c>
      <c r="D11">
        <f>1741+3619</f>
        <v>5360</v>
      </c>
      <c r="E11">
        <v>3619</v>
      </c>
      <c r="F11">
        <v>1741</v>
      </c>
      <c r="G11">
        <v>3695</v>
      </c>
      <c r="H11" s="1">
        <f t="shared" si="1"/>
        <v>0.68936567164179108</v>
      </c>
    </row>
    <row r="12" spans="1:25">
      <c r="A12" t="s">
        <v>118</v>
      </c>
      <c r="B12" t="s">
        <v>118</v>
      </c>
      <c r="C12">
        <v>2020</v>
      </c>
      <c r="D12">
        <f>1405+1463</f>
        <v>2868</v>
      </c>
      <c r="E12">
        <v>1463</v>
      </c>
      <c r="F12">
        <v>1405</v>
      </c>
      <c r="G12">
        <v>2008</v>
      </c>
      <c r="H12" s="1">
        <f t="shared" si="1"/>
        <v>0.70013947001394705</v>
      </c>
    </row>
    <row r="13" spans="1:25">
      <c r="A13" t="s">
        <v>125</v>
      </c>
      <c r="B13" t="s">
        <v>125</v>
      </c>
      <c r="C13">
        <v>2016</v>
      </c>
      <c r="D13">
        <v>100</v>
      </c>
      <c r="E13">
        <v>2000</v>
      </c>
      <c r="F13">
        <v>6</v>
      </c>
      <c r="G13">
        <v>147</v>
      </c>
      <c r="H13" s="1">
        <f t="shared" si="1"/>
        <v>1.47</v>
      </c>
    </row>
    <row r="14" spans="1:25">
      <c r="A14" t="s">
        <v>125</v>
      </c>
      <c r="B14" t="s">
        <v>125</v>
      </c>
      <c r="C14">
        <v>2017</v>
      </c>
      <c r="D14">
        <v>2000</v>
      </c>
      <c r="E14">
        <v>2000</v>
      </c>
      <c r="F14">
        <v>160</v>
      </c>
      <c r="G14">
        <v>1629</v>
      </c>
      <c r="H14" s="1">
        <f t="shared" si="1"/>
        <v>0.8145</v>
      </c>
    </row>
    <row r="15" spans="1:25">
      <c r="A15" t="s">
        <v>125</v>
      </c>
      <c r="B15" t="s">
        <v>125</v>
      </c>
      <c r="C15">
        <v>2018</v>
      </c>
      <c r="D15">
        <v>4000</v>
      </c>
      <c r="E15">
        <v>3000</v>
      </c>
      <c r="F15">
        <v>1186</v>
      </c>
      <c r="G15">
        <v>2815</v>
      </c>
      <c r="H15" s="1">
        <f t="shared" si="1"/>
        <v>0.70374999999999999</v>
      </c>
    </row>
    <row r="16" spans="1:25">
      <c r="A16" t="s">
        <v>125</v>
      </c>
      <c r="B16" t="s">
        <v>125</v>
      </c>
      <c r="C16">
        <v>2019</v>
      </c>
      <c r="D16">
        <v>5000</v>
      </c>
      <c r="E16">
        <v>3400</v>
      </c>
      <c r="F16">
        <v>1741</v>
      </c>
      <c r="G16">
        <v>3695</v>
      </c>
      <c r="H16" s="1">
        <f t="shared" si="1"/>
        <v>0.73899999999999999</v>
      </c>
    </row>
    <row r="17" spans="1:8">
      <c r="A17" t="s">
        <v>125</v>
      </c>
      <c r="B17" t="s">
        <v>125</v>
      </c>
      <c r="C17">
        <v>2020</v>
      </c>
      <c r="D17">
        <v>3400</v>
      </c>
      <c r="E17">
        <v>1300</v>
      </c>
      <c r="F17">
        <v>1405</v>
      </c>
      <c r="G17">
        <v>2008</v>
      </c>
      <c r="H17" s="1">
        <f t="shared" si="1"/>
        <v>0.59058823529411764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EC57-FABE-45B4-9AD0-6EF5115400B4}">
  <dimension ref="A3:C10"/>
  <sheetViews>
    <sheetView workbookViewId="0">
      <selection activeCell="D3" sqref="D3"/>
    </sheetView>
  </sheetViews>
  <sheetFormatPr defaultRowHeight="14.4"/>
  <cols>
    <col min="1" max="1" width="21.5234375" bestFit="1" customWidth="1"/>
    <col min="2" max="2" width="14.68359375" bestFit="1" customWidth="1"/>
    <col min="3" max="3" width="10.20703125" bestFit="1" customWidth="1"/>
    <col min="4" max="4" width="5.68359375" bestFit="1" customWidth="1"/>
    <col min="5" max="5" width="6.41796875" bestFit="1" customWidth="1"/>
    <col min="6" max="6" width="10.20703125" bestFit="1" customWidth="1"/>
    <col min="7" max="7" width="4.68359375" bestFit="1" customWidth="1"/>
    <col min="8" max="8" width="10.20703125" bestFit="1" customWidth="1"/>
  </cols>
  <sheetData>
    <row r="3" spans="1:3">
      <c r="A3" s="5" t="s">
        <v>123</v>
      </c>
      <c r="B3" s="5" t="s">
        <v>119</v>
      </c>
    </row>
    <row r="4" spans="1:3">
      <c r="A4" s="5" t="s">
        <v>120</v>
      </c>
      <c r="B4" t="s">
        <v>118</v>
      </c>
      <c r="C4" t="s">
        <v>121</v>
      </c>
    </row>
    <row r="5" spans="1:3">
      <c r="A5" s="6">
        <v>2016</v>
      </c>
      <c r="B5" s="3">
        <v>147</v>
      </c>
      <c r="C5" s="3">
        <v>147</v>
      </c>
    </row>
    <row r="6" spans="1:3">
      <c r="A6" s="6">
        <v>2017</v>
      </c>
      <c r="B6" s="3">
        <v>1629</v>
      </c>
      <c r="C6" s="3">
        <v>1629</v>
      </c>
    </row>
    <row r="7" spans="1:3">
      <c r="A7" s="6">
        <v>2018</v>
      </c>
      <c r="B7" s="3">
        <v>2815</v>
      </c>
      <c r="C7" s="3">
        <v>2815</v>
      </c>
    </row>
    <row r="8" spans="1:3">
      <c r="A8" s="6">
        <v>2019</v>
      </c>
      <c r="B8" s="3">
        <v>3695</v>
      </c>
      <c r="C8" s="3">
        <v>3695</v>
      </c>
    </row>
    <row r="9" spans="1:3">
      <c r="A9" s="6">
        <v>2020</v>
      </c>
      <c r="B9" s="3">
        <v>2008</v>
      </c>
      <c r="C9" s="3">
        <v>2008</v>
      </c>
    </row>
    <row r="10" spans="1:3">
      <c r="A10" s="6" t="s">
        <v>121</v>
      </c>
      <c r="B10" s="3">
        <v>10294</v>
      </c>
      <c r="C10" s="3">
        <v>10294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7066-17B5-42A4-9A7A-ACF30FF11CF2}">
  <dimension ref="A3:F12"/>
  <sheetViews>
    <sheetView workbookViewId="0">
      <selection activeCell="F3" sqref="F3"/>
    </sheetView>
  </sheetViews>
  <sheetFormatPr defaultRowHeight="14.4"/>
  <cols>
    <col min="1" max="1" width="16.89453125" bestFit="1" customWidth="1"/>
    <col min="2" max="2" width="14.68359375" bestFit="1" customWidth="1"/>
    <col min="3" max="3" width="9.578125" bestFit="1" customWidth="1"/>
    <col min="4" max="4" width="7.62890625" bestFit="1" customWidth="1"/>
    <col min="5" max="5" width="6.41796875" bestFit="1" customWidth="1"/>
    <col min="6" max="6" width="10.20703125" bestFit="1" customWidth="1"/>
    <col min="7" max="7" width="7.62890625" bestFit="1" customWidth="1"/>
    <col min="8" max="8" width="10.20703125" bestFit="1" customWidth="1"/>
  </cols>
  <sheetData>
    <row r="3" spans="1:6">
      <c r="A3" s="5" t="s">
        <v>124</v>
      </c>
      <c r="B3" s="5" t="s">
        <v>119</v>
      </c>
    </row>
    <row r="4" spans="1:6">
      <c r="A4" s="5" t="s">
        <v>120</v>
      </c>
      <c r="B4" t="s">
        <v>118</v>
      </c>
      <c r="C4" t="s">
        <v>117</v>
      </c>
      <c r="D4" t="s">
        <v>125</v>
      </c>
      <c r="E4" t="s">
        <v>126</v>
      </c>
      <c r="F4" t="s">
        <v>121</v>
      </c>
    </row>
    <row r="5" spans="1:6">
      <c r="A5" s="6">
        <v>2015</v>
      </c>
      <c r="B5" s="1"/>
      <c r="C5" s="1">
        <v>0.64655172413793105</v>
      </c>
      <c r="D5" s="1"/>
      <c r="E5" s="1"/>
      <c r="F5" s="1">
        <v>0.64655172413793105</v>
      </c>
    </row>
    <row r="6" spans="1:6">
      <c r="A6" s="6">
        <v>2016</v>
      </c>
      <c r="B6" s="1">
        <v>0.77777777777777779</v>
      </c>
      <c r="C6" s="1">
        <v>0.84589138470287173</v>
      </c>
      <c r="D6" s="1">
        <v>1.47</v>
      </c>
      <c r="E6" s="1"/>
      <c r="F6" s="1">
        <v>3.0936691624806496</v>
      </c>
    </row>
    <row r="7" spans="1:6">
      <c r="A7" s="6">
        <v>2017</v>
      </c>
      <c r="B7" s="1">
        <v>0.76948512045347195</v>
      </c>
      <c r="C7" s="1">
        <v>0.89508804448563484</v>
      </c>
      <c r="D7" s="1">
        <v>0.8145</v>
      </c>
      <c r="E7" s="1"/>
      <c r="F7" s="1">
        <v>2.4790731649391065</v>
      </c>
    </row>
    <row r="8" spans="1:6">
      <c r="A8" s="6">
        <v>2018</v>
      </c>
      <c r="B8" s="1">
        <v>0.66110850164396429</v>
      </c>
      <c r="C8" s="1">
        <v>0.94520044133872749</v>
      </c>
      <c r="D8" s="1">
        <v>0.70374999999999999</v>
      </c>
      <c r="E8" s="1"/>
      <c r="F8" s="1">
        <v>2.3100589429826917</v>
      </c>
    </row>
    <row r="9" spans="1:6">
      <c r="A9" s="6">
        <v>2019</v>
      </c>
      <c r="B9" s="1">
        <v>0.68936567164179108</v>
      </c>
      <c r="C9" s="1">
        <v>0.8026670449709179</v>
      </c>
      <c r="D9" s="1">
        <v>0.73899999999999999</v>
      </c>
      <c r="E9" s="1"/>
      <c r="F9" s="1">
        <v>2.2310327166127091</v>
      </c>
    </row>
    <row r="10" spans="1:6">
      <c r="A10" s="6">
        <v>2020</v>
      </c>
      <c r="B10" s="1">
        <v>0.70013947001394705</v>
      </c>
      <c r="C10" s="1">
        <v>0.87127687127687126</v>
      </c>
      <c r="D10" s="1">
        <v>0.59058823529411764</v>
      </c>
      <c r="E10" s="1"/>
      <c r="F10" s="1">
        <v>2.1620045765849358</v>
      </c>
    </row>
    <row r="11" spans="1:6">
      <c r="A11" s="6" t="s">
        <v>126</v>
      </c>
      <c r="B11" s="1"/>
      <c r="C11" s="1"/>
      <c r="D11" s="1"/>
      <c r="E11" s="1"/>
      <c r="F11" s="1"/>
    </row>
    <row r="12" spans="1:6">
      <c r="A12" s="6" t="s">
        <v>121</v>
      </c>
      <c r="B12" s="1">
        <v>3.5978765415309519</v>
      </c>
      <c r="C12" s="1">
        <v>5.0066755109129542</v>
      </c>
      <c r="D12" s="1">
        <v>4.3178382352941176</v>
      </c>
      <c r="E12" s="1"/>
      <c r="F12" s="1">
        <v>12.922390287738024</v>
      </c>
    </row>
  </sheetData>
  <pageMargins left="0.7" right="0.7" top="0.75" bottom="0.75" header="0.3" footer="0.3"/>
  <pageSetup orientation="portrait" horizontalDpi="4294967294" verticalDpi="4294967294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1FA3-3EB1-4960-B526-7DC1BA1A08BA}">
  <dimension ref="A3:B8"/>
  <sheetViews>
    <sheetView workbookViewId="0">
      <selection activeCell="K6" sqref="K6:M8"/>
    </sheetView>
  </sheetViews>
  <sheetFormatPr defaultRowHeight="14.4"/>
  <cols>
    <col min="1" max="1" width="12.05078125" bestFit="1" customWidth="1"/>
    <col min="2" max="2" width="19.578125" bestFit="1" customWidth="1"/>
  </cols>
  <sheetData>
    <row r="3" spans="1:2">
      <c r="A3" s="5" t="s">
        <v>120</v>
      </c>
      <c r="B3" t="s">
        <v>122</v>
      </c>
    </row>
    <row r="4" spans="1:2">
      <c r="A4" s="6" t="s">
        <v>118</v>
      </c>
      <c r="B4" s="1">
        <v>0.71957530830619043</v>
      </c>
    </row>
    <row r="5" spans="1:2">
      <c r="A5" s="6" t="s">
        <v>117</v>
      </c>
      <c r="B5" s="1">
        <v>0.83444591848549232</v>
      </c>
    </row>
    <row r="6" spans="1:2">
      <c r="A6" s="6" t="s">
        <v>125</v>
      </c>
      <c r="B6" s="1">
        <v>0.8635676470588235</v>
      </c>
    </row>
    <row r="7" spans="1:2">
      <c r="A7" s="6" t="s">
        <v>126</v>
      </c>
      <c r="B7" s="1"/>
    </row>
    <row r="8" spans="1:2">
      <c r="A8" s="6" t="s">
        <v>121</v>
      </c>
      <c r="B8" s="3">
        <v>0.80764939298362659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8875-A1E5-4C6F-A171-223F5B984424}">
  <dimension ref="A1:B101"/>
  <sheetViews>
    <sheetView workbookViewId="0">
      <selection activeCell="J28" sqref="J28"/>
    </sheetView>
  </sheetViews>
  <sheetFormatPr defaultRowHeight="14.4"/>
  <sheetData>
    <row r="1" spans="1:2">
      <c r="A1" t="s">
        <v>11</v>
      </c>
      <c r="B1" t="s">
        <v>12</v>
      </c>
    </row>
    <row r="2" spans="1:2">
      <c r="A2" t="s">
        <v>13</v>
      </c>
      <c r="B2">
        <v>150</v>
      </c>
    </row>
    <row r="3" spans="1:2">
      <c r="A3" t="s">
        <v>14</v>
      </c>
      <c r="B3">
        <v>154</v>
      </c>
    </row>
    <row r="4" spans="1:2">
      <c r="A4" t="s">
        <v>15</v>
      </c>
      <c r="B4">
        <v>155</v>
      </c>
    </row>
    <row r="5" spans="1:2">
      <c r="A5" t="s">
        <v>16</v>
      </c>
      <c r="B5">
        <v>157</v>
      </c>
    </row>
    <row r="6" spans="1:2">
      <c r="A6" t="s">
        <v>17</v>
      </c>
      <c r="B6">
        <v>158</v>
      </c>
    </row>
    <row r="7" spans="1:2">
      <c r="A7" t="s">
        <v>18</v>
      </c>
      <c r="B7">
        <v>160</v>
      </c>
    </row>
    <row r="8" spans="1:2">
      <c r="A8" t="s">
        <v>19</v>
      </c>
      <c r="B8">
        <v>160</v>
      </c>
    </row>
    <row r="9" spans="1:2">
      <c r="A9" t="s">
        <v>20</v>
      </c>
      <c r="B9">
        <v>161</v>
      </c>
    </row>
    <row r="10" spans="1:2">
      <c r="A10" t="s">
        <v>21</v>
      </c>
      <c r="B10">
        <v>161</v>
      </c>
    </row>
    <row r="11" spans="1:2">
      <c r="A11" t="s">
        <v>22</v>
      </c>
      <c r="B11">
        <v>165</v>
      </c>
    </row>
    <row r="12" spans="1:2">
      <c r="A12" t="s">
        <v>23</v>
      </c>
      <c r="B12">
        <v>167</v>
      </c>
    </row>
    <row r="13" spans="1:2">
      <c r="A13" t="s">
        <v>24</v>
      </c>
      <c r="B13">
        <v>167</v>
      </c>
    </row>
    <row r="14" spans="1:2">
      <c r="A14" t="s">
        <v>25</v>
      </c>
      <c r="B14">
        <v>170</v>
      </c>
    </row>
    <row r="15" spans="1:2">
      <c r="A15" t="s">
        <v>26</v>
      </c>
      <c r="B15">
        <v>171</v>
      </c>
    </row>
    <row r="16" spans="1:2">
      <c r="A16" t="s">
        <v>27</v>
      </c>
      <c r="B16">
        <v>174</v>
      </c>
    </row>
    <row r="17" spans="1:2">
      <c r="A17" t="s">
        <v>28</v>
      </c>
      <c r="B17">
        <v>175</v>
      </c>
    </row>
    <row r="18" spans="1:2">
      <c r="A18" t="s">
        <v>29</v>
      </c>
      <c r="B18">
        <v>181</v>
      </c>
    </row>
    <row r="19" spans="1:2">
      <c r="A19" t="s">
        <v>30</v>
      </c>
      <c r="B19">
        <v>182</v>
      </c>
    </row>
    <row r="20" spans="1:2">
      <c r="A20" t="s">
        <v>31</v>
      </c>
      <c r="B20">
        <v>183</v>
      </c>
    </row>
    <row r="21" spans="1:2">
      <c r="A21" t="s">
        <v>32</v>
      </c>
      <c r="B21">
        <v>186</v>
      </c>
    </row>
    <row r="22" spans="1:2">
      <c r="A22" t="s">
        <v>33</v>
      </c>
      <c r="B22">
        <v>187</v>
      </c>
    </row>
    <row r="23" spans="1:2">
      <c r="A23" t="s">
        <v>34</v>
      </c>
      <c r="B23">
        <v>187</v>
      </c>
    </row>
    <row r="24" spans="1:2">
      <c r="A24" t="s">
        <v>35</v>
      </c>
      <c r="B24">
        <v>189</v>
      </c>
    </row>
    <row r="25" spans="1:2">
      <c r="A25" t="s">
        <v>36</v>
      </c>
      <c r="B25">
        <v>189</v>
      </c>
    </row>
    <row r="26" spans="1:2">
      <c r="A26" t="s">
        <v>37</v>
      </c>
      <c r="B26">
        <v>190</v>
      </c>
    </row>
    <row r="27" spans="1:2">
      <c r="A27" t="s">
        <v>38</v>
      </c>
      <c r="B27">
        <v>195</v>
      </c>
    </row>
    <row r="28" spans="1:2">
      <c r="A28" t="s">
        <v>39</v>
      </c>
      <c r="B28">
        <v>197</v>
      </c>
    </row>
    <row r="29" spans="1:2">
      <c r="A29" t="s">
        <v>40</v>
      </c>
      <c r="B29">
        <v>198</v>
      </c>
    </row>
    <row r="30" spans="1:2">
      <c r="A30" t="s">
        <v>41</v>
      </c>
      <c r="B30">
        <v>200</v>
      </c>
    </row>
    <row r="31" spans="1:2">
      <c r="A31" t="s">
        <v>42</v>
      </c>
      <c r="B31">
        <v>206</v>
      </c>
    </row>
    <row r="32" spans="1:2">
      <c r="A32" t="s">
        <v>43</v>
      </c>
      <c r="B32">
        <v>207</v>
      </c>
    </row>
    <row r="33" spans="1:2">
      <c r="A33" t="s">
        <v>44</v>
      </c>
      <c r="B33">
        <v>218</v>
      </c>
    </row>
    <row r="34" spans="1:2">
      <c r="A34" t="s">
        <v>45</v>
      </c>
      <c r="B34">
        <v>222</v>
      </c>
    </row>
    <row r="35" spans="1:2">
      <c r="A35" t="s">
        <v>46</v>
      </c>
      <c r="B35">
        <v>223</v>
      </c>
    </row>
    <row r="36" spans="1:2">
      <c r="A36" t="s">
        <v>47</v>
      </c>
      <c r="B36">
        <v>225</v>
      </c>
    </row>
    <row r="37" spans="1:2">
      <c r="A37" t="s">
        <v>48</v>
      </c>
      <c r="B37">
        <v>226</v>
      </c>
    </row>
    <row r="38" spans="1:2">
      <c r="A38" t="s">
        <v>49</v>
      </c>
      <c r="B38">
        <v>228</v>
      </c>
    </row>
    <row r="39" spans="1:2">
      <c r="A39" t="s">
        <v>50</v>
      </c>
      <c r="B39">
        <v>228</v>
      </c>
    </row>
    <row r="40" spans="1:2">
      <c r="A40" t="s">
        <v>51</v>
      </c>
      <c r="B40">
        <v>229</v>
      </c>
    </row>
    <row r="41" spans="1:2">
      <c r="A41" t="s">
        <v>52</v>
      </c>
      <c r="B41">
        <v>229</v>
      </c>
    </row>
    <row r="42" spans="1:2">
      <c r="A42" t="s">
        <v>53</v>
      </c>
      <c r="B42">
        <v>230</v>
      </c>
    </row>
    <row r="43" spans="1:2">
      <c r="A43" t="s">
        <v>54</v>
      </c>
      <c r="B43">
        <v>231</v>
      </c>
    </row>
    <row r="44" spans="1:2">
      <c r="A44" t="s">
        <v>55</v>
      </c>
      <c r="B44">
        <v>234</v>
      </c>
    </row>
    <row r="45" spans="1:2">
      <c r="A45" t="s">
        <v>56</v>
      </c>
      <c r="B45">
        <v>237</v>
      </c>
    </row>
    <row r="46" spans="1:2">
      <c r="A46" t="s">
        <v>57</v>
      </c>
      <c r="B46">
        <v>246</v>
      </c>
    </row>
    <row r="47" spans="1:2">
      <c r="A47" t="s">
        <v>58</v>
      </c>
      <c r="B47">
        <v>246</v>
      </c>
    </row>
    <row r="48" spans="1:2">
      <c r="A48" t="s">
        <v>59</v>
      </c>
      <c r="B48">
        <v>251</v>
      </c>
    </row>
    <row r="49" spans="1:2">
      <c r="A49" t="s">
        <v>60</v>
      </c>
      <c r="B49">
        <v>251</v>
      </c>
    </row>
    <row r="50" spans="1:2">
      <c r="A50" t="s">
        <v>61</v>
      </c>
      <c r="B50">
        <v>256</v>
      </c>
    </row>
    <row r="51" spans="1:2">
      <c r="A51" t="s">
        <v>62</v>
      </c>
      <c r="B51">
        <v>260</v>
      </c>
    </row>
    <row r="52" spans="1:2">
      <c r="A52" t="s">
        <v>63</v>
      </c>
      <c r="B52">
        <v>263</v>
      </c>
    </row>
    <row r="53" spans="1:2">
      <c r="A53" t="s">
        <v>64</v>
      </c>
      <c r="B53">
        <v>274</v>
      </c>
    </row>
    <row r="54" spans="1:2">
      <c r="A54" t="s">
        <v>65</v>
      </c>
      <c r="B54">
        <v>278</v>
      </c>
    </row>
    <row r="55" spans="1:2">
      <c r="A55" t="s">
        <v>66</v>
      </c>
      <c r="B55">
        <v>286</v>
      </c>
    </row>
    <row r="56" spans="1:2">
      <c r="A56" t="s">
        <v>67</v>
      </c>
      <c r="B56">
        <v>297</v>
      </c>
    </row>
    <row r="57" spans="1:2">
      <c r="A57" t="s">
        <v>68</v>
      </c>
      <c r="B57">
        <v>298</v>
      </c>
    </row>
    <row r="58" spans="1:2">
      <c r="A58" t="s">
        <v>69</v>
      </c>
      <c r="B58">
        <v>302</v>
      </c>
    </row>
    <row r="59" spans="1:2">
      <c r="A59" t="s">
        <v>70</v>
      </c>
      <c r="B59">
        <v>302</v>
      </c>
    </row>
    <row r="60" spans="1:2">
      <c r="A60" t="s">
        <v>71</v>
      </c>
      <c r="B60">
        <v>304</v>
      </c>
    </row>
    <row r="61" spans="1:2">
      <c r="A61" t="s">
        <v>72</v>
      </c>
      <c r="B61">
        <v>306</v>
      </c>
    </row>
    <row r="62" spans="1:2">
      <c r="A62" t="s">
        <v>73</v>
      </c>
      <c r="B62">
        <v>309</v>
      </c>
    </row>
    <row r="63" spans="1:2">
      <c r="A63" t="s">
        <v>74</v>
      </c>
      <c r="B63">
        <v>330</v>
      </c>
    </row>
    <row r="64" spans="1:2">
      <c r="A64" t="s">
        <v>75</v>
      </c>
      <c r="B64">
        <v>331</v>
      </c>
    </row>
    <row r="65" spans="1:2">
      <c r="A65" t="s">
        <v>76</v>
      </c>
      <c r="B65">
        <v>340</v>
      </c>
    </row>
    <row r="66" spans="1:2">
      <c r="A66" t="s">
        <v>77</v>
      </c>
      <c r="B66">
        <v>348</v>
      </c>
    </row>
    <row r="67" spans="1:2">
      <c r="A67" t="s">
        <v>78</v>
      </c>
      <c r="B67">
        <v>356</v>
      </c>
    </row>
    <row r="68" spans="1:2">
      <c r="A68" t="s">
        <v>79</v>
      </c>
      <c r="B68">
        <v>359</v>
      </c>
    </row>
    <row r="69" spans="1:2">
      <c r="A69" t="s">
        <v>80</v>
      </c>
      <c r="B69">
        <v>368</v>
      </c>
    </row>
    <row r="70" spans="1:2">
      <c r="A70" t="s">
        <v>81</v>
      </c>
      <c r="B70">
        <v>375</v>
      </c>
    </row>
    <row r="71" spans="1:2">
      <c r="A71" t="s">
        <v>82</v>
      </c>
      <c r="B71">
        <v>377</v>
      </c>
    </row>
    <row r="72" spans="1:2">
      <c r="A72" t="s">
        <v>83</v>
      </c>
      <c r="B72">
        <v>399</v>
      </c>
    </row>
    <row r="73" spans="1:2">
      <c r="A73" t="s">
        <v>84</v>
      </c>
      <c r="B73">
        <v>403</v>
      </c>
    </row>
    <row r="74" spans="1:2">
      <c r="A74" t="s">
        <v>85</v>
      </c>
      <c r="B74">
        <v>405</v>
      </c>
    </row>
    <row r="75" spans="1:2">
      <c r="A75" t="s">
        <v>86</v>
      </c>
      <c r="B75">
        <v>407</v>
      </c>
    </row>
    <row r="76" spans="1:2">
      <c r="A76" t="s">
        <v>87</v>
      </c>
      <c r="B76">
        <v>407</v>
      </c>
    </row>
    <row r="77" spans="1:2">
      <c r="A77" t="s">
        <v>88</v>
      </c>
      <c r="B77">
        <v>413</v>
      </c>
    </row>
    <row r="78" spans="1:2">
      <c r="A78" t="s">
        <v>89</v>
      </c>
      <c r="B78">
        <v>415</v>
      </c>
    </row>
    <row r="79" spans="1:2">
      <c r="A79" t="s">
        <v>90</v>
      </c>
      <c r="B79">
        <v>417</v>
      </c>
    </row>
    <row r="80" spans="1:2">
      <c r="A80" t="s">
        <v>91</v>
      </c>
      <c r="B80">
        <v>423</v>
      </c>
    </row>
    <row r="81" spans="1:2">
      <c r="A81" t="s">
        <v>92</v>
      </c>
      <c r="B81">
        <v>423</v>
      </c>
    </row>
    <row r="82" spans="1:2">
      <c r="A82" t="s">
        <v>93</v>
      </c>
      <c r="B82">
        <v>425</v>
      </c>
    </row>
    <row r="83" spans="1:2">
      <c r="A83" t="s">
        <v>94</v>
      </c>
      <c r="B83">
        <v>444</v>
      </c>
    </row>
    <row r="84" spans="1:2">
      <c r="A84" t="s">
        <v>95</v>
      </c>
      <c r="B84">
        <v>451</v>
      </c>
    </row>
    <row r="85" spans="1:2">
      <c r="A85" t="s">
        <v>96</v>
      </c>
      <c r="B85">
        <v>458</v>
      </c>
    </row>
    <row r="86" spans="1:2">
      <c r="A86" t="s">
        <v>97</v>
      </c>
      <c r="B86">
        <v>502</v>
      </c>
    </row>
    <row r="87" spans="1:2">
      <c r="A87" t="s">
        <v>98</v>
      </c>
      <c r="B87">
        <v>525</v>
      </c>
    </row>
    <row r="88" spans="1:2">
      <c r="A88" t="s">
        <v>99</v>
      </c>
      <c r="B88">
        <v>539</v>
      </c>
    </row>
    <row r="89" spans="1:2">
      <c r="A89" t="s">
        <v>100</v>
      </c>
      <c r="B89">
        <v>584</v>
      </c>
    </row>
    <row r="90" spans="1:2">
      <c r="A90" t="s">
        <v>101</v>
      </c>
      <c r="B90">
        <v>615</v>
      </c>
    </row>
    <row r="91" spans="1:2">
      <c r="A91" t="s">
        <v>102</v>
      </c>
      <c r="B91">
        <v>621</v>
      </c>
    </row>
    <row r="92" spans="1:2">
      <c r="A92" t="s">
        <v>103</v>
      </c>
      <c r="B92">
        <v>665</v>
      </c>
    </row>
    <row r="93" spans="1:2">
      <c r="A93" t="s">
        <v>104</v>
      </c>
      <c r="B93">
        <v>749</v>
      </c>
    </row>
    <row r="94" spans="1:2">
      <c r="A94" t="s">
        <v>105</v>
      </c>
      <c r="B94">
        <v>759</v>
      </c>
    </row>
    <row r="95" spans="1:2">
      <c r="A95" t="s">
        <v>106</v>
      </c>
      <c r="B95">
        <v>776</v>
      </c>
    </row>
    <row r="96" spans="1:2">
      <c r="A96" t="s">
        <v>107</v>
      </c>
      <c r="B96">
        <v>838</v>
      </c>
    </row>
    <row r="97" spans="1:2">
      <c r="A97" t="s">
        <v>108</v>
      </c>
      <c r="B97">
        <v>865</v>
      </c>
    </row>
    <row r="98" spans="1:2">
      <c r="A98" t="s">
        <v>109</v>
      </c>
      <c r="B98">
        <v>1069</v>
      </c>
    </row>
    <row r="99" spans="1:2">
      <c r="A99" t="s">
        <v>110</v>
      </c>
      <c r="B99">
        <v>1120</v>
      </c>
    </row>
    <row r="100" spans="1:2">
      <c r="A100" t="s">
        <v>111</v>
      </c>
      <c r="B100">
        <v>1234</v>
      </c>
    </row>
    <row r="101" spans="1:2">
      <c r="A101" t="s">
        <v>112</v>
      </c>
      <c r="B101">
        <v>20970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DD51-E38D-41D4-95B1-D52BE0B1B14D}">
  <dimension ref="A3:B104"/>
  <sheetViews>
    <sheetView workbookViewId="0">
      <selection activeCell="J30" sqref="J30"/>
    </sheetView>
  </sheetViews>
  <sheetFormatPr defaultRowHeight="14.4"/>
  <cols>
    <col min="1" max="1" width="13.3125" bestFit="1" customWidth="1"/>
    <col min="2" max="2" width="10.578125" bestFit="1" customWidth="1"/>
  </cols>
  <sheetData>
    <row r="3" spans="1:2">
      <c r="A3" s="5" t="s">
        <v>120</v>
      </c>
      <c r="B3" t="s">
        <v>139</v>
      </c>
    </row>
    <row r="4" spans="1:2">
      <c r="A4" s="6" t="s">
        <v>84</v>
      </c>
      <c r="B4" s="3">
        <v>403</v>
      </c>
    </row>
    <row r="5" spans="1:2">
      <c r="A5" s="6" t="s">
        <v>82</v>
      </c>
      <c r="B5" s="3">
        <v>377</v>
      </c>
    </row>
    <row r="6" spans="1:2">
      <c r="A6" s="6" t="s">
        <v>78</v>
      </c>
      <c r="B6" s="3">
        <v>356</v>
      </c>
    </row>
    <row r="7" spans="1:2">
      <c r="A7" s="6" t="s">
        <v>102</v>
      </c>
      <c r="B7" s="3">
        <v>621</v>
      </c>
    </row>
    <row r="8" spans="1:2">
      <c r="A8" s="6" t="s">
        <v>100</v>
      </c>
      <c r="B8" s="3">
        <v>584</v>
      </c>
    </row>
    <row r="9" spans="1:2">
      <c r="A9" s="6" t="s">
        <v>50</v>
      </c>
      <c r="B9" s="3">
        <v>228</v>
      </c>
    </row>
    <row r="10" spans="1:2">
      <c r="A10" s="6" t="s">
        <v>68</v>
      </c>
      <c r="B10" s="3">
        <v>298</v>
      </c>
    </row>
    <row r="11" spans="1:2">
      <c r="A11" s="6" t="s">
        <v>97</v>
      </c>
      <c r="B11" s="3">
        <v>502</v>
      </c>
    </row>
    <row r="12" spans="1:2">
      <c r="A12" s="6" t="s">
        <v>88</v>
      </c>
      <c r="B12" s="3">
        <v>413</v>
      </c>
    </row>
    <row r="13" spans="1:2">
      <c r="A13" s="6" t="s">
        <v>58</v>
      </c>
      <c r="B13" s="3">
        <v>246</v>
      </c>
    </row>
    <row r="14" spans="1:2">
      <c r="A14" s="6" t="s">
        <v>94</v>
      </c>
      <c r="B14" s="3">
        <v>444</v>
      </c>
    </row>
    <row r="15" spans="1:2">
      <c r="A15" s="6" t="s">
        <v>93</v>
      </c>
      <c r="B15" s="3">
        <v>425</v>
      </c>
    </row>
    <row r="16" spans="1:2">
      <c r="A16" s="6" t="s">
        <v>107</v>
      </c>
      <c r="B16" s="3">
        <v>838</v>
      </c>
    </row>
    <row r="17" spans="1:2">
      <c r="A17" s="6" t="s">
        <v>52</v>
      </c>
      <c r="B17" s="3">
        <v>229</v>
      </c>
    </row>
    <row r="18" spans="1:2">
      <c r="A18" s="6" t="s">
        <v>37</v>
      </c>
      <c r="B18" s="3">
        <v>190</v>
      </c>
    </row>
    <row r="19" spans="1:2">
      <c r="A19" s="6" t="s">
        <v>21</v>
      </c>
      <c r="B19" s="3">
        <v>161</v>
      </c>
    </row>
    <row r="20" spans="1:2">
      <c r="A20" s="6" t="s">
        <v>55</v>
      </c>
      <c r="B20" s="3">
        <v>234</v>
      </c>
    </row>
    <row r="21" spans="1:2">
      <c r="A21" s="6" t="s">
        <v>104</v>
      </c>
      <c r="B21" s="3">
        <v>749</v>
      </c>
    </row>
    <row r="22" spans="1:2">
      <c r="A22" s="6" t="s">
        <v>24</v>
      </c>
      <c r="B22" s="3">
        <v>167</v>
      </c>
    </row>
    <row r="23" spans="1:2">
      <c r="A23" s="6" t="s">
        <v>87</v>
      </c>
      <c r="B23" s="3">
        <v>407</v>
      </c>
    </row>
    <row r="24" spans="1:2">
      <c r="A24" s="6" t="s">
        <v>25</v>
      </c>
      <c r="B24" s="3">
        <v>170</v>
      </c>
    </row>
    <row r="25" spans="1:2">
      <c r="A25" s="6" t="s">
        <v>76</v>
      </c>
      <c r="B25" s="3">
        <v>340</v>
      </c>
    </row>
    <row r="26" spans="1:2">
      <c r="A26" s="6" t="s">
        <v>57</v>
      </c>
      <c r="B26" s="3">
        <v>246</v>
      </c>
    </row>
    <row r="27" spans="1:2">
      <c r="A27" s="6" t="s">
        <v>31</v>
      </c>
      <c r="B27" s="3">
        <v>183</v>
      </c>
    </row>
    <row r="28" spans="1:2">
      <c r="A28" s="6" t="s">
        <v>13</v>
      </c>
      <c r="B28" s="3">
        <v>150</v>
      </c>
    </row>
    <row r="29" spans="1:2">
      <c r="A29" s="6" t="s">
        <v>101</v>
      </c>
      <c r="B29" s="3">
        <v>615</v>
      </c>
    </row>
    <row r="30" spans="1:2">
      <c r="A30" s="6" t="s">
        <v>38</v>
      </c>
      <c r="B30" s="3">
        <v>195</v>
      </c>
    </row>
    <row r="31" spans="1:2">
      <c r="A31" s="6" t="s">
        <v>77</v>
      </c>
      <c r="B31" s="3">
        <v>348</v>
      </c>
    </row>
    <row r="32" spans="1:2">
      <c r="A32" s="6" t="s">
        <v>60</v>
      </c>
      <c r="B32" s="3">
        <v>251</v>
      </c>
    </row>
    <row r="33" spans="1:2">
      <c r="A33" s="6" t="s">
        <v>70</v>
      </c>
      <c r="B33" s="3">
        <v>302</v>
      </c>
    </row>
    <row r="34" spans="1:2">
      <c r="A34" s="6" t="s">
        <v>81</v>
      </c>
      <c r="B34" s="3">
        <v>375</v>
      </c>
    </row>
    <row r="35" spans="1:2">
      <c r="A35" s="6" t="s">
        <v>48</v>
      </c>
      <c r="B35" s="3">
        <v>226</v>
      </c>
    </row>
    <row r="36" spans="1:2">
      <c r="A36" s="6" t="s">
        <v>26</v>
      </c>
      <c r="B36" s="3">
        <v>171</v>
      </c>
    </row>
    <row r="37" spans="1:2">
      <c r="A37" s="6" t="s">
        <v>71</v>
      </c>
      <c r="B37" s="3">
        <v>304</v>
      </c>
    </row>
    <row r="38" spans="1:2">
      <c r="A38" s="6" t="s">
        <v>49</v>
      </c>
      <c r="B38" s="3">
        <v>228</v>
      </c>
    </row>
    <row r="39" spans="1:2">
      <c r="A39" s="6" t="s">
        <v>32</v>
      </c>
      <c r="B39" s="3">
        <v>186</v>
      </c>
    </row>
    <row r="40" spans="1:2">
      <c r="A40" s="6" t="s">
        <v>27</v>
      </c>
      <c r="B40" s="3">
        <v>174</v>
      </c>
    </row>
    <row r="41" spans="1:2">
      <c r="A41" s="6" t="s">
        <v>109</v>
      </c>
      <c r="B41" s="3">
        <v>1069</v>
      </c>
    </row>
    <row r="42" spans="1:2">
      <c r="A42" s="6" t="s">
        <v>105</v>
      </c>
      <c r="B42" s="3">
        <v>759</v>
      </c>
    </row>
    <row r="43" spans="1:2">
      <c r="A43" s="6" t="s">
        <v>36</v>
      </c>
      <c r="B43" s="3">
        <v>189</v>
      </c>
    </row>
    <row r="44" spans="1:2">
      <c r="A44" s="6" t="s">
        <v>72</v>
      </c>
      <c r="B44" s="3">
        <v>306</v>
      </c>
    </row>
    <row r="45" spans="1:2">
      <c r="A45" s="6" t="s">
        <v>54</v>
      </c>
      <c r="B45" s="3">
        <v>231</v>
      </c>
    </row>
    <row r="46" spans="1:2">
      <c r="A46" s="6" t="s">
        <v>89</v>
      </c>
      <c r="B46" s="3">
        <v>415</v>
      </c>
    </row>
    <row r="47" spans="1:2">
      <c r="A47" s="6" t="s">
        <v>35</v>
      </c>
      <c r="B47" s="3">
        <v>189</v>
      </c>
    </row>
    <row r="48" spans="1:2">
      <c r="A48" s="6" t="s">
        <v>80</v>
      </c>
      <c r="B48" s="3">
        <v>368</v>
      </c>
    </row>
    <row r="49" spans="1:2">
      <c r="A49" s="6" t="s">
        <v>67</v>
      </c>
      <c r="B49" s="3">
        <v>297</v>
      </c>
    </row>
    <row r="50" spans="1:2">
      <c r="A50" s="6" t="s">
        <v>47</v>
      </c>
      <c r="B50" s="3">
        <v>225</v>
      </c>
    </row>
    <row r="51" spans="1:2">
      <c r="A51" s="6" t="s">
        <v>73</v>
      </c>
      <c r="B51" s="3">
        <v>309</v>
      </c>
    </row>
    <row r="52" spans="1:2">
      <c r="A52" s="6" t="s">
        <v>103</v>
      </c>
      <c r="B52" s="3">
        <v>665</v>
      </c>
    </row>
    <row r="53" spans="1:2">
      <c r="A53" s="6" t="s">
        <v>96</v>
      </c>
      <c r="B53" s="3">
        <v>458</v>
      </c>
    </row>
    <row r="54" spans="1:2">
      <c r="A54" s="6" t="s">
        <v>41</v>
      </c>
      <c r="B54" s="3">
        <v>200</v>
      </c>
    </row>
    <row r="55" spans="1:2">
      <c r="A55" s="6" t="s">
        <v>29</v>
      </c>
      <c r="B55" s="3">
        <v>181</v>
      </c>
    </row>
    <row r="56" spans="1:2">
      <c r="A56" s="6" t="s">
        <v>19</v>
      </c>
      <c r="B56" s="3">
        <v>160</v>
      </c>
    </row>
    <row r="57" spans="1:2">
      <c r="A57" s="6" t="s">
        <v>15</v>
      </c>
      <c r="B57" s="3">
        <v>155</v>
      </c>
    </row>
    <row r="58" spans="1:2">
      <c r="A58" s="6" t="s">
        <v>40</v>
      </c>
      <c r="B58" s="3">
        <v>198</v>
      </c>
    </row>
    <row r="59" spans="1:2">
      <c r="A59" s="6" t="s">
        <v>61</v>
      </c>
      <c r="B59" s="3">
        <v>256</v>
      </c>
    </row>
    <row r="60" spans="1:2">
      <c r="A60" s="6" t="s">
        <v>44</v>
      </c>
      <c r="B60" s="3">
        <v>218</v>
      </c>
    </row>
    <row r="61" spans="1:2">
      <c r="A61" s="6" t="s">
        <v>20</v>
      </c>
      <c r="B61" s="3">
        <v>161</v>
      </c>
    </row>
    <row r="62" spans="1:2">
      <c r="A62" s="6" t="s">
        <v>92</v>
      </c>
      <c r="B62" s="3">
        <v>423</v>
      </c>
    </row>
    <row r="63" spans="1:2">
      <c r="A63" s="6" t="s">
        <v>91</v>
      </c>
      <c r="B63" s="3">
        <v>423</v>
      </c>
    </row>
    <row r="64" spans="1:2">
      <c r="A64" s="6" t="s">
        <v>98</v>
      </c>
      <c r="B64" s="3">
        <v>525</v>
      </c>
    </row>
    <row r="65" spans="1:2">
      <c r="A65" s="6" t="s">
        <v>28</v>
      </c>
      <c r="B65" s="3">
        <v>175</v>
      </c>
    </row>
    <row r="66" spans="1:2">
      <c r="A66" s="6" t="s">
        <v>63</v>
      </c>
      <c r="B66" s="3">
        <v>263</v>
      </c>
    </row>
    <row r="67" spans="1:2">
      <c r="A67" s="6" t="s">
        <v>86</v>
      </c>
      <c r="B67" s="3">
        <v>407</v>
      </c>
    </row>
    <row r="68" spans="1:2">
      <c r="A68" s="6" t="s">
        <v>110</v>
      </c>
      <c r="B68" s="3">
        <v>1120</v>
      </c>
    </row>
    <row r="69" spans="1:2">
      <c r="A69" s="6" t="s">
        <v>43</v>
      </c>
      <c r="B69" s="3">
        <v>207</v>
      </c>
    </row>
    <row r="70" spans="1:2">
      <c r="A70" s="6" t="s">
        <v>90</v>
      </c>
      <c r="B70" s="3">
        <v>417</v>
      </c>
    </row>
    <row r="71" spans="1:2">
      <c r="A71" s="6" t="s">
        <v>34</v>
      </c>
      <c r="B71" s="3">
        <v>187</v>
      </c>
    </row>
    <row r="72" spans="1:2">
      <c r="A72" s="6" t="s">
        <v>39</v>
      </c>
      <c r="B72" s="3">
        <v>197</v>
      </c>
    </row>
    <row r="73" spans="1:2">
      <c r="A73" s="6" t="s">
        <v>64</v>
      </c>
      <c r="B73" s="3">
        <v>274</v>
      </c>
    </row>
    <row r="74" spans="1:2">
      <c r="A74" s="6" t="s">
        <v>75</v>
      </c>
      <c r="B74" s="3">
        <v>331</v>
      </c>
    </row>
    <row r="75" spans="1:2">
      <c r="A75" s="6" t="s">
        <v>16</v>
      </c>
      <c r="B75" s="3">
        <v>157</v>
      </c>
    </row>
    <row r="76" spans="1:2">
      <c r="A76" s="6" t="s">
        <v>95</v>
      </c>
      <c r="B76" s="3">
        <v>451</v>
      </c>
    </row>
    <row r="77" spans="1:2">
      <c r="A77" s="6" t="s">
        <v>14</v>
      </c>
      <c r="B77" s="3">
        <v>154</v>
      </c>
    </row>
    <row r="78" spans="1:2">
      <c r="A78" s="6" t="s">
        <v>51</v>
      </c>
      <c r="B78" s="3">
        <v>229</v>
      </c>
    </row>
    <row r="79" spans="1:2">
      <c r="A79" s="6" t="s">
        <v>42</v>
      </c>
      <c r="B79" s="3">
        <v>206</v>
      </c>
    </row>
    <row r="80" spans="1:2">
      <c r="A80" s="6" t="s">
        <v>46</v>
      </c>
      <c r="B80" s="3">
        <v>223</v>
      </c>
    </row>
    <row r="81" spans="1:2">
      <c r="A81" s="6" t="s">
        <v>108</v>
      </c>
      <c r="B81" s="3">
        <v>865</v>
      </c>
    </row>
    <row r="82" spans="1:2">
      <c r="A82" s="6" t="s">
        <v>69</v>
      </c>
      <c r="B82" s="3">
        <v>302</v>
      </c>
    </row>
    <row r="83" spans="1:2">
      <c r="A83" s="6" t="s">
        <v>23</v>
      </c>
      <c r="B83" s="3">
        <v>167</v>
      </c>
    </row>
    <row r="84" spans="1:2">
      <c r="A84" s="6" t="s">
        <v>17</v>
      </c>
      <c r="B84" s="3">
        <v>158</v>
      </c>
    </row>
    <row r="85" spans="1:2">
      <c r="A85" s="6" t="s">
        <v>106</v>
      </c>
      <c r="B85" s="3">
        <v>776</v>
      </c>
    </row>
    <row r="86" spans="1:2">
      <c r="A86" s="6" t="s">
        <v>56</v>
      </c>
      <c r="B86" s="3">
        <v>237</v>
      </c>
    </row>
    <row r="87" spans="1:2">
      <c r="A87" s="6" t="s">
        <v>79</v>
      </c>
      <c r="B87" s="3">
        <v>359</v>
      </c>
    </row>
    <row r="88" spans="1:2">
      <c r="A88" s="6" t="s">
        <v>83</v>
      </c>
      <c r="B88" s="3">
        <v>399</v>
      </c>
    </row>
    <row r="89" spans="1:2">
      <c r="A89" s="6" t="s">
        <v>74</v>
      </c>
      <c r="B89" s="3">
        <v>330</v>
      </c>
    </row>
    <row r="90" spans="1:2">
      <c r="A90" s="6" t="s">
        <v>33</v>
      </c>
      <c r="B90" s="3">
        <v>187</v>
      </c>
    </row>
    <row r="91" spans="1:2">
      <c r="A91" s="6" t="s">
        <v>62</v>
      </c>
      <c r="B91" s="3">
        <v>260</v>
      </c>
    </row>
    <row r="92" spans="1:2">
      <c r="A92" s="6" t="s">
        <v>66</v>
      </c>
      <c r="B92" s="3">
        <v>286</v>
      </c>
    </row>
    <row r="93" spans="1:2">
      <c r="A93" s="6" t="s">
        <v>22</v>
      </c>
      <c r="B93" s="3">
        <v>165</v>
      </c>
    </row>
    <row r="94" spans="1:2">
      <c r="A94" s="6" t="s">
        <v>53</v>
      </c>
      <c r="B94" s="3">
        <v>230</v>
      </c>
    </row>
    <row r="95" spans="1:2">
      <c r="A95" s="6" t="s">
        <v>18</v>
      </c>
      <c r="B95" s="3">
        <v>160</v>
      </c>
    </row>
    <row r="96" spans="1:2">
      <c r="A96" s="6" t="s">
        <v>99</v>
      </c>
      <c r="B96" s="3">
        <v>539</v>
      </c>
    </row>
    <row r="97" spans="1:2">
      <c r="A97" s="6" t="s">
        <v>65</v>
      </c>
      <c r="B97" s="3">
        <v>278</v>
      </c>
    </row>
    <row r="98" spans="1:2">
      <c r="A98" s="6" t="s">
        <v>85</v>
      </c>
      <c r="B98" s="3">
        <v>405</v>
      </c>
    </row>
    <row r="99" spans="1:2">
      <c r="A99" s="6" t="s">
        <v>111</v>
      </c>
      <c r="B99" s="3">
        <v>1234</v>
      </c>
    </row>
    <row r="100" spans="1:2">
      <c r="A100" s="6" t="s">
        <v>59</v>
      </c>
      <c r="B100" s="3">
        <v>251</v>
      </c>
    </row>
    <row r="101" spans="1:2">
      <c r="A101" s="6" t="s">
        <v>45</v>
      </c>
      <c r="B101" s="3">
        <v>222</v>
      </c>
    </row>
    <row r="102" spans="1:2">
      <c r="A102" s="6" t="s">
        <v>30</v>
      </c>
      <c r="B102" s="3">
        <v>182</v>
      </c>
    </row>
    <row r="103" spans="1:2">
      <c r="A103" s="6" t="s">
        <v>126</v>
      </c>
      <c r="B103" s="3"/>
    </row>
    <row r="104" spans="1:2">
      <c r="A104" s="6" t="s">
        <v>121</v>
      </c>
      <c r="B104" s="3">
        <v>33706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D281-66E8-4E6F-AD03-A3BB868169C2}">
  <dimension ref="A1:C53"/>
  <sheetViews>
    <sheetView workbookViewId="0">
      <selection activeCell="B2" sqref="B2:B53"/>
    </sheetView>
  </sheetViews>
  <sheetFormatPr defaultRowHeight="14.4"/>
  <cols>
    <col min="1" max="1" width="9.15625" bestFit="1" customWidth="1"/>
    <col min="3" max="3" width="8.3671875" customWidth="1"/>
  </cols>
  <sheetData>
    <row r="1" spans="1:3">
      <c r="A1" t="s">
        <v>136</v>
      </c>
      <c r="B1" t="s">
        <v>137</v>
      </c>
      <c r="C1" t="s">
        <v>114</v>
      </c>
    </row>
    <row r="2" spans="1:3">
      <c r="A2" t="s">
        <v>117</v>
      </c>
      <c r="B2" t="s">
        <v>140</v>
      </c>
      <c r="C2" s="4">
        <v>456</v>
      </c>
    </row>
    <row r="3" spans="1:3">
      <c r="A3" t="s">
        <v>117</v>
      </c>
      <c r="B3" t="s">
        <v>141</v>
      </c>
      <c r="C3" s="4">
        <v>668</v>
      </c>
    </row>
    <row r="4" spans="1:3">
      <c r="A4" t="s">
        <v>117</v>
      </c>
      <c r="B4" t="s">
        <v>142</v>
      </c>
      <c r="C4" s="4">
        <v>584</v>
      </c>
    </row>
    <row r="5" spans="1:3">
      <c r="A5" t="s">
        <v>117</v>
      </c>
      <c r="B5" t="s">
        <v>143</v>
      </c>
      <c r="C5" s="4">
        <v>568</v>
      </c>
    </row>
    <row r="6" spans="1:3">
      <c r="A6" t="s">
        <v>117</v>
      </c>
      <c r="B6" t="s">
        <v>144</v>
      </c>
      <c r="C6" s="4">
        <v>697</v>
      </c>
    </row>
    <row r="7" spans="1:3">
      <c r="A7" t="s">
        <v>117</v>
      </c>
      <c r="B7" t="s">
        <v>145</v>
      </c>
      <c r="C7" s="4">
        <v>628</v>
      </c>
    </row>
    <row r="8" spans="1:3">
      <c r="A8" t="s">
        <v>117</v>
      </c>
      <c r="B8" t="s">
        <v>146</v>
      </c>
      <c r="C8" s="4">
        <v>608</v>
      </c>
    </row>
    <row r="9" spans="1:3">
      <c r="A9" t="s">
        <v>117</v>
      </c>
      <c r="B9" t="s">
        <v>147</v>
      </c>
      <c r="C9" s="4">
        <v>580</v>
      </c>
    </row>
    <row r="10" spans="1:3">
      <c r="A10" t="s">
        <v>117</v>
      </c>
      <c r="B10" t="s">
        <v>148</v>
      </c>
      <c r="C10" s="4">
        <v>452</v>
      </c>
    </row>
    <row r="11" spans="1:3">
      <c r="A11" t="s">
        <v>117</v>
      </c>
      <c r="B11" t="s">
        <v>149</v>
      </c>
      <c r="C11" s="4">
        <v>570</v>
      </c>
    </row>
    <row r="12" spans="1:3">
      <c r="A12" t="s">
        <v>117</v>
      </c>
      <c r="B12" t="s">
        <v>150</v>
      </c>
      <c r="C12" s="4">
        <v>565</v>
      </c>
    </row>
    <row r="13" spans="1:3">
      <c r="A13" t="s">
        <v>117</v>
      </c>
      <c r="B13" t="s">
        <v>151</v>
      </c>
      <c r="C13" s="4">
        <v>562</v>
      </c>
    </row>
    <row r="14" spans="1:3">
      <c r="A14" t="s">
        <v>117</v>
      </c>
      <c r="B14" t="s">
        <v>152</v>
      </c>
      <c r="C14" s="4">
        <v>516</v>
      </c>
    </row>
    <row r="15" spans="1:3">
      <c r="A15" t="s">
        <v>117</v>
      </c>
      <c r="B15" t="s">
        <v>153</v>
      </c>
      <c r="C15" s="4">
        <v>584</v>
      </c>
    </row>
    <row r="16" spans="1:3">
      <c r="A16" t="s">
        <v>117</v>
      </c>
      <c r="B16" t="s">
        <v>154</v>
      </c>
      <c r="C16" s="4">
        <v>597</v>
      </c>
    </row>
    <row r="17" spans="1:3">
      <c r="A17" t="s">
        <v>117</v>
      </c>
      <c r="B17" t="s">
        <v>155</v>
      </c>
      <c r="C17" s="4">
        <v>635</v>
      </c>
    </row>
    <row r="18" spans="1:3">
      <c r="A18" t="s">
        <v>117</v>
      </c>
      <c r="B18" t="s">
        <v>156</v>
      </c>
      <c r="C18" s="4">
        <v>527</v>
      </c>
    </row>
    <row r="19" spans="1:3">
      <c r="A19" t="s">
        <v>117</v>
      </c>
      <c r="B19" t="s">
        <v>157</v>
      </c>
      <c r="C19" s="4">
        <v>418</v>
      </c>
    </row>
    <row r="20" spans="1:3">
      <c r="A20" t="s">
        <v>117</v>
      </c>
      <c r="B20" t="s">
        <v>158</v>
      </c>
      <c r="C20" s="4">
        <v>509</v>
      </c>
    </row>
    <row r="21" spans="1:3">
      <c r="A21" t="s">
        <v>117</v>
      </c>
      <c r="B21" t="s">
        <v>159</v>
      </c>
      <c r="C21" s="4">
        <v>572</v>
      </c>
    </row>
    <row r="22" spans="1:3">
      <c r="A22" t="s">
        <v>117</v>
      </c>
      <c r="B22" t="s">
        <v>160</v>
      </c>
      <c r="C22" s="4">
        <v>541</v>
      </c>
    </row>
    <row r="23" spans="1:3">
      <c r="A23" t="s">
        <v>117</v>
      </c>
      <c r="B23" t="s">
        <v>161</v>
      </c>
      <c r="C23" s="4">
        <v>339</v>
      </c>
    </row>
    <row r="24" spans="1:3">
      <c r="A24" t="s">
        <v>117</v>
      </c>
      <c r="B24" t="s">
        <v>162</v>
      </c>
      <c r="C24" s="4">
        <v>590</v>
      </c>
    </row>
    <row r="25" spans="1:3">
      <c r="A25" t="s">
        <v>117</v>
      </c>
      <c r="B25" t="s">
        <v>163</v>
      </c>
      <c r="C25" s="4">
        <v>585</v>
      </c>
    </row>
    <row r="26" spans="1:3">
      <c r="A26" t="s">
        <v>117</v>
      </c>
      <c r="B26" t="s">
        <v>164</v>
      </c>
      <c r="C26" s="4">
        <v>610</v>
      </c>
    </row>
    <row r="27" spans="1:3">
      <c r="A27" t="s">
        <v>117</v>
      </c>
      <c r="B27" t="s">
        <v>165</v>
      </c>
      <c r="C27" s="4">
        <v>212</v>
      </c>
    </row>
    <row r="28" spans="1:3">
      <c r="A28" t="s">
        <v>117</v>
      </c>
      <c r="B28" t="s">
        <v>166</v>
      </c>
      <c r="C28" s="4">
        <v>301</v>
      </c>
    </row>
    <row r="29" spans="1:3">
      <c r="A29" t="s">
        <v>117</v>
      </c>
      <c r="B29" t="s">
        <v>167</v>
      </c>
      <c r="C29" s="4">
        <v>507</v>
      </c>
    </row>
    <row r="30" spans="1:3">
      <c r="A30" t="s">
        <v>117</v>
      </c>
      <c r="B30" t="s">
        <v>168</v>
      </c>
      <c r="C30" s="4">
        <v>504</v>
      </c>
    </row>
    <row r="31" spans="1:3">
      <c r="A31" t="s">
        <v>117</v>
      </c>
      <c r="B31" t="s">
        <v>169</v>
      </c>
      <c r="C31" s="4">
        <v>529</v>
      </c>
    </row>
    <row r="32" spans="1:3">
      <c r="A32" t="s">
        <v>117</v>
      </c>
      <c r="B32" t="s">
        <v>170</v>
      </c>
      <c r="C32" s="4">
        <v>573</v>
      </c>
    </row>
    <row r="33" spans="1:3">
      <c r="A33" t="s">
        <v>117</v>
      </c>
      <c r="B33" t="s">
        <v>171</v>
      </c>
      <c r="C33" s="4">
        <v>617</v>
      </c>
    </row>
    <row r="34" spans="1:3">
      <c r="A34" t="s">
        <v>117</v>
      </c>
      <c r="B34" t="s">
        <v>172</v>
      </c>
      <c r="C34" s="4">
        <v>582</v>
      </c>
    </row>
    <row r="35" spans="1:3">
      <c r="A35" t="s">
        <v>117</v>
      </c>
      <c r="B35" t="s">
        <v>173</v>
      </c>
      <c r="C35" s="4">
        <v>679</v>
      </c>
    </row>
    <row r="36" spans="1:3">
      <c r="A36" t="s">
        <v>117</v>
      </c>
      <c r="B36" t="s">
        <v>174</v>
      </c>
      <c r="C36" s="4">
        <v>587</v>
      </c>
    </row>
    <row r="37" spans="1:3">
      <c r="A37" t="s">
        <v>117</v>
      </c>
      <c r="B37" t="s">
        <v>175</v>
      </c>
      <c r="C37" s="4">
        <v>538</v>
      </c>
    </row>
    <row r="38" spans="1:3">
      <c r="A38" t="s">
        <v>117</v>
      </c>
      <c r="B38" t="s">
        <v>176</v>
      </c>
      <c r="C38" s="4">
        <v>515</v>
      </c>
    </row>
    <row r="39" spans="1:3">
      <c r="A39" t="s">
        <v>117</v>
      </c>
      <c r="B39" t="s">
        <v>177</v>
      </c>
      <c r="C39" s="4">
        <v>503</v>
      </c>
    </row>
    <row r="40" spans="1:3">
      <c r="A40" t="s">
        <v>117</v>
      </c>
      <c r="B40" t="s">
        <v>178</v>
      </c>
      <c r="C40" s="4">
        <v>503</v>
      </c>
    </row>
    <row r="41" spans="1:3">
      <c r="A41" t="s">
        <v>117</v>
      </c>
      <c r="B41" t="s">
        <v>179</v>
      </c>
      <c r="C41" s="4">
        <v>503</v>
      </c>
    </row>
    <row r="42" spans="1:3">
      <c r="A42" t="s">
        <v>117</v>
      </c>
      <c r="B42" t="s">
        <v>180</v>
      </c>
      <c r="C42" s="4">
        <v>499</v>
      </c>
    </row>
    <row r="43" spans="1:3">
      <c r="A43" t="s">
        <v>117</v>
      </c>
      <c r="B43" t="s">
        <v>181</v>
      </c>
      <c r="C43" s="4">
        <v>564</v>
      </c>
    </row>
    <row r="44" spans="1:3">
      <c r="A44" t="s">
        <v>117</v>
      </c>
      <c r="B44" t="s">
        <v>182</v>
      </c>
      <c r="C44" s="4">
        <v>546</v>
      </c>
    </row>
    <row r="45" spans="1:3">
      <c r="A45" t="s">
        <v>117</v>
      </c>
      <c r="B45" t="s">
        <v>183</v>
      </c>
      <c r="C45" s="4">
        <v>554</v>
      </c>
    </row>
    <row r="46" spans="1:3">
      <c r="A46" t="s">
        <v>117</v>
      </c>
      <c r="B46" t="s">
        <v>184</v>
      </c>
      <c r="C46" s="4">
        <v>466</v>
      </c>
    </row>
    <row r="47" spans="1:3">
      <c r="A47" t="s">
        <v>117</v>
      </c>
      <c r="B47" t="s">
        <v>185</v>
      </c>
      <c r="C47" s="4">
        <v>473</v>
      </c>
    </row>
    <row r="48" spans="1:3">
      <c r="A48" t="s">
        <v>117</v>
      </c>
      <c r="B48" t="s">
        <v>186</v>
      </c>
      <c r="C48" s="4">
        <v>343</v>
      </c>
    </row>
    <row r="49" spans="1:3">
      <c r="A49" t="s">
        <v>117</v>
      </c>
      <c r="B49" t="s">
        <v>187</v>
      </c>
      <c r="C49" s="4">
        <v>507</v>
      </c>
    </row>
    <row r="50" spans="1:3">
      <c r="A50" t="s">
        <v>117</v>
      </c>
      <c r="B50" t="s">
        <v>188</v>
      </c>
      <c r="C50" s="4">
        <v>531</v>
      </c>
    </row>
    <row r="51" spans="1:3">
      <c r="A51" t="s">
        <v>117</v>
      </c>
      <c r="B51" t="s">
        <v>189</v>
      </c>
      <c r="C51" s="4">
        <v>571</v>
      </c>
    </row>
    <row r="52" spans="1:3">
      <c r="A52" t="s">
        <v>117</v>
      </c>
      <c r="B52" t="s">
        <v>190</v>
      </c>
      <c r="C52" s="4">
        <v>640</v>
      </c>
    </row>
    <row r="53" spans="1:3">
      <c r="A53" t="s">
        <v>117</v>
      </c>
      <c r="B53" t="s">
        <v>191</v>
      </c>
      <c r="C53" s="4">
        <v>475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0B00-FA7C-4FBA-B068-A817E0F28D6E}">
  <dimension ref="A3:B59"/>
  <sheetViews>
    <sheetView workbookViewId="0">
      <selection activeCell="A5" sqref="A5"/>
    </sheetView>
  </sheetViews>
  <sheetFormatPr defaultRowHeight="14.4"/>
  <cols>
    <col min="1" max="1" width="12.05078125" bestFit="1" customWidth="1"/>
    <col min="2" max="2" width="26.9453125" bestFit="1" customWidth="1"/>
  </cols>
  <sheetData>
    <row r="3" spans="1:2">
      <c r="A3" s="5" t="s">
        <v>120</v>
      </c>
      <c r="B3" t="s">
        <v>138</v>
      </c>
    </row>
    <row r="4" spans="1:2">
      <c r="A4" s="6" t="s">
        <v>117</v>
      </c>
      <c r="B4" s="3">
        <v>27783</v>
      </c>
    </row>
    <row r="5" spans="1:2">
      <c r="A5" s="7" t="s">
        <v>140</v>
      </c>
      <c r="B5" s="3">
        <v>456</v>
      </c>
    </row>
    <row r="6" spans="1:2">
      <c r="A6" s="7" t="s">
        <v>141</v>
      </c>
      <c r="B6" s="3">
        <v>668</v>
      </c>
    </row>
    <row r="7" spans="1:2">
      <c r="A7" s="7" t="s">
        <v>142</v>
      </c>
      <c r="B7" s="3">
        <v>584</v>
      </c>
    </row>
    <row r="8" spans="1:2">
      <c r="A8" s="7" t="s">
        <v>143</v>
      </c>
      <c r="B8" s="3">
        <v>568</v>
      </c>
    </row>
    <row r="9" spans="1:2">
      <c r="A9" s="7" t="s">
        <v>144</v>
      </c>
      <c r="B9" s="3">
        <v>697</v>
      </c>
    </row>
    <row r="10" spans="1:2">
      <c r="A10" s="7" t="s">
        <v>145</v>
      </c>
      <c r="B10" s="3">
        <v>628</v>
      </c>
    </row>
    <row r="11" spans="1:2">
      <c r="A11" s="7" t="s">
        <v>146</v>
      </c>
      <c r="B11" s="3">
        <v>608</v>
      </c>
    </row>
    <row r="12" spans="1:2">
      <c r="A12" s="7" t="s">
        <v>147</v>
      </c>
      <c r="B12" s="3">
        <v>580</v>
      </c>
    </row>
    <row r="13" spans="1:2">
      <c r="A13" s="7" t="s">
        <v>148</v>
      </c>
      <c r="B13" s="3">
        <v>452</v>
      </c>
    </row>
    <row r="14" spans="1:2">
      <c r="A14" s="7" t="s">
        <v>149</v>
      </c>
      <c r="B14" s="3">
        <v>570</v>
      </c>
    </row>
    <row r="15" spans="1:2">
      <c r="A15" s="7" t="s">
        <v>150</v>
      </c>
      <c r="B15" s="3">
        <v>565</v>
      </c>
    </row>
    <row r="16" spans="1:2">
      <c r="A16" s="7" t="s">
        <v>151</v>
      </c>
      <c r="B16" s="3">
        <v>562</v>
      </c>
    </row>
    <row r="17" spans="1:2">
      <c r="A17" s="7" t="s">
        <v>152</v>
      </c>
      <c r="B17" s="3">
        <v>516</v>
      </c>
    </row>
    <row r="18" spans="1:2">
      <c r="A18" s="7" t="s">
        <v>153</v>
      </c>
      <c r="B18" s="3">
        <v>584</v>
      </c>
    </row>
    <row r="19" spans="1:2">
      <c r="A19" s="7" t="s">
        <v>154</v>
      </c>
      <c r="B19" s="3">
        <v>597</v>
      </c>
    </row>
    <row r="20" spans="1:2">
      <c r="A20" s="7" t="s">
        <v>155</v>
      </c>
      <c r="B20" s="3">
        <v>635</v>
      </c>
    </row>
    <row r="21" spans="1:2">
      <c r="A21" s="7" t="s">
        <v>156</v>
      </c>
      <c r="B21" s="3">
        <v>527</v>
      </c>
    </row>
    <row r="22" spans="1:2">
      <c r="A22" s="7" t="s">
        <v>157</v>
      </c>
      <c r="B22" s="3">
        <v>418</v>
      </c>
    </row>
    <row r="23" spans="1:2">
      <c r="A23" s="7" t="s">
        <v>158</v>
      </c>
      <c r="B23" s="3">
        <v>509</v>
      </c>
    </row>
    <row r="24" spans="1:2">
      <c r="A24" s="7" t="s">
        <v>159</v>
      </c>
      <c r="B24" s="3">
        <v>572</v>
      </c>
    </row>
    <row r="25" spans="1:2">
      <c r="A25" s="7" t="s">
        <v>160</v>
      </c>
      <c r="B25" s="3">
        <v>541</v>
      </c>
    </row>
    <row r="26" spans="1:2">
      <c r="A26" s="7" t="s">
        <v>161</v>
      </c>
      <c r="B26" s="3">
        <v>339</v>
      </c>
    </row>
    <row r="27" spans="1:2">
      <c r="A27" s="7" t="s">
        <v>162</v>
      </c>
      <c r="B27" s="3">
        <v>590</v>
      </c>
    </row>
    <row r="28" spans="1:2">
      <c r="A28" s="7" t="s">
        <v>163</v>
      </c>
      <c r="B28" s="3">
        <v>585</v>
      </c>
    </row>
    <row r="29" spans="1:2">
      <c r="A29" s="7" t="s">
        <v>164</v>
      </c>
      <c r="B29" s="3">
        <v>610</v>
      </c>
    </row>
    <row r="30" spans="1:2">
      <c r="A30" s="7" t="s">
        <v>165</v>
      </c>
      <c r="B30" s="3">
        <v>212</v>
      </c>
    </row>
    <row r="31" spans="1:2">
      <c r="A31" s="7" t="s">
        <v>166</v>
      </c>
      <c r="B31" s="3">
        <v>301</v>
      </c>
    </row>
    <row r="32" spans="1:2">
      <c r="A32" s="7" t="s">
        <v>167</v>
      </c>
      <c r="B32" s="3">
        <v>507</v>
      </c>
    </row>
    <row r="33" spans="1:2">
      <c r="A33" s="7" t="s">
        <v>168</v>
      </c>
      <c r="B33" s="3">
        <v>504</v>
      </c>
    </row>
    <row r="34" spans="1:2">
      <c r="A34" s="7" t="s">
        <v>169</v>
      </c>
      <c r="B34" s="3">
        <v>529</v>
      </c>
    </row>
    <row r="35" spans="1:2">
      <c r="A35" s="7" t="s">
        <v>170</v>
      </c>
      <c r="B35" s="3">
        <v>573</v>
      </c>
    </row>
    <row r="36" spans="1:2">
      <c r="A36" s="7" t="s">
        <v>171</v>
      </c>
      <c r="B36" s="3">
        <v>617</v>
      </c>
    </row>
    <row r="37" spans="1:2">
      <c r="A37" s="7" t="s">
        <v>172</v>
      </c>
      <c r="B37" s="3">
        <v>582</v>
      </c>
    </row>
    <row r="38" spans="1:2">
      <c r="A38" s="7" t="s">
        <v>173</v>
      </c>
      <c r="B38" s="3">
        <v>679</v>
      </c>
    </row>
    <row r="39" spans="1:2">
      <c r="A39" s="7" t="s">
        <v>174</v>
      </c>
      <c r="B39" s="3">
        <v>587</v>
      </c>
    </row>
    <row r="40" spans="1:2">
      <c r="A40" s="7" t="s">
        <v>175</v>
      </c>
      <c r="B40" s="3">
        <v>538</v>
      </c>
    </row>
    <row r="41" spans="1:2">
      <c r="A41" s="7" t="s">
        <v>176</v>
      </c>
      <c r="B41" s="3">
        <v>515</v>
      </c>
    </row>
    <row r="42" spans="1:2">
      <c r="A42" s="7" t="s">
        <v>177</v>
      </c>
      <c r="B42" s="3">
        <v>503</v>
      </c>
    </row>
    <row r="43" spans="1:2">
      <c r="A43" s="7" t="s">
        <v>178</v>
      </c>
      <c r="B43" s="3">
        <v>503</v>
      </c>
    </row>
    <row r="44" spans="1:2">
      <c r="A44" s="7" t="s">
        <v>179</v>
      </c>
      <c r="B44" s="3">
        <v>503</v>
      </c>
    </row>
    <row r="45" spans="1:2">
      <c r="A45" s="7" t="s">
        <v>180</v>
      </c>
      <c r="B45" s="3">
        <v>499</v>
      </c>
    </row>
    <row r="46" spans="1:2">
      <c r="A46" s="7" t="s">
        <v>181</v>
      </c>
      <c r="B46" s="3">
        <v>564</v>
      </c>
    </row>
    <row r="47" spans="1:2">
      <c r="A47" s="7" t="s">
        <v>182</v>
      </c>
      <c r="B47" s="3">
        <v>546</v>
      </c>
    </row>
    <row r="48" spans="1:2">
      <c r="A48" s="7" t="s">
        <v>183</v>
      </c>
      <c r="B48" s="3">
        <v>554</v>
      </c>
    </row>
    <row r="49" spans="1:2">
      <c r="A49" s="7" t="s">
        <v>184</v>
      </c>
      <c r="B49" s="3">
        <v>466</v>
      </c>
    </row>
    <row r="50" spans="1:2">
      <c r="A50" s="7" t="s">
        <v>185</v>
      </c>
      <c r="B50" s="3">
        <v>473</v>
      </c>
    </row>
    <row r="51" spans="1:2">
      <c r="A51" s="7" t="s">
        <v>186</v>
      </c>
      <c r="B51" s="3">
        <v>343</v>
      </c>
    </row>
    <row r="52" spans="1:2">
      <c r="A52" s="7" t="s">
        <v>187</v>
      </c>
      <c r="B52" s="3">
        <v>507</v>
      </c>
    </row>
    <row r="53" spans="1:2">
      <c r="A53" s="7" t="s">
        <v>188</v>
      </c>
      <c r="B53" s="3">
        <v>531</v>
      </c>
    </row>
    <row r="54" spans="1:2">
      <c r="A54" s="7" t="s">
        <v>189</v>
      </c>
      <c r="B54" s="3">
        <v>571</v>
      </c>
    </row>
    <row r="55" spans="1:2">
      <c r="A55" s="7" t="s">
        <v>190</v>
      </c>
      <c r="B55" s="3">
        <v>640</v>
      </c>
    </row>
    <row r="56" spans="1:2">
      <c r="A56" s="7" t="s">
        <v>191</v>
      </c>
      <c r="B56" s="3">
        <v>475</v>
      </c>
    </row>
    <row r="57" spans="1:2">
      <c r="A57" s="6" t="s">
        <v>126</v>
      </c>
      <c r="B57" s="3"/>
    </row>
    <row r="58" spans="1:2">
      <c r="A58" s="7" t="s">
        <v>126</v>
      </c>
      <c r="B58" s="3"/>
    </row>
    <row r="59" spans="1:2">
      <c r="A59" s="6" t="s">
        <v>121</v>
      </c>
      <c r="B59" s="3">
        <v>27783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Data-PR-Issues-Commits</vt:lpstr>
      <vt:lpstr>Chart IssuesClosed</vt:lpstr>
      <vt:lpstr>Chart Issues Throughput Trend</vt:lpstr>
      <vt:lpstr>Chart Issues Throughput</vt:lpstr>
      <vt:lpstr>Data Contributions</vt:lpstr>
      <vt:lpstr>Chart Contributions</vt:lpstr>
      <vt:lpstr>Data Weekly commits</vt:lpstr>
      <vt:lpstr>Chart Weekly Commit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(GE Healthcare)</dc:creator>
  <cp:lastModifiedBy>Arun (GE Healthcare)</cp:lastModifiedBy>
  <dcterms:created xsi:type="dcterms:W3CDTF">2020-07-01T18:40:16Z</dcterms:created>
  <dcterms:modified xsi:type="dcterms:W3CDTF">2020-07-04T02:46:18Z</dcterms:modified>
</cp:coreProperties>
</file>