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0" windowWidth="31560" windowHeight="19305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4" applyAlignment="1" pivotButton="0" quotePrefix="0" xfId="1">
      <alignment horizontal="center"/>
    </xf>
    <xf numFmtId="164" fontId="3" fillId="3" borderId="10" applyAlignment="1" pivotButton="0" quotePrefix="0" xfId="0">
      <alignment horizontal="center"/>
    </xf>
    <xf numFmtId="164" fontId="6" fillId="0" borderId="9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5" pivotButton="0" quotePrefix="0" xfId="0"/>
    <xf numFmtId="164" fontId="2" fillId="0" borderId="10" applyAlignment="1" pivotButton="0" quotePrefix="0" xfId="0">
      <alignment horizontal="center"/>
    </xf>
    <xf numFmtId="164" fontId="2" fillId="0" borderId="4" applyAlignment="1" pivotButton="0" quotePrefix="0" xfId="2">
      <alignment horizontal="center"/>
    </xf>
    <xf numFmtId="164" fontId="2" fillId="0" borderId="18" applyAlignment="1" pivotButton="0" quotePrefix="0" xfId="0">
      <alignment horizontal="center"/>
    </xf>
    <xf numFmtId="0" fontId="3" fillId="0" borderId="19" pivotButton="0" quotePrefix="0" xfId="0"/>
    <xf numFmtId="0" fontId="4" fillId="4" borderId="23" applyAlignment="1" pivotButton="0" quotePrefix="0" xfId="0">
      <alignment horizontal="center"/>
    </xf>
    <xf numFmtId="0" fontId="7" fillId="0" borderId="25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/>
    </xf>
    <xf numFmtId="0" fontId="0" fillId="0" borderId="6" pivotButton="0" quotePrefix="0" xfId="0"/>
    <xf numFmtId="0" fontId="2" fillId="0" borderId="5" applyAlignment="1" pivotButton="0" quotePrefix="0" xfId="0">
      <alignment horizontal="left"/>
    </xf>
    <xf numFmtId="0" fontId="3" fillId="0" borderId="3" pivotButton="0" quotePrefix="0" xfId="0"/>
    <xf numFmtId="0" fontId="3" fillId="0" borderId="15" applyAlignment="1" pivotButton="0" quotePrefix="0" xfId="0">
      <alignment horizontal="left"/>
    </xf>
    <xf numFmtId="0" fontId="0" fillId="0" borderId="14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1" pivotButton="0" quotePrefix="0" xfId="0"/>
    <xf numFmtId="0" fontId="3" fillId="0" borderId="3" applyAlignment="1" pivotButton="0" quotePrefix="0" xfId="0">
      <alignment horizontal="left"/>
    </xf>
    <xf numFmtId="0" fontId="4" fillId="4" borderId="21" applyAlignment="1" pivotButton="0" quotePrefix="0" xfId="0">
      <alignment horizontal="center"/>
    </xf>
    <xf numFmtId="0" fontId="0" fillId="0" borderId="21" pivotButton="0" quotePrefix="0" xfId="0"/>
    <xf numFmtId="0" fontId="4" fillId="4" borderId="22" applyAlignment="1" pivotButton="0" quotePrefix="0" xfId="0">
      <alignment horizontal="center"/>
    </xf>
    <xf numFmtId="0" fontId="0" fillId="0" borderId="20" pivotButton="0" quotePrefix="0" xfId="0"/>
    <xf numFmtId="0" fontId="3" fillId="0" borderId="24" applyAlignment="1" pivotButton="0" quotePrefix="0" xfId="0">
      <alignment horizontal="left"/>
    </xf>
    <xf numFmtId="0" fontId="0" fillId="0" borderId="7" pivotButton="0" quotePrefix="0" xfId="0"/>
    <xf numFmtId="0" fontId="4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3" fillId="0" borderId="16" applyAlignment="1" pivotButton="0" quotePrefix="0" xfId="0">
      <alignment horizontal="left" wrapText="1"/>
    </xf>
    <xf numFmtId="0" fontId="0" fillId="0" borderId="17" pivotButton="0" quotePrefix="0" xfId="0"/>
    <xf numFmtId="0" fontId="6" fillId="0" borderId="8" pivotButton="0" quotePrefix="0" xfId="0"/>
    <xf numFmtId="0" fontId="0" fillId="0" borderId="13" pivotButton="0" quotePrefix="0" xfId="0"/>
    <xf numFmtId="0" fontId="8" fillId="0" borderId="31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848583</colOff>
      <row>3</row>
      <rowOff>180478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4"/>
  <sheetViews>
    <sheetView showGridLines="0" tabSelected="1" workbookViewId="0">
      <selection activeCell="B6" sqref="B6"/>
    </sheetView>
  </sheetViews>
  <sheetFormatPr baseColWidth="8" defaultRowHeight="15.75"/>
  <cols>
    <col width="0.7109375" customWidth="1" style="1" min="1" max="1"/>
    <col width="19.5703125" customWidth="1" style="1" min="2" max="2"/>
    <col width="13.7109375" customWidth="1" style="1" min="3" max="3"/>
    <col width="11.85546875" customWidth="1" style="1" min="4" max="4"/>
    <col width="8.42578125" bestFit="1" customWidth="1" style="1" min="5" max="5"/>
    <col width="17.855468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>
        <f>info!B5</f>
        <v/>
      </c>
    </row>
    <row r="6">
      <c r="B6" s="2">
        <f>info!B6 &amp; " 2024"</f>
        <v/>
      </c>
    </row>
    <row r="7" ht="4.15" customHeight="1"/>
    <row r="8" ht="4.15" customHeight="1" thickBot="1"/>
    <row r="9">
      <c r="B9" s="34" t="inlineStr">
        <is>
          <t>Sales Performance</t>
        </is>
      </c>
      <c r="C9" s="36" t="n"/>
      <c r="D9" s="3" t="n"/>
      <c r="E9" s="34" t="inlineStr">
        <is>
          <t>Final Payment</t>
        </is>
      </c>
      <c r="F9" s="35" t="n"/>
      <c r="G9" s="36" t="n"/>
    </row>
    <row r="10">
      <c r="B10" s="22" t="inlineStr">
        <is>
          <t>Level 1 Sales</t>
        </is>
      </c>
      <c r="C10" s="14">
        <f>_xlfn.XLOOKUP("RM_L1_REV", payout!$G:$G, payout!$F:$F)</f>
        <v/>
      </c>
      <c r="E10" s="22" t="inlineStr">
        <is>
          <t>Level 1 Payout</t>
        </is>
      </c>
      <c r="F10" s="20" t="n"/>
      <c r="G10" s="7">
        <f>_xlfn.XLOOKUP("RM_L1_PO", payout!G:G,payout!F:F)</f>
        <v/>
      </c>
    </row>
    <row r="11" ht="16.5" customHeight="1">
      <c r="A11" s="6" t="n"/>
      <c r="B11" s="22" t="inlineStr">
        <is>
          <t>Level 2 Sales</t>
        </is>
      </c>
      <c r="C11" s="5">
        <f>_xlfn.XLOOKUP("RM_L2_REV", payout!$G:$G, payout!$F:$F)</f>
        <v/>
      </c>
      <c r="E11" s="22" t="inlineStr">
        <is>
          <t>Level 2 Payout</t>
        </is>
      </c>
      <c r="F11" s="20" t="n"/>
      <c r="G11" s="7">
        <f>_xlfn.XLOOKUP("RM_L2_PO",payout!G:G,payout!F:F)</f>
        <v/>
      </c>
    </row>
    <row r="12" ht="16.5" customHeight="1" thickBot="1">
      <c r="A12" s="6" t="n"/>
      <c r="B12" s="16" t="inlineStr">
        <is>
          <t>Level 3 Sales</t>
        </is>
      </c>
      <c r="C12" s="13">
        <f>_xlfn.XLOOKUP("RM_L3_REV", payout!$G:$G, payout!$F:$F)</f>
        <v/>
      </c>
      <c r="E12" s="32" t="inlineStr">
        <is>
          <t>Level 3 Payout</t>
        </is>
      </c>
      <c r="F12" s="33" t="n"/>
      <c r="G12" s="7">
        <f>_xlfn.XLOOKUP("RM_L3_PO",payout!G:G,payout!F:F)</f>
        <v/>
      </c>
    </row>
    <row r="13" ht="17.25" customHeight="1" thickBot="1" thickTop="1">
      <c r="B13" s="12" t="inlineStr">
        <is>
          <t>Total Sales</t>
        </is>
      </c>
      <c r="C13" s="13">
        <f>SUM(C10:C12)</f>
        <v/>
      </c>
      <c r="E13" s="23" t="inlineStr">
        <is>
          <t>Subtotal</t>
        </is>
      </c>
      <c r="F13" s="24" t="n"/>
      <c r="G13" s="15">
        <f>SUM(G10:G12)</f>
        <v/>
      </c>
    </row>
    <row r="14" ht="17.25" customHeight="1" thickBot="1" thickTop="1">
      <c r="E14" s="37" t="inlineStr">
        <is>
          <t>Other Adjustments</t>
        </is>
      </c>
      <c r="F14" s="38" t="n"/>
      <c r="G14" s="15">
        <f>IFERROR(_xlfn.XLOOKUP("ADJUSTMENTS", payout!G:G,payout!F:F), 0)</f>
        <v/>
      </c>
    </row>
    <row r="15" hidden="1" ht="16.5" customHeight="1" thickBot="1" thickTop="1">
      <c r="D15" s="6">
        <f>IF(G15&gt;0, 1, 0)</f>
        <v/>
      </c>
      <c r="E15" s="27" t="inlineStr">
        <is>
          <t>Guarantee Adjustment</t>
        </is>
      </c>
      <c r="F15" s="20" t="n"/>
      <c r="G15" s="13">
        <f>IFERROR(_xlfn.XLOOKUP("GUR_AMT",payout!G:G,payout!F:F), 0)</f>
        <v/>
      </c>
    </row>
    <row r="16" ht="17.25" customHeight="1" thickBot="1" thickTop="1">
      <c r="E16" s="23" t="inlineStr">
        <is>
          <t>Final Payout</t>
        </is>
      </c>
      <c r="F16" s="24" t="n"/>
      <c r="G16" s="8">
        <f>_xlfn.XLOOKUP("PO_AMT", payout!G:G,payout!F:F)</f>
        <v/>
      </c>
    </row>
    <row r="17" ht="17.25" customHeight="1" thickBot="1" thickTop="1">
      <c r="E17" s="39" t="inlineStr">
        <is>
          <t>YTD Payout</t>
        </is>
      </c>
      <c r="F17" s="40" t="n"/>
      <c r="G17" s="9">
        <f>_xlfn.XLOOKUP("YTD_PO", payout!G:G,payout!F:F)</f>
        <v/>
      </c>
    </row>
    <row r="18" ht="4.15" customHeight="1"/>
    <row r="19" ht="4.15" customHeight="1"/>
    <row r="20">
      <c r="B20" s="25" t="inlineStr">
        <is>
          <t xml:space="preserve">Opportunity Detail </t>
        </is>
      </c>
      <c r="C20" s="26" t="n"/>
      <c r="D20" s="26" t="n"/>
      <c r="E20" s="26" t="n"/>
      <c r="F20" s="26" t="n"/>
      <c r="G20" s="20" t="n"/>
    </row>
    <row r="21">
      <c r="B21" s="30" t="inlineStr">
        <is>
          <t>Account</t>
        </is>
      </c>
      <c r="C21" s="31" t="n"/>
      <c r="D21" s="28" t="inlineStr">
        <is>
          <t>Opp Name</t>
        </is>
      </c>
      <c r="E21" s="29" t="n"/>
      <c r="F21" s="17" t="inlineStr">
        <is>
          <t>Sales</t>
        </is>
      </c>
      <c r="G21" s="17" t="inlineStr">
        <is>
          <t>Units</t>
        </is>
      </c>
    </row>
    <row r="22">
      <c r="B22" s="21">
        <f>IF(LEN(detail!E2)&lt;1,"",detail!E2)</f>
        <v/>
      </c>
      <c r="C22" s="20" t="n"/>
      <c r="D22" s="19">
        <f>IF(LEN(detail!F2)&lt;1,"",detail!F2)</f>
        <v/>
      </c>
      <c r="E22" s="20" t="n"/>
      <c r="F22" s="11">
        <f>IF(LEN(detail!J2)&lt;1,"",detail!J2)</f>
        <v/>
      </c>
      <c r="G22" s="19">
        <f>IF(LEN(detail!I2)&lt;1,"",detail!I2)</f>
        <v/>
      </c>
    </row>
    <row r="23">
      <c r="B23" s="21">
        <f>IF(LEN(detail!E3)&lt;1,"",detail!E3)</f>
        <v/>
      </c>
      <c r="C23" s="20" t="n"/>
      <c r="D23" s="19">
        <f>IF(LEN(detail!F3)&lt;1,"",detail!F3)</f>
        <v/>
      </c>
      <c r="E23" s="20" t="n"/>
      <c r="F23" s="11">
        <f>IF(LEN(detail!J3)&lt;1,"",detail!J3)</f>
        <v/>
      </c>
      <c r="G23" s="19">
        <f>IF(LEN(detail!I3)&lt;1,"",detail!I3)</f>
        <v/>
      </c>
    </row>
    <row r="24">
      <c r="B24" s="21">
        <f>IF(LEN(detail!E4)&lt;1,"",detail!E4)</f>
        <v/>
      </c>
      <c r="C24" s="20" t="n"/>
      <c r="D24" s="19">
        <f>IF(LEN(detail!F4)&lt;1,"",detail!F4)</f>
        <v/>
      </c>
      <c r="E24" s="20" t="n"/>
      <c r="F24" s="11">
        <f>IF(LEN(detail!J4)&lt;1,"",detail!J4)</f>
        <v/>
      </c>
      <c r="G24" s="19">
        <f>IF(LEN(detail!I4)&lt;1,"",detail!I4)</f>
        <v/>
      </c>
    </row>
    <row r="25">
      <c r="B25" s="21">
        <f>IF(LEN(detail!E5)&lt;1,"",detail!E5)</f>
        <v/>
      </c>
      <c r="C25" s="20" t="n"/>
      <c r="D25" s="19">
        <f>IF(LEN(detail!F5)&lt;1,"",detail!F5)</f>
        <v/>
      </c>
      <c r="E25" s="20" t="n"/>
      <c r="F25" s="11">
        <f>IF(LEN(detail!J5)&lt;1,"",detail!J5)</f>
        <v/>
      </c>
      <c r="G25" s="19">
        <f>IF(LEN(detail!I5)&lt;1,"",detail!I5)</f>
        <v/>
      </c>
    </row>
    <row r="26">
      <c r="B26" s="21">
        <f>IF(LEN(detail!E6)&lt;1,"",detail!E6)</f>
        <v/>
      </c>
      <c r="C26" s="20" t="n"/>
      <c r="D26" s="19">
        <f>IF(LEN(detail!F6)&lt;1,"",detail!F6)</f>
        <v/>
      </c>
      <c r="E26" s="20" t="n"/>
      <c r="F26" s="11">
        <f>IF(LEN(detail!J6)&lt;1,"",detail!J6)</f>
        <v/>
      </c>
      <c r="G26" s="19">
        <f>IF(LEN(detail!I6)&lt;1,"",detail!I6)</f>
        <v/>
      </c>
    </row>
    <row r="27">
      <c r="B27" s="21">
        <f>IF(LEN(detail!E7)&lt;1,"",detail!E7)</f>
        <v/>
      </c>
      <c r="C27" s="20" t="n"/>
      <c r="D27" s="19">
        <f>IF(LEN(detail!F7)&lt;1,"",detail!F7)</f>
        <v/>
      </c>
      <c r="E27" s="20" t="n"/>
      <c r="F27" s="11">
        <f>IF(LEN(detail!J7)&lt;1,"",detail!J7)</f>
        <v/>
      </c>
      <c r="G27" s="19">
        <f>IF(LEN(detail!I7)&lt;1,"",detail!I7)</f>
        <v/>
      </c>
    </row>
    <row r="28">
      <c r="B28" s="21">
        <f>IF(LEN(detail!E8)&lt;1,"",detail!E8)</f>
        <v/>
      </c>
      <c r="C28" s="20" t="n"/>
      <c r="D28" s="19">
        <f>IF(LEN(detail!F8)&lt;1,"",detail!F8)</f>
        <v/>
      </c>
      <c r="E28" s="20" t="n"/>
      <c r="F28" s="11">
        <f>IF(LEN(detail!J8)&lt;1,"",detail!J8)</f>
        <v/>
      </c>
      <c r="G28" s="19">
        <f>IF(LEN(detail!I8)&lt;1,"",detail!I8)</f>
        <v/>
      </c>
    </row>
    <row r="29">
      <c r="B29" s="21">
        <f>IF(LEN(detail!E9)&lt;1,"",detail!E9)</f>
        <v/>
      </c>
      <c r="C29" s="20" t="n"/>
      <c r="D29" s="19">
        <f>IF(LEN(detail!F9)&lt;1,"",detail!F9)</f>
        <v/>
      </c>
      <c r="E29" s="20" t="n"/>
      <c r="F29" s="11">
        <f>IF(LEN(detail!J9)&lt;1,"",detail!J9)</f>
        <v/>
      </c>
      <c r="G29" s="19">
        <f>IF(LEN(detail!I9)&lt;1,"",detail!I9)</f>
        <v/>
      </c>
    </row>
    <row r="30">
      <c r="B30" s="21">
        <f>IF(LEN(detail!E10)&lt;1,"",detail!E10)</f>
        <v/>
      </c>
      <c r="C30" s="20" t="n"/>
      <c r="D30" s="19">
        <f>IF(LEN(detail!F10)&lt;1,"",detail!F10)</f>
        <v/>
      </c>
      <c r="E30" s="20" t="n"/>
      <c r="F30" s="11">
        <f>IF(LEN(detail!J10)&lt;1,"",detail!J10)</f>
        <v/>
      </c>
      <c r="G30" s="19">
        <f>IF(LEN(detail!I10)&lt;1,"",detail!I10)</f>
        <v/>
      </c>
    </row>
    <row r="31">
      <c r="B31" s="19">
        <f>IF(LEN(detail!E11)&lt;1,"",detail!E11)</f>
        <v/>
      </c>
      <c r="C31" s="20" t="n"/>
      <c r="D31" s="19">
        <f>IF(LEN(detail!F11)&lt;1,"",detail!F11)</f>
        <v/>
      </c>
      <c r="E31" s="20" t="n"/>
      <c r="F31" s="11">
        <f>IF(LEN(detail!J11)&lt;1,"",detail!J11)</f>
        <v/>
      </c>
      <c r="G31" s="19">
        <f>IF(LEN(detail!I11)&lt;1,"",detail!I11)</f>
        <v/>
      </c>
    </row>
    <row r="32">
      <c r="B32" s="19">
        <f>IF(LEN(detail!E12)&lt;1,"",detail!E12)</f>
        <v/>
      </c>
      <c r="C32" s="20" t="n"/>
      <c r="D32" s="19">
        <f>IF(LEN(detail!F12)&lt;1,"",detail!F12)</f>
        <v/>
      </c>
      <c r="E32" s="20" t="n"/>
      <c r="F32" s="11">
        <f>IF(LEN(detail!J12)&lt;1,"",detail!J12)</f>
        <v/>
      </c>
      <c r="G32" s="19">
        <f>IF(LEN(detail!I12)&lt;1,"",detail!I12)</f>
        <v/>
      </c>
    </row>
    <row r="33">
      <c r="B33" s="19">
        <f>IF(LEN(detail!E13)&lt;1,"",detail!E13)</f>
        <v/>
      </c>
      <c r="C33" s="20" t="n"/>
      <c r="D33" s="19">
        <f>IF(LEN(detail!F13)&lt;1,"",detail!F13)</f>
        <v/>
      </c>
      <c r="E33" s="20" t="n"/>
      <c r="F33" s="11">
        <f>IF(LEN(detail!J13)&lt;1,"",detail!J13)</f>
        <v/>
      </c>
      <c r="G33" s="19">
        <f>IF(LEN(detail!I13)&lt;1,"",detail!I13)</f>
        <v/>
      </c>
    </row>
    <row r="34">
      <c r="B34" s="19">
        <f>IF(LEN(detail!E14)&lt;1,"",detail!E14)</f>
        <v/>
      </c>
      <c r="C34" s="20" t="n"/>
      <c r="D34" s="19">
        <f>IF(LEN(detail!F14)&lt;1,"",detail!F14)</f>
        <v/>
      </c>
      <c r="E34" s="20" t="n"/>
      <c r="F34" s="11">
        <f>IF(LEN(detail!J14)&lt;1,"",detail!J14)</f>
        <v/>
      </c>
      <c r="G34" s="19">
        <f>IF(LEN(detail!I14)&lt;1,"",detail!I14)</f>
        <v/>
      </c>
    </row>
    <row r="35">
      <c r="B35" s="19">
        <f>IF(LEN(detail!E15)&lt;1,"",detail!E15)</f>
        <v/>
      </c>
      <c r="C35" s="20" t="n"/>
      <c r="D35" s="19">
        <f>IF(LEN(detail!F15)&lt;1,"",detail!F15)</f>
        <v/>
      </c>
      <c r="E35" s="20" t="n"/>
      <c r="F35" s="11">
        <f>IF(LEN(detail!J15)&lt;1,"",detail!J15)</f>
        <v/>
      </c>
      <c r="G35" s="19">
        <f>IF(LEN(detail!I15)&lt;1,"",detail!I15)</f>
        <v/>
      </c>
    </row>
    <row r="36">
      <c r="B36" s="19">
        <f>IF(LEN(detail!E16)&lt;1,"",detail!E16)</f>
        <v/>
      </c>
      <c r="C36" s="20" t="n"/>
      <c r="D36" s="19">
        <f>IF(LEN(detail!F16)&lt;1,"",detail!F16)</f>
        <v/>
      </c>
      <c r="E36" s="20" t="n"/>
      <c r="F36" s="11">
        <f>IF(LEN(detail!J16)&lt;1,"",detail!J16)</f>
        <v/>
      </c>
      <c r="G36" s="19">
        <f>IF(LEN(detail!I16)&lt;1,"",detail!I16)</f>
        <v/>
      </c>
    </row>
    <row r="37">
      <c r="B37" s="19">
        <f>IF(LEN(detail!E17)&lt;1,"",detail!E17)</f>
        <v/>
      </c>
      <c r="C37" s="20" t="n"/>
      <c r="D37" s="19">
        <f>IF(LEN(detail!F17)&lt;1,"",detail!F17)</f>
        <v/>
      </c>
      <c r="E37" s="20" t="n"/>
      <c r="F37" s="11">
        <f>IF(LEN(detail!J17)&lt;1,"",detail!J17)</f>
        <v/>
      </c>
      <c r="G37" s="19">
        <f>IF(LEN(detail!I17)&lt;1,"",detail!I17)</f>
        <v/>
      </c>
    </row>
    <row r="38">
      <c r="B38" s="19">
        <f>IF(LEN(detail!E18)&lt;1,"",detail!E18)</f>
        <v/>
      </c>
      <c r="C38" s="20" t="n"/>
      <c r="D38" s="19">
        <f>IF(LEN(detail!F18)&lt;1,"",detail!F18)</f>
        <v/>
      </c>
      <c r="E38" s="20" t="n"/>
      <c r="F38" s="11">
        <f>IF(LEN(detail!J18)&lt;1,"",detail!J18)</f>
        <v/>
      </c>
      <c r="G38" s="19">
        <f>IF(LEN(detail!I18)&lt;1,"",detail!I18)</f>
        <v/>
      </c>
    </row>
    <row r="39">
      <c r="B39" s="19">
        <f>IF(LEN(detail!E19)&lt;1,"",detail!E19)</f>
        <v/>
      </c>
      <c r="C39" s="20" t="n"/>
      <c r="D39" s="19">
        <f>IF(LEN(detail!F19)&lt;1,"",detail!F19)</f>
        <v/>
      </c>
      <c r="E39" s="20" t="n"/>
      <c r="F39" s="11">
        <f>IF(LEN(detail!J19)&lt;1,"",detail!J19)</f>
        <v/>
      </c>
      <c r="G39" s="19">
        <f>IF(LEN(detail!I19)&lt;1,"",detail!I19)</f>
        <v/>
      </c>
    </row>
    <row r="40">
      <c r="B40" s="19">
        <f>IF(LEN(detail!E20)&lt;1,"",detail!E20)</f>
        <v/>
      </c>
      <c r="C40" s="20" t="n"/>
      <c r="D40" s="19">
        <f>IF(LEN(detail!F20)&lt;1,"",detail!F20)</f>
        <v/>
      </c>
      <c r="E40" s="20" t="n"/>
      <c r="F40" s="11">
        <f>IF(LEN(detail!J20)&lt;1,"",detail!J20)</f>
        <v/>
      </c>
      <c r="G40" s="19">
        <f>IF(LEN(detail!I20)&lt;1,"",detail!I20)</f>
        <v/>
      </c>
    </row>
    <row r="41">
      <c r="B41" s="19">
        <f>IF(LEN(detail!E21)&lt;1,"",detail!E21)</f>
        <v/>
      </c>
      <c r="C41" s="20" t="n"/>
      <c r="D41" s="19">
        <f>IF(LEN(detail!F21)&lt;1,"",detail!F21)</f>
        <v/>
      </c>
      <c r="E41" s="20" t="n"/>
      <c r="F41" s="11">
        <f>IF(LEN(detail!J21)&lt;1,"",detail!J21)</f>
        <v/>
      </c>
      <c r="G41" s="19">
        <f>IF(LEN(detail!I21)&lt;1,"",detail!I21)</f>
        <v/>
      </c>
    </row>
    <row r="42">
      <c r="B42" s="19">
        <f>IF(LEN(detail!E22)&lt;1,"",detail!E22)</f>
        <v/>
      </c>
      <c r="C42" s="20" t="n"/>
      <c r="D42" s="19">
        <f>IF(LEN(detail!F22)&lt;1,"",detail!F22)</f>
        <v/>
      </c>
      <c r="E42" s="20" t="n"/>
      <c r="F42" s="11">
        <f>IF(LEN(detail!J22)&lt;1,"",detail!J22)</f>
        <v/>
      </c>
      <c r="G42" s="19">
        <f>IF(LEN(detail!I22)&lt;1,"",detail!I22)</f>
        <v/>
      </c>
    </row>
    <row r="43">
      <c r="B43" s="19">
        <f>IF(LEN(detail!E23)&lt;1,"",detail!E23)</f>
        <v/>
      </c>
      <c r="C43" s="20" t="n"/>
      <c r="D43" s="19">
        <f>IF(LEN(detail!F23)&lt;1,"",detail!F23)</f>
        <v/>
      </c>
      <c r="E43" s="20" t="n"/>
      <c r="F43" s="11">
        <f>IF(LEN(detail!J23)&lt;1,"",detail!J23)</f>
        <v/>
      </c>
      <c r="G43" s="19">
        <f>IF(LEN(detail!I23)&lt;1,"",detail!I23)</f>
        <v/>
      </c>
    </row>
    <row r="44">
      <c r="B44" s="19">
        <f>IF(LEN(detail!E24)&lt;1,"",detail!E24)</f>
        <v/>
      </c>
      <c r="C44" s="20" t="n"/>
      <c r="D44" s="19">
        <f>IF(LEN(detail!F24)&lt;1,"",detail!F24)</f>
        <v/>
      </c>
      <c r="E44" s="20" t="n"/>
      <c r="F44" s="11">
        <f>IF(LEN(detail!J24)&lt;1,"",detail!J24)</f>
        <v/>
      </c>
      <c r="G44" s="19">
        <f>IF(LEN(detail!I24)&lt;1,"",detail!I24)</f>
        <v/>
      </c>
    </row>
  </sheetData>
  <mergeCells count="59">
    <mergeCell ref="E12:F12"/>
    <mergeCell ref="B25:C25"/>
    <mergeCell ref="D34:E34"/>
    <mergeCell ref="B22:C22"/>
    <mergeCell ref="E9:G9"/>
    <mergeCell ref="D22:E22"/>
    <mergeCell ref="E14:F14"/>
    <mergeCell ref="B31:C31"/>
    <mergeCell ref="B27:C27"/>
    <mergeCell ref="D31:E31"/>
    <mergeCell ref="E17:F17"/>
    <mergeCell ref="D36:E36"/>
    <mergeCell ref="D40:E40"/>
    <mergeCell ref="B43:C43"/>
    <mergeCell ref="D21:E21"/>
    <mergeCell ref="B39:C39"/>
    <mergeCell ref="B21:C21"/>
    <mergeCell ref="D44:E44"/>
    <mergeCell ref="E10:F10"/>
    <mergeCell ref="D27:E27"/>
    <mergeCell ref="B42:C42"/>
    <mergeCell ref="B23:C23"/>
    <mergeCell ref="D32:E32"/>
    <mergeCell ref="E13:F13"/>
    <mergeCell ref="D41:E41"/>
    <mergeCell ref="B20:G20"/>
    <mergeCell ref="B44:C44"/>
    <mergeCell ref="B38:C38"/>
    <mergeCell ref="B29:C29"/>
    <mergeCell ref="E15:F15"/>
    <mergeCell ref="D43:E43"/>
    <mergeCell ref="B37:C37"/>
    <mergeCell ref="B34:C34"/>
    <mergeCell ref="E11:F11"/>
    <mergeCell ref="D37:E37"/>
    <mergeCell ref="B28:C28"/>
    <mergeCell ref="D28:E28"/>
    <mergeCell ref="B40:C40"/>
    <mergeCell ref="B9:C9"/>
    <mergeCell ref="D39:E39"/>
    <mergeCell ref="D25:E25"/>
    <mergeCell ref="B30:C30"/>
    <mergeCell ref="B24:C24"/>
    <mergeCell ref="E16:F16"/>
    <mergeCell ref="B33:C33"/>
    <mergeCell ref="D30:E30"/>
    <mergeCell ref="D42:E42"/>
    <mergeCell ref="D33:E33"/>
    <mergeCell ref="D24:E24"/>
    <mergeCell ref="D29:E29"/>
    <mergeCell ref="D23:E23"/>
    <mergeCell ref="D38:E38"/>
    <mergeCell ref="B36:C36"/>
    <mergeCell ref="B32:C32"/>
    <mergeCell ref="B26:C26"/>
    <mergeCell ref="B41:C41"/>
    <mergeCell ref="D26:E26"/>
    <mergeCell ref="B35:C35"/>
    <mergeCell ref="D35:E35"/>
  </mergeCells>
  <conditionalFormatting sqref="B22:B44 D22:D44 F22:G44">
    <cfRule type="containsErrors" priority="1" dxfId="0">
      <formula>ISERROR(B22)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YYYYMM</t>
        </is>
      </c>
      <c r="B1" s="41" t="inlineStr">
        <is>
          <t>EID</t>
        </is>
      </c>
      <c r="C1" s="41" t="inlineStr">
        <is>
          <t>YYYYQQ</t>
        </is>
      </c>
      <c r="D1" s="41" t="inlineStr">
        <is>
          <t>ROLE</t>
        </is>
      </c>
      <c r="E1" s="41" t="inlineStr">
        <is>
          <t>STATUS</t>
        </is>
      </c>
      <c r="F1" s="41" t="inlineStr">
        <is>
          <t>VALUE</t>
        </is>
      </c>
      <c r="G1" s="41" t="inlineStr">
        <is>
          <t>CATEGORY</t>
        </is>
      </c>
      <c r="H1" s="41" t="inlineStr">
        <is>
          <t>Notes</t>
        </is>
      </c>
    </row>
    <row r="2">
      <c r="A2" t="inlineStr">
        <is>
          <t>2024_05</t>
        </is>
      </c>
      <c r="B2" t="inlineStr">
        <is>
          <t>jgarner@cvrx.com</t>
        </is>
      </c>
      <c r="C2" t="inlineStr">
        <is>
          <t>2024_Q2</t>
        </is>
      </c>
      <c r="D2" t="inlineStr">
        <is>
          <t>REP</t>
        </is>
      </c>
      <c r="E2" t="inlineStr">
        <is>
          <t>ACTIVE</t>
        </is>
      </c>
      <c r="F2" t="n">
        <v>39821.4</v>
      </c>
      <c r="G2" t="inlineStr">
        <is>
          <t>YTD_PO</t>
        </is>
      </c>
    </row>
    <row r="3">
      <c r="A3" t="inlineStr">
        <is>
          <t>2024_05</t>
        </is>
      </c>
      <c r="B3" t="inlineStr">
        <is>
          <t>jgarner@cvrx.com</t>
        </is>
      </c>
      <c r="C3" t="inlineStr">
        <is>
          <t>2024_Q2</t>
        </is>
      </c>
      <c r="D3" t="inlineStr">
        <is>
          <t>RM</t>
        </is>
      </c>
      <c r="E3" t="inlineStr">
        <is>
          <t>ACTIVE</t>
        </is>
      </c>
      <c r="F3" t="n">
        <v>0</v>
      </c>
      <c r="G3" t="inlineStr">
        <is>
          <t>QTY</t>
        </is>
      </c>
    </row>
    <row r="4">
      <c r="A4" t="inlineStr">
        <is>
          <t>2024_05</t>
        </is>
      </c>
      <c r="B4" t="inlineStr">
        <is>
          <t>jgarner@cvrx.com</t>
        </is>
      </c>
      <c r="C4" t="inlineStr">
        <is>
          <t>2024_Q2</t>
        </is>
      </c>
      <c r="D4" t="inlineStr">
        <is>
          <t>RM</t>
        </is>
      </c>
      <c r="E4" t="inlineStr">
        <is>
          <t>ACTIVE</t>
        </is>
      </c>
      <c r="F4" t="n">
        <v>0</v>
      </c>
      <c r="G4" t="inlineStr">
        <is>
          <t>SALES</t>
        </is>
      </c>
    </row>
    <row r="5">
      <c r="A5" t="inlineStr">
        <is>
          <t>2024_05</t>
        </is>
      </c>
      <c r="B5" t="inlineStr">
        <is>
          <t>jgarner@cvrx.com</t>
        </is>
      </c>
      <c r="C5" t="inlineStr">
        <is>
          <t>2024_Q2</t>
        </is>
      </c>
      <c r="D5" t="inlineStr">
        <is>
          <t>RM</t>
        </is>
      </c>
      <c r="E5" t="inlineStr">
        <is>
          <t>ACTIVE</t>
        </is>
      </c>
      <c r="F5" t="n">
        <v>0</v>
      </c>
      <c r="G5" t="inlineStr">
        <is>
          <t>GUR_ADJ</t>
        </is>
      </c>
    </row>
    <row r="6">
      <c r="A6" t="inlineStr">
        <is>
          <t>2024_05</t>
        </is>
      </c>
      <c r="B6" t="inlineStr">
        <is>
          <t>jgarner@cvrx.com</t>
        </is>
      </c>
      <c r="C6" t="inlineStr">
        <is>
          <t>2024_Q2</t>
        </is>
      </c>
      <c r="D6" t="inlineStr">
        <is>
          <t>RM</t>
        </is>
      </c>
      <c r="E6" t="inlineStr">
        <is>
          <t>ACTIVE</t>
        </is>
      </c>
      <c r="F6" t="n">
        <v>0</v>
      </c>
      <c r="G6" t="inlineStr">
        <is>
          <t>RM_L1_PO</t>
        </is>
      </c>
    </row>
    <row r="7">
      <c r="A7" t="inlineStr">
        <is>
          <t>2024_05</t>
        </is>
      </c>
      <c r="B7" t="inlineStr">
        <is>
          <t>jgarner@cvrx.com</t>
        </is>
      </c>
      <c r="C7" t="inlineStr">
        <is>
          <t>2024_Q2</t>
        </is>
      </c>
      <c r="D7" t="inlineStr">
        <is>
          <t>RM</t>
        </is>
      </c>
      <c r="E7" t="inlineStr">
        <is>
          <t>ACTIVE</t>
        </is>
      </c>
      <c r="F7" t="n">
        <v>0</v>
      </c>
      <c r="G7" t="inlineStr">
        <is>
          <t>RM_L2_PO</t>
        </is>
      </c>
    </row>
    <row r="8">
      <c r="A8" t="inlineStr">
        <is>
          <t>2024_05</t>
        </is>
      </c>
      <c r="B8" t="inlineStr">
        <is>
          <t>jgarner@cvrx.com</t>
        </is>
      </c>
      <c r="C8" t="inlineStr">
        <is>
          <t>2024_Q2</t>
        </is>
      </c>
      <c r="D8" t="inlineStr">
        <is>
          <t>RM</t>
        </is>
      </c>
      <c r="E8" t="inlineStr">
        <is>
          <t>ACTIVE</t>
        </is>
      </c>
      <c r="F8" t="n">
        <v>0</v>
      </c>
      <c r="G8" t="inlineStr">
        <is>
          <t>RM_L3_PO</t>
        </is>
      </c>
    </row>
    <row r="9">
      <c r="A9" t="inlineStr">
        <is>
          <t>2024_05</t>
        </is>
      </c>
      <c r="B9" t="inlineStr">
        <is>
          <t>jgarner@cvrx.com</t>
        </is>
      </c>
      <c r="C9" t="inlineStr">
        <is>
          <t>2024_Q2</t>
        </is>
      </c>
      <c r="D9" t="inlineStr">
        <is>
          <t>RM</t>
        </is>
      </c>
      <c r="E9" t="inlineStr">
        <is>
          <t>ACTIVE</t>
        </is>
      </c>
      <c r="F9" t="n">
        <v>0</v>
      </c>
      <c r="G9" t="inlineStr">
        <is>
          <t>RM_L1_REV</t>
        </is>
      </c>
    </row>
    <row r="10">
      <c r="A10" t="inlineStr">
        <is>
          <t>2024_05</t>
        </is>
      </c>
      <c r="B10" t="inlineStr">
        <is>
          <t>jgarner@cvrx.com</t>
        </is>
      </c>
      <c r="C10" t="inlineStr">
        <is>
          <t>2024_Q2</t>
        </is>
      </c>
      <c r="D10" t="inlineStr">
        <is>
          <t>RM</t>
        </is>
      </c>
      <c r="E10" t="inlineStr">
        <is>
          <t>ACTIVE</t>
        </is>
      </c>
      <c r="F10" t="n">
        <v>0</v>
      </c>
      <c r="G10" t="inlineStr">
        <is>
          <t>RM_L2_REV</t>
        </is>
      </c>
    </row>
    <row r="11">
      <c r="A11" t="inlineStr">
        <is>
          <t>2024_05</t>
        </is>
      </c>
      <c r="B11" t="inlineStr">
        <is>
          <t>jgarner@cvrx.com</t>
        </is>
      </c>
      <c r="C11" t="inlineStr">
        <is>
          <t>2024_Q2</t>
        </is>
      </c>
      <c r="D11" t="inlineStr">
        <is>
          <t>RM</t>
        </is>
      </c>
      <c r="E11" t="inlineStr">
        <is>
          <t>ACTIVE</t>
        </is>
      </c>
      <c r="F11" t="n">
        <v>0</v>
      </c>
      <c r="G11" t="inlineStr">
        <is>
          <t>RM_L3_REV</t>
        </is>
      </c>
    </row>
    <row r="12">
      <c r="A12" t="inlineStr">
        <is>
          <t>2024_05</t>
        </is>
      </c>
      <c r="B12" t="inlineStr">
        <is>
          <t>jgarner@cvrx.com</t>
        </is>
      </c>
      <c r="C12" t="inlineStr">
        <is>
          <t>2024_Q2</t>
        </is>
      </c>
      <c r="D12" t="inlineStr">
        <is>
          <t>RM</t>
        </is>
      </c>
      <c r="E12" t="inlineStr">
        <is>
          <t>ACTIVE</t>
        </is>
      </c>
      <c r="F12" t="n">
        <v>0</v>
      </c>
      <c r="G12" t="inlineStr">
        <is>
          <t>EARNED_MNTH_PO</t>
        </is>
      </c>
    </row>
    <row r="13">
      <c r="A13" t="inlineStr">
        <is>
          <t>2024_05</t>
        </is>
      </c>
      <c r="B13" t="inlineStr">
        <is>
          <t>jgarner@cvrx.com</t>
        </is>
      </c>
      <c r="C13" t="inlineStr">
        <is>
          <t>2024_Q2</t>
        </is>
      </c>
      <c r="D13" t="inlineStr">
        <is>
          <t>RM</t>
        </is>
      </c>
      <c r="E13" t="inlineStr">
        <is>
          <t>ACTIVE</t>
        </is>
      </c>
      <c r="F13" t="n">
        <v>0</v>
      </c>
      <c r="G13" t="inlineStr">
        <is>
          <t>EARNED_QTD_PO</t>
        </is>
      </c>
    </row>
    <row r="14">
      <c r="A14" t="inlineStr">
        <is>
          <t>2024_05</t>
        </is>
      </c>
      <c r="B14" t="inlineStr">
        <is>
          <t>jgarner@cvrx.com</t>
        </is>
      </c>
      <c r="C14" t="inlineStr">
        <is>
          <t>2024_Q2</t>
        </is>
      </c>
      <c r="D14" t="inlineStr">
        <is>
          <t>RM</t>
        </is>
      </c>
      <c r="E14" t="inlineStr">
        <is>
          <t>ACTIVE</t>
        </is>
      </c>
      <c r="F14" t="n">
        <v>0</v>
      </c>
      <c r="G14" t="inlineStr">
        <is>
          <t>PO_AMT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6"/>
  <sheetViews>
    <sheetView workbookViewId="0">
      <selection activeCell="D9" sqref="D9"/>
    </sheetView>
  </sheetViews>
  <sheetFormatPr baseColWidth="8" defaultRowHeight="15"/>
  <cols>
    <col width="23.7109375" bestFit="1" customWidth="1" min="2" max="2"/>
  </cols>
  <sheetData>
    <row r="1">
      <c r="A1" t="inlineStr">
        <is>
          <t>Name:</t>
        </is>
      </c>
      <c r="B1" t="inlineStr">
        <is>
          <t>Jordan Garner</t>
        </is>
      </c>
    </row>
    <row r="2">
      <c r="A2" t="inlineStr">
        <is>
          <t>Email:</t>
        </is>
      </c>
      <c r="B2" t="inlineStr">
        <is>
          <t>jgarner@cvrx.com</t>
        </is>
      </c>
    </row>
    <row r="3">
      <c r="A3" t="inlineStr">
        <is>
          <t>RM:</t>
        </is>
      </c>
    </row>
    <row r="4">
      <c r="A4" t="inlineStr">
        <is>
          <t>Territory:</t>
        </is>
      </c>
      <c r="B4" t="inlineStr">
        <is>
          <t>HEARTLAND</t>
        </is>
      </c>
    </row>
    <row r="5">
      <c r="A5" t="inlineStr">
        <is>
          <t>Role:</t>
        </is>
      </c>
      <c r="B5" t="inlineStr">
        <is>
          <t>Region Manager</t>
        </is>
      </c>
    </row>
    <row r="6">
      <c r="A6" t="inlineStr">
        <is>
          <t>Month:</t>
        </is>
      </c>
      <c r="B6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AD_EID</t>
        </is>
      </c>
      <c r="B1" s="41" t="inlineStr">
        <is>
          <t>SALES_CREDIT_RM_EMAIL</t>
        </is>
      </c>
      <c r="C1" s="41" t="inlineStr">
        <is>
          <t>ROLE</t>
        </is>
      </c>
      <c r="D1" s="41" t="inlineStr">
        <is>
          <t>CLOSEDATE</t>
        </is>
      </c>
      <c r="E1" s="41" t="inlineStr">
        <is>
          <t>ACT_NAME</t>
        </is>
      </c>
      <c r="F1" s="41" t="inlineStr">
        <is>
          <t>OPP_NAME</t>
        </is>
      </c>
      <c r="G1" s="41" t="inlineStr">
        <is>
          <t>CLOSE_YYYYMM</t>
        </is>
      </c>
      <c r="H1" s="41" t="inlineStr">
        <is>
          <t>CLOSE_YYYYQQ</t>
        </is>
      </c>
      <c r="I1" s="41" t="inlineStr">
        <is>
          <t>QTY</t>
        </is>
      </c>
      <c r="J1" s="41" t="inlineStr">
        <is>
          <t>SALES</t>
        </is>
      </c>
      <c r="K1" s="41" t="inlineStr">
        <is>
          <t>ASP</t>
        </is>
      </c>
      <c r="L1" s="41" t="inlineStr">
        <is>
          <t>QTD_UNITS</t>
        </is>
      </c>
      <c r="M1" s="41" t="inlineStr">
        <is>
          <t>QTD_SALES</t>
        </is>
      </c>
      <c r="N1" s="41" t="inlineStr">
        <is>
          <t>RM_L1_REV</t>
        </is>
      </c>
      <c r="O1" s="41" t="inlineStr">
        <is>
          <t>RM_L2_REV</t>
        </is>
      </c>
      <c r="P1" s="41" t="inlineStr">
        <is>
          <t>RM_L3_REV</t>
        </is>
      </c>
      <c r="Q1" s="41" t="inlineStr">
        <is>
          <t>L1</t>
        </is>
      </c>
      <c r="R1" s="41" t="inlineStr">
        <is>
          <t>L2</t>
        </is>
      </c>
      <c r="S1" s="41" t="inlineStr">
        <is>
          <t>L3</t>
        </is>
      </c>
      <c r="T1" s="41" t="inlineStr">
        <is>
          <t>AD_SALES</t>
        </is>
      </c>
      <c r="U1" s="41" t="inlineStr">
        <is>
          <t>RM_L1_PO</t>
        </is>
      </c>
      <c r="V1" s="41" t="inlineStr">
        <is>
          <t>RM_L2_PO</t>
        </is>
      </c>
      <c r="W1" s="41" t="inlineStr">
        <is>
          <t>RM_L3_PO</t>
        </is>
      </c>
    </row>
    <row r="2">
      <c r="A2" t="inlineStr">
        <is>
          <t>jheimsoth@cvrx.com</t>
        </is>
      </c>
      <c r="B2" t="inlineStr">
        <is>
          <t>jgarner@cvrx.com</t>
        </is>
      </c>
      <c r="C2" t="inlineStr">
        <is>
          <t>RM</t>
        </is>
      </c>
      <c r="D2" t="inlineStr">
        <is>
          <t>May  1 2024 12:00AM</t>
        </is>
      </c>
      <c r="G2" t="inlineStr">
        <is>
          <t>2024_05</t>
        </is>
      </c>
      <c r="H2" t="inlineStr">
        <is>
          <t>2024_Q2</t>
        </is>
      </c>
      <c r="I2" t="n">
        <v>0</v>
      </c>
      <c r="J2" t="n">
        <v>0</v>
      </c>
      <c r="N2" t="n">
        <v>0</v>
      </c>
      <c r="O2" t="n">
        <v>0</v>
      </c>
      <c r="P2" t="n">
        <v>0</v>
      </c>
      <c r="Q2" t="n">
        <v>0.0463</v>
      </c>
      <c r="R2" t="n">
        <v>0.0838</v>
      </c>
      <c r="S2" t="n">
        <v>0.0838</v>
      </c>
      <c r="T2" t="n">
        <v>0</v>
      </c>
      <c r="U2" t="n">
        <v>0</v>
      </c>
      <c r="V2" t="n">
        <v>0</v>
      </c>
      <c r="W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2024-06-21T22:46:07Z</dcterms:modified>
  <cp:lastModifiedBy>Alan Sorensen</cp:lastModifiedBy>
  <cp:lastPrinted>2024-06-11T23:23:35Z</cp:lastPrinted>
</cp:coreProperties>
</file>