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Water Quality/DGT/"/>
    </mc:Choice>
  </mc:AlternateContent>
  <bookViews>
    <workbookView xWindow="320" yWindow="760" windowWidth="33540" windowHeight="19280" tabRatio="500" activeTab="1"/>
  </bookViews>
  <sheets>
    <sheet name="3.25" sheetId="1" r:id="rId1"/>
    <sheet name="Sheet7" sheetId="9" r:id="rId2"/>
    <sheet name="Sheet1" sheetId="2" r:id="rId3"/>
    <sheet name="equation" sheetId="3" r:id="rId4"/>
    <sheet name="Tempavg" sheetId="4" r:id="rId5"/>
    <sheet name="DGT1" sheetId="5" r:id="rId6"/>
    <sheet name="DGT2" sheetId="6" r:id="rId7"/>
    <sheet name="Elution" sheetId="7" r:id="rId8"/>
    <sheet name="Dilution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" i="9"/>
  <c r="J2" i="9"/>
  <c r="B36" i="9"/>
  <c r="E16" i="3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" i="9"/>
  <c r="G50" i="6"/>
  <c r="F50" i="6"/>
  <c r="E50" i="6"/>
  <c r="D50" i="6"/>
  <c r="C50" i="6"/>
  <c r="B50" i="6"/>
  <c r="G41" i="5"/>
  <c r="F41" i="5"/>
  <c r="E41" i="5"/>
  <c r="D41" i="5"/>
  <c r="C41" i="5"/>
  <c r="B41" i="5"/>
  <c r="K16" i="5"/>
  <c r="K15" i="5"/>
  <c r="L15" i="5"/>
  <c r="D20" i="3"/>
  <c r="E20" i="3"/>
  <c r="F20" i="3"/>
  <c r="G20" i="3"/>
  <c r="D19" i="3"/>
  <c r="E19" i="3"/>
  <c r="F19" i="3"/>
  <c r="G19" i="3"/>
  <c r="D18" i="3"/>
  <c r="E18" i="3"/>
  <c r="F18" i="3"/>
  <c r="G18" i="3"/>
  <c r="D17" i="3"/>
  <c r="E17" i="3"/>
  <c r="F17" i="3"/>
  <c r="G17" i="3"/>
  <c r="D16" i="3"/>
  <c r="F16" i="3"/>
  <c r="G16" i="3"/>
  <c r="D15" i="3"/>
  <c r="E15" i="3"/>
  <c r="F15" i="3"/>
  <c r="G15" i="3"/>
  <c r="D14" i="3"/>
  <c r="E14" i="3"/>
  <c r="F14" i="3"/>
  <c r="G14" i="3"/>
  <c r="D13" i="3"/>
  <c r="E13" i="3"/>
  <c r="F13" i="3"/>
  <c r="G13" i="3"/>
  <c r="C12" i="3"/>
  <c r="D12" i="3"/>
  <c r="E12" i="3"/>
  <c r="F12" i="3"/>
  <c r="G12" i="3"/>
  <c r="K5" i="3"/>
  <c r="K6" i="3"/>
</calcChain>
</file>

<file path=xl/sharedStrings.xml><?xml version="1.0" encoding="utf-8"?>
<sst xmlns="http://schemas.openxmlformats.org/spreadsheetml/2006/main" count="1297" uniqueCount="173">
  <si>
    <t>CERC #</t>
  </si>
  <si>
    <t>Field/Lab ID</t>
  </si>
  <si>
    <t>Sample Type</t>
  </si>
  <si>
    <t>Date</t>
  </si>
  <si>
    <t>Units</t>
  </si>
  <si>
    <t>Li</t>
  </si>
  <si>
    <t>Be</t>
  </si>
  <si>
    <t>B</t>
  </si>
  <si>
    <t>Na</t>
  </si>
  <si>
    <t>Mg</t>
  </si>
  <si>
    <t>Al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</si>
  <si>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</si>
  <si>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</si>
  <si>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</si>
  <si>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</si>
  <si>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</si>
  <si>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</si>
  <si>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</si>
  <si>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</si>
  <si>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</si>
  <si>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</si>
  <si>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</si>
  <si>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</si>
  <si>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</si>
  <si>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</si>
  <si>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</si>
  <si>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</si>
  <si>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Y</t>
  </si>
  <si>
    <t>Mo</t>
  </si>
  <si>
    <t>Ag</t>
  </si>
  <si>
    <t>Cd</t>
  </si>
  <si>
    <t>Sn</t>
  </si>
  <si>
    <t>Sb</t>
  </si>
  <si>
    <t>Ba</t>
  </si>
  <si>
    <t>W</t>
  </si>
  <si>
    <t>Tl</t>
  </si>
  <si>
    <t>Pb</t>
  </si>
  <si>
    <t>Bi</t>
  </si>
  <si>
    <t>Th</t>
  </si>
  <si>
    <t>U</t>
  </si>
  <si>
    <t>1CO810D</t>
  </si>
  <si>
    <t>Diluted DGT Extract</t>
  </si>
  <si>
    <t>_g/L</t>
  </si>
  <si>
    <t>&lt; 5</t>
  </si>
  <si>
    <t>&lt; 10</t>
  </si>
  <si>
    <t>&lt; 200</t>
  </si>
  <si>
    <t>&lt; 100</t>
  </si>
  <si>
    <t>&lt; 3</t>
  </si>
  <si>
    <t>&lt; 2</t>
  </si>
  <si>
    <t>2CO810D</t>
  </si>
  <si>
    <t>&lt; 400</t>
  </si>
  <si>
    <t>1IS811D</t>
  </si>
  <si>
    <t>2IS811D</t>
  </si>
  <si>
    <t>1HA812D</t>
  </si>
  <si>
    <t>2HA812D</t>
  </si>
  <si>
    <t>1MA813D</t>
  </si>
  <si>
    <t>2MA813D</t>
  </si>
  <si>
    <t>1JE814D</t>
  </si>
  <si>
    <t>2JE814D</t>
  </si>
  <si>
    <t>&lt; 50</t>
  </si>
  <si>
    <t>1SW815D</t>
  </si>
  <si>
    <t>2SW815D</t>
  </si>
  <si>
    <t>1CO910D</t>
  </si>
  <si>
    <t>2CO910D</t>
  </si>
  <si>
    <t>1IS911D</t>
  </si>
  <si>
    <t>2IS911D</t>
  </si>
  <si>
    <t>1HA912D</t>
  </si>
  <si>
    <t>2HA912D</t>
  </si>
  <si>
    <t>1MA913D</t>
  </si>
  <si>
    <t>2MA913D</t>
  </si>
  <si>
    <t>1JE914D</t>
  </si>
  <si>
    <t>2JE914D</t>
  </si>
  <si>
    <t>1SW915D</t>
  </si>
  <si>
    <t>2SW915D</t>
  </si>
  <si>
    <t>3CO619D</t>
  </si>
  <si>
    <t>Diluted Std Ref</t>
  </si>
  <si>
    <t>4CO619D</t>
  </si>
  <si>
    <t>5CO619D</t>
  </si>
  <si>
    <t>1CO619D</t>
  </si>
  <si>
    <t>&lt; 1000</t>
  </si>
  <si>
    <t>2CO619D</t>
  </si>
  <si>
    <t>6CO619D</t>
  </si>
  <si>
    <t>Temperature</t>
  </si>
  <si>
    <t>Estimate of DGT accumulation</t>
  </si>
  <si>
    <t>adjustable parameter</t>
  </si>
  <si>
    <t>g =</t>
  </si>
  <si>
    <t>cm</t>
  </si>
  <si>
    <t>resin capacity</t>
  </si>
  <si>
    <t>C_DGT = (M*g)/(D*t*A)</t>
  </si>
  <si>
    <t>D =</t>
  </si>
  <si>
    <t>cm2/s</t>
  </si>
  <si>
    <t>Zn at 20 deg C</t>
  </si>
  <si>
    <t>1 day deployment</t>
  </si>
  <si>
    <t>M = C_elute* (V_HNO3 + V_gel)/f_e</t>
  </si>
  <si>
    <t>A =</t>
  </si>
  <si>
    <t>cm2</t>
  </si>
  <si>
    <t>mM</t>
  </si>
  <si>
    <t>V_HNO3 =</t>
  </si>
  <si>
    <t>L</t>
  </si>
  <si>
    <t>ug/L Zn</t>
  </si>
  <si>
    <t>For Zn, C_DGT ~ C_diss</t>
  </si>
  <si>
    <t>V_gel =</t>
  </si>
  <si>
    <t>ug in 1 mL</t>
  </si>
  <si>
    <t>values in dark red exceed resin capacity</t>
  </si>
  <si>
    <t>f_e =</t>
  </si>
  <si>
    <t>C_diss =</t>
  </si>
  <si>
    <t>ug/L</t>
  </si>
  <si>
    <t>C_diss (ug/L)</t>
  </si>
  <si>
    <t>dilute to 25 mL</t>
  </si>
  <si>
    <t>Time (d)</t>
  </si>
  <si>
    <t>Time (hr)</t>
  </si>
  <si>
    <t>Time (s)</t>
  </si>
  <si>
    <t>Mass (ug)</t>
  </si>
  <si>
    <t>C_ICPMS (ug/L)</t>
  </si>
  <si>
    <t>equat</t>
  </si>
  <si>
    <t>D (E-6 cm2/sec)</t>
  </si>
  <si>
    <t>°C</t>
  </si>
  <si>
    <t>P</t>
  </si>
  <si>
    <t>Al_Constant</t>
  </si>
  <si>
    <t>K_constant</t>
  </si>
  <si>
    <t>Fe_C</t>
  </si>
  <si>
    <t>Mn_C</t>
  </si>
  <si>
    <t>Cr_C</t>
  </si>
  <si>
    <t>Ni_C</t>
  </si>
  <si>
    <t>Cu_C</t>
  </si>
  <si>
    <t>Zn_C</t>
  </si>
  <si>
    <t>Coulter</t>
  </si>
  <si>
    <t>Issaquah</t>
  </si>
  <si>
    <t>Harris</t>
  </si>
  <si>
    <t>May</t>
  </si>
  <si>
    <t>Jenkins</t>
  </si>
  <si>
    <t>Swamp</t>
  </si>
  <si>
    <t>Average</t>
  </si>
  <si>
    <t>Sample ID</t>
  </si>
  <si>
    <t>Bottle Weight</t>
  </si>
  <si>
    <t>HNO3</t>
  </si>
  <si>
    <t>HNO3 + H2O</t>
  </si>
  <si>
    <t>1CO810</t>
  </si>
  <si>
    <t>2CO810</t>
  </si>
  <si>
    <t>1IS811</t>
  </si>
  <si>
    <t>2IS811</t>
  </si>
  <si>
    <t>1HA812</t>
  </si>
  <si>
    <t>2HA812</t>
  </si>
  <si>
    <t>1MA813</t>
  </si>
  <si>
    <t>2MA813</t>
  </si>
  <si>
    <t>1JE814</t>
  </si>
  <si>
    <t>2JE814</t>
  </si>
  <si>
    <t>1SW815</t>
  </si>
  <si>
    <t>2SW815</t>
  </si>
  <si>
    <t>1CO910</t>
  </si>
  <si>
    <t>2CO910</t>
  </si>
  <si>
    <t>1IS911</t>
  </si>
  <si>
    <t>2IS911</t>
  </si>
  <si>
    <t>1HA912</t>
  </si>
  <si>
    <t>2HA912</t>
  </si>
  <si>
    <t>1MA913</t>
  </si>
  <si>
    <t>2MA913</t>
  </si>
  <si>
    <t>1JE914</t>
  </si>
  <si>
    <t>2JE914</t>
  </si>
  <si>
    <t>1SW915</t>
  </si>
  <si>
    <t>2SW915</t>
  </si>
  <si>
    <t>3CO619</t>
  </si>
  <si>
    <t>4CO619</t>
  </si>
  <si>
    <t>5CO619</t>
  </si>
  <si>
    <t>1CO619</t>
  </si>
  <si>
    <t>2CO619</t>
  </si>
  <si>
    <t>6CO619</t>
  </si>
  <si>
    <t>Dilution Blank</t>
  </si>
  <si>
    <t>M_AL</t>
  </si>
  <si>
    <t>Cb</t>
  </si>
  <si>
    <t>G</t>
  </si>
  <si>
    <t>A</t>
  </si>
  <si>
    <t>ug/L_AL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</si>
</sst>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1" applyFont="1"/>
    <xf numFmtId="0" fontId="2" fillId="0" borderId="0" xfId="1" applyAlignment="1">
      <alignment horizontal="right"/>
    </xf>
    <xf numFmtId="11" fontId="2" fillId="0" borderId="0" xfId="1" applyNumberFormat="1"/>
    <xf numFmtId="2" fontId="2" fillId="0" borderId="0" xfId="1" applyNumberFormat="1"/>
    <xf numFmtId="0" fontId="4" fillId="0" borderId="0" xfId="1" applyFont="1"/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0" borderId="0" xfId="0" applyFont="1"/>
    <xf numFmtId="22" fontId="0" fillId="0" borderId="0" xfId="0" applyNumberForma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M1" sqref="M1:M1048576"/>
    </sheetView>
  </sheetViews>
  <sheetFormatPr baseColWidth="10" defaultRowHeight="16" x14ac:dyDescent="0.2"/>
  <cols>
    <col min="3" max="3" width="18.1640625" customWidth="1"/>
    <col min="5" max="5" width="9.6640625" customWidth="1"/>
    <col min="7" max="11" width="0" style="11" hidden="1" customWidth="1"/>
    <col min="12" max="12" width="10.83203125" style="12"/>
    <col min="14" max="19" width="0" hidden="1" customWidth="1"/>
    <col min="26" max="26" width="0" hidden="1" customWidth="1"/>
    <col min="33" max="49" width="0" hidden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2" t="s">
        <v>118</v>
      </c>
      <c r="M1" t="s">
        <v>10</v>
      </c>
      <c r="N1" s="11" t="s">
        <v>119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122</v>
      </c>
      <c r="U1" t="s">
        <v>16</v>
      </c>
      <c r="V1" t="s">
        <v>121</v>
      </c>
      <c r="W1" t="s">
        <v>17</v>
      </c>
      <c r="X1" t="s">
        <v>120</v>
      </c>
      <c r="Y1" t="s">
        <v>18</v>
      </c>
      <c r="Z1" t="s">
        <v>19</v>
      </c>
      <c r="AA1" t="s">
        <v>123</v>
      </c>
      <c r="AB1" t="s">
        <v>20</v>
      </c>
      <c r="AC1" t="s">
        <v>124</v>
      </c>
      <c r="AD1" t="s">
        <v>21</v>
      </c>
      <c r="AE1" t="s">
        <v>125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</row>
    <row r="2" spans="1:49" x14ac:dyDescent="0.2">
      <c r="A2">
        <v>66226</v>
      </c>
      <c r="B2" t="s">
        <v>40</v>
      </c>
      <c r="C2" t="s">
        <v>41</v>
      </c>
      <c r="D2" s="1">
        <v>42417</v>
      </c>
      <c r="E2" t="s">
        <v>42</v>
      </c>
      <c r="F2" s="13">
        <v>12.992322580645164</v>
      </c>
      <c r="G2" s="11" t="s">
        <v>43</v>
      </c>
      <c r="H2" s="11" t="s">
        <v>43</v>
      </c>
      <c r="I2" s="11" t="s">
        <v>44</v>
      </c>
      <c r="J2" s="11">
        <v>240</v>
      </c>
      <c r="K2" s="11">
        <v>3300</v>
      </c>
      <c r="L2" s="14">
        <v>3.35</v>
      </c>
      <c r="M2">
        <v>110</v>
      </c>
      <c r="O2" t="s">
        <v>45</v>
      </c>
      <c r="P2">
        <v>18000</v>
      </c>
      <c r="Q2" t="s">
        <v>44</v>
      </c>
      <c r="R2" t="s">
        <v>44</v>
      </c>
      <c r="S2" t="s">
        <v>43</v>
      </c>
      <c r="U2" t="s">
        <v>44</v>
      </c>
      <c r="V2">
        <v>4.12</v>
      </c>
      <c r="W2">
        <v>110</v>
      </c>
      <c r="X2">
        <v>4.3099999999999996</v>
      </c>
      <c r="Y2">
        <v>440</v>
      </c>
      <c r="Z2" t="s">
        <v>43</v>
      </c>
      <c r="AA2">
        <v>4.07</v>
      </c>
      <c r="AB2">
        <v>3</v>
      </c>
      <c r="AD2" t="s">
        <v>43</v>
      </c>
      <c r="AE2">
        <v>4.29</v>
      </c>
      <c r="AF2">
        <v>62</v>
      </c>
      <c r="AG2" t="s">
        <v>43</v>
      </c>
      <c r="AH2" t="s">
        <v>43</v>
      </c>
      <c r="AI2" t="s">
        <v>43</v>
      </c>
      <c r="AJ2" t="s">
        <v>46</v>
      </c>
      <c r="AK2" t="s">
        <v>44</v>
      </c>
      <c r="AL2" t="s">
        <v>47</v>
      </c>
      <c r="AM2" t="s">
        <v>47</v>
      </c>
      <c r="AN2" t="s">
        <v>47</v>
      </c>
      <c r="AO2" t="s">
        <v>44</v>
      </c>
      <c r="AP2" t="s">
        <v>43</v>
      </c>
      <c r="AQ2" t="s">
        <v>44</v>
      </c>
      <c r="AR2" t="s">
        <v>44</v>
      </c>
      <c r="AS2" t="s">
        <v>47</v>
      </c>
      <c r="AT2" t="s">
        <v>47</v>
      </c>
      <c r="AU2" t="s">
        <v>44</v>
      </c>
      <c r="AV2" t="s">
        <v>44</v>
      </c>
      <c r="AW2" t="s">
        <v>48</v>
      </c>
    </row>
    <row r="3" spans="1:49" x14ac:dyDescent="0.2">
      <c r="A3">
        <v>66227</v>
      </c>
      <c r="B3" t="s">
        <v>49</v>
      </c>
      <c r="C3" t="s">
        <v>41</v>
      </c>
      <c r="D3" s="1">
        <v>42417</v>
      </c>
      <c r="E3" t="s">
        <v>42</v>
      </c>
      <c r="F3" s="13">
        <v>12.992322580645164</v>
      </c>
      <c r="G3" s="11" t="s">
        <v>43</v>
      </c>
      <c r="H3" s="11" t="s">
        <v>43</v>
      </c>
      <c r="I3" s="11" t="s">
        <v>44</v>
      </c>
      <c r="J3" s="11">
        <v>290</v>
      </c>
      <c r="K3" s="11">
        <v>2900</v>
      </c>
      <c r="L3" s="14">
        <v>3.35</v>
      </c>
      <c r="M3">
        <v>150</v>
      </c>
      <c r="O3" t="s">
        <v>45</v>
      </c>
      <c r="P3">
        <v>16000</v>
      </c>
      <c r="Q3" t="s">
        <v>44</v>
      </c>
      <c r="R3" t="s">
        <v>44</v>
      </c>
      <c r="S3">
        <v>5</v>
      </c>
      <c r="U3" t="s">
        <v>44</v>
      </c>
      <c r="V3">
        <v>4.12</v>
      </c>
      <c r="W3">
        <v>100</v>
      </c>
      <c r="X3">
        <v>4.3099999999999996</v>
      </c>
      <c r="Y3" t="s">
        <v>50</v>
      </c>
      <c r="Z3" t="s">
        <v>43</v>
      </c>
      <c r="AA3">
        <v>4.07</v>
      </c>
      <c r="AB3">
        <v>5</v>
      </c>
      <c r="AD3" t="s">
        <v>43</v>
      </c>
      <c r="AE3">
        <v>4.29</v>
      </c>
      <c r="AF3">
        <v>67</v>
      </c>
      <c r="AG3" t="s">
        <v>43</v>
      </c>
      <c r="AH3" t="s">
        <v>43</v>
      </c>
      <c r="AI3" t="s">
        <v>43</v>
      </c>
      <c r="AJ3" t="s">
        <v>46</v>
      </c>
      <c r="AK3" t="s">
        <v>44</v>
      </c>
      <c r="AL3" t="s">
        <v>47</v>
      </c>
      <c r="AM3" t="s">
        <v>47</v>
      </c>
      <c r="AN3" t="s">
        <v>47</v>
      </c>
      <c r="AO3" t="s">
        <v>44</v>
      </c>
      <c r="AP3" t="s">
        <v>43</v>
      </c>
      <c r="AQ3" t="s">
        <v>44</v>
      </c>
      <c r="AR3" t="s">
        <v>44</v>
      </c>
      <c r="AS3" t="s">
        <v>47</v>
      </c>
      <c r="AT3" t="s">
        <v>47</v>
      </c>
      <c r="AU3" t="s">
        <v>44</v>
      </c>
      <c r="AV3" t="s">
        <v>44</v>
      </c>
      <c r="AW3" t="s">
        <v>48</v>
      </c>
    </row>
    <row r="4" spans="1:49" x14ac:dyDescent="0.2">
      <c r="A4">
        <v>66228</v>
      </c>
      <c r="B4" t="s">
        <v>51</v>
      </c>
      <c r="C4" t="s">
        <v>41</v>
      </c>
      <c r="D4" s="1">
        <v>42417</v>
      </c>
      <c r="E4" t="s">
        <v>42</v>
      </c>
      <c r="F4" s="13">
        <v>15.166054054054051</v>
      </c>
      <c r="G4" s="11" t="s">
        <v>43</v>
      </c>
      <c r="H4" s="11" t="s">
        <v>43</v>
      </c>
      <c r="I4" s="11" t="s">
        <v>44</v>
      </c>
      <c r="J4" s="11">
        <v>350</v>
      </c>
      <c r="K4" s="11">
        <v>4100</v>
      </c>
      <c r="L4" s="12">
        <v>3.57</v>
      </c>
      <c r="M4">
        <v>60</v>
      </c>
      <c r="O4">
        <v>200</v>
      </c>
      <c r="P4">
        <v>27000</v>
      </c>
      <c r="Q4" t="s">
        <v>44</v>
      </c>
      <c r="R4" t="s">
        <v>44</v>
      </c>
      <c r="S4" t="s">
        <v>43</v>
      </c>
      <c r="U4" t="s">
        <v>44</v>
      </c>
      <c r="V4">
        <v>4.3899999999999997</v>
      </c>
      <c r="W4">
        <v>89</v>
      </c>
      <c r="X4">
        <v>4.59</v>
      </c>
      <c r="Y4" t="s">
        <v>50</v>
      </c>
      <c r="Z4" t="s">
        <v>43</v>
      </c>
      <c r="AA4">
        <v>4.33</v>
      </c>
      <c r="AB4">
        <v>4</v>
      </c>
      <c r="AD4" t="s">
        <v>43</v>
      </c>
      <c r="AE4">
        <v>4.5599999999999996</v>
      </c>
      <c r="AF4">
        <v>51</v>
      </c>
      <c r="AG4" t="s">
        <v>43</v>
      </c>
      <c r="AH4" t="s">
        <v>43</v>
      </c>
      <c r="AI4" t="s">
        <v>43</v>
      </c>
      <c r="AJ4" t="s">
        <v>46</v>
      </c>
      <c r="AK4" t="s">
        <v>44</v>
      </c>
      <c r="AL4" t="s">
        <v>47</v>
      </c>
      <c r="AM4" t="s">
        <v>47</v>
      </c>
      <c r="AN4" t="s">
        <v>47</v>
      </c>
      <c r="AO4" t="s">
        <v>44</v>
      </c>
      <c r="AP4" t="s">
        <v>43</v>
      </c>
      <c r="AQ4" t="s">
        <v>44</v>
      </c>
      <c r="AR4" t="s">
        <v>44</v>
      </c>
      <c r="AS4" t="s">
        <v>47</v>
      </c>
      <c r="AT4" t="s">
        <v>47</v>
      </c>
      <c r="AU4" t="s">
        <v>44</v>
      </c>
      <c r="AV4" t="s">
        <v>44</v>
      </c>
      <c r="AW4" t="s">
        <v>48</v>
      </c>
    </row>
    <row r="5" spans="1:49" x14ac:dyDescent="0.2">
      <c r="A5">
        <v>66229</v>
      </c>
      <c r="B5" t="s">
        <v>52</v>
      </c>
      <c r="C5" t="s">
        <v>41</v>
      </c>
      <c r="D5" s="1">
        <v>42417</v>
      </c>
      <c r="E5" t="s">
        <v>42</v>
      </c>
      <c r="F5" s="13">
        <v>15.166054054054051</v>
      </c>
      <c r="G5" s="11" t="s">
        <v>43</v>
      </c>
      <c r="H5" s="11" t="s">
        <v>43</v>
      </c>
      <c r="I5" s="11" t="s">
        <v>44</v>
      </c>
      <c r="J5" s="11">
        <v>380</v>
      </c>
      <c r="K5" s="11">
        <v>3800</v>
      </c>
      <c r="L5" s="12">
        <v>3.57</v>
      </c>
      <c r="M5">
        <v>340</v>
      </c>
      <c r="O5">
        <v>350</v>
      </c>
      <c r="P5">
        <v>24000</v>
      </c>
      <c r="Q5" t="s">
        <v>44</v>
      </c>
      <c r="R5">
        <v>10</v>
      </c>
      <c r="S5" t="s">
        <v>43</v>
      </c>
      <c r="U5" t="s">
        <v>44</v>
      </c>
      <c r="V5">
        <v>4.3899999999999997</v>
      </c>
      <c r="W5">
        <v>120</v>
      </c>
      <c r="X5">
        <v>4.59</v>
      </c>
      <c r="Y5">
        <v>650</v>
      </c>
      <c r="Z5" t="s">
        <v>43</v>
      </c>
      <c r="AA5">
        <v>4.33</v>
      </c>
      <c r="AB5">
        <v>4</v>
      </c>
      <c r="AC5">
        <v>4.68</v>
      </c>
      <c r="AD5">
        <v>5</v>
      </c>
      <c r="AE5">
        <v>4.5599999999999996</v>
      </c>
      <c r="AF5">
        <v>62</v>
      </c>
      <c r="AG5" t="s">
        <v>43</v>
      </c>
      <c r="AH5" t="s">
        <v>43</v>
      </c>
      <c r="AI5" t="s">
        <v>43</v>
      </c>
      <c r="AJ5" t="s">
        <v>46</v>
      </c>
      <c r="AK5" t="s">
        <v>44</v>
      </c>
      <c r="AL5" t="s">
        <v>47</v>
      </c>
      <c r="AM5" t="s">
        <v>47</v>
      </c>
      <c r="AN5" t="s">
        <v>47</v>
      </c>
      <c r="AO5" t="s">
        <v>44</v>
      </c>
      <c r="AP5" t="s">
        <v>43</v>
      </c>
      <c r="AQ5">
        <v>12</v>
      </c>
      <c r="AR5" t="s">
        <v>44</v>
      </c>
      <c r="AS5" t="s">
        <v>47</v>
      </c>
      <c r="AT5" t="s">
        <v>47</v>
      </c>
      <c r="AU5" t="s">
        <v>44</v>
      </c>
      <c r="AV5" t="s">
        <v>44</v>
      </c>
      <c r="AW5" t="s">
        <v>48</v>
      </c>
    </row>
    <row r="6" spans="1:49" x14ac:dyDescent="0.2">
      <c r="A6">
        <v>66230</v>
      </c>
      <c r="B6" t="s">
        <v>53</v>
      </c>
      <c r="C6" t="s">
        <v>41</v>
      </c>
      <c r="D6" s="1">
        <v>42417</v>
      </c>
      <c r="E6" t="s">
        <v>42</v>
      </c>
      <c r="F6" s="13">
        <v>13.571459459459462</v>
      </c>
      <c r="G6" s="11" t="s">
        <v>43</v>
      </c>
      <c r="H6" s="11" t="s">
        <v>43</v>
      </c>
      <c r="I6" s="11" t="s">
        <v>44</v>
      </c>
      <c r="J6" s="11">
        <v>280</v>
      </c>
      <c r="K6" s="11">
        <v>2700</v>
      </c>
      <c r="L6" s="12">
        <v>3.46</v>
      </c>
      <c r="M6">
        <v>61</v>
      </c>
      <c r="O6" t="s">
        <v>45</v>
      </c>
      <c r="P6">
        <v>19000</v>
      </c>
      <c r="Q6" t="s">
        <v>44</v>
      </c>
      <c r="R6" t="s">
        <v>44</v>
      </c>
      <c r="S6" t="s">
        <v>43</v>
      </c>
      <c r="U6" t="s">
        <v>44</v>
      </c>
      <c r="V6">
        <v>4.26</v>
      </c>
      <c r="W6">
        <v>20</v>
      </c>
      <c r="X6">
        <v>4.45</v>
      </c>
      <c r="Y6" t="s">
        <v>50</v>
      </c>
      <c r="Z6" t="s">
        <v>43</v>
      </c>
      <c r="AA6">
        <v>4.2</v>
      </c>
      <c r="AB6" t="s">
        <v>48</v>
      </c>
      <c r="AD6" t="s">
        <v>43</v>
      </c>
      <c r="AE6">
        <v>4.42</v>
      </c>
      <c r="AF6">
        <v>61</v>
      </c>
      <c r="AG6" t="s">
        <v>43</v>
      </c>
      <c r="AH6" t="s">
        <v>43</v>
      </c>
      <c r="AI6" t="s">
        <v>43</v>
      </c>
      <c r="AJ6" t="s">
        <v>46</v>
      </c>
      <c r="AK6" t="s">
        <v>44</v>
      </c>
      <c r="AL6" t="s">
        <v>47</v>
      </c>
      <c r="AM6" t="s">
        <v>47</v>
      </c>
      <c r="AN6" t="s">
        <v>47</v>
      </c>
      <c r="AO6" t="s">
        <v>44</v>
      </c>
      <c r="AP6" t="s">
        <v>43</v>
      </c>
      <c r="AQ6" t="s">
        <v>44</v>
      </c>
      <c r="AR6" t="s">
        <v>44</v>
      </c>
      <c r="AS6" t="s">
        <v>47</v>
      </c>
      <c r="AT6" t="s">
        <v>47</v>
      </c>
      <c r="AU6" t="s">
        <v>44</v>
      </c>
      <c r="AV6" t="s">
        <v>44</v>
      </c>
      <c r="AW6" t="s">
        <v>48</v>
      </c>
    </row>
    <row r="7" spans="1:49" x14ac:dyDescent="0.2">
      <c r="A7">
        <v>66231</v>
      </c>
      <c r="B7" t="s">
        <v>54</v>
      </c>
      <c r="C7" t="s">
        <v>41</v>
      </c>
      <c r="D7" s="1">
        <v>42417</v>
      </c>
      <c r="E7" t="s">
        <v>42</v>
      </c>
      <c r="F7" s="13">
        <v>13.571459459459462</v>
      </c>
      <c r="G7" s="11" t="s">
        <v>43</v>
      </c>
      <c r="H7" s="11" t="s">
        <v>43</v>
      </c>
      <c r="I7" s="11" t="s">
        <v>44</v>
      </c>
      <c r="J7" s="11">
        <v>300</v>
      </c>
      <c r="K7" s="11">
        <v>3100</v>
      </c>
      <c r="L7" s="12">
        <v>3.46</v>
      </c>
      <c r="M7">
        <v>63</v>
      </c>
      <c r="O7" t="s">
        <v>45</v>
      </c>
      <c r="P7">
        <v>21000</v>
      </c>
      <c r="Q7" t="s">
        <v>44</v>
      </c>
      <c r="R7" t="s">
        <v>44</v>
      </c>
      <c r="S7" t="s">
        <v>43</v>
      </c>
      <c r="U7" t="s">
        <v>44</v>
      </c>
      <c r="V7">
        <v>4.26</v>
      </c>
      <c r="W7">
        <v>29</v>
      </c>
      <c r="X7">
        <v>4.45</v>
      </c>
      <c r="Y7" t="s">
        <v>50</v>
      </c>
      <c r="Z7" t="s">
        <v>43</v>
      </c>
      <c r="AA7">
        <v>4.2</v>
      </c>
      <c r="AB7" t="s">
        <v>48</v>
      </c>
      <c r="AD7" t="s">
        <v>43</v>
      </c>
      <c r="AE7">
        <v>4.42</v>
      </c>
      <c r="AF7">
        <v>68</v>
      </c>
      <c r="AG7" t="s">
        <v>43</v>
      </c>
      <c r="AH7" t="s">
        <v>43</v>
      </c>
      <c r="AI7" t="s">
        <v>43</v>
      </c>
      <c r="AJ7">
        <v>110</v>
      </c>
      <c r="AK7" t="s">
        <v>44</v>
      </c>
      <c r="AL7" t="s">
        <v>47</v>
      </c>
      <c r="AM7" t="s">
        <v>47</v>
      </c>
      <c r="AN7" t="s">
        <v>47</v>
      </c>
      <c r="AO7" t="s">
        <v>44</v>
      </c>
      <c r="AP7" t="s">
        <v>43</v>
      </c>
      <c r="AQ7" t="s">
        <v>44</v>
      </c>
      <c r="AR7" t="s">
        <v>44</v>
      </c>
      <c r="AS7" t="s">
        <v>47</v>
      </c>
      <c r="AT7" t="s">
        <v>47</v>
      </c>
      <c r="AU7" t="s">
        <v>44</v>
      </c>
      <c r="AV7" t="s">
        <v>44</v>
      </c>
      <c r="AW7" t="s">
        <v>48</v>
      </c>
    </row>
    <row r="8" spans="1:49" x14ac:dyDescent="0.2">
      <c r="A8">
        <v>66232</v>
      </c>
      <c r="B8" t="s">
        <v>55</v>
      </c>
      <c r="C8" t="s">
        <v>41</v>
      </c>
      <c r="D8" s="1">
        <v>42417</v>
      </c>
      <c r="E8" t="s">
        <v>42</v>
      </c>
      <c r="F8" s="13">
        <v>15.119968749999998</v>
      </c>
      <c r="G8" s="11" t="s">
        <v>43</v>
      </c>
      <c r="H8" s="11" t="s">
        <v>43</v>
      </c>
      <c r="I8" s="11" t="s">
        <v>44</v>
      </c>
      <c r="J8" s="11">
        <v>430</v>
      </c>
      <c r="K8" s="11">
        <v>5000</v>
      </c>
      <c r="L8" s="12">
        <v>3.57</v>
      </c>
      <c r="M8">
        <v>37</v>
      </c>
      <c r="O8">
        <v>300</v>
      </c>
      <c r="P8">
        <v>26000</v>
      </c>
      <c r="Q8" t="s">
        <v>44</v>
      </c>
      <c r="R8" t="s">
        <v>44</v>
      </c>
      <c r="S8" t="s">
        <v>43</v>
      </c>
      <c r="T8">
        <v>3.79</v>
      </c>
      <c r="U8">
        <v>12</v>
      </c>
      <c r="V8">
        <v>4.3899999999999997</v>
      </c>
      <c r="W8">
        <v>470</v>
      </c>
      <c r="X8">
        <v>4.59</v>
      </c>
      <c r="Y8" t="s">
        <v>50</v>
      </c>
      <c r="Z8" t="s">
        <v>43</v>
      </c>
      <c r="AA8">
        <v>4.33</v>
      </c>
      <c r="AB8">
        <v>10</v>
      </c>
      <c r="AC8">
        <v>4.68</v>
      </c>
      <c r="AD8">
        <v>8</v>
      </c>
      <c r="AE8">
        <v>4.5599999999999996</v>
      </c>
      <c r="AF8">
        <v>96</v>
      </c>
      <c r="AG8" t="s">
        <v>43</v>
      </c>
      <c r="AH8" t="s">
        <v>43</v>
      </c>
      <c r="AI8" t="s">
        <v>43</v>
      </c>
      <c r="AJ8" t="s">
        <v>46</v>
      </c>
      <c r="AK8" t="s">
        <v>44</v>
      </c>
      <c r="AL8" t="s">
        <v>47</v>
      </c>
      <c r="AM8" t="s">
        <v>47</v>
      </c>
      <c r="AN8" t="s">
        <v>47</v>
      </c>
      <c r="AO8" t="s">
        <v>44</v>
      </c>
      <c r="AP8" t="s">
        <v>43</v>
      </c>
      <c r="AQ8" t="s">
        <v>44</v>
      </c>
      <c r="AR8" t="s">
        <v>44</v>
      </c>
      <c r="AS8" t="s">
        <v>47</v>
      </c>
      <c r="AT8" t="s">
        <v>47</v>
      </c>
      <c r="AU8" t="s">
        <v>44</v>
      </c>
      <c r="AV8" t="s">
        <v>44</v>
      </c>
      <c r="AW8" t="s">
        <v>48</v>
      </c>
    </row>
    <row r="9" spans="1:49" x14ac:dyDescent="0.2">
      <c r="A9">
        <v>66233</v>
      </c>
      <c r="B9" t="s">
        <v>56</v>
      </c>
      <c r="C9" t="s">
        <v>41</v>
      </c>
      <c r="D9" s="1">
        <v>42417</v>
      </c>
      <c r="E9" t="s">
        <v>42</v>
      </c>
      <c r="F9" s="13">
        <v>15.119968749999998</v>
      </c>
      <c r="G9" s="11" t="s">
        <v>43</v>
      </c>
      <c r="H9" s="11" t="s">
        <v>43</v>
      </c>
      <c r="I9" s="11" t="s">
        <v>44</v>
      </c>
      <c r="J9" s="11">
        <v>420</v>
      </c>
      <c r="K9" s="11">
        <v>3100</v>
      </c>
      <c r="L9" s="12">
        <v>3.57</v>
      </c>
      <c r="M9">
        <v>44</v>
      </c>
      <c r="O9">
        <v>270</v>
      </c>
      <c r="P9">
        <v>16000</v>
      </c>
      <c r="Q9" t="s">
        <v>44</v>
      </c>
      <c r="R9" t="s">
        <v>44</v>
      </c>
      <c r="S9" t="s">
        <v>43</v>
      </c>
      <c r="U9" t="s">
        <v>44</v>
      </c>
      <c r="V9">
        <v>4.3899999999999997</v>
      </c>
      <c r="W9">
        <v>320</v>
      </c>
      <c r="X9">
        <v>4.59</v>
      </c>
      <c r="Y9" t="s">
        <v>50</v>
      </c>
      <c r="Z9" t="s">
        <v>43</v>
      </c>
      <c r="AA9">
        <v>4.33</v>
      </c>
      <c r="AB9">
        <v>7</v>
      </c>
      <c r="AC9">
        <v>4.68</v>
      </c>
      <c r="AD9">
        <v>7</v>
      </c>
      <c r="AE9">
        <v>4.5599999999999996</v>
      </c>
      <c r="AF9">
        <v>86</v>
      </c>
      <c r="AG9" t="s">
        <v>43</v>
      </c>
      <c r="AH9" t="s">
        <v>43</v>
      </c>
      <c r="AI9" t="s">
        <v>43</v>
      </c>
      <c r="AJ9" t="s">
        <v>46</v>
      </c>
      <c r="AK9" t="s">
        <v>44</v>
      </c>
      <c r="AL9" t="s">
        <v>47</v>
      </c>
      <c r="AM9" t="s">
        <v>47</v>
      </c>
      <c r="AN9" t="s">
        <v>47</v>
      </c>
      <c r="AO9" t="s">
        <v>44</v>
      </c>
      <c r="AP9" t="s">
        <v>43</v>
      </c>
      <c r="AQ9" t="s">
        <v>44</v>
      </c>
      <c r="AR9" t="s">
        <v>44</v>
      </c>
      <c r="AS9" t="s">
        <v>47</v>
      </c>
      <c r="AT9" t="s">
        <v>47</v>
      </c>
      <c r="AU9" t="s">
        <v>44</v>
      </c>
      <c r="AV9" t="s">
        <v>44</v>
      </c>
      <c r="AW9" t="s">
        <v>48</v>
      </c>
    </row>
    <row r="10" spans="1:49" x14ac:dyDescent="0.2">
      <c r="A10">
        <v>66234</v>
      </c>
      <c r="B10" t="s">
        <v>57</v>
      </c>
      <c r="C10" t="s">
        <v>41</v>
      </c>
      <c r="D10" s="1">
        <v>42417</v>
      </c>
      <c r="E10" t="s">
        <v>42</v>
      </c>
      <c r="F10" s="13">
        <v>16.128999999999998</v>
      </c>
      <c r="G10" s="11" t="s">
        <v>43</v>
      </c>
      <c r="H10" s="11" t="s">
        <v>43</v>
      </c>
      <c r="I10" s="11" t="s">
        <v>44</v>
      </c>
      <c r="J10" s="11">
        <v>590</v>
      </c>
      <c r="K10" s="11">
        <v>3300</v>
      </c>
      <c r="L10" s="12">
        <v>3.68</v>
      </c>
      <c r="M10">
        <v>240</v>
      </c>
      <c r="O10">
        <v>730</v>
      </c>
      <c r="P10">
        <v>23000</v>
      </c>
      <c r="Q10" t="s">
        <v>44</v>
      </c>
      <c r="R10" t="s">
        <v>44</v>
      </c>
      <c r="S10" t="s">
        <v>43</v>
      </c>
      <c r="U10" t="s">
        <v>44</v>
      </c>
      <c r="V10">
        <v>4.5199999999999996</v>
      </c>
      <c r="W10">
        <v>170</v>
      </c>
      <c r="X10">
        <v>4.7300000000000004</v>
      </c>
      <c r="Y10">
        <v>810</v>
      </c>
      <c r="Z10" t="s">
        <v>43</v>
      </c>
      <c r="AA10">
        <v>4.47</v>
      </c>
      <c r="AB10" t="s">
        <v>48</v>
      </c>
      <c r="AC10">
        <v>4.82</v>
      </c>
      <c r="AD10">
        <v>6</v>
      </c>
      <c r="AE10">
        <v>4.7</v>
      </c>
      <c r="AF10">
        <v>66</v>
      </c>
      <c r="AG10" t="s">
        <v>43</v>
      </c>
      <c r="AH10" t="s">
        <v>43</v>
      </c>
      <c r="AI10" t="s">
        <v>43</v>
      </c>
      <c r="AJ10" t="s">
        <v>46</v>
      </c>
      <c r="AK10" t="s">
        <v>44</v>
      </c>
      <c r="AL10" t="s">
        <v>47</v>
      </c>
      <c r="AM10" t="s">
        <v>47</v>
      </c>
      <c r="AN10" t="s">
        <v>47</v>
      </c>
      <c r="AO10" t="s">
        <v>44</v>
      </c>
      <c r="AP10" t="s">
        <v>43</v>
      </c>
      <c r="AQ10" t="s">
        <v>44</v>
      </c>
      <c r="AR10" t="s">
        <v>44</v>
      </c>
      <c r="AS10" t="s">
        <v>47</v>
      </c>
      <c r="AT10" t="s">
        <v>47</v>
      </c>
      <c r="AU10" t="s">
        <v>44</v>
      </c>
      <c r="AV10" t="s">
        <v>44</v>
      </c>
      <c r="AW10" t="s">
        <v>48</v>
      </c>
    </row>
    <row r="11" spans="1:49" x14ac:dyDescent="0.2">
      <c r="A11">
        <v>66235</v>
      </c>
      <c r="B11" t="s">
        <v>58</v>
      </c>
      <c r="C11" t="s">
        <v>41</v>
      </c>
      <c r="D11" s="1">
        <v>42417</v>
      </c>
      <c r="E11" t="s">
        <v>42</v>
      </c>
      <c r="F11" s="13">
        <v>16.128999999999998</v>
      </c>
      <c r="G11" s="11" t="s">
        <v>43</v>
      </c>
      <c r="H11" s="11" t="s">
        <v>43</v>
      </c>
      <c r="I11" s="11" t="s">
        <v>44</v>
      </c>
      <c r="J11" s="11">
        <v>360</v>
      </c>
      <c r="K11" s="11">
        <v>2500</v>
      </c>
      <c r="L11" s="12">
        <v>3.68</v>
      </c>
      <c r="M11">
        <v>160</v>
      </c>
      <c r="O11" t="s">
        <v>45</v>
      </c>
      <c r="P11">
        <v>18000</v>
      </c>
      <c r="Q11" t="s">
        <v>44</v>
      </c>
      <c r="R11" t="s">
        <v>44</v>
      </c>
      <c r="S11" t="s">
        <v>43</v>
      </c>
      <c r="U11" t="s">
        <v>44</v>
      </c>
      <c r="V11">
        <v>4.5199999999999996</v>
      </c>
      <c r="W11">
        <v>80</v>
      </c>
      <c r="X11">
        <v>4.7300000000000004</v>
      </c>
      <c r="Y11" t="s">
        <v>50</v>
      </c>
      <c r="Z11" t="s">
        <v>43</v>
      </c>
      <c r="AA11">
        <v>4.47</v>
      </c>
      <c r="AB11" t="s">
        <v>48</v>
      </c>
      <c r="AC11">
        <v>4.82</v>
      </c>
      <c r="AD11" t="s">
        <v>43</v>
      </c>
      <c r="AE11">
        <v>4.7</v>
      </c>
      <c r="AF11" t="s">
        <v>59</v>
      </c>
      <c r="AG11" t="s">
        <v>43</v>
      </c>
      <c r="AH11" t="s">
        <v>43</v>
      </c>
      <c r="AI11" t="s">
        <v>43</v>
      </c>
      <c r="AJ11" t="s">
        <v>46</v>
      </c>
      <c r="AK11" t="s">
        <v>44</v>
      </c>
      <c r="AL11" t="s">
        <v>47</v>
      </c>
      <c r="AM11" t="s">
        <v>47</v>
      </c>
      <c r="AN11" t="s">
        <v>47</v>
      </c>
      <c r="AO11" t="s">
        <v>44</v>
      </c>
      <c r="AP11" t="s">
        <v>43</v>
      </c>
      <c r="AQ11" t="s">
        <v>44</v>
      </c>
      <c r="AR11" t="s">
        <v>44</v>
      </c>
      <c r="AS11" t="s">
        <v>47</v>
      </c>
      <c r="AT11" t="s">
        <v>47</v>
      </c>
      <c r="AU11" t="s">
        <v>44</v>
      </c>
      <c r="AV11" t="s">
        <v>44</v>
      </c>
      <c r="AW11" t="s">
        <v>48</v>
      </c>
    </row>
    <row r="12" spans="1:49" x14ac:dyDescent="0.2">
      <c r="A12">
        <v>66236</v>
      </c>
      <c r="B12" t="s">
        <v>60</v>
      </c>
      <c r="C12" t="s">
        <v>41</v>
      </c>
      <c r="D12" s="1">
        <v>42417</v>
      </c>
      <c r="E12" t="s">
        <v>42</v>
      </c>
      <c r="F12" s="13">
        <v>16.207031250000004</v>
      </c>
      <c r="G12" s="11" t="s">
        <v>43</v>
      </c>
      <c r="H12" s="11" t="s">
        <v>43</v>
      </c>
      <c r="I12" s="11" t="s">
        <v>44</v>
      </c>
      <c r="J12" s="11">
        <v>390</v>
      </c>
      <c r="K12" s="11">
        <v>4300</v>
      </c>
      <c r="L12" s="12">
        <v>3.68</v>
      </c>
      <c r="M12">
        <v>32</v>
      </c>
      <c r="O12">
        <v>280</v>
      </c>
      <c r="P12">
        <v>24000</v>
      </c>
      <c r="Q12" t="s">
        <v>44</v>
      </c>
      <c r="R12" t="s">
        <v>44</v>
      </c>
      <c r="S12" t="s">
        <v>43</v>
      </c>
      <c r="U12" t="s">
        <v>44</v>
      </c>
      <c r="V12">
        <v>4.5199999999999996</v>
      </c>
      <c r="W12">
        <v>450</v>
      </c>
      <c r="X12">
        <v>4.7300000000000004</v>
      </c>
      <c r="Y12" t="s">
        <v>50</v>
      </c>
      <c r="Z12" t="s">
        <v>43</v>
      </c>
      <c r="AA12">
        <v>4.47</v>
      </c>
      <c r="AB12">
        <v>8</v>
      </c>
      <c r="AC12">
        <v>4.82</v>
      </c>
      <c r="AD12">
        <v>5</v>
      </c>
      <c r="AE12">
        <v>4.7</v>
      </c>
      <c r="AF12">
        <v>86</v>
      </c>
      <c r="AG12" t="s">
        <v>43</v>
      </c>
      <c r="AH12" t="s">
        <v>43</v>
      </c>
      <c r="AI12" t="s">
        <v>43</v>
      </c>
      <c r="AJ12" t="s">
        <v>46</v>
      </c>
      <c r="AK12" t="s">
        <v>44</v>
      </c>
      <c r="AL12" t="s">
        <v>47</v>
      </c>
      <c r="AM12" t="s">
        <v>47</v>
      </c>
      <c r="AN12" t="s">
        <v>47</v>
      </c>
      <c r="AO12" t="s">
        <v>44</v>
      </c>
      <c r="AP12" t="s">
        <v>43</v>
      </c>
      <c r="AQ12" t="s">
        <v>44</v>
      </c>
      <c r="AR12" t="s">
        <v>44</v>
      </c>
      <c r="AS12" t="s">
        <v>47</v>
      </c>
      <c r="AT12" t="s">
        <v>47</v>
      </c>
      <c r="AU12" t="s">
        <v>44</v>
      </c>
      <c r="AV12" t="s">
        <v>44</v>
      </c>
      <c r="AW12" t="s">
        <v>48</v>
      </c>
    </row>
    <row r="13" spans="1:49" x14ac:dyDescent="0.2">
      <c r="A13">
        <v>66237</v>
      </c>
      <c r="B13" t="s">
        <v>61</v>
      </c>
      <c r="C13" t="s">
        <v>41</v>
      </c>
      <c r="D13" s="1">
        <v>42417</v>
      </c>
      <c r="E13" t="s">
        <v>42</v>
      </c>
      <c r="F13" s="13">
        <v>16.207031250000004</v>
      </c>
      <c r="G13" s="11" t="s">
        <v>43</v>
      </c>
      <c r="H13" s="11" t="s">
        <v>43</v>
      </c>
      <c r="I13" s="11" t="s">
        <v>44</v>
      </c>
      <c r="J13" s="11">
        <v>300</v>
      </c>
      <c r="K13" s="11">
        <v>4800</v>
      </c>
      <c r="L13" s="12">
        <v>3.68</v>
      </c>
      <c r="M13">
        <v>30</v>
      </c>
      <c r="O13" t="s">
        <v>45</v>
      </c>
      <c r="P13">
        <v>26000</v>
      </c>
      <c r="Q13" t="s">
        <v>44</v>
      </c>
      <c r="R13" t="s">
        <v>44</v>
      </c>
      <c r="S13" t="s">
        <v>43</v>
      </c>
      <c r="U13" t="s">
        <v>44</v>
      </c>
      <c r="V13">
        <v>4.5199999999999996</v>
      </c>
      <c r="W13">
        <v>410</v>
      </c>
      <c r="X13">
        <v>4.7300000000000004</v>
      </c>
      <c r="Y13" t="s">
        <v>50</v>
      </c>
      <c r="Z13" t="s">
        <v>43</v>
      </c>
      <c r="AA13">
        <v>4.47</v>
      </c>
      <c r="AB13">
        <v>7</v>
      </c>
      <c r="AC13">
        <v>4.82</v>
      </c>
      <c r="AD13">
        <v>8</v>
      </c>
      <c r="AE13">
        <v>4.7</v>
      </c>
      <c r="AF13" t="s">
        <v>59</v>
      </c>
      <c r="AG13" t="s">
        <v>43</v>
      </c>
      <c r="AH13" t="s">
        <v>43</v>
      </c>
      <c r="AI13" t="s">
        <v>43</v>
      </c>
      <c r="AJ13" t="s">
        <v>46</v>
      </c>
      <c r="AK13" t="s">
        <v>44</v>
      </c>
      <c r="AL13" t="s">
        <v>47</v>
      </c>
      <c r="AM13" t="s">
        <v>47</v>
      </c>
      <c r="AN13" t="s">
        <v>47</v>
      </c>
      <c r="AO13" t="s">
        <v>44</v>
      </c>
      <c r="AP13" t="s">
        <v>43</v>
      </c>
      <c r="AQ13" t="s">
        <v>44</v>
      </c>
      <c r="AR13" t="s">
        <v>44</v>
      </c>
      <c r="AS13" t="s">
        <v>47</v>
      </c>
      <c r="AT13" t="s">
        <v>47</v>
      </c>
      <c r="AU13" t="s">
        <v>44</v>
      </c>
      <c r="AV13" t="s">
        <v>44</v>
      </c>
      <c r="AW13" t="s">
        <v>48</v>
      </c>
    </row>
    <row r="14" spans="1:49" x14ac:dyDescent="0.2">
      <c r="A14">
        <v>66238</v>
      </c>
      <c r="B14" t="s">
        <v>62</v>
      </c>
      <c r="C14" t="s">
        <v>41</v>
      </c>
      <c r="D14" s="1">
        <v>42417</v>
      </c>
      <c r="E14" t="s">
        <v>42</v>
      </c>
      <c r="F14" s="13">
        <v>11.723065217391303</v>
      </c>
      <c r="G14" s="11" t="s">
        <v>43</v>
      </c>
      <c r="H14" s="11" t="s">
        <v>43</v>
      </c>
      <c r="I14" s="11" t="s">
        <v>44</v>
      </c>
      <c r="J14" s="11">
        <v>350</v>
      </c>
      <c r="K14" s="11">
        <v>3000</v>
      </c>
      <c r="L14" s="12">
        <v>3.25</v>
      </c>
      <c r="M14">
        <v>150</v>
      </c>
      <c r="O14">
        <v>270</v>
      </c>
      <c r="P14">
        <v>15000</v>
      </c>
      <c r="Q14" t="s">
        <v>44</v>
      </c>
      <c r="R14" t="s">
        <v>44</v>
      </c>
      <c r="S14">
        <v>12</v>
      </c>
      <c r="U14" t="s">
        <v>44</v>
      </c>
      <c r="V14">
        <v>4</v>
      </c>
      <c r="W14">
        <v>540</v>
      </c>
      <c r="X14">
        <v>4.18</v>
      </c>
      <c r="Y14">
        <v>1600</v>
      </c>
      <c r="Z14" t="s">
        <v>43</v>
      </c>
      <c r="AA14">
        <v>3.94</v>
      </c>
      <c r="AB14">
        <v>4</v>
      </c>
      <c r="AD14" t="s">
        <v>43</v>
      </c>
      <c r="AE14">
        <v>4.1500000000000004</v>
      </c>
      <c r="AF14">
        <v>97</v>
      </c>
      <c r="AG14" t="s">
        <v>43</v>
      </c>
      <c r="AH14" t="s">
        <v>43</v>
      </c>
      <c r="AI14" t="s">
        <v>43</v>
      </c>
      <c r="AJ14" t="s">
        <v>46</v>
      </c>
      <c r="AK14" t="s">
        <v>44</v>
      </c>
      <c r="AL14" t="s">
        <v>47</v>
      </c>
      <c r="AM14" t="s">
        <v>47</v>
      </c>
      <c r="AN14" t="s">
        <v>47</v>
      </c>
      <c r="AO14" t="s">
        <v>44</v>
      </c>
      <c r="AP14" t="s">
        <v>43</v>
      </c>
      <c r="AQ14" t="s">
        <v>44</v>
      </c>
      <c r="AR14" t="s">
        <v>44</v>
      </c>
      <c r="AS14" t="s">
        <v>47</v>
      </c>
      <c r="AT14" t="s">
        <v>47</v>
      </c>
      <c r="AU14" t="s">
        <v>44</v>
      </c>
      <c r="AV14" t="s">
        <v>44</v>
      </c>
      <c r="AW14" t="s">
        <v>48</v>
      </c>
    </row>
    <row r="15" spans="1:49" x14ac:dyDescent="0.2">
      <c r="A15">
        <v>66239</v>
      </c>
      <c r="B15" t="s">
        <v>63</v>
      </c>
      <c r="C15" t="s">
        <v>41</v>
      </c>
      <c r="D15" s="1">
        <v>42417</v>
      </c>
      <c r="E15" t="s">
        <v>42</v>
      </c>
      <c r="F15" s="13">
        <v>11.723065217391303</v>
      </c>
      <c r="G15" s="11" t="s">
        <v>43</v>
      </c>
      <c r="H15" s="11" t="s">
        <v>43</v>
      </c>
      <c r="I15" s="11" t="s">
        <v>44</v>
      </c>
      <c r="J15" s="11">
        <v>260</v>
      </c>
      <c r="K15" s="11">
        <v>3000</v>
      </c>
      <c r="L15" s="12">
        <v>3.25</v>
      </c>
      <c r="M15">
        <v>130</v>
      </c>
      <c r="O15">
        <v>200</v>
      </c>
      <c r="P15">
        <v>17000</v>
      </c>
      <c r="Q15" t="s">
        <v>44</v>
      </c>
      <c r="R15" t="s">
        <v>44</v>
      </c>
      <c r="S15" t="s">
        <v>43</v>
      </c>
      <c r="U15" t="s">
        <v>44</v>
      </c>
      <c r="V15">
        <v>4</v>
      </c>
      <c r="W15">
        <v>99</v>
      </c>
      <c r="X15">
        <v>4.18</v>
      </c>
      <c r="Y15" t="s">
        <v>50</v>
      </c>
      <c r="Z15" t="s">
        <v>43</v>
      </c>
      <c r="AA15">
        <v>3.94</v>
      </c>
      <c r="AB15">
        <v>3</v>
      </c>
      <c r="AD15" t="s">
        <v>43</v>
      </c>
      <c r="AE15">
        <v>4.1500000000000004</v>
      </c>
      <c r="AF15">
        <v>61</v>
      </c>
      <c r="AG15" t="s">
        <v>43</v>
      </c>
      <c r="AH15" t="s">
        <v>43</v>
      </c>
      <c r="AI15" t="s">
        <v>43</v>
      </c>
      <c r="AJ15" t="s">
        <v>46</v>
      </c>
      <c r="AK15" t="s">
        <v>44</v>
      </c>
      <c r="AL15" t="s">
        <v>47</v>
      </c>
      <c r="AM15" t="s">
        <v>47</v>
      </c>
      <c r="AN15" t="s">
        <v>47</v>
      </c>
      <c r="AO15" t="s">
        <v>44</v>
      </c>
      <c r="AP15" t="s">
        <v>43</v>
      </c>
      <c r="AQ15" t="s">
        <v>44</v>
      </c>
      <c r="AR15" t="s">
        <v>44</v>
      </c>
      <c r="AS15" t="s">
        <v>47</v>
      </c>
      <c r="AT15" t="s">
        <v>47</v>
      </c>
      <c r="AU15" t="s">
        <v>44</v>
      </c>
      <c r="AV15" t="s">
        <v>44</v>
      </c>
      <c r="AW15" t="s">
        <v>48</v>
      </c>
    </row>
    <row r="16" spans="1:49" x14ac:dyDescent="0.2">
      <c r="A16">
        <v>66240</v>
      </c>
      <c r="B16" t="s">
        <v>64</v>
      </c>
      <c r="C16" t="s">
        <v>41</v>
      </c>
      <c r="D16" s="1">
        <v>42417</v>
      </c>
      <c r="E16" t="s">
        <v>42</v>
      </c>
      <c r="F16" s="13">
        <v>13.430880952380951</v>
      </c>
      <c r="G16" s="11" t="s">
        <v>43</v>
      </c>
      <c r="H16" s="11" t="s">
        <v>43</v>
      </c>
      <c r="I16" s="11" t="s">
        <v>44</v>
      </c>
      <c r="J16" s="11">
        <v>390</v>
      </c>
      <c r="K16" s="11">
        <v>2200</v>
      </c>
      <c r="L16" s="12">
        <v>3.35</v>
      </c>
      <c r="M16">
        <v>58</v>
      </c>
      <c r="O16">
        <v>290</v>
      </c>
      <c r="P16">
        <v>14000</v>
      </c>
      <c r="Q16" t="s">
        <v>44</v>
      </c>
      <c r="R16" t="s">
        <v>44</v>
      </c>
      <c r="S16" t="s">
        <v>43</v>
      </c>
      <c r="U16" t="s">
        <v>44</v>
      </c>
      <c r="V16">
        <v>4.12</v>
      </c>
      <c r="W16">
        <v>77</v>
      </c>
      <c r="X16">
        <v>4.3099999999999996</v>
      </c>
      <c r="Y16" t="s">
        <v>50</v>
      </c>
      <c r="Z16" t="s">
        <v>43</v>
      </c>
      <c r="AA16">
        <v>4.07</v>
      </c>
      <c r="AB16">
        <v>5</v>
      </c>
      <c r="AD16" t="s">
        <v>43</v>
      </c>
      <c r="AE16">
        <v>4.29</v>
      </c>
      <c r="AF16">
        <v>68</v>
      </c>
      <c r="AG16" t="s">
        <v>43</v>
      </c>
      <c r="AH16" t="s">
        <v>43</v>
      </c>
      <c r="AI16" t="s">
        <v>43</v>
      </c>
      <c r="AJ16" t="s">
        <v>46</v>
      </c>
      <c r="AK16" t="s">
        <v>44</v>
      </c>
      <c r="AL16" t="s">
        <v>47</v>
      </c>
      <c r="AM16" t="s">
        <v>47</v>
      </c>
      <c r="AN16" t="s">
        <v>47</v>
      </c>
      <c r="AO16" t="s">
        <v>44</v>
      </c>
      <c r="AP16" t="s">
        <v>43</v>
      </c>
      <c r="AQ16" t="s">
        <v>44</v>
      </c>
      <c r="AR16" t="s">
        <v>44</v>
      </c>
      <c r="AS16" t="s">
        <v>47</v>
      </c>
      <c r="AT16" t="s">
        <v>47</v>
      </c>
      <c r="AU16" t="s">
        <v>44</v>
      </c>
      <c r="AV16" t="s">
        <v>44</v>
      </c>
      <c r="AW16" t="s">
        <v>48</v>
      </c>
    </row>
    <row r="17" spans="1:49" x14ac:dyDescent="0.2">
      <c r="A17">
        <v>66241</v>
      </c>
      <c r="B17" t="s">
        <v>65</v>
      </c>
      <c r="C17" t="s">
        <v>41</v>
      </c>
      <c r="D17" s="1">
        <v>42417</v>
      </c>
      <c r="E17" t="s">
        <v>42</v>
      </c>
      <c r="F17" s="13">
        <v>13.430880952380951</v>
      </c>
      <c r="G17" s="11" t="s">
        <v>43</v>
      </c>
      <c r="H17" s="11" t="s">
        <v>43</v>
      </c>
      <c r="I17" s="11" t="s">
        <v>44</v>
      </c>
      <c r="J17" s="11">
        <v>360</v>
      </c>
      <c r="K17" s="11">
        <v>2100</v>
      </c>
      <c r="L17" s="12">
        <v>3.35</v>
      </c>
      <c r="M17">
        <v>67</v>
      </c>
      <c r="O17">
        <v>260</v>
      </c>
      <c r="P17">
        <v>13000</v>
      </c>
      <c r="Q17" t="s">
        <v>44</v>
      </c>
      <c r="R17" t="s">
        <v>44</v>
      </c>
      <c r="S17" t="s">
        <v>43</v>
      </c>
      <c r="U17" t="s">
        <v>44</v>
      </c>
      <c r="V17">
        <v>4.12</v>
      </c>
      <c r="W17">
        <v>46</v>
      </c>
      <c r="X17">
        <v>4.3099999999999996</v>
      </c>
      <c r="Y17" t="s">
        <v>50</v>
      </c>
      <c r="Z17" t="s">
        <v>43</v>
      </c>
      <c r="AA17">
        <v>4.07</v>
      </c>
      <c r="AB17">
        <v>5</v>
      </c>
      <c r="AD17" t="s">
        <v>43</v>
      </c>
      <c r="AE17">
        <v>4.29</v>
      </c>
      <c r="AF17">
        <v>57</v>
      </c>
      <c r="AG17" t="s">
        <v>43</v>
      </c>
      <c r="AH17" t="s">
        <v>43</v>
      </c>
      <c r="AI17" t="s">
        <v>43</v>
      </c>
      <c r="AJ17" t="s">
        <v>46</v>
      </c>
      <c r="AK17" t="s">
        <v>44</v>
      </c>
      <c r="AL17" t="s">
        <v>47</v>
      </c>
      <c r="AM17" t="s">
        <v>47</v>
      </c>
      <c r="AN17" t="s">
        <v>47</v>
      </c>
      <c r="AO17" t="s">
        <v>44</v>
      </c>
      <c r="AP17" t="s">
        <v>43</v>
      </c>
      <c r="AQ17" t="s">
        <v>44</v>
      </c>
      <c r="AR17" t="s">
        <v>44</v>
      </c>
      <c r="AS17" t="s">
        <v>47</v>
      </c>
      <c r="AT17" t="s">
        <v>47</v>
      </c>
      <c r="AU17" t="s">
        <v>44</v>
      </c>
      <c r="AV17" t="s">
        <v>44</v>
      </c>
      <c r="AW17" t="s">
        <v>48</v>
      </c>
    </row>
    <row r="18" spans="1:49" x14ac:dyDescent="0.2">
      <c r="A18">
        <v>66242</v>
      </c>
      <c r="B18" t="s">
        <v>66</v>
      </c>
      <c r="C18" t="s">
        <v>41</v>
      </c>
      <c r="D18" s="1">
        <v>42417</v>
      </c>
      <c r="E18" t="s">
        <v>42</v>
      </c>
      <c r="F18" s="13">
        <v>13.327274999999997</v>
      </c>
      <c r="G18" s="11" t="s">
        <v>43</v>
      </c>
      <c r="H18" s="11" t="s">
        <v>43</v>
      </c>
      <c r="I18" s="11" t="s">
        <v>44</v>
      </c>
      <c r="J18" s="11">
        <v>340</v>
      </c>
      <c r="K18" s="11">
        <v>3100</v>
      </c>
      <c r="L18" s="12">
        <v>3.35</v>
      </c>
      <c r="M18">
        <v>63</v>
      </c>
      <c r="O18" t="s">
        <v>45</v>
      </c>
      <c r="P18">
        <v>22000</v>
      </c>
      <c r="Q18" t="s">
        <v>44</v>
      </c>
      <c r="R18" t="s">
        <v>44</v>
      </c>
      <c r="S18" t="s">
        <v>43</v>
      </c>
      <c r="U18" t="s">
        <v>44</v>
      </c>
      <c r="V18">
        <v>4.12</v>
      </c>
      <c r="W18">
        <v>21</v>
      </c>
      <c r="X18">
        <v>4.3099999999999996</v>
      </c>
      <c r="Y18" t="s">
        <v>50</v>
      </c>
      <c r="Z18" t="s">
        <v>43</v>
      </c>
      <c r="AA18">
        <v>4.07</v>
      </c>
      <c r="AB18">
        <v>2</v>
      </c>
      <c r="AC18">
        <v>4.3899999999999997</v>
      </c>
      <c r="AD18">
        <v>5</v>
      </c>
      <c r="AE18">
        <v>4.29</v>
      </c>
      <c r="AF18">
        <v>64</v>
      </c>
      <c r="AG18" t="s">
        <v>43</v>
      </c>
      <c r="AH18" t="s">
        <v>43</v>
      </c>
      <c r="AI18" t="s">
        <v>43</v>
      </c>
      <c r="AJ18" t="s">
        <v>46</v>
      </c>
      <c r="AK18" t="s">
        <v>44</v>
      </c>
      <c r="AL18" t="s">
        <v>47</v>
      </c>
      <c r="AM18" t="s">
        <v>47</v>
      </c>
      <c r="AN18" t="s">
        <v>47</v>
      </c>
      <c r="AO18" t="s">
        <v>44</v>
      </c>
      <c r="AP18" t="s">
        <v>43</v>
      </c>
      <c r="AQ18" t="s">
        <v>44</v>
      </c>
      <c r="AR18" t="s">
        <v>44</v>
      </c>
      <c r="AS18" t="s">
        <v>47</v>
      </c>
      <c r="AT18" t="s">
        <v>47</v>
      </c>
      <c r="AU18" t="s">
        <v>44</v>
      </c>
      <c r="AV18" t="s">
        <v>44</v>
      </c>
      <c r="AW18" t="s">
        <v>48</v>
      </c>
    </row>
    <row r="19" spans="1:49" x14ac:dyDescent="0.2">
      <c r="A19">
        <v>66243</v>
      </c>
      <c r="B19" t="s">
        <v>67</v>
      </c>
      <c r="C19" t="s">
        <v>41</v>
      </c>
      <c r="D19" s="1">
        <v>42417</v>
      </c>
      <c r="E19" t="s">
        <v>42</v>
      </c>
      <c r="F19" s="13">
        <v>13.327274999999997</v>
      </c>
      <c r="G19" s="11" t="s">
        <v>43</v>
      </c>
      <c r="H19" s="11" t="s">
        <v>43</v>
      </c>
      <c r="I19" s="11" t="s">
        <v>44</v>
      </c>
      <c r="J19" s="11">
        <v>450</v>
      </c>
      <c r="K19" s="11">
        <v>2600</v>
      </c>
      <c r="L19" s="12">
        <v>3.35</v>
      </c>
      <c r="M19">
        <v>70</v>
      </c>
      <c r="O19">
        <v>240</v>
      </c>
      <c r="P19">
        <v>17000</v>
      </c>
      <c r="Q19" t="s">
        <v>44</v>
      </c>
      <c r="R19" t="s">
        <v>44</v>
      </c>
      <c r="S19" t="s">
        <v>43</v>
      </c>
      <c r="U19" t="s">
        <v>44</v>
      </c>
      <c r="V19">
        <v>4.12</v>
      </c>
      <c r="W19">
        <v>19</v>
      </c>
      <c r="X19">
        <v>4.3099999999999996</v>
      </c>
      <c r="Y19" t="s">
        <v>50</v>
      </c>
      <c r="Z19" t="s">
        <v>43</v>
      </c>
      <c r="AA19">
        <v>4.07</v>
      </c>
      <c r="AB19" t="s">
        <v>48</v>
      </c>
      <c r="AC19">
        <v>4.3899999999999997</v>
      </c>
      <c r="AD19">
        <v>6</v>
      </c>
      <c r="AE19">
        <v>4.29</v>
      </c>
      <c r="AF19">
        <v>72</v>
      </c>
      <c r="AG19" t="s">
        <v>43</v>
      </c>
      <c r="AH19" t="s">
        <v>43</v>
      </c>
      <c r="AI19" t="s">
        <v>43</v>
      </c>
      <c r="AJ19" t="s">
        <v>46</v>
      </c>
      <c r="AK19" t="s">
        <v>44</v>
      </c>
      <c r="AL19" t="s">
        <v>47</v>
      </c>
      <c r="AM19" t="s">
        <v>47</v>
      </c>
      <c r="AN19" t="s">
        <v>47</v>
      </c>
      <c r="AO19" t="s">
        <v>44</v>
      </c>
      <c r="AP19" t="s">
        <v>43</v>
      </c>
      <c r="AQ19" t="s">
        <v>44</v>
      </c>
      <c r="AR19" t="s">
        <v>44</v>
      </c>
      <c r="AS19" t="s">
        <v>47</v>
      </c>
      <c r="AT19" t="s">
        <v>47</v>
      </c>
      <c r="AU19" t="s">
        <v>44</v>
      </c>
      <c r="AV19" t="s">
        <v>44</v>
      </c>
      <c r="AW19" t="s">
        <v>48</v>
      </c>
    </row>
    <row r="20" spans="1:49" x14ac:dyDescent="0.2">
      <c r="A20">
        <v>66244</v>
      </c>
      <c r="B20" t="s">
        <v>68</v>
      </c>
      <c r="C20" t="s">
        <v>41</v>
      </c>
      <c r="D20" s="1">
        <v>42417</v>
      </c>
      <c r="E20" t="s">
        <v>42</v>
      </c>
      <c r="F20" s="13">
        <v>13.966128205128202</v>
      </c>
      <c r="G20" s="11" t="s">
        <v>43</v>
      </c>
      <c r="H20" s="11" t="s">
        <v>43</v>
      </c>
      <c r="I20" s="11" t="s">
        <v>44</v>
      </c>
      <c r="J20" s="11">
        <v>340</v>
      </c>
      <c r="K20" s="11">
        <v>3800</v>
      </c>
      <c r="L20" s="12">
        <v>3.46</v>
      </c>
      <c r="M20">
        <v>99</v>
      </c>
      <c r="O20">
        <v>200</v>
      </c>
      <c r="P20">
        <v>20000</v>
      </c>
      <c r="Q20" t="s">
        <v>44</v>
      </c>
      <c r="R20" t="s">
        <v>44</v>
      </c>
      <c r="S20" t="s">
        <v>43</v>
      </c>
      <c r="U20" t="s">
        <v>44</v>
      </c>
      <c r="V20">
        <v>4.26</v>
      </c>
      <c r="W20">
        <v>220</v>
      </c>
      <c r="X20">
        <v>4.45</v>
      </c>
      <c r="Y20" t="s">
        <v>50</v>
      </c>
      <c r="Z20" t="s">
        <v>43</v>
      </c>
      <c r="AA20">
        <v>4.2</v>
      </c>
      <c r="AB20">
        <v>9</v>
      </c>
      <c r="AC20">
        <v>4.53</v>
      </c>
      <c r="AD20">
        <v>9</v>
      </c>
      <c r="AE20">
        <v>4.42</v>
      </c>
      <c r="AF20">
        <v>99</v>
      </c>
      <c r="AG20" t="s">
        <v>43</v>
      </c>
      <c r="AH20" t="s">
        <v>43</v>
      </c>
      <c r="AI20" t="s">
        <v>43</v>
      </c>
      <c r="AJ20" t="s">
        <v>46</v>
      </c>
      <c r="AK20" t="s">
        <v>44</v>
      </c>
      <c r="AL20" t="s">
        <v>47</v>
      </c>
      <c r="AM20" t="s">
        <v>47</v>
      </c>
      <c r="AN20" t="s">
        <v>47</v>
      </c>
      <c r="AO20" t="s">
        <v>44</v>
      </c>
      <c r="AP20" t="s">
        <v>43</v>
      </c>
      <c r="AQ20" t="s">
        <v>44</v>
      </c>
      <c r="AR20" t="s">
        <v>44</v>
      </c>
      <c r="AS20" t="s">
        <v>47</v>
      </c>
      <c r="AT20" t="s">
        <v>47</v>
      </c>
      <c r="AU20" t="s">
        <v>44</v>
      </c>
      <c r="AV20" t="s">
        <v>44</v>
      </c>
      <c r="AW20" t="s">
        <v>48</v>
      </c>
    </row>
    <row r="21" spans="1:49" x14ac:dyDescent="0.2">
      <c r="A21">
        <v>66245</v>
      </c>
      <c r="B21" t="s">
        <v>69</v>
      </c>
      <c r="C21" t="s">
        <v>41</v>
      </c>
      <c r="D21" s="1">
        <v>42417</v>
      </c>
      <c r="E21" t="s">
        <v>42</v>
      </c>
      <c r="F21" s="13">
        <v>13.966128205128202</v>
      </c>
      <c r="G21" s="11" t="s">
        <v>43</v>
      </c>
      <c r="H21" s="11" t="s">
        <v>43</v>
      </c>
      <c r="I21" s="11" t="s">
        <v>44</v>
      </c>
      <c r="J21" s="11">
        <v>550</v>
      </c>
      <c r="K21" s="11">
        <v>5600</v>
      </c>
      <c r="L21" s="12">
        <v>3.46</v>
      </c>
      <c r="M21">
        <v>160</v>
      </c>
      <c r="O21">
        <v>300</v>
      </c>
      <c r="P21">
        <v>29000</v>
      </c>
      <c r="Q21" t="s">
        <v>44</v>
      </c>
      <c r="R21" t="s">
        <v>44</v>
      </c>
      <c r="S21" t="s">
        <v>43</v>
      </c>
      <c r="U21" t="s">
        <v>44</v>
      </c>
      <c r="V21">
        <v>4.26</v>
      </c>
      <c r="W21">
        <v>450</v>
      </c>
      <c r="X21">
        <v>4.45</v>
      </c>
      <c r="Y21">
        <v>770</v>
      </c>
      <c r="Z21" t="s">
        <v>43</v>
      </c>
      <c r="AA21">
        <v>4.2</v>
      </c>
      <c r="AB21">
        <v>11</v>
      </c>
      <c r="AC21">
        <v>4.53</v>
      </c>
      <c r="AD21">
        <v>10</v>
      </c>
      <c r="AE21">
        <v>4.42</v>
      </c>
      <c r="AF21">
        <v>130</v>
      </c>
      <c r="AG21" t="s">
        <v>43</v>
      </c>
      <c r="AH21" t="s">
        <v>43</v>
      </c>
      <c r="AI21" t="s">
        <v>43</v>
      </c>
      <c r="AJ21" t="s">
        <v>46</v>
      </c>
      <c r="AK21" t="s">
        <v>44</v>
      </c>
      <c r="AL21" t="s">
        <v>47</v>
      </c>
      <c r="AM21" t="s">
        <v>47</v>
      </c>
      <c r="AN21" t="s">
        <v>47</v>
      </c>
      <c r="AO21" t="s">
        <v>44</v>
      </c>
      <c r="AP21" t="s">
        <v>43</v>
      </c>
      <c r="AQ21" t="s">
        <v>44</v>
      </c>
      <c r="AR21" t="s">
        <v>44</v>
      </c>
      <c r="AS21" t="s">
        <v>47</v>
      </c>
      <c r="AT21" t="s">
        <v>47</v>
      </c>
      <c r="AU21" t="s">
        <v>44</v>
      </c>
      <c r="AV21" t="s">
        <v>44</v>
      </c>
      <c r="AW21" t="s">
        <v>48</v>
      </c>
    </row>
    <row r="22" spans="1:49" x14ac:dyDescent="0.2">
      <c r="A22">
        <v>66246</v>
      </c>
      <c r="B22" t="s">
        <v>70</v>
      </c>
      <c r="C22" t="s">
        <v>41</v>
      </c>
      <c r="D22" s="1">
        <v>42417</v>
      </c>
      <c r="E22" t="s">
        <v>42</v>
      </c>
      <c r="F22" s="13">
        <v>14.551871794871795</v>
      </c>
      <c r="G22" s="11" t="s">
        <v>43</v>
      </c>
      <c r="H22" s="11" t="s">
        <v>43</v>
      </c>
      <c r="I22" s="11" t="s">
        <v>44</v>
      </c>
      <c r="J22" s="11">
        <v>380</v>
      </c>
      <c r="K22" s="11">
        <v>2800</v>
      </c>
      <c r="L22" s="12">
        <v>3.57</v>
      </c>
      <c r="M22">
        <v>120</v>
      </c>
      <c r="O22" t="s">
        <v>45</v>
      </c>
      <c r="P22">
        <v>20000</v>
      </c>
      <c r="Q22" t="s">
        <v>44</v>
      </c>
      <c r="R22" t="s">
        <v>44</v>
      </c>
      <c r="S22" t="s">
        <v>43</v>
      </c>
      <c r="U22" t="s">
        <v>44</v>
      </c>
      <c r="V22">
        <v>4.3899999999999997</v>
      </c>
      <c r="W22">
        <v>170</v>
      </c>
      <c r="X22">
        <v>4.59</v>
      </c>
      <c r="Y22" t="s">
        <v>50</v>
      </c>
      <c r="Z22" t="s">
        <v>43</v>
      </c>
      <c r="AA22">
        <v>4.33</v>
      </c>
      <c r="AB22">
        <v>2</v>
      </c>
      <c r="AC22">
        <v>4.68</v>
      </c>
      <c r="AD22">
        <v>6</v>
      </c>
      <c r="AE22">
        <v>4.5599999999999996</v>
      </c>
      <c r="AF22" t="s">
        <v>59</v>
      </c>
      <c r="AG22" t="s">
        <v>43</v>
      </c>
      <c r="AH22" t="s">
        <v>43</v>
      </c>
      <c r="AI22" t="s">
        <v>43</v>
      </c>
      <c r="AJ22" t="s">
        <v>46</v>
      </c>
      <c r="AK22" t="s">
        <v>44</v>
      </c>
      <c r="AL22" t="s">
        <v>47</v>
      </c>
      <c r="AM22" t="s">
        <v>47</v>
      </c>
      <c r="AN22" t="s">
        <v>47</v>
      </c>
      <c r="AO22" t="s">
        <v>44</v>
      </c>
      <c r="AP22" t="s">
        <v>43</v>
      </c>
      <c r="AQ22" t="s">
        <v>44</v>
      </c>
      <c r="AR22" t="s">
        <v>44</v>
      </c>
      <c r="AS22" t="s">
        <v>47</v>
      </c>
      <c r="AT22" t="s">
        <v>47</v>
      </c>
      <c r="AU22" t="s">
        <v>44</v>
      </c>
      <c r="AV22" t="s">
        <v>44</v>
      </c>
      <c r="AW22" t="s">
        <v>48</v>
      </c>
    </row>
    <row r="23" spans="1:49" x14ac:dyDescent="0.2">
      <c r="A23">
        <v>66247</v>
      </c>
      <c r="B23" t="s">
        <v>71</v>
      </c>
      <c r="C23" t="s">
        <v>41</v>
      </c>
      <c r="D23" s="1">
        <v>42417</v>
      </c>
      <c r="E23" t="s">
        <v>42</v>
      </c>
      <c r="F23" s="13">
        <v>14.551871794871795</v>
      </c>
      <c r="G23" s="11" t="s">
        <v>43</v>
      </c>
      <c r="H23" s="11" t="s">
        <v>43</v>
      </c>
      <c r="I23" s="11" t="s">
        <v>44</v>
      </c>
      <c r="J23" s="11">
        <v>370</v>
      </c>
      <c r="K23" s="11">
        <v>2400</v>
      </c>
      <c r="L23" s="12">
        <v>3.57</v>
      </c>
      <c r="M23">
        <v>120</v>
      </c>
      <c r="O23">
        <v>410</v>
      </c>
      <c r="P23">
        <v>17000</v>
      </c>
      <c r="Q23" t="s">
        <v>44</v>
      </c>
      <c r="R23" t="s">
        <v>44</v>
      </c>
      <c r="S23" t="s">
        <v>43</v>
      </c>
      <c r="U23" t="s">
        <v>44</v>
      </c>
      <c r="V23">
        <v>4.3899999999999997</v>
      </c>
      <c r="W23">
        <v>95</v>
      </c>
      <c r="X23">
        <v>4.59</v>
      </c>
      <c r="Y23" t="s">
        <v>50</v>
      </c>
      <c r="Z23" t="s">
        <v>43</v>
      </c>
      <c r="AA23">
        <v>4.33</v>
      </c>
      <c r="AB23" t="s">
        <v>48</v>
      </c>
      <c r="AC23">
        <v>4.68</v>
      </c>
      <c r="AD23">
        <v>6</v>
      </c>
      <c r="AE23">
        <v>4.5599999999999996</v>
      </c>
      <c r="AF23" t="s">
        <v>59</v>
      </c>
      <c r="AG23" t="s">
        <v>43</v>
      </c>
      <c r="AH23" t="s">
        <v>43</v>
      </c>
      <c r="AI23" t="s">
        <v>43</v>
      </c>
      <c r="AJ23" t="s">
        <v>46</v>
      </c>
      <c r="AK23" t="s">
        <v>44</v>
      </c>
      <c r="AL23" t="s">
        <v>47</v>
      </c>
      <c r="AM23" t="s">
        <v>47</v>
      </c>
      <c r="AN23" t="s">
        <v>47</v>
      </c>
      <c r="AO23" t="s">
        <v>44</v>
      </c>
      <c r="AP23" t="s">
        <v>43</v>
      </c>
      <c r="AQ23" t="s">
        <v>44</v>
      </c>
      <c r="AR23" t="s">
        <v>44</v>
      </c>
      <c r="AS23" t="s">
        <v>47</v>
      </c>
      <c r="AT23" t="s">
        <v>47</v>
      </c>
      <c r="AU23" t="s">
        <v>44</v>
      </c>
      <c r="AV23" t="s">
        <v>44</v>
      </c>
      <c r="AW23" t="s">
        <v>48</v>
      </c>
    </row>
    <row r="24" spans="1:49" x14ac:dyDescent="0.2">
      <c r="A24">
        <v>66248</v>
      </c>
      <c r="B24" t="s">
        <v>72</v>
      </c>
      <c r="C24" t="s">
        <v>41</v>
      </c>
      <c r="D24" s="1">
        <v>42417</v>
      </c>
      <c r="E24" t="s">
        <v>42</v>
      </c>
      <c r="F24" s="13">
        <v>14.950823529411766</v>
      </c>
      <c r="G24" s="11" t="s">
        <v>43</v>
      </c>
      <c r="H24" s="11" t="s">
        <v>43</v>
      </c>
      <c r="I24" s="11" t="s">
        <v>44</v>
      </c>
      <c r="J24" s="11">
        <v>360</v>
      </c>
      <c r="K24" s="11">
        <v>3100</v>
      </c>
      <c r="L24" s="12">
        <v>3.57</v>
      </c>
      <c r="M24">
        <v>46</v>
      </c>
      <c r="O24">
        <v>220</v>
      </c>
      <c r="P24">
        <v>16000</v>
      </c>
      <c r="Q24" t="s">
        <v>44</v>
      </c>
      <c r="R24" t="s">
        <v>44</v>
      </c>
      <c r="S24" t="s">
        <v>43</v>
      </c>
      <c r="U24" t="s">
        <v>44</v>
      </c>
      <c r="V24">
        <v>4.3899999999999997</v>
      </c>
      <c r="W24">
        <v>200</v>
      </c>
      <c r="X24">
        <v>4.59</v>
      </c>
      <c r="Y24" t="s">
        <v>50</v>
      </c>
      <c r="Z24" t="s">
        <v>43</v>
      </c>
      <c r="AA24">
        <v>4.33</v>
      </c>
      <c r="AB24">
        <v>7</v>
      </c>
      <c r="AC24">
        <v>4.68</v>
      </c>
      <c r="AD24">
        <v>5</v>
      </c>
      <c r="AE24">
        <v>4.5599999999999996</v>
      </c>
      <c r="AF24">
        <v>59</v>
      </c>
      <c r="AG24" t="s">
        <v>43</v>
      </c>
      <c r="AH24" t="s">
        <v>43</v>
      </c>
      <c r="AI24" t="s">
        <v>43</v>
      </c>
      <c r="AJ24" t="s">
        <v>46</v>
      </c>
      <c r="AK24" t="s">
        <v>44</v>
      </c>
      <c r="AL24" t="s">
        <v>47</v>
      </c>
      <c r="AM24" t="s">
        <v>47</v>
      </c>
      <c r="AN24" t="s">
        <v>47</v>
      </c>
      <c r="AO24" t="s">
        <v>44</v>
      </c>
      <c r="AP24" t="s">
        <v>43</v>
      </c>
      <c r="AQ24" t="s">
        <v>44</v>
      </c>
      <c r="AR24" t="s">
        <v>44</v>
      </c>
      <c r="AS24" t="s">
        <v>47</v>
      </c>
      <c r="AT24" t="s">
        <v>47</v>
      </c>
      <c r="AU24" t="s">
        <v>44</v>
      </c>
      <c r="AV24" t="s">
        <v>44</v>
      </c>
      <c r="AW24" t="s">
        <v>48</v>
      </c>
    </row>
    <row r="25" spans="1:49" x14ac:dyDescent="0.2">
      <c r="A25">
        <v>66249</v>
      </c>
      <c r="B25" t="s">
        <v>73</v>
      </c>
      <c r="C25" t="s">
        <v>41</v>
      </c>
      <c r="D25" s="1">
        <v>42417</v>
      </c>
      <c r="E25" t="s">
        <v>42</v>
      </c>
      <c r="F25" s="13">
        <v>14.950823529411766</v>
      </c>
      <c r="G25" s="11" t="s">
        <v>43</v>
      </c>
      <c r="H25" s="11" t="s">
        <v>43</v>
      </c>
      <c r="I25" s="11" t="s">
        <v>44</v>
      </c>
      <c r="J25" s="11">
        <v>340</v>
      </c>
      <c r="K25" s="11">
        <v>4500</v>
      </c>
      <c r="L25" s="12">
        <v>3.57</v>
      </c>
      <c r="M25">
        <v>31</v>
      </c>
      <c r="O25">
        <v>240</v>
      </c>
      <c r="P25">
        <v>24000</v>
      </c>
      <c r="Q25" t="s">
        <v>44</v>
      </c>
      <c r="R25" t="s">
        <v>44</v>
      </c>
      <c r="S25" t="s">
        <v>43</v>
      </c>
      <c r="U25" t="s">
        <v>44</v>
      </c>
      <c r="V25">
        <v>4.3899999999999997</v>
      </c>
      <c r="W25">
        <v>250</v>
      </c>
      <c r="X25">
        <v>4.59</v>
      </c>
      <c r="Y25" t="s">
        <v>50</v>
      </c>
      <c r="Z25" t="s">
        <v>43</v>
      </c>
      <c r="AA25">
        <v>4.33</v>
      </c>
      <c r="AB25">
        <v>10</v>
      </c>
      <c r="AC25">
        <v>4.68</v>
      </c>
      <c r="AD25">
        <v>6</v>
      </c>
      <c r="AE25">
        <v>4.5599999999999996</v>
      </c>
      <c r="AF25">
        <v>55</v>
      </c>
      <c r="AG25" t="s">
        <v>43</v>
      </c>
      <c r="AH25" t="s">
        <v>43</v>
      </c>
      <c r="AI25" t="s">
        <v>43</v>
      </c>
      <c r="AJ25" t="s">
        <v>46</v>
      </c>
      <c r="AK25" t="s">
        <v>44</v>
      </c>
      <c r="AL25" t="s">
        <v>47</v>
      </c>
      <c r="AM25" t="s">
        <v>47</v>
      </c>
      <c r="AN25" t="s">
        <v>47</v>
      </c>
      <c r="AO25" t="s">
        <v>44</v>
      </c>
      <c r="AP25" t="s">
        <v>43</v>
      </c>
      <c r="AQ25" t="s">
        <v>44</v>
      </c>
      <c r="AR25" t="s">
        <v>44</v>
      </c>
      <c r="AS25" t="s">
        <v>47</v>
      </c>
      <c r="AT25" t="s">
        <v>47</v>
      </c>
      <c r="AU25" t="s">
        <v>44</v>
      </c>
      <c r="AV25" t="s">
        <v>44</v>
      </c>
      <c r="AW25" t="s">
        <v>48</v>
      </c>
    </row>
    <row r="26" spans="1:49" x14ac:dyDescent="0.2">
      <c r="A26">
        <v>66250</v>
      </c>
      <c r="B26" t="s">
        <v>74</v>
      </c>
      <c r="C26" t="s">
        <v>75</v>
      </c>
      <c r="D26" s="1">
        <v>42417</v>
      </c>
      <c r="E26" t="s">
        <v>42</v>
      </c>
      <c r="F26">
        <v>0</v>
      </c>
      <c r="G26" s="11" t="s">
        <v>43</v>
      </c>
      <c r="H26" s="11" t="s">
        <v>43</v>
      </c>
      <c r="I26" s="11">
        <v>17</v>
      </c>
      <c r="J26" s="11">
        <v>50000</v>
      </c>
      <c r="K26" s="11">
        <v>8500</v>
      </c>
      <c r="M26">
        <v>41</v>
      </c>
      <c r="O26">
        <v>3900</v>
      </c>
      <c r="P26">
        <v>34000</v>
      </c>
      <c r="Q26" t="s">
        <v>44</v>
      </c>
      <c r="R26" t="s">
        <v>44</v>
      </c>
      <c r="S26" t="s">
        <v>43</v>
      </c>
      <c r="U26" t="s">
        <v>44</v>
      </c>
      <c r="W26">
        <v>7</v>
      </c>
      <c r="Y26" t="s">
        <v>50</v>
      </c>
      <c r="Z26" t="s">
        <v>43</v>
      </c>
      <c r="AB26" t="s">
        <v>48</v>
      </c>
      <c r="AD26">
        <v>5</v>
      </c>
      <c r="AF26">
        <v>45</v>
      </c>
      <c r="AG26">
        <v>5</v>
      </c>
      <c r="AH26" t="s">
        <v>43</v>
      </c>
      <c r="AI26" t="s">
        <v>43</v>
      </c>
      <c r="AJ26">
        <v>290</v>
      </c>
      <c r="AK26" t="s">
        <v>44</v>
      </c>
      <c r="AL26">
        <v>3</v>
      </c>
      <c r="AM26">
        <v>3</v>
      </c>
      <c r="AN26" t="s">
        <v>47</v>
      </c>
      <c r="AO26" t="s">
        <v>44</v>
      </c>
      <c r="AP26" t="s">
        <v>43</v>
      </c>
      <c r="AQ26">
        <v>81</v>
      </c>
      <c r="AR26" t="s">
        <v>44</v>
      </c>
      <c r="AS26">
        <v>3</v>
      </c>
      <c r="AT26" t="s">
        <v>47</v>
      </c>
      <c r="AU26" t="s">
        <v>44</v>
      </c>
      <c r="AV26" t="s">
        <v>44</v>
      </c>
      <c r="AW26">
        <v>2</v>
      </c>
    </row>
    <row r="27" spans="1:49" x14ac:dyDescent="0.2">
      <c r="A27">
        <v>66251</v>
      </c>
      <c r="B27" t="s">
        <v>76</v>
      </c>
      <c r="C27" t="s">
        <v>75</v>
      </c>
      <c r="D27" s="1">
        <v>42417</v>
      </c>
      <c r="E27" t="s">
        <v>42</v>
      </c>
      <c r="F27">
        <v>0</v>
      </c>
      <c r="G27" s="11">
        <v>9</v>
      </c>
      <c r="H27" s="11" t="s">
        <v>43</v>
      </c>
      <c r="I27" s="11">
        <v>33</v>
      </c>
      <c r="J27" s="11">
        <v>33000</v>
      </c>
      <c r="K27" s="11">
        <v>22000</v>
      </c>
      <c r="M27">
        <v>130</v>
      </c>
      <c r="O27">
        <v>4500</v>
      </c>
      <c r="P27">
        <v>50000</v>
      </c>
      <c r="Q27" t="s">
        <v>44</v>
      </c>
      <c r="R27" t="s">
        <v>44</v>
      </c>
      <c r="S27" t="s">
        <v>43</v>
      </c>
      <c r="U27" t="s">
        <v>44</v>
      </c>
      <c r="W27">
        <v>1000</v>
      </c>
      <c r="Y27">
        <v>1800</v>
      </c>
      <c r="Z27">
        <v>6</v>
      </c>
      <c r="AB27">
        <v>18</v>
      </c>
      <c r="AD27">
        <v>28</v>
      </c>
      <c r="AF27">
        <v>1000</v>
      </c>
      <c r="AG27" t="s">
        <v>43</v>
      </c>
      <c r="AH27" t="s">
        <v>43</v>
      </c>
      <c r="AI27">
        <v>5</v>
      </c>
      <c r="AJ27">
        <v>530</v>
      </c>
      <c r="AK27" t="s">
        <v>44</v>
      </c>
      <c r="AL27" t="s">
        <v>47</v>
      </c>
      <c r="AM27" t="s">
        <v>47</v>
      </c>
      <c r="AN27">
        <v>3</v>
      </c>
      <c r="AO27" t="s">
        <v>44</v>
      </c>
      <c r="AP27" t="s">
        <v>43</v>
      </c>
      <c r="AQ27">
        <v>35</v>
      </c>
      <c r="AR27" t="s">
        <v>44</v>
      </c>
      <c r="AS27" t="s">
        <v>47</v>
      </c>
      <c r="AT27" t="s">
        <v>47</v>
      </c>
      <c r="AU27" t="s">
        <v>44</v>
      </c>
      <c r="AV27" t="s">
        <v>44</v>
      </c>
      <c r="AW27" t="s">
        <v>48</v>
      </c>
    </row>
    <row r="28" spans="1:49" x14ac:dyDescent="0.2">
      <c r="A28">
        <v>66252</v>
      </c>
      <c r="B28" t="s">
        <v>77</v>
      </c>
      <c r="C28" t="s">
        <v>75</v>
      </c>
      <c r="D28" s="1">
        <v>42417</v>
      </c>
      <c r="E28" t="s">
        <v>42</v>
      </c>
      <c r="F28">
        <v>0</v>
      </c>
      <c r="G28" s="11">
        <v>9</v>
      </c>
      <c r="H28" s="11" t="s">
        <v>43</v>
      </c>
      <c r="I28" s="11">
        <v>37</v>
      </c>
      <c r="J28" s="11">
        <v>37000</v>
      </c>
      <c r="K28" s="11">
        <v>23000</v>
      </c>
      <c r="M28">
        <v>150</v>
      </c>
      <c r="O28">
        <v>5100</v>
      </c>
      <c r="P28">
        <v>55000</v>
      </c>
      <c r="Q28" t="s">
        <v>44</v>
      </c>
      <c r="R28" t="s">
        <v>44</v>
      </c>
      <c r="S28" t="s">
        <v>43</v>
      </c>
      <c r="U28">
        <v>11</v>
      </c>
      <c r="W28">
        <v>1100</v>
      </c>
      <c r="Y28">
        <v>2100</v>
      </c>
      <c r="Z28">
        <v>6</v>
      </c>
      <c r="AB28">
        <v>26</v>
      </c>
      <c r="AD28">
        <v>33</v>
      </c>
      <c r="AF28">
        <v>1100</v>
      </c>
      <c r="AG28" t="s">
        <v>43</v>
      </c>
      <c r="AH28" t="s">
        <v>43</v>
      </c>
      <c r="AI28">
        <v>5</v>
      </c>
      <c r="AJ28">
        <v>590</v>
      </c>
      <c r="AK28" t="s">
        <v>44</v>
      </c>
      <c r="AL28" t="s">
        <v>47</v>
      </c>
      <c r="AM28" t="s">
        <v>47</v>
      </c>
      <c r="AN28" t="s">
        <v>47</v>
      </c>
      <c r="AO28" t="s">
        <v>44</v>
      </c>
      <c r="AP28" t="s">
        <v>43</v>
      </c>
      <c r="AQ28">
        <v>37</v>
      </c>
      <c r="AR28" t="s">
        <v>44</v>
      </c>
      <c r="AS28" t="s">
        <v>47</v>
      </c>
      <c r="AT28" t="s">
        <v>47</v>
      </c>
      <c r="AU28" t="s">
        <v>44</v>
      </c>
      <c r="AV28" t="s">
        <v>44</v>
      </c>
      <c r="AW28" t="s">
        <v>48</v>
      </c>
    </row>
    <row r="29" spans="1:49" x14ac:dyDescent="0.2">
      <c r="A29">
        <v>66253</v>
      </c>
      <c r="B29" t="s">
        <v>78</v>
      </c>
      <c r="C29" t="s">
        <v>41</v>
      </c>
      <c r="D29" s="1">
        <v>42417</v>
      </c>
      <c r="E29" t="s">
        <v>42</v>
      </c>
      <c r="F29">
        <v>0</v>
      </c>
      <c r="G29" s="11" t="s">
        <v>43</v>
      </c>
      <c r="H29" s="11" t="s">
        <v>43</v>
      </c>
      <c r="I29" s="11" t="s">
        <v>44</v>
      </c>
      <c r="J29" s="11">
        <v>12000</v>
      </c>
      <c r="K29" s="11" t="s">
        <v>79</v>
      </c>
      <c r="M29">
        <v>82</v>
      </c>
      <c r="O29" t="s">
        <v>45</v>
      </c>
      <c r="P29" t="s">
        <v>79</v>
      </c>
      <c r="Q29" t="s">
        <v>44</v>
      </c>
      <c r="R29" t="s">
        <v>44</v>
      </c>
      <c r="S29" t="s">
        <v>43</v>
      </c>
      <c r="U29" t="s">
        <v>44</v>
      </c>
      <c r="W29" t="s">
        <v>43</v>
      </c>
      <c r="Y29" t="s">
        <v>50</v>
      </c>
      <c r="Z29" t="s">
        <v>43</v>
      </c>
      <c r="AB29" t="s">
        <v>48</v>
      </c>
      <c r="AD29" t="s">
        <v>43</v>
      </c>
      <c r="AF29">
        <v>71</v>
      </c>
      <c r="AG29" t="s">
        <v>43</v>
      </c>
      <c r="AH29" t="s">
        <v>43</v>
      </c>
      <c r="AI29" t="s">
        <v>43</v>
      </c>
      <c r="AJ29" t="s">
        <v>46</v>
      </c>
      <c r="AK29" t="s">
        <v>44</v>
      </c>
      <c r="AL29" t="s">
        <v>47</v>
      </c>
      <c r="AM29" t="s">
        <v>47</v>
      </c>
      <c r="AN29" t="s">
        <v>47</v>
      </c>
      <c r="AO29" t="s">
        <v>44</v>
      </c>
      <c r="AP29" t="s">
        <v>43</v>
      </c>
      <c r="AQ29" t="s">
        <v>44</v>
      </c>
      <c r="AR29" t="s">
        <v>44</v>
      </c>
      <c r="AS29" t="s">
        <v>47</v>
      </c>
      <c r="AT29" t="s">
        <v>47</v>
      </c>
      <c r="AU29" t="s">
        <v>44</v>
      </c>
      <c r="AV29" t="s">
        <v>44</v>
      </c>
      <c r="AW29" t="s">
        <v>48</v>
      </c>
    </row>
    <row r="30" spans="1:49" x14ac:dyDescent="0.2">
      <c r="A30">
        <v>66254</v>
      </c>
      <c r="B30" t="s">
        <v>80</v>
      </c>
      <c r="C30" t="s">
        <v>41</v>
      </c>
      <c r="D30" s="1">
        <v>42417</v>
      </c>
      <c r="E30" t="s">
        <v>42</v>
      </c>
      <c r="F30">
        <v>0</v>
      </c>
      <c r="G30" s="11" t="s">
        <v>43</v>
      </c>
      <c r="H30" s="11" t="s">
        <v>43</v>
      </c>
      <c r="I30" s="11" t="s">
        <v>44</v>
      </c>
      <c r="J30" s="11">
        <v>33000</v>
      </c>
      <c r="K30" s="11" t="s">
        <v>79</v>
      </c>
      <c r="M30">
        <v>24</v>
      </c>
      <c r="O30" t="s">
        <v>45</v>
      </c>
      <c r="P30" t="s">
        <v>79</v>
      </c>
      <c r="Q30" t="s">
        <v>44</v>
      </c>
      <c r="R30" t="s">
        <v>44</v>
      </c>
      <c r="S30" t="s">
        <v>43</v>
      </c>
      <c r="U30" t="s">
        <v>44</v>
      </c>
      <c r="W30" t="s">
        <v>43</v>
      </c>
      <c r="Y30" t="s">
        <v>50</v>
      </c>
      <c r="Z30" t="s">
        <v>43</v>
      </c>
      <c r="AB30" t="s">
        <v>48</v>
      </c>
      <c r="AD30" t="s">
        <v>43</v>
      </c>
      <c r="AF30" t="s">
        <v>59</v>
      </c>
      <c r="AG30" t="s">
        <v>43</v>
      </c>
      <c r="AH30" t="s">
        <v>43</v>
      </c>
      <c r="AI30" t="s">
        <v>43</v>
      </c>
      <c r="AJ30" t="s">
        <v>46</v>
      </c>
      <c r="AK30" t="s">
        <v>44</v>
      </c>
      <c r="AL30" t="s">
        <v>47</v>
      </c>
      <c r="AM30" t="s">
        <v>47</v>
      </c>
      <c r="AN30" t="s">
        <v>47</v>
      </c>
      <c r="AO30" t="s">
        <v>44</v>
      </c>
      <c r="AP30" t="s">
        <v>43</v>
      </c>
      <c r="AQ30" t="s">
        <v>44</v>
      </c>
      <c r="AR30" t="s">
        <v>44</v>
      </c>
      <c r="AS30" t="s">
        <v>47</v>
      </c>
      <c r="AT30" t="s">
        <v>47</v>
      </c>
      <c r="AU30" t="s">
        <v>44</v>
      </c>
      <c r="AV30" t="s">
        <v>44</v>
      </c>
      <c r="AW30" t="s">
        <v>48</v>
      </c>
    </row>
    <row r="31" spans="1:49" x14ac:dyDescent="0.2">
      <c r="A31">
        <v>66255</v>
      </c>
      <c r="B31" t="s">
        <v>81</v>
      </c>
      <c r="C31" t="s">
        <v>41</v>
      </c>
      <c r="D31" s="1">
        <v>42417</v>
      </c>
      <c r="E31" t="s">
        <v>42</v>
      </c>
      <c r="F31">
        <v>0</v>
      </c>
      <c r="G31" s="11" t="s">
        <v>43</v>
      </c>
      <c r="H31" s="11" t="s">
        <v>43</v>
      </c>
      <c r="I31" s="11" t="s">
        <v>44</v>
      </c>
      <c r="J31" s="11">
        <v>31000</v>
      </c>
      <c r="K31" s="11" t="s">
        <v>79</v>
      </c>
      <c r="M31">
        <v>36</v>
      </c>
      <c r="O31" t="s">
        <v>45</v>
      </c>
      <c r="P31" t="s">
        <v>79</v>
      </c>
      <c r="Q31" t="s">
        <v>44</v>
      </c>
      <c r="R31" t="s">
        <v>44</v>
      </c>
      <c r="S31" t="s">
        <v>43</v>
      </c>
      <c r="U31" t="s">
        <v>44</v>
      </c>
      <c r="W31" t="s">
        <v>43</v>
      </c>
      <c r="Y31" t="s">
        <v>50</v>
      </c>
      <c r="Z31" t="s">
        <v>43</v>
      </c>
      <c r="AB31" t="s">
        <v>48</v>
      </c>
      <c r="AD31" t="s">
        <v>43</v>
      </c>
      <c r="AF31" t="s">
        <v>59</v>
      </c>
      <c r="AG31" t="s">
        <v>43</v>
      </c>
      <c r="AH31" t="s">
        <v>43</v>
      </c>
      <c r="AI31" t="s">
        <v>43</v>
      </c>
      <c r="AJ31" t="s">
        <v>46</v>
      </c>
      <c r="AK31" t="s">
        <v>44</v>
      </c>
      <c r="AL31" t="s">
        <v>47</v>
      </c>
      <c r="AM31" t="s">
        <v>47</v>
      </c>
      <c r="AN31" t="s">
        <v>47</v>
      </c>
      <c r="AO31" t="s">
        <v>44</v>
      </c>
      <c r="AP31" t="s">
        <v>43</v>
      </c>
      <c r="AQ31" t="s">
        <v>44</v>
      </c>
      <c r="AR31" t="s">
        <v>44</v>
      </c>
      <c r="AS31" t="s">
        <v>47</v>
      </c>
      <c r="AT31" t="s">
        <v>47</v>
      </c>
      <c r="AU31" t="s">
        <v>44</v>
      </c>
      <c r="AV31" t="s">
        <v>44</v>
      </c>
      <c r="AW3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G1" workbookViewId="0">
      <selection activeCell="Q27" sqref="Q27"/>
    </sheetView>
  </sheetViews>
  <sheetFormatPr baseColWidth="10" defaultRowHeight="16" x14ac:dyDescent="0.2"/>
  <cols>
    <col min="3" max="3" width="18.1640625" customWidth="1"/>
    <col min="7" max="7" width="10.83203125" style="12"/>
    <col min="8" max="8" width="11.1640625" style="12" bestFit="1" customWidth="1"/>
    <col min="11" max="11" width="9.6640625" customWidth="1"/>
    <col min="12" max="12" width="30.33203125" customWidth="1"/>
    <col min="13" max="13" width="15.6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  <c r="G1" s="12" t="s">
        <v>118</v>
      </c>
      <c r="I1" t="s">
        <v>10</v>
      </c>
      <c r="K1" t="s">
        <v>168</v>
      </c>
      <c r="L1" t="s">
        <v>169</v>
      </c>
      <c r="M1" t="s">
        <v>172</v>
      </c>
      <c r="N1" t="s">
        <v>122</v>
      </c>
      <c r="O1" t="s">
        <v>16</v>
      </c>
      <c r="P1" t="s">
        <v>121</v>
      </c>
      <c r="Q1" t="s">
        <v>17</v>
      </c>
      <c r="R1" t="s">
        <v>120</v>
      </c>
      <c r="S1" t="s">
        <v>18</v>
      </c>
      <c r="T1" t="s">
        <v>123</v>
      </c>
      <c r="U1" t="s">
        <v>20</v>
      </c>
      <c r="V1" t="s">
        <v>124</v>
      </c>
      <c r="W1" t="s">
        <v>21</v>
      </c>
      <c r="X1" t="s">
        <v>125</v>
      </c>
      <c r="Y1" t="s">
        <v>22</v>
      </c>
    </row>
    <row r="2" spans="1:25" x14ac:dyDescent="0.2">
      <c r="A2">
        <v>66226</v>
      </c>
      <c r="B2" t="s">
        <v>40</v>
      </c>
      <c r="C2" t="s">
        <v>41</v>
      </c>
      <c r="D2" s="1">
        <v>42417</v>
      </c>
      <c r="E2" t="s">
        <v>42</v>
      </c>
      <c r="F2" s="13">
        <v>12.992322580645164</v>
      </c>
      <c r="G2" s="14">
        <v>3.35</v>
      </c>
      <c r="H2" s="14">
        <f>G2/1000000</f>
        <v>3.3500000000000001E-6</v>
      </c>
      <c r="I2">
        <v>110</v>
      </c>
      <c r="J2">
        <f>I2/0.006</f>
        <v>18333.333333333332</v>
      </c>
      <c r="K2">
        <f>((J2/1000000)*(0.0001+0.00015))/0.8</f>
        <v>5.7291666666666659E-6</v>
      </c>
      <c r="L2">
        <f>(K2*$B$33)/($B$34*$B$36*H2)</f>
        <v>1.9751944551051454E-8</v>
      </c>
      <c r="M2">
        <f>L2*1000000</f>
        <v>1.9751944551051455E-2</v>
      </c>
      <c r="O2" t="s">
        <v>44</v>
      </c>
      <c r="P2">
        <v>4.12</v>
      </c>
      <c r="Q2">
        <v>110</v>
      </c>
      <c r="R2">
        <v>4.3099999999999996</v>
      </c>
      <c r="S2">
        <v>440</v>
      </c>
      <c r="T2">
        <v>4.07</v>
      </c>
      <c r="U2">
        <v>3</v>
      </c>
      <c r="W2" t="s">
        <v>43</v>
      </c>
      <c r="X2">
        <v>4.29</v>
      </c>
      <c r="Y2">
        <v>62</v>
      </c>
    </row>
    <row r="3" spans="1:25" x14ac:dyDescent="0.2">
      <c r="A3">
        <v>66227</v>
      </c>
      <c r="B3" t="s">
        <v>49</v>
      </c>
      <c r="C3" t="s">
        <v>41</v>
      </c>
      <c r="D3" s="1">
        <v>42417</v>
      </c>
      <c r="E3" t="s">
        <v>42</v>
      </c>
      <c r="F3" s="13">
        <v>12.992322580645164</v>
      </c>
      <c r="G3" s="14">
        <v>3.35</v>
      </c>
      <c r="H3" s="14">
        <f t="shared" ref="H3:H25" si="0">G3/1000000</f>
        <v>3.3500000000000001E-6</v>
      </c>
      <c r="I3">
        <v>150</v>
      </c>
      <c r="J3">
        <f t="shared" ref="J3:J25" si="1">I3/0.006</f>
        <v>25000</v>
      </c>
      <c r="K3">
        <f t="shared" ref="K3:K25" si="2">((J3/1000000)*(0.0001+0.00015))/0.8</f>
        <v>7.8125000000000002E-6</v>
      </c>
      <c r="L3">
        <f t="shared" ref="L3:L25" si="3">(K3*$B$33)/($B$34*$B$36*H3)</f>
        <v>2.6934469842342901E-8</v>
      </c>
      <c r="M3">
        <f t="shared" ref="M3:M25" si="4">L3*1000000</f>
        <v>2.6934469842342903E-2</v>
      </c>
      <c r="O3" t="s">
        <v>44</v>
      </c>
      <c r="P3">
        <v>4.12</v>
      </c>
      <c r="Q3">
        <v>100</v>
      </c>
      <c r="R3">
        <v>4.3099999999999996</v>
      </c>
      <c r="S3" t="s">
        <v>50</v>
      </c>
      <c r="T3">
        <v>4.07</v>
      </c>
      <c r="U3">
        <v>5</v>
      </c>
      <c r="W3" t="s">
        <v>43</v>
      </c>
      <c r="X3">
        <v>4.29</v>
      </c>
      <c r="Y3">
        <v>67</v>
      </c>
    </row>
    <row r="4" spans="1:25" x14ac:dyDescent="0.2">
      <c r="A4">
        <v>66228</v>
      </c>
      <c r="B4" t="s">
        <v>51</v>
      </c>
      <c r="C4" t="s">
        <v>41</v>
      </c>
      <c r="D4" s="1">
        <v>42417</v>
      </c>
      <c r="E4" t="s">
        <v>42</v>
      </c>
      <c r="F4" s="13">
        <v>15.166054054054051</v>
      </c>
      <c r="G4" s="12">
        <v>3.57</v>
      </c>
      <c r="H4" s="14">
        <f t="shared" si="0"/>
        <v>3.5699999999999997E-6</v>
      </c>
      <c r="I4">
        <v>60</v>
      </c>
      <c r="J4">
        <f t="shared" si="1"/>
        <v>10000</v>
      </c>
      <c r="K4">
        <f t="shared" si="2"/>
        <v>3.1250000000000001E-6</v>
      </c>
      <c r="L4">
        <f t="shared" si="3"/>
        <v>1.0109857027658119E-8</v>
      </c>
      <c r="M4">
        <f t="shared" si="4"/>
        <v>1.0109857027658119E-2</v>
      </c>
      <c r="O4" t="s">
        <v>44</v>
      </c>
      <c r="P4">
        <v>4.3899999999999997</v>
      </c>
      <c r="Q4">
        <v>89</v>
      </c>
      <c r="R4">
        <v>4.59</v>
      </c>
      <c r="S4" t="s">
        <v>50</v>
      </c>
      <c r="T4">
        <v>4.33</v>
      </c>
      <c r="U4">
        <v>4</v>
      </c>
      <c r="W4" t="s">
        <v>43</v>
      </c>
      <c r="X4">
        <v>4.5599999999999996</v>
      </c>
      <c r="Y4">
        <v>51</v>
      </c>
    </row>
    <row r="5" spans="1:25" x14ac:dyDescent="0.2">
      <c r="A5">
        <v>66229</v>
      </c>
      <c r="B5" t="s">
        <v>52</v>
      </c>
      <c r="C5" t="s">
        <v>41</v>
      </c>
      <c r="D5" s="1">
        <v>42417</v>
      </c>
      <c r="E5" t="s">
        <v>42</v>
      </c>
      <c r="F5" s="13">
        <v>15.166054054054051</v>
      </c>
      <c r="G5" s="12">
        <v>3.57</v>
      </c>
      <c r="H5" s="14">
        <f t="shared" si="0"/>
        <v>3.5699999999999997E-6</v>
      </c>
      <c r="I5">
        <v>340</v>
      </c>
      <c r="J5">
        <f t="shared" si="1"/>
        <v>56666.666666666664</v>
      </c>
      <c r="K5">
        <f t="shared" si="2"/>
        <v>1.7708333333333331E-5</v>
      </c>
      <c r="L5">
        <f t="shared" si="3"/>
        <v>5.7289189823396005E-8</v>
      </c>
      <c r="M5">
        <f t="shared" si="4"/>
        <v>5.7289189823396001E-2</v>
      </c>
      <c r="O5" t="s">
        <v>44</v>
      </c>
      <c r="P5">
        <v>4.3899999999999997</v>
      </c>
      <c r="Q5">
        <v>120</v>
      </c>
      <c r="R5">
        <v>4.59</v>
      </c>
      <c r="S5">
        <v>650</v>
      </c>
      <c r="T5">
        <v>4.33</v>
      </c>
      <c r="U5">
        <v>4</v>
      </c>
      <c r="V5">
        <v>4.68</v>
      </c>
      <c r="W5">
        <v>5</v>
      </c>
      <c r="X5">
        <v>4.5599999999999996</v>
      </c>
      <c r="Y5">
        <v>62</v>
      </c>
    </row>
    <row r="6" spans="1:25" x14ac:dyDescent="0.2">
      <c r="A6">
        <v>66230</v>
      </c>
      <c r="B6" t="s">
        <v>53</v>
      </c>
      <c r="C6" t="s">
        <v>41</v>
      </c>
      <c r="D6" s="1">
        <v>42417</v>
      </c>
      <c r="E6" t="s">
        <v>42</v>
      </c>
      <c r="F6" s="13">
        <v>13.571459459459462</v>
      </c>
      <c r="G6" s="12">
        <v>3.46</v>
      </c>
      <c r="H6" s="14">
        <f t="shared" si="0"/>
        <v>3.4599999999999999E-6</v>
      </c>
      <c r="I6">
        <v>61</v>
      </c>
      <c r="J6">
        <f t="shared" si="1"/>
        <v>10166.666666666666</v>
      </c>
      <c r="K6">
        <f t="shared" si="2"/>
        <v>3.1770833333333329E-6</v>
      </c>
      <c r="L6">
        <f t="shared" si="3"/>
        <v>1.060512314505351E-8</v>
      </c>
      <c r="M6">
        <f t="shared" si="4"/>
        <v>1.060512314505351E-2</v>
      </c>
      <c r="O6" t="s">
        <v>44</v>
      </c>
      <c r="P6">
        <v>4.26</v>
      </c>
      <c r="Q6">
        <v>20</v>
      </c>
      <c r="R6">
        <v>4.45</v>
      </c>
      <c r="S6" t="s">
        <v>50</v>
      </c>
      <c r="T6">
        <v>4.2</v>
      </c>
      <c r="U6" t="s">
        <v>48</v>
      </c>
      <c r="W6" t="s">
        <v>43</v>
      </c>
      <c r="X6">
        <v>4.42</v>
      </c>
      <c r="Y6">
        <v>61</v>
      </c>
    </row>
    <row r="7" spans="1:25" x14ac:dyDescent="0.2">
      <c r="A7">
        <v>66231</v>
      </c>
      <c r="B7" t="s">
        <v>54</v>
      </c>
      <c r="C7" t="s">
        <v>41</v>
      </c>
      <c r="D7" s="1">
        <v>42417</v>
      </c>
      <c r="E7" t="s">
        <v>42</v>
      </c>
      <c r="F7" s="13">
        <v>13.571459459459462</v>
      </c>
      <c r="G7" s="12">
        <v>3.46</v>
      </c>
      <c r="H7" s="14">
        <f t="shared" si="0"/>
        <v>3.4599999999999999E-6</v>
      </c>
      <c r="I7">
        <v>63</v>
      </c>
      <c r="J7">
        <f t="shared" si="1"/>
        <v>10500</v>
      </c>
      <c r="K7">
        <f t="shared" si="2"/>
        <v>3.2812500000000001E-6</v>
      </c>
      <c r="L7">
        <f t="shared" si="3"/>
        <v>1.0952832100629034E-8</v>
      </c>
      <c r="M7">
        <f t="shared" si="4"/>
        <v>1.0952832100629034E-2</v>
      </c>
      <c r="O7" t="s">
        <v>44</v>
      </c>
      <c r="P7">
        <v>4.26</v>
      </c>
      <c r="Q7">
        <v>29</v>
      </c>
      <c r="R7">
        <v>4.45</v>
      </c>
      <c r="S7" t="s">
        <v>50</v>
      </c>
      <c r="T7">
        <v>4.2</v>
      </c>
      <c r="U7" t="s">
        <v>48</v>
      </c>
      <c r="W7" t="s">
        <v>43</v>
      </c>
      <c r="X7">
        <v>4.42</v>
      </c>
      <c r="Y7">
        <v>68</v>
      </c>
    </row>
    <row r="8" spans="1:25" x14ac:dyDescent="0.2">
      <c r="A8">
        <v>66232</v>
      </c>
      <c r="B8" t="s">
        <v>55</v>
      </c>
      <c r="C8" t="s">
        <v>41</v>
      </c>
      <c r="D8" s="1">
        <v>42417</v>
      </c>
      <c r="E8" t="s">
        <v>42</v>
      </c>
      <c r="F8" s="13">
        <v>15.119968749999998</v>
      </c>
      <c r="G8" s="12">
        <v>3.57</v>
      </c>
      <c r="H8" s="14">
        <f t="shared" si="0"/>
        <v>3.5699999999999997E-6</v>
      </c>
      <c r="I8">
        <v>37</v>
      </c>
      <c r="J8">
        <f t="shared" si="1"/>
        <v>6166.666666666667</v>
      </c>
      <c r="K8">
        <f t="shared" si="2"/>
        <v>1.9270833333333334E-6</v>
      </c>
      <c r="L8">
        <f t="shared" si="3"/>
        <v>6.234411833722507E-9</v>
      </c>
      <c r="M8">
        <f t="shared" si="4"/>
        <v>6.2344118337225073E-3</v>
      </c>
      <c r="N8">
        <v>3.79</v>
      </c>
      <c r="O8">
        <v>12</v>
      </c>
      <c r="P8">
        <v>4.3899999999999997</v>
      </c>
      <c r="Q8">
        <v>470</v>
      </c>
      <c r="R8">
        <v>4.59</v>
      </c>
      <c r="S8" t="s">
        <v>50</v>
      </c>
      <c r="T8">
        <v>4.33</v>
      </c>
      <c r="U8">
        <v>10</v>
      </c>
      <c r="V8">
        <v>4.68</v>
      </c>
      <c r="W8">
        <v>8</v>
      </c>
      <c r="X8">
        <v>4.5599999999999996</v>
      </c>
      <c r="Y8">
        <v>96</v>
      </c>
    </row>
    <row r="9" spans="1:25" x14ac:dyDescent="0.2">
      <c r="A9">
        <v>66233</v>
      </c>
      <c r="B9" t="s">
        <v>56</v>
      </c>
      <c r="C9" t="s">
        <v>41</v>
      </c>
      <c r="D9" s="1">
        <v>42417</v>
      </c>
      <c r="E9" t="s">
        <v>42</v>
      </c>
      <c r="F9" s="13">
        <v>15.119968749999998</v>
      </c>
      <c r="G9" s="12">
        <v>3.57</v>
      </c>
      <c r="H9" s="14">
        <f t="shared" si="0"/>
        <v>3.5699999999999997E-6</v>
      </c>
      <c r="I9">
        <v>44</v>
      </c>
      <c r="J9">
        <f t="shared" si="1"/>
        <v>7333.333333333333</v>
      </c>
      <c r="K9">
        <f t="shared" si="2"/>
        <v>2.2916666666666666E-6</v>
      </c>
      <c r="L9">
        <f t="shared" si="3"/>
        <v>7.4138951536159538E-9</v>
      </c>
      <c r="M9">
        <f t="shared" si="4"/>
        <v>7.4138951536159535E-3</v>
      </c>
      <c r="O9" t="s">
        <v>44</v>
      </c>
      <c r="P9">
        <v>4.3899999999999997</v>
      </c>
      <c r="Q9">
        <v>320</v>
      </c>
      <c r="R9">
        <v>4.59</v>
      </c>
      <c r="S9" t="s">
        <v>50</v>
      </c>
      <c r="T9">
        <v>4.33</v>
      </c>
      <c r="U9">
        <v>7</v>
      </c>
      <c r="V9">
        <v>4.68</v>
      </c>
      <c r="W9">
        <v>7</v>
      </c>
      <c r="X9">
        <v>4.5599999999999996</v>
      </c>
      <c r="Y9">
        <v>86</v>
      </c>
    </row>
    <row r="10" spans="1:25" x14ac:dyDescent="0.2">
      <c r="A10">
        <v>66234</v>
      </c>
      <c r="B10" t="s">
        <v>57</v>
      </c>
      <c r="C10" t="s">
        <v>41</v>
      </c>
      <c r="D10" s="1">
        <v>42417</v>
      </c>
      <c r="E10" t="s">
        <v>42</v>
      </c>
      <c r="F10" s="13">
        <v>16.128999999999998</v>
      </c>
      <c r="G10" s="12">
        <v>3.68</v>
      </c>
      <c r="H10" s="14">
        <f t="shared" si="0"/>
        <v>3.6800000000000003E-6</v>
      </c>
      <c r="I10">
        <v>240</v>
      </c>
      <c r="J10">
        <f t="shared" si="1"/>
        <v>40000</v>
      </c>
      <c r="K10">
        <f t="shared" si="2"/>
        <v>1.2500000000000001E-5</v>
      </c>
      <c r="L10">
        <f t="shared" si="3"/>
        <v>3.9230640857325516E-8</v>
      </c>
      <c r="M10">
        <f t="shared" si="4"/>
        <v>3.9230640857325513E-2</v>
      </c>
      <c r="O10" t="s">
        <v>44</v>
      </c>
      <c r="P10">
        <v>4.5199999999999996</v>
      </c>
      <c r="Q10">
        <v>170</v>
      </c>
      <c r="R10">
        <v>4.7300000000000004</v>
      </c>
      <c r="S10">
        <v>810</v>
      </c>
      <c r="T10">
        <v>4.47</v>
      </c>
      <c r="U10" t="s">
        <v>48</v>
      </c>
      <c r="V10">
        <v>4.82</v>
      </c>
      <c r="W10">
        <v>6</v>
      </c>
      <c r="X10">
        <v>4.7</v>
      </c>
      <c r="Y10">
        <v>66</v>
      </c>
    </row>
    <row r="11" spans="1:25" x14ac:dyDescent="0.2">
      <c r="A11">
        <v>66235</v>
      </c>
      <c r="B11" t="s">
        <v>58</v>
      </c>
      <c r="C11" t="s">
        <v>41</v>
      </c>
      <c r="D11" s="1">
        <v>42417</v>
      </c>
      <c r="E11" t="s">
        <v>42</v>
      </c>
      <c r="F11" s="13">
        <v>16.128999999999998</v>
      </c>
      <c r="G11" s="12">
        <v>3.68</v>
      </c>
      <c r="H11" s="14">
        <f t="shared" si="0"/>
        <v>3.6800000000000003E-6</v>
      </c>
      <c r="I11">
        <v>160</v>
      </c>
      <c r="J11">
        <f t="shared" si="1"/>
        <v>26666.666666666668</v>
      </c>
      <c r="K11">
        <f t="shared" si="2"/>
        <v>8.3333333333333337E-6</v>
      </c>
      <c r="L11">
        <f t="shared" si="3"/>
        <v>2.6153760571550347E-8</v>
      </c>
      <c r="M11">
        <f t="shared" si="4"/>
        <v>2.6153760571550347E-2</v>
      </c>
      <c r="O11" t="s">
        <v>44</v>
      </c>
      <c r="P11">
        <v>4.5199999999999996</v>
      </c>
      <c r="Q11">
        <v>80</v>
      </c>
      <c r="R11">
        <v>4.7300000000000004</v>
      </c>
      <c r="S11" t="s">
        <v>50</v>
      </c>
      <c r="T11">
        <v>4.47</v>
      </c>
      <c r="U11" t="s">
        <v>48</v>
      </c>
      <c r="V11">
        <v>4.82</v>
      </c>
      <c r="W11" t="s">
        <v>43</v>
      </c>
      <c r="X11">
        <v>4.7</v>
      </c>
      <c r="Y11" t="s">
        <v>59</v>
      </c>
    </row>
    <row r="12" spans="1:25" x14ac:dyDescent="0.2">
      <c r="A12">
        <v>66236</v>
      </c>
      <c r="B12" t="s">
        <v>60</v>
      </c>
      <c r="C12" t="s">
        <v>41</v>
      </c>
      <c r="D12" s="1">
        <v>42417</v>
      </c>
      <c r="E12" t="s">
        <v>42</v>
      </c>
      <c r="F12" s="13">
        <v>16.207031250000004</v>
      </c>
      <c r="G12" s="12">
        <v>3.68</v>
      </c>
      <c r="H12" s="14">
        <f t="shared" si="0"/>
        <v>3.6800000000000003E-6</v>
      </c>
      <c r="I12">
        <v>32</v>
      </c>
      <c r="J12">
        <f t="shared" si="1"/>
        <v>5333.333333333333</v>
      </c>
      <c r="K12">
        <f t="shared" si="2"/>
        <v>1.6666666666666667E-6</v>
      </c>
      <c r="L12">
        <f t="shared" si="3"/>
        <v>5.2307521143100693E-9</v>
      </c>
      <c r="M12">
        <f t="shared" si="4"/>
        <v>5.2307521143100692E-3</v>
      </c>
      <c r="O12" t="s">
        <v>44</v>
      </c>
      <c r="P12">
        <v>4.5199999999999996</v>
      </c>
      <c r="Q12">
        <v>450</v>
      </c>
      <c r="R12">
        <v>4.7300000000000004</v>
      </c>
      <c r="S12" t="s">
        <v>50</v>
      </c>
      <c r="T12">
        <v>4.47</v>
      </c>
      <c r="U12">
        <v>8</v>
      </c>
      <c r="V12">
        <v>4.82</v>
      </c>
      <c r="W12">
        <v>5</v>
      </c>
      <c r="X12">
        <v>4.7</v>
      </c>
      <c r="Y12">
        <v>86</v>
      </c>
    </row>
    <row r="13" spans="1:25" x14ac:dyDescent="0.2">
      <c r="A13">
        <v>66237</v>
      </c>
      <c r="B13" t="s">
        <v>61</v>
      </c>
      <c r="C13" t="s">
        <v>41</v>
      </c>
      <c r="D13" s="1">
        <v>42417</v>
      </c>
      <c r="E13" t="s">
        <v>42</v>
      </c>
      <c r="F13" s="13">
        <v>16.207031250000004</v>
      </c>
      <c r="G13" s="12">
        <v>3.68</v>
      </c>
      <c r="H13" s="14">
        <f t="shared" si="0"/>
        <v>3.6800000000000003E-6</v>
      </c>
      <c r="I13">
        <v>30</v>
      </c>
      <c r="J13">
        <f t="shared" si="1"/>
        <v>5000</v>
      </c>
      <c r="K13">
        <f t="shared" si="2"/>
        <v>1.5625000000000001E-6</v>
      </c>
      <c r="L13">
        <f t="shared" si="3"/>
        <v>4.9038301071656895E-9</v>
      </c>
      <c r="M13">
        <f t="shared" si="4"/>
        <v>4.9038301071656892E-3</v>
      </c>
      <c r="O13" t="s">
        <v>44</v>
      </c>
      <c r="P13">
        <v>4.5199999999999996</v>
      </c>
      <c r="Q13">
        <v>410</v>
      </c>
      <c r="R13">
        <v>4.7300000000000004</v>
      </c>
      <c r="S13" t="s">
        <v>50</v>
      </c>
      <c r="T13">
        <v>4.47</v>
      </c>
      <c r="U13">
        <v>7</v>
      </c>
      <c r="V13">
        <v>4.82</v>
      </c>
      <c r="W13">
        <v>8</v>
      </c>
      <c r="X13">
        <v>4.7</v>
      </c>
      <c r="Y13" t="s">
        <v>59</v>
      </c>
    </row>
    <row r="14" spans="1:25" x14ac:dyDescent="0.2">
      <c r="A14">
        <v>66238</v>
      </c>
      <c r="B14" t="s">
        <v>62</v>
      </c>
      <c r="C14" t="s">
        <v>41</v>
      </c>
      <c r="D14" s="1">
        <v>42417</v>
      </c>
      <c r="E14" t="s">
        <v>42</v>
      </c>
      <c r="F14" s="13">
        <v>11.723065217391303</v>
      </c>
      <c r="G14" s="12">
        <v>3.25</v>
      </c>
      <c r="H14" s="14">
        <f t="shared" si="0"/>
        <v>3.2499999999999998E-6</v>
      </c>
      <c r="I14">
        <v>150</v>
      </c>
      <c r="J14">
        <f t="shared" si="1"/>
        <v>25000</v>
      </c>
      <c r="K14">
        <f t="shared" si="2"/>
        <v>7.8125000000000002E-6</v>
      </c>
      <c r="L14">
        <f t="shared" si="3"/>
        <v>2.7763222760568836E-8</v>
      </c>
      <c r="M14">
        <f t="shared" si="4"/>
        <v>2.7763222760568838E-2</v>
      </c>
      <c r="O14" t="s">
        <v>44</v>
      </c>
      <c r="P14">
        <v>4</v>
      </c>
      <c r="Q14">
        <v>540</v>
      </c>
      <c r="R14">
        <v>4.18</v>
      </c>
      <c r="S14">
        <v>1600</v>
      </c>
      <c r="T14">
        <v>3.94</v>
      </c>
      <c r="U14">
        <v>4</v>
      </c>
      <c r="W14" t="s">
        <v>43</v>
      </c>
      <c r="X14">
        <v>4.1500000000000004</v>
      </c>
      <c r="Y14">
        <v>97</v>
      </c>
    </row>
    <row r="15" spans="1:25" x14ac:dyDescent="0.2">
      <c r="A15">
        <v>66239</v>
      </c>
      <c r="B15" t="s">
        <v>63</v>
      </c>
      <c r="C15" t="s">
        <v>41</v>
      </c>
      <c r="D15" s="1">
        <v>42417</v>
      </c>
      <c r="E15" t="s">
        <v>42</v>
      </c>
      <c r="F15" s="13">
        <v>11.723065217391303</v>
      </c>
      <c r="G15" s="12">
        <v>3.25</v>
      </c>
      <c r="H15" s="14">
        <f t="shared" si="0"/>
        <v>3.2499999999999998E-6</v>
      </c>
      <c r="I15">
        <v>130</v>
      </c>
      <c r="J15">
        <f t="shared" si="1"/>
        <v>21666.666666666668</v>
      </c>
      <c r="K15">
        <f t="shared" si="2"/>
        <v>6.770833333333333E-6</v>
      </c>
      <c r="L15">
        <f t="shared" si="3"/>
        <v>2.4061459725826325E-8</v>
      </c>
      <c r="M15">
        <f t="shared" si="4"/>
        <v>2.4061459725826323E-2</v>
      </c>
      <c r="O15" t="s">
        <v>44</v>
      </c>
      <c r="P15">
        <v>4</v>
      </c>
      <c r="Q15">
        <v>99</v>
      </c>
      <c r="R15">
        <v>4.18</v>
      </c>
      <c r="S15" t="s">
        <v>50</v>
      </c>
      <c r="T15">
        <v>3.94</v>
      </c>
      <c r="U15">
        <v>3</v>
      </c>
      <c r="W15" t="s">
        <v>43</v>
      </c>
      <c r="X15">
        <v>4.1500000000000004</v>
      </c>
      <c r="Y15">
        <v>61</v>
      </c>
    </row>
    <row r="16" spans="1:25" x14ac:dyDescent="0.2">
      <c r="A16">
        <v>66240</v>
      </c>
      <c r="B16" t="s">
        <v>64</v>
      </c>
      <c r="C16" t="s">
        <v>41</v>
      </c>
      <c r="D16" s="1">
        <v>42417</v>
      </c>
      <c r="E16" t="s">
        <v>42</v>
      </c>
      <c r="F16" s="13">
        <v>13.430880952380951</v>
      </c>
      <c r="G16" s="12">
        <v>3.35</v>
      </c>
      <c r="H16" s="14">
        <f t="shared" si="0"/>
        <v>3.3500000000000001E-6</v>
      </c>
      <c r="I16">
        <v>58</v>
      </c>
      <c r="J16">
        <f t="shared" si="1"/>
        <v>9666.6666666666661</v>
      </c>
      <c r="K16">
        <f t="shared" si="2"/>
        <v>3.0208333333333325E-6</v>
      </c>
      <c r="L16">
        <f t="shared" si="3"/>
        <v>1.0414661672372583E-8</v>
      </c>
      <c r="M16">
        <f t="shared" si="4"/>
        <v>1.0414661672372583E-2</v>
      </c>
      <c r="O16" t="s">
        <v>44</v>
      </c>
      <c r="P16">
        <v>4.12</v>
      </c>
      <c r="Q16">
        <v>77</v>
      </c>
      <c r="R16">
        <v>4.3099999999999996</v>
      </c>
      <c r="S16" t="s">
        <v>50</v>
      </c>
      <c r="T16">
        <v>4.07</v>
      </c>
      <c r="U16">
        <v>5</v>
      </c>
      <c r="W16" t="s">
        <v>43</v>
      </c>
      <c r="X16">
        <v>4.29</v>
      </c>
      <c r="Y16">
        <v>68</v>
      </c>
    </row>
    <row r="17" spans="1:25" x14ac:dyDescent="0.2">
      <c r="A17">
        <v>66241</v>
      </c>
      <c r="B17" t="s">
        <v>65</v>
      </c>
      <c r="C17" t="s">
        <v>41</v>
      </c>
      <c r="D17" s="1">
        <v>42417</v>
      </c>
      <c r="E17" t="s">
        <v>42</v>
      </c>
      <c r="F17" s="13">
        <v>13.430880952380951</v>
      </c>
      <c r="G17" s="12">
        <v>3.35</v>
      </c>
      <c r="H17" s="14">
        <f t="shared" si="0"/>
        <v>3.3500000000000001E-6</v>
      </c>
      <c r="I17">
        <v>67</v>
      </c>
      <c r="J17">
        <f t="shared" si="1"/>
        <v>11166.666666666666</v>
      </c>
      <c r="K17">
        <f t="shared" si="2"/>
        <v>3.4895833333333333E-6</v>
      </c>
      <c r="L17">
        <f t="shared" si="3"/>
        <v>1.2030729862913162E-8</v>
      </c>
      <c r="M17">
        <f t="shared" si="4"/>
        <v>1.2030729862913161E-2</v>
      </c>
      <c r="O17" t="s">
        <v>44</v>
      </c>
      <c r="P17">
        <v>4.12</v>
      </c>
      <c r="Q17">
        <v>46</v>
      </c>
      <c r="R17">
        <v>4.3099999999999996</v>
      </c>
      <c r="S17" t="s">
        <v>50</v>
      </c>
      <c r="T17">
        <v>4.07</v>
      </c>
      <c r="U17">
        <v>5</v>
      </c>
      <c r="W17" t="s">
        <v>43</v>
      </c>
      <c r="X17">
        <v>4.29</v>
      </c>
      <c r="Y17">
        <v>57</v>
      </c>
    </row>
    <row r="18" spans="1:25" x14ac:dyDescent="0.2">
      <c r="A18">
        <v>66242</v>
      </c>
      <c r="B18" t="s">
        <v>66</v>
      </c>
      <c r="C18" t="s">
        <v>41</v>
      </c>
      <c r="D18" s="1">
        <v>42417</v>
      </c>
      <c r="E18" t="s">
        <v>42</v>
      </c>
      <c r="F18" s="13">
        <v>13.327274999999997</v>
      </c>
      <c r="G18" s="12">
        <v>3.35</v>
      </c>
      <c r="H18" s="14">
        <f t="shared" si="0"/>
        <v>3.3500000000000001E-6</v>
      </c>
      <c r="I18">
        <v>63</v>
      </c>
      <c r="J18">
        <f t="shared" si="1"/>
        <v>10500</v>
      </c>
      <c r="K18">
        <f t="shared" si="2"/>
        <v>3.2812500000000001E-6</v>
      </c>
      <c r="L18">
        <f t="shared" si="3"/>
        <v>1.1312477333784017E-8</v>
      </c>
      <c r="M18">
        <f t="shared" si="4"/>
        <v>1.1312477333784017E-2</v>
      </c>
      <c r="O18" t="s">
        <v>44</v>
      </c>
      <c r="P18">
        <v>4.12</v>
      </c>
      <c r="Q18">
        <v>21</v>
      </c>
      <c r="R18">
        <v>4.3099999999999996</v>
      </c>
      <c r="S18" t="s">
        <v>50</v>
      </c>
      <c r="T18">
        <v>4.07</v>
      </c>
      <c r="U18">
        <v>2</v>
      </c>
      <c r="V18">
        <v>4.3899999999999997</v>
      </c>
      <c r="W18">
        <v>5</v>
      </c>
      <c r="X18">
        <v>4.29</v>
      </c>
      <c r="Y18">
        <v>64</v>
      </c>
    </row>
    <row r="19" spans="1:25" x14ac:dyDescent="0.2">
      <c r="A19">
        <v>66243</v>
      </c>
      <c r="B19" t="s">
        <v>67</v>
      </c>
      <c r="C19" t="s">
        <v>41</v>
      </c>
      <c r="D19" s="1">
        <v>42417</v>
      </c>
      <c r="E19" t="s">
        <v>42</v>
      </c>
      <c r="F19" s="13">
        <v>13.327274999999997</v>
      </c>
      <c r="G19" s="12">
        <v>3.35</v>
      </c>
      <c r="H19" s="14">
        <f t="shared" si="0"/>
        <v>3.3500000000000001E-6</v>
      </c>
      <c r="I19">
        <v>70</v>
      </c>
      <c r="J19">
        <f t="shared" si="1"/>
        <v>11666.666666666666</v>
      </c>
      <c r="K19">
        <f t="shared" si="2"/>
        <v>3.6458333333333329E-6</v>
      </c>
      <c r="L19">
        <f t="shared" si="3"/>
        <v>1.2569419259760019E-8</v>
      </c>
      <c r="M19">
        <f t="shared" si="4"/>
        <v>1.2569419259760019E-2</v>
      </c>
      <c r="O19" t="s">
        <v>44</v>
      </c>
      <c r="P19">
        <v>4.12</v>
      </c>
      <c r="Q19">
        <v>19</v>
      </c>
      <c r="R19">
        <v>4.3099999999999996</v>
      </c>
      <c r="S19" t="s">
        <v>50</v>
      </c>
      <c r="T19">
        <v>4.07</v>
      </c>
      <c r="U19" t="s">
        <v>48</v>
      </c>
      <c r="V19">
        <v>4.3899999999999997</v>
      </c>
      <c r="W19">
        <v>6</v>
      </c>
      <c r="X19">
        <v>4.29</v>
      </c>
      <c r="Y19">
        <v>72</v>
      </c>
    </row>
    <row r="20" spans="1:25" x14ac:dyDescent="0.2">
      <c r="A20">
        <v>66244</v>
      </c>
      <c r="B20" t="s">
        <v>68</v>
      </c>
      <c r="C20" t="s">
        <v>41</v>
      </c>
      <c r="D20" s="1">
        <v>42417</v>
      </c>
      <c r="E20" t="s">
        <v>42</v>
      </c>
      <c r="F20" s="13">
        <v>13.966128205128202</v>
      </c>
      <c r="G20" s="12">
        <v>3.46</v>
      </c>
      <c r="H20" s="14">
        <f t="shared" si="0"/>
        <v>3.4599999999999999E-6</v>
      </c>
      <c r="I20">
        <v>99</v>
      </c>
      <c r="J20">
        <f t="shared" si="1"/>
        <v>16500</v>
      </c>
      <c r="K20">
        <f t="shared" si="2"/>
        <v>5.15625E-6</v>
      </c>
      <c r="L20">
        <f t="shared" si="3"/>
        <v>1.7211593300988481E-8</v>
      </c>
      <c r="M20">
        <f t="shared" si="4"/>
        <v>1.7211593300988481E-2</v>
      </c>
      <c r="O20" t="s">
        <v>44</v>
      </c>
      <c r="P20">
        <v>4.26</v>
      </c>
      <c r="Q20">
        <v>220</v>
      </c>
      <c r="R20">
        <v>4.45</v>
      </c>
      <c r="S20" t="s">
        <v>50</v>
      </c>
      <c r="T20">
        <v>4.2</v>
      </c>
      <c r="U20">
        <v>9</v>
      </c>
      <c r="V20">
        <v>4.53</v>
      </c>
      <c r="W20">
        <v>9</v>
      </c>
      <c r="X20">
        <v>4.42</v>
      </c>
      <c r="Y20">
        <v>99</v>
      </c>
    </row>
    <row r="21" spans="1:25" x14ac:dyDescent="0.2">
      <c r="A21">
        <v>66245</v>
      </c>
      <c r="B21" t="s">
        <v>69</v>
      </c>
      <c r="C21" t="s">
        <v>41</v>
      </c>
      <c r="D21" s="1">
        <v>42417</v>
      </c>
      <c r="E21" t="s">
        <v>42</v>
      </c>
      <c r="F21" s="13">
        <v>13.966128205128202</v>
      </c>
      <c r="G21" s="12">
        <v>3.46</v>
      </c>
      <c r="H21" s="14">
        <f t="shared" si="0"/>
        <v>3.4599999999999999E-6</v>
      </c>
      <c r="I21">
        <v>160</v>
      </c>
      <c r="J21">
        <f t="shared" si="1"/>
        <v>26666.666666666668</v>
      </c>
      <c r="K21">
        <f t="shared" si="2"/>
        <v>8.3333333333333337E-6</v>
      </c>
      <c r="L21">
        <f t="shared" si="3"/>
        <v>2.7816716446041994E-8</v>
      </c>
      <c r="M21">
        <f t="shared" si="4"/>
        <v>2.7816716446041993E-2</v>
      </c>
      <c r="O21" t="s">
        <v>44</v>
      </c>
      <c r="P21">
        <v>4.26</v>
      </c>
      <c r="Q21">
        <v>450</v>
      </c>
      <c r="R21">
        <v>4.45</v>
      </c>
      <c r="S21">
        <v>770</v>
      </c>
      <c r="T21">
        <v>4.2</v>
      </c>
      <c r="U21">
        <v>11</v>
      </c>
      <c r="V21">
        <v>4.53</v>
      </c>
      <c r="W21">
        <v>10</v>
      </c>
      <c r="X21">
        <v>4.42</v>
      </c>
      <c r="Y21">
        <v>130</v>
      </c>
    </row>
    <row r="22" spans="1:25" x14ac:dyDescent="0.2">
      <c r="A22">
        <v>66246</v>
      </c>
      <c r="B22" t="s">
        <v>70</v>
      </c>
      <c r="C22" t="s">
        <v>41</v>
      </c>
      <c r="D22" s="1">
        <v>42417</v>
      </c>
      <c r="E22" t="s">
        <v>42</v>
      </c>
      <c r="F22" s="13">
        <v>14.551871794871795</v>
      </c>
      <c r="G22" s="12">
        <v>3.57</v>
      </c>
      <c r="H22" s="14">
        <f t="shared" si="0"/>
        <v>3.5699999999999997E-6</v>
      </c>
      <c r="I22">
        <v>120</v>
      </c>
      <c r="J22">
        <f t="shared" si="1"/>
        <v>20000</v>
      </c>
      <c r="K22">
        <f t="shared" si="2"/>
        <v>6.2500000000000003E-6</v>
      </c>
      <c r="L22">
        <f t="shared" si="3"/>
        <v>2.0219714055316238E-8</v>
      </c>
      <c r="M22">
        <f t="shared" si="4"/>
        <v>2.0219714055316237E-2</v>
      </c>
      <c r="O22" t="s">
        <v>44</v>
      </c>
      <c r="P22">
        <v>4.3899999999999997</v>
      </c>
      <c r="Q22">
        <v>170</v>
      </c>
      <c r="R22">
        <v>4.59</v>
      </c>
      <c r="S22" t="s">
        <v>50</v>
      </c>
      <c r="T22">
        <v>4.33</v>
      </c>
      <c r="U22">
        <v>2</v>
      </c>
      <c r="V22">
        <v>4.68</v>
      </c>
      <c r="W22">
        <v>6</v>
      </c>
      <c r="X22">
        <v>4.5599999999999996</v>
      </c>
      <c r="Y22" t="s">
        <v>59</v>
      </c>
    </row>
    <row r="23" spans="1:25" x14ac:dyDescent="0.2">
      <c r="A23">
        <v>66247</v>
      </c>
      <c r="B23" t="s">
        <v>71</v>
      </c>
      <c r="C23" t="s">
        <v>41</v>
      </c>
      <c r="D23" s="1">
        <v>42417</v>
      </c>
      <c r="E23" t="s">
        <v>42</v>
      </c>
      <c r="F23" s="13">
        <v>14.551871794871795</v>
      </c>
      <c r="G23" s="12">
        <v>3.57</v>
      </c>
      <c r="H23" s="14">
        <f t="shared" si="0"/>
        <v>3.5699999999999997E-6</v>
      </c>
      <c r="I23">
        <v>120</v>
      </c>
      <c r="J23">
        <f t="shared" si="1"/>
        <v>20000</v>
      </c>
      <c r="K23">
        <f t="shared" si="2"/>
        <v>6.2500000000000003E-6</v>
      </c>
      <c r="L23">
        <f t="shared" si="3"/>
        <v>2.0219714055316238E-8</v>
      </c>
      <c r="M23">
        <f t="shared" si="4"/>
        <v>2.0219714055316237E-2</v>
      </c>
      <c r="O23" t="s">
        <v>44</v>
      </c>
      <c r="P23">
        <v>4.3899999999999997</v>
      </c>
      <c r="Q23">
        <v>95</v>
      </c>
      <c r="R23">
        <v>4.59</v>
      </c>
      <c r="S23" t="s">
        <v>50</v>
      </c>
      <c r="T23">
        <v>4.33</v>
      </c>
      <c r="U23" t="s">
        <v>48</v>
      </c>
      <c r="V23">
        <v>4.68</v>
      </c>
      <c r="W23">
        <v>6</v>
      </c>
      <c r="X23">
        <v>4.5599999999999996</v>
      </c>
      <c r="Y23" t="s">
        <v>59</v>
      </c>
    </row>
    <row r="24" spans="1:25" x14ac:dyDescent="0.2">
      <c r="A24">
        <v>66248</v>
      </c>
      <c r="B24" t="s">
        <v>72</v>
      </c>
      <c r="C24" t="s">
        <v>41</v>
      </c>
      <c r="D24" s="1">
        <v>42417</v>
      </c>
      <c r="E24" t="s">
        <v>42</v>
      </c>
      <c r="F24" s="13">
        <v>14.950823529411766</v>
      </c>
      <c r="G24" s="12">
        <v>3.57</v>
      </c>
      <c r="H24" s="14">
        <f t="shared" si="0"/>
        <v>3.5699999999999997E-6</v>
      </c>
      <c r="I24">
        <v>46</v>
      </c>
      <c r="J24">
        <f t="shared" si="1"/>
        <v>7666.6666666666661</v>
      </c>
      <c r="K24">
        <f t="shared" si="2"/>
        <v>2.3958333333333334E-6</v>
      </c>
      <c r="L24">
        <f t="shared" si="3"/>
        <v>7.7508903878712236E-9</v>
      </c>
      <c r="M24">
        <f t="shared" si="4"/>
        <v>7.7508903878712237E-3</v>
      </c>
      <c r="O24" t="s">
        <v>44</v>
      </c>
      <c r="P24">
        <v>4.3899999999999997</v>
      </c>
      <c r="Q24">
        <v>200</v>
      </c>
      <c r="R24">
        <v>4.59</v>
      </c>
      <c r="S24" t="s">
        <v>50</v>
      </c>
      <c r="T24">
        <v>4.33</v>
      </c>
      <c r="U24">
        <v>7</v>
      </c>
      <c r="V24">
        <v>4.68</v>
      </c>
      <c r="W24">
        <v>5</v>
      </c>
      <c r="X24">
        <v>4.5599999999999996</v>
      </c>
      <c r="Y24">
        <v>59</v>
      </c>
    </row>
    <row r="25" spans="1:25" x14ac:dyDescent="0.2">
      <c r="A25">
        <v>66249</v>
      </c>
      <c r="B25" t="s">
        <v>73</v>
      </c>
      <c r="C25" t="s">
        <v>41</v>
      </c>
      <c r="D25" s="1">
        <v>42417</v>
      </c>
      <c r="E25" t="s">
        <v>42</v>
      </c>
      <c r="F25" s="13">
        <v>14.950823529411766</v>
      </c>
      <c r="G25" s="12">
        <v>3.57</v>
      </c>
      <c r="H25" s="14">
        <f t="shared" si="0"/>
        <v>3.5699999999999997E-6</v>
      </c>
      <c r="I25">
        <v>31</v>
      </c>
      <c r="J25">
        <f t="shared" si="1"/>
        <v>5166.666666666667</v>
      </c>
      <c r="K25">
        <f t="shared" si="2"/>
        <v>1.6145833333333333E-6</v>
      </c>
      <c r="L25">
        <f t="shared" si="3"/>
        <v>5.2234261309566943E-9</v>
      </c>
      <c r="M25">
        <f t="shared" si="4"/>
        <v>5.223426130956694E-3</v>
      </c>
      <c r="O25" t="s">
        <v>44</v>
      </c>
      <c r="P25">
        <v>4.3899999999999997</v>
      </c>
      <c r="Q25">
        <v>250</v>
      </c>
      <c r="R25">
        <v>4.59</v>
      </c>
      <c r="S25" t="s">
        <v>50</v>
      </c>
      <c r="T25">
        <v>4.33</v>
      </c>
      <c r="U25">
        <v>10</v>
      </c>
      <c r="V25">
        <v>4.68</v>
      </c>
      <c r="W25">
        <v>6</v>
      </c>
      <c r="X25">
        <v>4.5599999999999996</v>
      </c>
      <c r="Y25">
        <v>55</v>
      </c>
    </row>
    <row r="26" spans="1:25" x14ac:dyDescent="0.2">
      <c r="A26">
        <v>66250</v>
      </c>
      <c r="B26" t="s">
        <v>74</v>
      </c>
      <c r="C26" t="s">
        <v>75</v>
      </c>
      <c r="D26" s="1">
        <v>42417</v>
      </c>
      <c r="E26" t="s">
        <v>42</v>
      </c>
      <c r="F26">
        <v>0</v>
      </c>
      <c r="I26">
        <v>41</v>
      </c>
      <c r="O26" t="s">
        <v>44</v>
      </c>
      <c r="Q26">
        <v>7</v>
      </c>
      <c r="S26" t="s">
        <v>50</v>
      </c>
      <c r="U26" t="s">
        <v>48</v>
      </c>
      <c r="W26">
        <v>5</v>
      </c>
      <c r="Y26">
        <v>45</v>
      </c>
    </row>
    <row r="27" spans="1:25" x14ac:dyDescent="0.2">
      <c r="A27">
        <v>66251</v>
      </c>
      <c r="B27" t="s">
        <v>76</v>
      </c>
      <c r="C27" t="s">
        <v>75</v>
      </c>
      <c r="D27" s="1">
        <v>42417</v>
      </c>
      <c r="E27" t="s">
        <v>42</v>
      </c>
      <c r="F27">
        <v>0</v>
      </c>
      <c r="I27">
        <v>130</v>
      </c>
      <c r="O27" t="s">
        <v>44</v>
      </c>
      <c r="Q27">
        <v>1000</v>
      </c>
      <c r="S27">
        <v>1800</v>
      </c>
      <c r="U27">
        <v>18</v>
      </c>
      <c r="W27">
        <v>28</v>
      </c>
      <c r="Y27">
        <v>1000</v>
      </c>
    </row>
    <row r="28" spans="1:25" x14ac:dyDescent="0.2">
      <c r="A28">
        <v>66252</v>
      </c>
      <c r="B28" t="s">
        <v>77</v>
      </c>
      <c r="C28" t="s">
        <v>75</v>
      </c>
      <c r="D28" s="1">
        <v>42417</v>
      </c>
      <c r="E28" t="s">
        <v>42</v>
      </c>
      <c r="F28">
        <v>0</v>
      </c>
      <c r="I28">
        <v>150</v>
      </c>
      <c r="O28">
        <v>11</v>
      </c>
      <c r="Q28">
        <v>1100</v>
      </c>
      <c r="S28">
        <v>2100</v>
      </c>
      <c r="U28">
        <v>26</v>
      </c>
      <c r="W28">
        <v>33</v>
      </c>
      <c r="Y28">
        <v>1100</v>
      </c>
    </row>
    <row r="29" spans="1:25" x14ac:dyDescent="0.2">
      <c r="A29">
        <v>66253</v>
      </c>
      <c r="B29" t="s">
        <v>78</v>
      </c>
      <c r="C29" t="s">
        <v>41</v>
      </c>
      <c r="D29" s="1">
        <v>42417</v>
      </c>
      <c r="E29" t="s">
        <v>42</v>
      </c>
      <c r="F29">
        <v>0</v>
      </c>
      <c r="I29">
        <v>82</v>
      </c>
      <c r="O29" t="s">
        <v>44</v>
      </c>
      <c r="Q29" t="s">
        <v>43</v>
      </c>
      <c r="S29" t="s">
        <v>50</v>
      </c>
      <c r="U29" t="s">
        <v>48</v>
      </c>
      <c r="W29" t="s">
        <v>43</v>
      </c>
      <c r="Y29">
        <v>71</v>
      </c>
    </row>
    <row r="30" spans="1:25" x14ac:dyDescent="0.2">
      <c r="A30">
        <v>66254</v>
      </c>
      <c r="B30" t="s">
        <v>80</v>
      </c>
      <c r="C30" t="s">
        <v>41</v>
      </c>
      <c r="D30" s="1">
        <v>42417</v>
      </c>
      <c r="E30" t="s">
        <v>42</v>
      </c>
      <c r="F30">
        <v>0</v>
      </c>
      <c r="I30">
        <v>24</v>
      </c>
      <c r="O30" t="s">
        <v>44</v>
      </c>
      <c r="Q30" t="s">
        <v>43</v>
      </c>
      <c r="S30" t="s">
        <v>50</v>
      </c>
      <c r="U30" t="s">
        <v>48</v>
      </c>
      <c r="W30" t="s">
        <v>43</v>
      </c>
      <c r="Y30" t="s">
        <v>59</v>
      </c>
    </row>
    <row r="31" spans="1:25" x14ac:dyDescent="0.2">
      <c r="A31">
        <v>66255</v>
      </c>
      <c r="B31" t="s">
        <v>81</v>
      </c>
      <c r="C31" t="s">
        <v>41</v>
      </c>
      <c r="D31" s="1">
        <v>42417</v>
      </c>
      <c r="E31" t="s">
        <v>42</v>
      </c>
      <c r="F31">
        <v>0</v>
      </c>
      <c r="I31">
        <v>36</v>
      </c>
      <c r="O31" t="s">
        <v>44</v>
      </c>
      <c r="Q31" t="s">
        <v>43</v>
      </c>
      <c r="S31" t="s">
        <v>50</v>
      </c>
      <c r="U31" t="s">
        <v>48</v>
      </c>
      <c r="W31" t="s">
        <v>43</v>
      </c>
      <c r="Y31" t="s">
        <v>59</v>
      </c>
    </row>
    <row r="33" spans="1:2" x14ac:dyDescent="0.2">
      <c r="A33" t="s">
        <v>170</v>
      </c>
      <c r="B33">
        <v>9.4E-2</v>
      </c>
    </row>
    <row r="34" spans="1:2" x14ac:dyDescent="0.2">
      <c r="A34" t="s">
        <v>171</v>
      </c>
      <c r="B34">
        <v>3.14</v>
      </c>
    </row>
    <row r="36" spans="1:2" x14ac:dyDescent="0.2">
      <c r="B36">
        <f>30*24*60*60</f>
        <v>2592000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1"/>
  <sheetViews>
    <sheetView workbookViewId="0">
      <selection activeCell="C6" sqref="C6"/>
    </sheetView>
  </sheetViews>
  <sheetFormatPr baseColWidth="10" defaultRowHeight="16" x14ac:dyDescent="0.2"/>
  <cols>
    <col min="1" max="1" width="11.83203125" customWidth="1"/>
  </cols>
  <sheetData>
    <row r="1" spans="1:13" s="10" customFormat="1" x14ac:dyDescent="0.2">
      <c r="A1" s="10" t="s">
        <v>82</v>
      </c>
      <c r="B1" s="10" t="s">
        <v>115</v>
      </c>
    </row>
    <row r="2" spans="1:13" x14ac:dyDescent="0.2">
      <c r="A2" s="10" t="s">
        <v>116</v>
      </c>
      <c r="B2" s="10" t="s">
        <v>29</v>
      </c>
      <c r="C2" s="10" t="s">
        <v>10</v>
      </c>
      <c r="D2" s="10" t="s">
        <v>30</v>
      </c>
      <c r="E2" s="10" t="s">
        <v>19</v>
      </c>
      <c r="F2" s="10" t="s">
        <v>16</v>
      </c>
      <c r="G2" s="10" t="s">
        <v>21</v>
      </c>
      <c r="H2" s="10" t="s">
        <v>18</v>
      </c>
      <c r="I2" s="10" t="s">
        <v>17</v>
      </c>
      <c r="J2" s="10" t="s">
        <v>20</v>
      </c>
      <c r="K2" s="10" t="s">
        <v>36</v>
      </c>
      <c r="L2" s="10" t="s">
        <v>22</v>
      </c>
      <c r="M2" s="10" t="s">
        <v>117</v>
      </c>
    </row>
    <row r="3" spans="1:13" x14ac:dyDescent="0.2">
      <c r="A3" s="10">
        <v>10</v>
      </c>
      <c r="B3" s="10">
        <v>9.0399999999999991</v>
      </c>
      <c r="C3" s="10">
        <v>3.04</v>
      </c>
      <c r="D3" s="10">
        <v>3.9</v>
      </c>
      <c r="E3" s="10">
        <v>3.8</v>
      </c>
      <c r="F3" s="10">
        <v>3.23</v>
      </c>
      <c r="G3" s="10">
        <v>3.99</v>
      </c>
      <c r="H3" s="10">
        <v>3.91</v>
      </c>
      <c r="I3" s="10">
        <v>3.74</v>
      </c>
      <c r="J3" s="10">
        <v>3.7</v>
      </c>
      <c r="K3" s="10">
        <v>5.14</v>
      </c>
      <c r="L3" s="10">
        <v>3.89</v>
      </c>
      <c r="M3" s="10">
        <v>3.87</v>
      </c>
    </row>
    <row r="4" spans="1:13" x14ac:dyDescent="0.2">
      <c r="A4" s="10">
        <v>11</v>
      </c>
      <c r="B4" s="10">
        <v>9.34</v>
      </c>
      <c r="C4" s="10">
        <v>3.14</v>
      </c>
      <c r="D4" s="10">
        <v>4.03</v>
      </c>
      <c r="E4" s="10">
        <v>3.93</v>
      </c>
      <c r="F4" s="10">
        <v>3.34</v>
      </c>
      <c r="G4" s="10">
        <v>4.12</v>
      </c>
      <c r="H4" s="10">
        <v>4.04</v>
      </c>
      <c r="I4" s="10">
        <v>3.87</v>
      </c>
      <c r="J4" s="10">
        <v>3.82</v>
      </c>
      <c r="K4" s="10">
        <v>5.31</v>
      </c>
      <c r="L4" s="10">
        <v>4.0199999999999996</v>
      </c>
      <c r="M4" s="10">
        <v>4</v>
      </c>
    </row>
    <row r="5" spans="1:13" x14ac:dyDescent="0.2">
      <c r="A5" s="10">
        <v>12</v>
      </c>
      <c r="B5" s="10">
        <v>9.64</v>
      </c>
      <c r="C5" s="10">
        <v>3.25</v>
      </c>
      <c r="D5" s="10">
        <v>4.16</v>
      </c>
      <c r="E5" s="10">
        <v>4.0599999999999996</v>
      </c>
      <c r="F5" s="10">
        <v>3.45</v>
      </c>
      <c r="G5" s="10">
        <v>4.26</v>
      </c>
      <c r="H5" s="10">
        <v>4.18</v>
      </c>
      <c r="I5" s="10">
        <v>4</v>
      </c>
      <c r="J5" s="10">
        <v>3.94</v>
      </c>
      <c r="K5" s="10">
        <v>5.49</v>
      </c>
      <c r="L5" s="10">
        <v>4.1500000000000004</v>
      </c>
      <c r="M5" s="10">
        <v>4.13</v>
      </c>
    </row>
    <row r="6" spans="1:13" x14ac:dyDescent="0.2">
      <c r="A6" s="10">
        <v>13</v>
      </c>
      <c r="B6" s="10">
        <v>9.9499999999999993</v>
      </c>
      <c r="C6" s="10">
        <v>3.35</v>
      </c>
      <c r="D6" s="10">
        <v>4.3</v>
      </c>
      <c r="E6" s="10">
        <v>4.1900000000000004</v>
      </c>
      <c r="F6" s="10">
        <v>3.56</v>
      </c>
      <c r="G6" s="10">
        <v>4.3899999999999997</v>
      </c>
      <c r="H6" s="10">
        <v>4.3099999999999996</v>
      </c>
      <c r="I6" s="10">
        <v>4.12</v>
      </c>
      <c r="J6" s="10">
        <v>4.07</v>
      </c>
      <c r="K6" s="10">
        <v>5.67</v>
      </c>
      <c r="L6" s="10">
        <v>4.29</v>
      </c>
      <c r="M6" s="10">
        <v>4.2699999999999996</v>
      </c>
    </row>
    <row r="7" spans="1:13" x14ac:dyDescent="0.2">
      <c r="A7" s="10">
        <v>14</v>
      </c>
      <c r="B7" s="10">
        <v>10.27</v>
      </c>
      <c r="C7" s="10">
        <v>3.46</v>
      </c>
      <c r="D7" s="10">
        <v>4.43</v>
      </c>
      <c r="E7" s="10">
        <v>4.32</v>
      </c>
      <c r="F7" s="10">
        <v>3.67</v>
      </c>
      <c r="G7" s="10">
        <v>4.53</v>
      </c>
      <c r="H7" s="10">
        <v>4.45</v>
      </c>
      <c r="I7" s="10">
        <v>4.26</v>
      </c>
      <c r="J7" s="10">
        <v>4.2</v>
      </c>
      <c r="K7" s="10">
        <v>5.85</v>
      </c>
      <c r="L7" s="10">
        <v>4.42</v>
      </c>
      <c r="M7" s="10">
        <v>4.4000000000000004</v>
      </c>
    </row>
    <row r="8" spans="1:13" x14ac:dyDescent="0.2">
      <c r="A8" s="10">
        <v>15</v>
      </c>
      <c r="B8" s="10">
        <v>10.59</v>
      </c>
      <c r="C8" s="10">
        <v>3.57</v>
      </c>
      <c r="D8" s="10">
        <v>4.57</v>
      </c>
      <c r="E8" s="10">
        <v>4.46</v>
      </c>
      <c r="F8" s="10">
        <v>3.79</v>
      </c>
      <c r="G8" s="10">
        <v>4.68</v>
      </c>
      <c r="H8" s="10">
        <v>4.59</v>
      </c>
      <c r="I8" s="10">
        <v>4.3899999999999997</v>
      </c>
      <c r="J8" s="10">
        <v>4.33</v>
      </c>
      <c r="K8" s="10">
        <v>6.03</v>
      </c>
      <c r="L8" s="10">
        <v>4.5599999999999996</v>
      </c>
      <c r="M8" s="10">
        <v>4.54</v>
      </c>
    </row>
    <row r="9" spans="1:13" x14ac:dyDescent="0.2">
      <c r="A9" s="10">
        <v>16</v>
      </c>
      <c r="B9" s="10">
        <v>10.92</v>
      </c>
      <c r="C9" s="10">
        <v>3.68</v>
      </c>
      <c r="D9" s="10">
        <v>4.72</v>
      </c>
      <c r="E9" s="10">
        <v>4.5999999999999996</v>
      </c>
      <c r="F9" s="10">
        <v>3.91</v>
      </c>
      <c r="G9" s="10">
        <v>4.82</v>
      </c>
      <c r="H9" s="10">
        <v>4.7300000000000004</v>
      </c>
      <c r="I9" s="10">
        <v>4.5199999999999996</v>
      </c>
      <c r="J9" s="10">
        <v>4.47</v>
      </c>
      <c r="K9" s="10">
        <v>6.21</v>
      </c>
      <c r="L9" s="10">
        <v>4.7</v>
      </c>
      <c r="M9" s="10">
        <v>4.68</v>
      </c>
    </row>
    <row r="10" spans="1:13" x14ac:dyDescent="0.2">
      <c r="A10" s="10">
        <v>17</v>
      </c>
      <c r="B10" s="10">
        <v>11.25</v>
      </c>
      <c r="C10" s="10">
        <v>3.79</v>
      </c>
      <c r="D10" s="10">
        <v>4.8600000000000003</v>
      </c>
      <c r="E10" s="10">
        <v>4.74</v>
      </c>
      <c r="F10" s="10">
        <v>4.03</v>
      </c>
      <c r="G10" s="10">
        <v>4.97</v>
      </c>
      <c r="H10" s="10">
        <v>4.87</v>
      </c>
      <c r="I10" s="10">
        <v>4.66</v>
      </c>
      <c r="J10" s="10">
        <v>4.5999999999999996</v>
      </c>
      <c r="K10" s="10">
        <v>6.4</v>
      </c>
      <c r="L10" s="10">
        <v>4.8499999999999996</v>
      </c>
      <c r="M10" s="10">
        <v>4.82</v>
      </c>
    </row>
    <row r="11" spans="1:13" x14ac:dyDescent="0.2">
      <c r="A11" s="10">
        <v>18</v>
      </c>
      <c r="B11" s="10">
        <v>11.59</v>
      </c>
      <c r="C11" s="10">
        <v>3.9</v>
      </c>
      <c r="D11" s="10">
        <v>5.01</v>
      </c>
      <c r="E11" s="10">
        <v>4.88</v>
      </c>
      <c r="F11" s="10">
        <v>4.1500000000000004</v>
      </c>
      <c r="G11" s="10">
        <v>5.12</v>
      </c>
      <c r="H11" s="10">
        <v>5.0199999999999996</v>
      </c>
      <c r="I11" s="10">
        <v>4.8</v>
      </c>
      <c r="J11" s="10">
        <v>4.74</v>
      </c>
      <c r="K11" s="10">
        <v>6.6</v>
      </c>
      <c r="L11" s="10">
        <v>4.99</v>
      </c>
      <c r="M11" s="10">
        <v>4.97</v>
      </c>
    </row>
  </sheetData>
  <phoneticPr fontId="5" type="noConversion"/>
  <pageMargins left="0.7" right="0.7" top="0.75" bottom="0.75" header="0.3" footer="0.3"/>
  <pageSetup scale="8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75" zoomScaleNormal="75" zoomScalePageLayoutView="75" workbookViewId="0">
      <selection activeCell="C44" sqref="C44"/>
    </sheetView>
  </sheetViews>
  <sheetFormatPr baseColWidth="10" defaultColWidth="8.83203125" defaultRowHeight="15" x14ac:dyDescent="0.2"/>
  <cols>
    <col min="1" max="6" width="8.83203125" style="2"/>
    <col min="7" max="7" width="14.5" style="2" bestFit="1" customWidth="1"/>
    <col min="8" max="8" width="13.33203125" style="2" customWidth="1"/>
    <col min="9" max="9" width="12.33203125" style="2" bestFit="1" customWidth="1"/>
    <col min="10" max="16" width="13.33203125" style="2" bestFit="1" customWidth="1"/>
    <col min="17" max="17" width="13.5" style="2" bestFit="1" customWidth="1"/>
    <col min="18" max="16384" width="8.83203125" style="2"/>
  </cols>
  <sheetData>
    <row r="1" spans="1:17" x14ac:dyDescent="0.2">
      <c r="A1" s="2" t="s">
        <v>83</v>
      </c>
      <c r="E1" s="3" t="s">
        <v>84</v>
      </c>
    </row>
    <row r="2" spans="1:17" x14ac:dyDescent="0.2">
      <c r="E2" s="4" t="s">
        <v>85</v>
      </c>
      <c r="F2" s="2">
        <v>9.4E-2</v>
      </c>
      <c r="G2" s="2" t="s">
        <v>86</v>
      </c>
      <c r="K2" s="2" t="s">
        <v>87</v>
      </c>
    </row>
    <row r="3" spans="1:17" x14ac:dyDescent="0.2">
      <c r="A3" s="2" t="s">
        <v>88</v>
      </c>
      <c r="E3" s="4" t="s">
        <v>89</v>
      </c>
      <c r="F3" s="5">
        <v>5.2900000000000002E-6</v>
      </c>
      <c r="G3" s="2" t="s">
        <v>90</v>
      </c>
      <c r="H3" s="2" t="s">
        <v>91</v>
      </c>
      <c r="K3" s="2" t="s">
        <v>92</v>
      </c>
    </row>
    <row r="4" spans="1:17" x14ac:dyDescent="0.2">
      <c r="A4" s="2" t="s">
        <v>93</v>
      </c>
      <c r="E4" s="4" t="s">
        <v>94</v>
      </c>
      <c r="F4" s="2">
        <v>3.14</v>
      </c>
      <c r="G4" s="2" t="s">
        <v>95</v>
      </c>
      <c r="K4" s="2">
        <v>0.5</v>
      </c>
      <c r="L4" s="2" t="s">
        <v>96</v>
      </c>
    </row>
    <row r="5" spans="1:17" x14ac:dyDescent="0.2">
      <c r="E5" s="4" t="s">
        <v>97</v>
      </c>
      <c r="F5" s="2">
        <v>1E-3</v>
      </c>
      <c r="G5" s="2" t="s">
        <v>98</v>
      </c>
      <c r="K5" s="6">
        <f>K4*65.37*1000</f>
        <v>32685.000000000004</v>
      </c>
      <c r="L5" s="2" t="s">
        <v>99</v>
      </c>
    </row>
    <row r="6" spans="1:17" x14ac:dyDescent="0.2">
      <c r="A6" s="2" t="s">
        <v>100</v>
      </c>
      <c r="E6" s="4" t="s">
        <v>101</v>
      </c>
      <c r="F6" s="2">
        <v>1.4999999999999999E-4</v>
      </c>
      <c r="G6" s="2" t="s">
        <v>98</v>
      </c>
      <c r="K6" s="2">
        <f>K5*0.001</f>
        <v>32.685000000000002</v>
      </c>
      <c r="L6" s="2" t="s">
        <v>102</v>
      </c>
      <c r="M6" s="7" t="s">
        <v>103</v>
      </c>
    </row>
    <row r="7" spans="1:17" x14ac:dyDescent="0.2">
      <c r="E7" s="4" t="s">
        <v>104</v>
      </c>
      <c r="F7" s="2">
        <v>0.8</v>
      </c>
    </row>
    <row r="8" spans="1:17" x14ac:dyDescent="0.2">
      <c r="E8" s="4" t="s">
        <v>105</v>
      </c>
      <c r="F8" s="3">
        <v>10000</v>
      </c>
      <c r="G8" s="2" t="s">
        <v>106</v>
      </c>
      <c r="I8" s="2" t="s">
        <v>107</v>
      </c>
      <c r="J8" s="8">
        <v>50</v>
      </c>
      <c r="K8" s="8">
        <v>100</v>
      </c>
      <c r="L8" s="8">
        <v>250</v>
      </c>
      <c r="M8" s="8">
        <v>500</v>
      </c>
      <c r="N8" s="8">
        <v>1000</v>
      </c>
      <c r="O8" s="8">
        <v>5000</v>
      </c>
      <c r="P8" s="8">
        <v>10000</v>
      </c>
      <c r="Q8" s="8">
        <v>50000</v>
      </c>
    </row>
    <row r="9" spans="1:17" x14ac:dyDescent="0.2">
      <c r="E9" s="4"/>
    </row>
    <row r="10" spans="1:17" x14ac:dyDescent="0.2">
      <c r="G10" s="2" t="s">
        <v>108</v>
      </c>
      <c r="J10" s="2" t="s">
        <v>108</v>
      </c>
      <c r="K10" s="2" t="s">
        <v>108</v>
      </c>
      <c r="L10" s="2" t="s">
        <v>108</v>
      </c>
      <c r="M10" s="2" t="s">
        <v>108</v>
      </c>
      <c r="N10" s="2" t="s">
        <v>108</v>
      </c>
      <c r="O10" s="2" t="s">
        <v>108</v>
      </c>
      <c r="P10" s="2" t="s">
        <v>108</v>
      </c>
      <c r="Q10" s="2" t="s">
        <v>108</v>
      </c>
    </row>
    <row r="11" spans="1:17" x14ac:dyDescent="0.2">
      <c r="C11" s="8" t="s">
        <v>109</v>
      </c>
      <c r="D11" s="2" t="s">
        <v>110</v>
      </c>
      <c r="E11" s="8" t="s">
        <v>111</v>
      </c>
      <c r="F11" s="8" t="s">
        <v>112</v>
      </c>
      <c r="G11" s="8" t="s">
        <v>113</v>
      </c>
      <c r="H11" s="8"/>
      <c r="I11" s="8" t="s">
        <v>110</v>
      </c>
      <c r="J11" s="8" t="s">
        <v>113</v>
      </c>
      <c r="K11" s="8" t="s">
        <v>113</v>
      </c>
      <c r="L11" s="8" t="s">
        <v>113</v>
      </c>
      <c r="M11" s="8" t="s">
        <v>113</v>
      </c>
      <c r="N11" s="8" t="s">
        <v>113</v>
      </c>
      <c r="O11" s="8" t="s">
        <v>113</v>
      </c>
      <c r="P11" s="8" t="s">
        <v>113</v>
      </c>
      <c r="Q11" s="8" t="s">
        <v>113</v>
      </c>
    </row>
    <row r="12" spans="1:17" x14ac:dyDescent="0.2">
      <c r="C12" s="8">
        <f>1/24</f>
        <v>4.1666666666666664E-2</v>
      </c>
      <c r="D12" s="8">
        <f t="shared" ref="D12:D14" si="0">C12*24</f>
        <v>1</v>
      </c>
      <c r="E12" s="8">
        <f>D12*60*60</f>
        <v>3600</v>
      </c>
      <c r="F12" s="9">
        <f t="shared" ref="F12:F20" si="1">F$8*F$3*E12*F$4/F$2/1000</f>
        <v>6.3615063829787237</v>
      </c>
      <c r="G12" s="9">
        <f t="shared" ref="G12:G20" si="2">F12/0.025</f>
        <v>254.46025531914893</v>
      </c>
      <c r="H12" s="9"/>
      <c r="I12" s="8">
        <v>1</v>
      </c>
      <c r="J12" s="9">
        <v>1.2723012765957449</v>
      </c>
      <c r="K12" s="9">
        <v>2.5446025531914898</v>
      </c>
      <c r="L12" s="9">
        <v>6.3615063829787228</v>
      </c>
      <c r="M12" s="9">
        <v>12.723012765957446</v>
      </c>
      <c r="N12" s="9">
        <v>25.446025531914891</v>
      </c>
      <c r="O12" s="9">
        <v>127.23012765957446</v>
      </c>
      <c r="P12" s="9">
        <v>254.46025531914893</v>
      </c>
      <c r="Q12" s="9">
        <v>1272.3012765957449</v>
      </c>
    </row>
    <row r="13" spans="1:17" x14ac:dyDescent="0.2">
      <c r="C13" s="8">
        <v>0.125</v>
      </c>
      <c r="D13" s="8">
        <f t="shared" si="0"/>
        <v>3</v>
      </c>
      <c r="E13" s="8">
        <f>D13*60*60</f>
        <v>10800</v>
      </c>
      <c r="F13" s="9">
        <f t="shared" si="1"/>
        <v>19.08451914893617</v>
      </c>
      <c r="G13" s="9">
        <f t="shared" si="2"/>
        <v>763.38076595744678</v>
      </c>
      <c r="H13" s="9"/>
      <c r="I13" s="8">
        <v>3</v>
      </c>
      <c r="J13" s="9">
        <v>3.816903829787234</v>
      </c>
      <c r="K13" s="9">
        <v>7.6338076595744679</v>
      </c>
      <c r="L13" s="9">
        <v>19.08451914893617</v>
      </c>
      <c r="M13" s="9">
        <v>38.169038297872341</v>
      </c>
      <c r="N13" s="9">
        <v>76.338076595744681</v>
      </c>
      <c r="O13" s="9">
        <v>381.69038297872339</v>
      </c>
      <c r="P13" s="9">
        <v>763.38076595744678</v>
      </c>
      <c r="Q13" s="9">
        <v>3816.9038297872348</v>
      </c>
    </row>
    <row r="14" spans="1:17" x14ac:dyDescent="0.2">
      <c r="C14" s="8">
        <v>0.25</v>
      </c>
      <c r="D14" s="8">
        <f t="shared" si="0"/>
        <v>6</v>
      </c>
      <c r="E14" s="8">
        <f t="shared" ref="E14:E20" si="3">D14*60*60</f>
        <v>21600</v>
      </c>
      <c r="F14" s="9">
        <f t="shared" si="1"/>
        <v>38.169038297872341</v>
      </c>
      <c r="G14" s="9">
        <f t="shared" si="2"/>
        <v>1526.7615319148936</v>
      </c>
      <c r="H14" s="9"/>
      <c r="I14" s="8">
        <v>6</v>
      </c>
      <c r="J14" s="9">
        <v>7.6338076595744679</v>
      </c>
      <c r="K14" s="9">
        <v>15.267615319148936</v>
      </c>
      <c r="L14" s="9">
        <v>38.169038297872341</v>
      </c>
      <c r="M14" s="9">
        <v>76.338076595744681</v>
      </c>
      <c r="N14" s="9">
        <v>152.67615319148936</v>
      </c>
      <c r="O14" s="9">
        <v>763.38076595744678</v>
      </c>
      <c r="P14" s="9">
        <v>1526.7615319148936</v>
      </c>
      <c r="Q14" s="9">
        <v>7633.8076595744697</v>
      </c>
    </row>
    <row r="15" spans="1:17" x14ac:dyDescent="0.2">
      <c r="C15" s="8">
        <v>0.5</v>
      </c>
      <c r="D15" s="8">
        <f>C15*24</f>
        <v>12</v>
      </c>
      <c r="E15" s="8">
        <f t="shared" si="3"/>
        <v>43200</v>
      </c>
      <c r="F15" s="9">
        <f t="shared" si="1"/>
        <v>76.338076595744681</v>
      </c>
      <c r="G15" s="9">
        <f t="shared" si="2"/>
        <v>3053.5230638297871</v>
      </c>
      <c r="H15" s="9"/>
      <c r="I15" s="8">
        <v>12</v>
      </c>
      <c r="J15" s="9">
        <v>15.267615319148936</v>
      </c>
      <c r="K15" s="9">
        <v>30.535230638297872</v>
      </c>
      <c r="L15" s="9">
        <v>76.338076595744681</v>
      </c>
      <c r="M15" s="9">
        <v>152.67615319148936</v>
      </c>
      <c r="N15" s="9">
        <v>305.35230638297872</v>
      </c>
      <c r="O15" s="9">
        <v>1526.7615319148936</v>
      </c>
      <c r="P15" s="9">
        <v>3053.5230638297871</v>
      </c>
      <c r="Q15" s="9">
        <v>15267.615319148939</v>
      </c>
    </row>
    <row r="16" spans="1:17" x14ac:dyDescent="0.2">
      <c r="C16" s="8">
        <v>1</v>
      </c>
      <c r="D16" s="8">
        <f t="shared" ref="D16:D20" si="4">C16*24</f>
        <v>24</v>
      </c>
      <c r="E16" s="8">
        <f>D16*60*60</f>
        <v>86400</v>
      </c>
      <c r="F16" s="9">
        <f t="shared" si="1"/>
        <v>152.67615319148936</v>
      </c>
      <c r="G16" s="9">
        <f t="shared" si="2"/>
        <v>6107.0461276595743</v>
      </c>
      <c r="H16" s="9"/>
      <c r="I16" s="8">
        <v>24</v>
      </c>
      <c r="J16" s="9">
        <v>30.535230638297872</v>
      </c>
      <c r="K16" s="9">
        <v>61.070461276595744</v>
      </c>
      <c r="L16" s="9">
        <v>152.67615319148936</v>
      </c>
      <c r="M16" s="9">
        <v>305.35230638297872</v>
      </c>
      <c r="N16" s="9">
        <v>610.70461276595745</v>
      </c>
      <c r="O16" s="9">
        <v>3053.5230638297871</v>
      </c>
      <c r="P16" s="9">
        <v>6107.0461276595743</v>
      </c>
      <c r="Q16" s="9">
        <v>30535.230638297879</v>
      </c>
    </row>
    <row r="17" spans="3:19" x14ac:dyDescent="0.2">
      <c r="C17" s="8">
        <v>1.5</v>
      </c>
      <c r="D17" s="8">
        <f t="shared" si="4"/>
        <v>36</v>
      </c>
      <c r="E17" s="8">
        <f t="shared" si="3"/>
        <v>129600</v>
      </c>
      <c r="F17" s="9">
        <f t="shared" si="1"/>
        <v>229.01422978723406</v>
      </c>
      <c r="G17" s="9">
        <f t="shared" si="2"/>
        <v>9160.5691914893614</v>
      </c>
      <c r="H17" s="9"/>
      <c r="I17" s="8">
        <v>36</v>
      </c>
      <c r="J17" s="9">
        <v>45.802845957446813</v>
      </c>
      <c r="K17" s="9">
        <v>91.605691914893626</v>
      </c>
      <c r="L17" s="9">
        <v>229.01422978723403</v>
      </c>
      <c r="M17" s="9">
        <v>458.02845957446806</v>
      </c>
      <c r="N17" s="9">
        <v>916.05691914893612</v>
      </c>
      <c r="O17" s="9">
        <v>4580.2845957446807</v>
      </c>
      <c r="P17" s="9">
        <v>9160.5691914893614</v>
      </c>
      <c r="Q17" s="9">
        <v>45802.845957446814</v>
      </c>
    </row>
    <row r="18" spans="3:19" x14ac:dyDescent="0.2">
      <c r="C18" s="8">
        <v>2</v>
      </c>
      <c r="D18" s="8">
        <f t="shared" si="4"/>
        <v>48</v>
      </c>
      <c r="E18" s="8">
        <f t="shared" si="3"/>
        <v>172800</v>
      </c>
      <c r="F18" s="9">
        <f t="shared" si="1"/>
        <v>305.35230638297872</v>
      </c>
      <c r="G18" s="9">
        <f t="shared" si="2"/>
        <v>12214.092255319149</v>
      </c>
      <c r="H18" s="9"/>
      <c r="I18" s="8">
        <v>48</v>
      </c>
      <c r="J18" s="9">
        <v>61.070461276595744</v>
      </c>
      <c r="K18" s="9">
        <v>122.14092255319149</v>
      </c>
      <c r="L18" s="9">
        <v>305.35230638297872</v>
      </c>
      <c r="M18" s="9">
        <v>610.70461276595745</v>
      </c>
      <c r="N18" s="9">
        <v>1221.4092255319149</v>
      </c>
      <c r="O18" s="9">
        <v>6107.0461276595743</v>
      </c>
      <c r="P18" s="9">
        <v>12214.092255319149</v>
      </c>
      <c r="Q18" s="9">
        <v>61070.461276595757</v>
      </c>
    </row>
    <row r="19" spans="3:19" x14ac:dyDescent="0.2">
      <c r="C19" s="8">
        <v>2.5</v>
      </c>
      <c r="D19" s="8">
        <f t="shared" si="4"/>
        <v>60</v>
      </c>
      <c r="E19" s="8">
        <f t="shared" si="3"/>
        <v>216000</v>
      </c>
      <c r="F19" s="9">
        <f t="shared" si="1"/>
        <v>381.69038297872351</v>
      </c>
      <c r="G19" s="9">
        <f t="shared" si="2"/>
        <v>15267.615319148939</v>
      </c>
      <c r="H19" s="9"/>
      <c r="I19" s="8">
        <v>60</v>
      </c>
      <c r="J19" s="9">
        <v>76.338076595744681</v>
      </c>
      <c r="K19" s="9">
        <v>152.67615319148936</v>
      </c>
      <c r="L19" s="9">
        <v>381.69038297872339</v>
      </c>
      <c r="M19" s="9">
        <v>763.38076595744678</v>
      </c>
      <c r="N19" s="9">
        <v>1526.7615319148936</v>
      </c>
      <c r="O19" s="9">
        <v>7633.8076595744697</v>
      </c>
      <c r="P19" s="9">
        <v>15267.615319148939</v>
      </c>
      <c r="Q19" s="9">
        <v>76338.076595744686</v>
      </c>
    </row>
    <row r="20" spans="3:19" x14ac:dyDescent="0.2">
      <c r="C20" s="8">
        <v>3</v>
      </c>
      <c r="D20" s="8">
        <f t="shared" si="4"/>
        <v>72</v>
      </c>
      <c r="E20" s="8">
        <f t="shared" si="3"/>
        <v>259200</v>
      </c>
      <c r="F20" s="9">
        <f t="shared" si="1"/>
        <v>458.02845957446812</v>
      </c>
      <c r="G20" s="9">
        <f t="shared" si="2"/>
        <v>18321.138382978723</v>
      </c>
      <c r="H20" s="9"/>
      <c r="I20" s="8">
        <v>72</v>
      </c>
      <c r="J20" s="9">
        <v>91.605691914893626</v>
      </c>
      <c r="K20" s="9">
        <v>183.21138382978725</v>
      </c>
      <c r="L20" s="9">
        <v>458.02845957446806</v>
      </c>
      <c r="M20" s="9">
        <v>916.05691914893612</v>
      </c>
      <c r="N20" s="9">
        <v>1832.1138382978722</v>
      </c>
      <c r="O20" s="9">
        <v>9160.5691914893614</v>
      </c>
      <c r="P20" s="9">
        <v>18321.138382978723</v>
      </c>
      <c r="Q20" s="9">
        <v>91605.691914893629</v>
      </c>
    </row>
    <row r="21" spans="3:19" x14ac:dyDescent="0.2">
      <c r="J21" s="9"/>
      <c r="K21" s="9"/>
      <c r="L21" s="9"/>
      <c r="M21" s="9"/>
      <c r="N21" s="9"/>
      <c r="O21" s="9"/>
      <c r="P21" s="9"/>
      <c r="Q21" s="9"/>
    </row>
    <row r="22" spans="3:19" x14ac:dyDescent="0.2">
      <c r="I22" s="8" t="s">
        <v>110</v>
      </c>
      <c r="J22" s="8" t="s">
        <v>112</v>
      </c>
      <c r="K22" s="8" t="s">
        <v>112</v>
      </c>
      <c r="L22" s="8" t="s">
        <v>112</v>
      </c>
      <c r="M22" s="8" t="s">
        <v>112</v>
      </c>
      <c r="N22" s="8" t="s">
        <v>112</v>
      </c>
      <c r="O22" s="8" t="s">
        <v>112</v>
      </c>
      <c r="P22" s="8" t="s">
        <v>112</v>
      </c>
      <c r="Q22" s="8" t="s">
        <v>112</v>
      </c>
    </row>
    <row r="23" spans="3:19" x14ac:dyDescent="0.2">
      <c r="I23" s="8">
        <v>1</v>
      </c>
      <c r="J23" s="9">
        <v>3.1807531914893626E-2</v>
      </c>
      <c r="K23" s="9">
        <v>6.3615063829787252E-2</v>
      </c>
      <c r="L23" s="9">
        <v>0.15903765957446808</v>
      </c>
      <c r="M23" s="9">
        <v>0.31807531914893616</v>
      </c>
      <c r="N23" s="9">
        <v>0.63615063829787233</v>
      </c>
      <c r="O23" s="9">
        <v>3.1807531914893619</v>
      </c>
      <c r="P23" s="9">
        <v>6.3615063829787237</v>
      </c>
      <c r="Q23" s="9">
        <v>31.807531914893623</v>
      </c>
    </row>
    <row r="24" spans="3:19" x14ac:dyDescent="0.2">
      <c r="I24" s="8">
        <v>3</v>
      </c>
      <c r="J24" s="9">
        <v>9.5422595744680858E-2</v>
      </c>
      <c r="K24" s="9">
        <v>0.19084519148936172</v>
      </c>
      <c r="L24" s="9">
        <v>0.4771129787234043</v>
      </c>
      <c r="M24" s="9">
        <v>0.9542259574468086</v>
      </c>
      <c r="N24" s="9">
        <v>1.9084519148936172</v>
      </c>
      <c r="O24" s="9">
        <v>9.5422595744680851</v>
      </c>
      <c r="P24" s="9">
        <v>19.08451914893617</v>
      </c>
      <c r="Q24" s="9">
        <v>95.422595744680876</v>
      </c>
    </row>
    <row r="25" spans="3:19" x14ac:dyDescent="0.2">
      <c r="I25" s="8">
        <v>6</v>
      </c>
      <c r="J25" s="9">
        <v>0.19084519148936172</v>
      </c>
      <c r="K25" s="9">
        <v>0.38169038297872343</v>
      </c>
      <c r="L25" s="9">
        <v>0.9542259574468086</v>
      </c>
      <c r="M25" s="9">
        <v>1.9084519148936172</v>
      </c>
      <c r="N25" s="9">
        <v>3.8169038297872344</v>
      </c>
      <c r="O25" s="9">
        <v>19.08451914893617</v>
      </c>
      <c r="P25" s="9">
        <v>38.169038297872341</v>
      </c>
      <c r="Q25" s="9">
        <v>190.84519148936175</v>
      </c>
      <c r="S25" s="2" t="s">
        <v>114</v>
      </c>
    </row>
    <row r="26" spans="3:19" x14ac:dyDescent="0.2">
      <c r="I26" s="8">
        <v>12</v>
      </c>
      <c r="J26" s="9">
        <v>0.38169038297872343</v>
      </c>
      <c r="K26" s="9">
        <v>0.76338076595744686</v>
      </c>
      <c r="L26" s="9">
        <v>1.9084519148936172</v>
      </c>
      <c r="M26" s="9">
        <v>3.8169038297872344</v>
      </c>
      <c r="N26" s="9">
        <v>7.6338076595744688</v>
      </c>
      <c r="O26" s="9">
        <v>38.169038297872341</v>
      </c>
      <c r="P26" s="9">
        <v>76.338076595744681</v>
      </c>
      <c r="Q26" s="9">
        <v>381.69038297872351</v>
      </c>
    </row>
    <row r="27" spans="3:19" x14ac:dyDescent="0.2">
      <c r="I27" s="8">
        <v>24</v>
      </c>
      <c r="J27" s="9">
        <v>0.76338076595744686</v>
      </c>
      <c r="K27" s="9">
        <v>1.5267615319148937</v>
      </c>
      <c r="L27" s="9">
        <v>3.8169038297872344</v>
      </c>
      <c r="M27" s="9">
        <v>7.6338076595744688</v>
      </c>
      <c r="N27" s="9">
        <v>15.267615319148938</v>
      </c>
      <c r="O27" s="9">
        <v>76.338076595744681</v>
      </c>
      <c r="P27" s="9">
        <v>152.67615319148936</v>
      </c>
      <c r="Q27" s="9">
        <v>763.38076595744701</v>
      </c>
    </row>
    <row r="28" spans="3:19" x14ac:dyDescent="0.2">
      <c r="I28" s="8">
        <v>36</v>
      </c>
      <c r="J28" s="9">
        <v>1.1450711489361705</v>
      </c>
      <c r="K28" s="9">
        <v>2.2901422978723409</v>
      </c>
      <c r="L28" s="9">
        <v>5.7253557446808507</v>
      </c>
      <c r="M28" s="9">
        <v>11.450711489361701</v>
      </c>
      <c r="N28" s="9">
        <v>22.901422978723403</v>
      </c>
      <c r="O28" s="9">
        <v>114.50711489361703</v>
      </c>
      <c r="P28" s="9">
        <v>229.01422978723406</v>
      </c>
      <c r="Q28" s="9">
        <v>1145.0711489361704</v>
      </c>
    </row>
    <row r="29" spans="3:19" x14ac:dyDescent="0.2">
      <c r="I29" s="8">
        <v>48</v>
      </c>
      <c r="J29" s="9">
        <v>1.5267615319148937</v>
      </c>
      <c r="K29" s="9">
        <v>3.0535230638297874</v>
      </c>
      <c r="L29" s="9">
        <v>7.6338076595744688</v>
      </c>
      <c r="M29" s="9">
        <v>15.267615319148938</v>
      </c>
      <c r="N29" s="9">
        <v>30.535230638297875</v>
      </c>
      <c r="O29" s="9">
        <v>152.67615319148936</v>
      </c>
      <c r="P29" s="9">
        <v>305.35230638297872</v>
      </c>
      <c r="Q29" s="9">
        <v>1526.761531914894</v>
      </c>
    </row>
    <row r="30" spans="3:19" x14ac:dyDescent="0.2">
      <c r="I30" s="8">
        <v>60</v>
      </c>
      <c r="J30" s="9">
        <v>1.9084519148936172</v>
      </c>
      <c r="K30" s="9">
        <v>3.8169038297872344</v>
      </c>
      <c r="L30" s="9">
        <v>9.5422595744680851</v>
      </c>
      <c r="M30" s="9">
        <v>19.08451914893617</v>
      </c>
      <c r="N30" s="9">
        <v>38.169038297872341</v>
      </c>
      <c r="O30" s="9">
        <v>190.84519148936175</v>
      </c>
      <c r="P30" s="9">
        <v>381.69038297872351</v>
      </c>
      <c r="Q30" s="9">
        <v>1908.4519148936172</v>
      </c>
    </row>
    <row r="31" spans="3:19" x14ac:dyDescent="0.2">
      <c r="I31" s="8">
        <v>72</v>
      </c>
      <c r="J31" s="9">
        <v>2.2901422978723409</v>
      </c>
      <c r="K31" s="9">
        <v>4.5802845957446818</v>
      </c>
      <c r="L31" s="9">
        <v>11.450711489361701</v>
      </c>
      <c r="M31" s="9">
        <v>22.901422978723403</v>
      </c>
      <c r="N31" s="9">
        <v>45.802845957446806</v>
      </c>
      <c r="O31" s="9">
        <v>229.01422978723406</v>
      </c>
      <c r="P31" s="9">
        <v>458.02845957446812</v>
      </c>
      <c r="Q31" s="9">
        <v>2290.1422978723408</v>
      </c>
    </row>
  </sheetData>
  <conditionalFormatting sqref="J24:Q31">
    <cfRule type="cellIs" dxfId="1" priority="2" operator="greaterThan">
      <formula>$K$6</formula>
    </cfRule>
  </conditionalFormatting>
  <conditionalFormatting sqref="J23:Q31">
    <cfRule type="cellIs" dxfId="0" priority="1" operator="greaterThan">
      <formula>$K$6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topLeftCell="A359" workbookViewId="0">
      <selection activeCell="A369" sqref="A369:B372"/>
    </sheetView>
  </sheetViews>
  <sheetFormatPr baseColWidth="10" defaultRowHeight="16" x14ac:dyDescent="0.2"/>
  <cols>
    <col min="1" max="1" width="40.1640625" customWidth="1"/>
  </cols>
  <sheetData>
    <row r="1" spans="1:7" x14ac:dyDescent="0.2">
      <c r="A1" t="s">
        <v>3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7" x14ac:dyDescent="0.2">
      <c r="A2" s="15">
        <v>41906</v>
      </c>
      <c r="B2">
        <v>22.591000000000001</v>
      </c>
      <c r="C2">
        <v>13.526</v>
      </c>
      <c r="E2">
        <v>17.425999999999998</v>
      </c>
      <c r="F2">
        <v>15.829000000000001</v>
      </c>
    </row>
    <row r="3" spans="1:7" x14ac:dyDescent="0.2">
      <c r="A3" s="15">
        <v>41907</v>
      </c>
      <c r="B3">
        <v>22.568999999999999</v>
      </c>
      <c r="C3">
        <v>13.458</v>
      </c>
      <c r="E3">
        <v>17.561</v>
      </c>
      <c r="F3">
        <v>14.173999999999999</v>
      </c>
    </row>
    <row r="4" spans="1:7" x14ac:dyDescent="0.2">
      <c r="A4" s="15">
        <v>41908</v>
      </c>
      <c r="B4">
        <v>22.178000000000001</v>
      </c>
      <c r="C4">
        <v>13.157999999999999</v>
      </c>
      <c r="E4">
        <v>16.059000000000001</v>
      </c>
      <c r="F4">
        <v>13.919</v>
      </c>
    </row>
    <row r="5" spans="1:7" x14ac:dyDescent="0.2">
      <c r="A5" s="15">
        <v>41909</v>
      </c>
      <c r="B5">
        <v>22.667000000000002</v>
      </c>
      <c r="C5">
        <v>13.138999999999999</v>
      </c>
      <c r="E5">
        <v>14.444000000000001</v>
      </c>
      <c r="F5">
        <v>13.843</v>
      </c>
    </row>
    <row r="6" spans="1:7" x14ac:dyDescent="0.2">
      <c r="A6" s="15">
        <v>41910</v>
      </c>
      <c r="B6">
        <v>16.082999999999998</v>
      </c>
      <c r="C6">
        <v>12.631</v>
      </c>
      <c r="E6">
        <v>12.268000000000001</v>
      </c>
      <c r="F6">
        <v>13.228</v>
      </c>
    </row>
    <row r="7" spans="1:7" x14ac:dyDescent="0.2">
      <c r="A7" s="15">
        <v>41911</v>
      </c>
      <c r="B7">
        <v>11.332000000000001</v>
      </c>
      <c r="C7">
        <v>11.961</v>
      </c>
      <c r="D7">
        <v>22.530999999999999</v>
      </c>
      <c r="E7">
        <v>13.331</v>
      </c>
      <c r="F7">
        <v>12.723000000000001</v>
      </c>
    </row>
    <row r="8" spans="1:7" x14ac:dyDescent="0.2">
      <c r="A8" s="15">
        <v>41912</v>
      </c>
      <c r="B8">
        <v>11.563000000000001</v>
      </c>
      <c r="C8">
        <v>12.587999999999999</v>
      </c>
      <c r="D8">
        <v>22.010999999999999</v>
      </c>
      <c r="E8">
        <v>14.548</v>
      </c>
      <c r="F8">
        <v>13.215</v>
      </c>
    </row>
    <row r="9" spans="1:7" x14ac:dyDescent="0.2">
      <c r="A9" s="15">
        <v>41913</v>
      </c>
      <c r="B9">
        <v>11.154</v>
      </c>
      <c r="C9">
        <v>12.545</v>
      </c>
      <c r="D9">
        <v>22.201000000000001</v>
      </c>
      <c r="E9">
        <v>13.035</v>
      </c>
      <c r="F9">
        <v>13.17</v>
      </c>
    </row>
    <row r="10" spans="1:7" x14ac:dyDescent="0.2">
      <c r="A10" s="15">
        <v>41914</v>
      </c>
      <c r="B10">
        <v>10.978999999999999</v>
      </c>
      <c r="C10">
        <v>12.085000000000001</v>
      </c>
      <c r="D10">
        <v>21.963999999999999</v>
      </c>
      <c r="E10">
        <v>12.722</v>
      </c>
      <c r="F10">
        <v>12.686999999999999</v>
      </c>
    </row>
    <row r="11" spans="1:7" x14ac:dyDescent="0.2">
      <c r="A11" s="15">
        <v>41915</v>
      </c>
      <c r="B11">
        <v>10.451000000000001</v>
      </c>
      <c r="C11">
        <v>11.333</v>
      </c>
      <c r="D11">
        <v>22.809000000000001</v>
      </c>
      <c r="E11">
        <v>13.680999999999999</v>
      </c>
      <c r="F11">
        <v>12.103</v>
      </c>
    </row>
    <row r="12" spans="1:7" x14ac:dyDescent="0.2">
      <c r="A12" s="15">
        <v>41916</v>
      </c>
      <c r="B12">
        <v>11.003</v>
      </c>
      <c r="C12">
        <v>12.095000000000001</v>
      </c>
      <c r="D12">
        <v>22.533999999999999</v>
      </c>
      <c r="E12">
        <v>16.073</v>
      </c>
      <c r="F12">
        <v>12.762</v>
      </c>
    </row>
    <row r="13" spans="1:7" x14ac:dyDescent="0.2">
      <c r="A13" s="15">
        <v>41917</v>
      </c>
      <c r="B13">
        <v>11.065</v>
      </c>
      <c r="C13">
        <v>12.199</v>
      </c>
      <c r="D13">
        <v>22.666</v>
      </c>
      <c r="E13">
        <v>16.055</v>
      </c>
      <c r="F13">
        <v>12.856</v>
      </c>
    </row>
    <row r="14" spans="1:7" x14ac:dyDescent="0.2">
      <c r="A14" s="15">
        <v>41918</v>
      </c>
      <c r="B14">
        <v>11.294</v>
      </c>
      <c r="C14">
        <v>12.644</v>
      </c>
      <c r="D14">
        <v>23.367999999999999</v>
      </c>
      <c r="E14">
        <v>16.916</v>
      </c>
      <c r="F14">
        <v>13.167</v>
      </c>
    </row>
    <row r="15" spans="1:7" x14ac:dyDescent="0.2">
      <c r="A15" s="15">
        <v>41919</v>
      </c>
      <c r="B15">
        <v>11.558</v>
      </c>
      <c r="C15">
        <v>13.066000000000001</v>
      </c>
      <c r="D15">
        <v>22.823</v>
      </c>
      <c r="E15">
        <v>15.183999999999999</v>
      </c>
      <c r="F15">
        <v>13.339</v>
      </c>
    </row>
    <row r="16" spans="1:7" x14ac:dyDescent="0.2">
      <c r="A16" s="15">
        <v>41920</v>
      </c>
      <c r="B16">
        <v>11.686999999999999</v>
      </c>
      <c r="C16">
        <v>13.132999999999999</v>
      </c>
      <c r="D16">
        <v>20.143000000000001</v>
      </c>
      <c r="E16">
        <v>15.167999999999999</v>
      </c>
      <c r="F16">
        <v>13.507999999999999</v>
      </c>
    </row>
    <row r="17" spans="1:6" x14ac:dyDescent="0.2">
      <c r="A17" s="15">
        <v>41921</v>
      </c>
      <c r="B17">
        <v>11.226000000000001</v>
      </c>
      <c r="C17">
        <v>12.109</v>
      </c>
      <c r="D17">
        <v>19.91</v>
      </c>
      <c r="E17">
        <v>13.388</v>
      </c>
      <c r="F17">
        <v>12.868</v>
      </c>
    </row>
    <row r="18" spans="1:6" x14ac:dyDescent="0.2">
      <c r="A18" s="15">
        <v>41922</v>
      </c>
      <c r="B18">
        <v>11.324999999999999</v>
      </c>
      <c r="C18">
        <v>11.241</v>
      </c>
      <c r="D18">
        <v>18.414000000000001</v>
      </c>
      <c r="E18">
        <v>14.477</v>
      </c>
      <c r="F18">
        <v>12.157999999999999</v>
      </c>
    </row>
    <row r="19" spans="1:6" x14ac:dyDescent="0.2">
      <c r="A19" s="15">
        <v>41923</v>
      </c>
      <c r="B19">
        <v>11.704000000000001</v>
      </c>
      <c r="C19">
        <v>12.381</v>
      </c>
      <c r="D19">
        <v>18.466999999999999</v>
      </c>
      <c r="E19">
        <v>14.289</v>
      </c>
      <c r="F19">
        <v>12.776999999999999</v>
      </c>
    </row>
    <row r="20" spans="1:6" x14ac:dyDescent="0.2">
      <c r="A20" s="15">
        <v>41924</v>
      </c>
      <c r="B20">
        <v>10.801</v>
      </c>
      <c r="C20">
        <v>12.335000000000001</v>
      </c>
      <c r="D20">
        <v>18.295000000000002</v>
      </c>
      <c r="E20">
        <v>13.159000000000001</v>
      </c>
      <c r="F20">
        <v>12.66</v>
      </c>
    </row>
    <row r="21" spans="1:6" x14ac:dyDescent="0.2">
      <c r="A21" s="15">
        <v>41925</v>
      </c>
      <c r="B21">
        <v>10.978</v>
      </c>
      <c r="C21">
        <v>12.284000000000001</v>
      </c>
      <c r="D21">
        <v>18.568000000000001</v>
      </c>
      <c r="E21">
        <v>14.9</v>
      </c>
      <c r="F21">
        <v>12.606</v>
      </c>
    </row>
    <row r="22" spans="1:6" x14ac:dyDescent="0.2">
      <c r="A22" s="15">
        <v>41926</v>
      </c>
      <c r="B22">
        <v>11.234999999999999</v>
      </c>
      <c r="C22">
        <v>12.34</v>
      </c>
      <c r="D22">
        <v>16.164999999999999</v>
      </c>
      <c r="E22">
        <v>15.223000000000001</v>
      </c>
      <c r="F22">
        <v>12.847</v>
      </c>
    </row>
    <row r="23" spans="1:6" x14ac:dyDescent="0.2">
      <c r="A23" s="15">
        <v>41927</v>
      </c>
      <c r="B23">
        <v>11.103999999999999</v>
      </c>
      <c r="C23">
        <v>11.814</v>
      </c>
      <c r="D23">
        <v>16.152000000000001</v>
      </c>
      <c r="E23">
        <v>12.369</v>
      </c>
      <c r="F23">
        <v>12.475</v>
      </c>
    </row>
    <row r="24" spans="1:6" x14ac:dyDescent="0.2">
      <c r="A24" s="15">
        <v>41928</v>
      </c>
      <c r="B24">
        <v>10.913</v>
      </c>
      <c r="C24">
        <v>11.54</v>
      </c>
      <c r="D24">
        <v>16.010999999999999</v>
      </c>
      <c r="E24">
        <v>18.518999999999998</v>
      </c>
      <c r="F24">
        <v>12.042999999999999</v>
      </c>
    </row>
    <row r="25" spans="1:6" x14ac:dyDescent="0.2">
      <c r="A25" s="15">
        <v>41929</v>
      </c>
      <c r="B25">
        <v>10.624000000000001</v>
      </c>
      <c r="C25">
        <v>11.526999999999999</v>
      </c>
      <c r="D25">
        <v>16.265000000000001</v>
      </c>
      <c r="E25">
        <v>17.396999999999998</v>
      </c>
      <c r="F25">
        <v>12.042</v>
      </c>
    </row>
    <row r="26" spans="1:6" x14ac:dyDescent="0.2">
      <c r="A26" s="15">
        <v>41930</v>
      </c>
      <c r="B26">
        <v>11.433999999999999</v>
      </c>
      <c r="C26">
        <v>12.272</v>
      </c>
      <c r="D26">
        <v>16.637</v>
      </c>
      <c r="E26">
        <v>15.968999999999999</v>
      </c>
      <c r="F26">
        <v>12.522</v>
      </c>
    </row>
    <row r="27" spans="1:6" x14ac:dyDescent="0.2">
      <c r="A27" s="15">
        <v>41931</v>
      </c>
      <c r="B27">
        <v>11.496</v>
      </c>
      <c r="C27">
        <v>12.228</v>
      </c>
      <c r="D27">
        <v>16.991</v>
      </c>
      <c r="E27">
        <v>15.848000000000001</v>
      </c>
      <c r="F27">
        <v>12.541</v>
      </c>
    </row>
    <row r="28" spans="1:6" x14ac:dyDescent="0.2">
      <c r="A28" s="15">
        <v>41932</v>
      </c>
      <c r="B28">
        <v>11.632999999999999</v>
      </c>
      <c r="C28">
        <v>12.212</v>
      </c>
      <c r="D28">
        <v>16.988</v>
      </c>
      <c r="E28">
        <v>16.481999999999999</v>
      </c>
      <c r="F28">
        <v>12.62</v>
      </c>
    </row>
    <row r="29" spans="1:6" x14ac:dyDescent="0.2">
      <c r="A29" s="15">
        <v>41933</v>
      </c>
      <c r="B29">
        <v>11.537000000000001</v>
      </c>
      <c r="C29">
        <v>11.994999999999999</v>
      </c>
      <c r="D29">
        <v>16.896999999999998</v>
      </c>
      <c r="E29">
        <v>13.507</v>
      </c>
      <c r="F29">
        <v>12.247</v>
      </c>
    </row>
    <row r="30" spans="1:6" x14ac:dyDescent="0.2">
      <c r="A30" s="15">
        <v>41934</v>
      </c>
      <c r="B30">
        <v>2.7810000000000001</v>
      </c>
      <c r="C30">
        <v>11.77</v>
      </c>
      <c r="D30">
        <v>16.748999999999999</v>
      </c>
      <c r="E30">
        <v>11.548</v>
      </c>
      <c r="F30">
        <v>12.144</v>
      </c>
    </row>
    <row r="31" spans="1:6" x14ac:dyDescent="0.2">
      <c r="A31" s="15">
        <v>41935</v>
      </c>
      <c r="B31">
        <v>-23.878</v>
      </c>
      <c r="C31">
        <v>11.497</v>
      </c>
      <c r="D31">
        <v>16.484999999999999</v>
      </c>
      <c r="E31">
        <v>12.097</v>
      </c>
      <c r="F31">
        <v>11.943</v>
      </c>
    </row>
    <row r="32" spans="1:6" x14ac:dyDescent="0.2">
      <c r="A32" s="15">
        <v>41936</v>
      </c>
      <c r="B32">
        <v>-23.231999999999999</v>
      </c>
      <c r="C32">
        <v>10.867000000000001</v>
      </c>
      <c r="D32">
        <v>15.791</v>
      </c>
      <c r="E32">
        <v>11.763</v>
      </c>
      <c r="F32">
        <v>11.337</v>
      </c>
    </row>
    <row r="33" spans="1:6" x14ac:dyDescent="0.2">
      <c r="A33" s="15">
        <v>41937</v>
      </c>
      <c r="B33">
        <v>-24.605</v>
      </c>
      <c r="C33">
        <v>11.141999999999999</v>
      </c>
      <c r="D33">
        <v>15.483000000000001</v>
      </c>
      <c r="E33">
        <v>11.291</v>
      </c>
      <c r="F33">
        <v>11.4</v>
      </c>
    </row>
    <row r="34" spans="1:6" x14ac:dyDescent="0.2">
      <c r="A34" s="15">
        <v>41938</v>
      </c>
      <c r="B34">
        <v>-24.22</v>
      </c>
      <c r="C34">
        <v>10.667</v>
      </c>
      <c r="D34">
        <v>15.259</v>
      </c>
      <c r="E34">
        <v>8.6270000000000007</v>
      </c>
      <c r="F34">
        <v>11.253</v>
      </c>
    </row>
    <row r="35" spans="1:6" x14ac:dyDescent="0.2">
      <c r="A35" s="15">
        <v>41939</v>
      </c>
      <c r="B35">
        <v>-24.423999999999999</v>
      </c>
      <c r="C35">
        <v>10.195</v>
      </c>
      <c r="D35">
        <v>15.180999999999999</v>
      </c>
      <c r="E35">
        <v>11.558</v>
      </c>
      <c r="F35">
        <v>10.689</v>
      </c>
    </row>
    <row r="36" spans="1:6" x14ac:dyDescent="0.2">
      <c r="A36" s="15">
        <v>41940</v>
      </c>
      <c r="B36">
        <v>-22.824999999999999</v>
      </c>
      <c r="C36">
        <v>10.56</v>
      </c>
      <c r="D36">
        <v>15.372999999999999</v>
      </c>
      <c r="E36">
        <v>12.471</v>
      </c>
      <c r="F36">
        <v>11.093999999999999</v>
      </c>
    </row>
    <row r="37" spans="1:6" x14ac:dyDescent="0.2">
      <c r="A37" s="15">
        <v>41941</v>
      </c>
      <c r="B37">
        <v>-23.911000000000001</v>
      </c>
      <c r="C37">
        <v>11.246</v>
      </c>
      <c r="D37">
        <v>15.968999999999999</v>
      </c>
      <c r="E37">
        <v>15.048</v>
      </c>
      <c r="F37">
        <v>11.568</v>
      </c>
    </row>
    <row r="38" spans="1:6" x14ac:dyDescent="0.2">
      <c r="A38" s="15">
        <v>41942</v>
      </c>
      <c r="B38">
        <v>-21.774000000000001</v>
      </c>
      <c r="C38">
        <v>11.19</v>
      </c>
      <c r="D38">
        <v>15.846</v>
      </c>
      <c r="E38">
        <v>12.965999999999999</v>
      </c>
      <c r="F38">
        <v>11.739000000000001</v>
      </c>
    </row>
    <row r="39" spans="1:6" x14ac:dyDescent="0.2">
      <c r="A39" s="15">
        <v>41943</v>
      </c>
      <c r="B39">
        <v>-25.212</v>
      </c>
      <c r="C39">
        <v>11.225</v>
      </c>
      <c r="D39">
        <v>15.378</v>
      </c>
      <c r="E39">
        <v>10.836</v>
      </c>
      <c r="F39">
        <v>11.792</v>
      </c>
    </row>
    <row r="40" spans="1:6" x14ac:dyDescent="0.2">
      <c r="A40" s="15">
        <v>41944</v>
      </c>
      <c r="B40">
        <v>-26.189</v>
      </c>
      <c r="C40">
        <v>10.391999999999999</v>
      </c>
      <c r="D40">
        <v>14.662000000000001</v>
      </c>
      <c r="E40">
        <v>9.891</v>
      </c>
      <c r="F40">
        <v>10.946999999999999</v>
      </c>
    </row>
    <row r="41" spans="1:6" x14ac:dyDescent="0.2">
      <c r="A41" s="15">
        <v>41945</v>
      </c>
      <c r="B41">
        <v>-24.959</v>
      </c>
      <c r="C41">
        <v>10.188000000000001</v>
      </c>
      <c r="D41">
        <v>14.432</v>
      </c>
      <c r="E41">
        <v>8.6539999999999999</v>
      </c>
      <c r="F41">
        <v>10.506</v>
      </c>
    </row>
    <row r="42" spans="1:6" x14ac:dyDescent="0.2">
      <c r="A42" s="15">
        <v>41946</v>
      </c>
      <c r="B42">
        <v>-12.055999999999999</v>
      </c>
      <c r="C42">
        <v>10.82</v>
      </c>
      <c r="D42">
        <v>15.198</v>
      </c>
      <c r="E42">
        <v>11.651</v>
      </c>
      <c r="F42">
        <v>11.29</v>
      </c>
    </row>
    <row r="43" spans="1:6" x14ac:dyDescent="0.2">
      <c r="A43" s="15">
        <v>41947</v>
      </c>
      <c r="B43">
        <v>-6.5990000000000002</v>
      </c>
      <c r="C43">
        <v>11.198</v>
      </c>
      <c r="D43">
        <v>15.457000000000001</v>
      </c>
      <c r="E43">
        <v>12.595000000000001</v>
      </c>
      <c r="F43">
        <v>11.731999999999999</v>
      </c>
    </row>
    <row r="44" spans="1:6" x14ac:dyDescent="0.2">
      <c r="A44" s="15">
        <v>41948</v>
      </c>
      <c r="B44">
        <v>-24.741</v>
      </c>
      <c r="C44">
        <v>11.132999999999999</v>
      </c>
      <c r="D44">
        <v>15.311999999999999</v>
      </c>
      <c r="E44">
        <v>11.907999999999999</v>
      </c>
      <c r="F44">
        <v>11.689</v>
      </c>
    </row>
    <row r="45" spans="1:6" x14ac:dyDescent="0.2">
      <c r="A45" s="15">
        <v>41949</v>
      </c>
      <c r="B45">
        <v>-25.085999999999999</v>
      </c>
      <c r="C45">
        <v>11.521000000000001</v>
      </c>
      <c r="D45">
        <v>15.631</v>
      </c>
      <c r="E45">
        <v>12.378</v>
      </c>
      <c r="F45">
        <v>11.992000000000001</v>
      </c>
    </row>
    <row r="46" spans="1:6" x14ac:dyDescent="0.2">
      <c r="A46" s="15">
        <v>41950</v>
      </c>
      <c r="B46">
        <v>2.71</v>
      </c>
      <c r="C46">
        <v>10.124000000000001</v>
      </c>
      <c r="D46">
        <v>14.678000000000001</v>
      </c>
      <c r="E46">
        <v>7.149</v>
      </c>
      <c r="F46">
        <v>10.824999999999999</v>
      </c>
    </row>
    <row r="47" spans="1:6" x14ac:dyDescent="0.2">
      <c r="A47" s="15">
        <v>41951</v>
      </c>
      <c r="B47">
        <v>22.431000000000001</v>
      </c>
      <c r="C47">
        <v>8.8140000000000001</v>
      </c>
      <c r="D47">
        <v>13.590999999999999</v>
      </c>
      <c r="E47">
        <v>7.1130000000000004</v>
      </c>
      <c r="F47">
        <v>9.2940000000000005</v>
      </c>
    </row>
    <row r="48" spans="1:6" x14ac:dyDescent="0.2">
      <c r="A48" s="15">
        <v>41952</v>
      </c>
      <c r="B48">
        <v>22.911000000000001</v>
      </c>
      <c r="C48">
        <v>9.3480000000000008</v>
      </c>
      <c r="D48">
        <v>14.356999999999999</v>
      </c>
      <c r="E48">
        <v>8.7319999999999993</v>
      </c>
      <c r="F48">
        <v>9.6829999999999998</v>
      </c>
    </row>
    <row r="49" spans="1:6" x14ac:dyDescent="0.2">
      <c r="A49" s="15">
        <v>41953</v>
      </c>
      <c r="B49">
        <v>17.803999999999998</v>
      </c>
      <c r="C49">
        <v>9.1289999999999996</v>
      </c>
      <c r="D49">
        <v>13.858000000000001</v>
      </c>
      <c r="E49">
        <v>9.4499999999999993</v>
      </c>
      <c r="F49">
        <v>9.6129999999999995</v>
      </c>
    </row>
    <row r="50" spans="1:6" x14ac:dyDescent="0.2">
      <c r="A50" s="15">
        <v>41954</v>
      </c>
      <c r="B50">
        <v>7.359</v>
      </c>
      <c r="C50">
        <v>6.92</v>
      </c>
      <c r="D50">
        <v>12.662000000000001</v>
      </c>
      <c r="E50">
        <v>1.202</v>
      </c>
      <c r="F50">
        <v>7.5380000000000003</v>
      </c>
    </row>
    <row r="51" spans="1:6" x14ac:dyDescent="0.2">
      <c r="A51" s="15">
        <v>41955</v>
      </c>
      <c r="B51">
        <v>6.4589999999999996</v>
      </c>
      <c r="C51">
        <v>4.883</v>
      </c>
      <c r="D51">
        <v>10.404999999999999</v>
      </c>
      <c r="E51">
        <v>2.0209999999999999</v>
      </c>
      <c r="F51">
        <v>5.3920000000000003</v>
      </c>
    </row>
    <row r="52" spans="1:6" x14ac:dyDescent="0.2">
      <c r="A52" s="15">
        <v>41956</v>
      </c>
      <c r="B52">
        <v>3.9990000000000001</v>
      </c>
      <c r="C52">
        <v>4.468</v>
      </c>
      <c r="D52">
        <v>9.89</v>
      </c>
      <c r="E52">
        <v>1.6160000000000001</v>
      </c>
      <c r="F52">
        <v>5.0170000000000003</v>
      </c>
    </row>
    <row r="53" spans="1:6" x14ac:dyDescent="0.2">
      <c r="A53" s="15">
        <v>41957</v>
      </c>
      <c r="B53">
        <v>5.1379999999999999</v>
      </c>
      <c r="C53">
        <v>3.948</v>
      </c>
      <c r="D53">
        <v>9.3940000000000001</v>
      </c>
      <c r="E53">
        <v>-0.32300000000000001</v>
      </c>
      <c r="F53">
        <v>4.6420000000000003</v>
      </c>
    </row>
    <row r="54" spans="1:6" x14ac:dyDescent="0.2">
      <c r="A54" s="15">
        <v>41958</v>
      </c>
      <c r="B54">
        <v>5.1150000000000002</v>
      </c>
      <c r="C54">
        <v>3.6240000000000001</v>
      </c>
      <c r="D54">
        <v>9.5359999999999996</v>
      </c>
      <c r="E54">
        <v>-3.117</v>
      </c>
      <c r="F54">
        <v>4.1890000000000001</v>
      </c>
    </row>
    <row r="55" spans="1:6" x14ac:dyDescent="0.2">
      <c r="A55" s="15">
        <v>41959</v>
      </c>
      <c r="B55">
        <v>4.9820000000000002</v>
      </c>
      <c r="C55">
        <v>3.7410000000000001</v>
      </c>
      <c r="D55">
        <v>10.327999999999999</v>
      </c>
      <c r="E55">
        <v>-1.8160000000000001</v>
      </c>
      <c r="F55">
        <v>3.6539999999999999</v>
      </c>
    </row>
    <row r="56" spans="1:6" x14ac:dyDescent="0.2">
      <c r="A56" s="15">
        <v>41960</v>
      </c>
      <c r="B56">
        <v>5.1159999999999997</v>
      </c>
      <c r="C56">
        <v>4.1289999999999996</v>
      </c>
      <c r="D56">
        <v>10.739000000000001</v>
      </c>
      <c r="E56">
        <v>0.502</v>
      </c>
      <c r="F56">
        <v>3.8479999999999999</v>
      </c>
    </row>
    <row r="57" spans="1:6" x14ac:dyDescent="0.2">
      <c r="A57" s="15">
        <v>41961</v>
      </c>
      <c r="B57">
        <v>5.1849999999999996</v>
      </c>
      <c r="C57">
        <v>4.6669999999999998</v>
      </c>
      <c r="D57">
        <v>10.965999999999999</v>
      </c>
      <c r="E57">
        <v>3.7730000000000001</v>
      </c>
      <c r="F57">
        <v>4.1900000000000004</v>
      </c>
    </row>
    <row r="58" spans="1:6" x14ac:dyDescent="0.2">
      <c r="A58" s="15">
        <v>41962</v>
      </c>
      <c r="B58">
        <v>5.9710000000000001</v>
      </c>
      <c r="C58">
        <v>5.7489999999999997</v>
      </c>
      <c r="D58">
        <v>11.337</v>
      </c>
      <c r="E58">
        <v>4.7389999999999999</v>
      </c>
      <c r="F58">
        <v>5.984</v>
      </c>
    </row>
    <row r="59" spans="1:6" x14ac:dyDescent="0.2">
      <c r="A59" s="15">
        <v>41963</v>
      </c>
      <c r="B59">
        <v>6.8849999999999998</v>
      </c>
      <c r="C59">
        <v>7.24</v>
      </c>
      <c r="D59">
        <v>16.463999999999999</v>
      </c>
      <c r="E59">
        <v>6.327</v>
      </c>
      <c r="F59">
        <v>7.9560000000000004</v>
      </c>
    </row>
    <row r="60" spans="1:6" x14ac:dyDescent="0.2">
      <c r="A60" s="15">
        <v>41964</v>
      </c>
      <c r="B60">
        <v>7.6760000000000002</v>
      </c>
      <c r="C60">
        <v>7.9710000000000001</v>
      </c>
      <c r="D60">
        <v>14.971</v>
      </c>
      <c r="E60">
        <v>7.5670000000000002</v>
      </c>
      <c r="F60">
        <v>8.5570000000000004</v>
      </c>
    </row>
    <row r="61" spans="1:6" x14ac:dyDescent="0.2">
      <c r="A61" s="15">
        <v>41965</v>
      </c>
      <c r="B61">
        <v>7.53</v>
      </c>
      <c r="C61">
        <v>7.6980000000000004</v>
      </c>
      <c r="D61">
        <v>16.57</v>
      </c>
      <c r="E61">
        <v>7.5030000000000001</v>
      </c>
      <c r="F61">
        <v>8.08</v>
      </c>
    </row>
    <row r="62" spans="1:6" x14ac:dyDescent="0.2">
      <c r="A62" s="15">
        <v>41966</v>
      </c>
      <c r="B62">
        <v>7.6079999999999997</v>
      </c>
      <c r="C62">
        <v>7.7679999999999998</v>
      </c>
      <c r="D62">
        <v>16.472000000000001</v>
      </c>
      <c r="E62">
        <v>7.7149999999999999</v>
      </c>
      <c r="F62">
        <v>8.0879999999999992</v>
      </c>
    </row>
    <row r="63" spans="1:6" x14ac:dyDescent="0.2">
      <c r="A63" s="15">
        <v>41967</v>
      </c>
      <c r="B63">
        <v>6.9909999999999997</v>
      </c>
      <c r="C63">
        <v>7.42</v>
      </c>
      <c r="D63">
        <v>15.298</v>
      </c>
      <c r="E63">
        <v>7.0149999999999997</v>
      </c>
      <c r="F63">
        <v>7.274</v>
      </c>
    </row>
    <row r="64" spans="1:6" x14ac:dyDescent="0.2">
      <c r="A64" s="15">
        <v>41968</v>
      </c>
      <c r="B64">
        <v>8.2530000000000001</v>
      </c>
      <c r="C64">
        <v>8.8079999999999998</v>
      </c>
      <c r="D64">
        <v>14.342000000000001</v>
      </c>
      <c r="E64">
        <v>8.6929999999999996</v>
      </c>
      <c r="F64">
        <v>8.7959999999999994</v>
      </c>
    </row>
    <row r="65" spans="1:6" x14ac:dyDescent="0.2">
      <c r="A65" s="15">
        <v>41969</v>
      </c>
      <c r="B65">
        <v>9.1859999999999999</v>
      </c>
      <c r="C65">
        <v>9.8000000000000007</v>
      </c>
      <c r="D65">
        <v>14.811999999999999</v>
      </c>
      <c r="E65">
        <v>10.053000000000001</v>
      </c>
      <c r="F65">
        <v>9.9610000000000003</v>
      </c>
    </row>
    <row r="66" spans="1:6" x14ac:dyDescent="0.2">
      <c r="A66" s="15">
        <v>41970</v>
      </c>
      <c r="B66">
        <v>9.6210000000000004</v>
      </c>
      <c r="C66">
        <v>9.9600000000000009</v>
      </c>
      <c r="D66">
        <v>14.923999999999999</v>
      </c>
      <c r="E66">
        <v>10.462999999999999</v>
      </c>
      <c r="F66">
        <v>10.361000000000001</v>
      </c>
    </row>
    <row r="67" spans="1:6" x14ac:dyDescent="0.2">
      <c r="A67" s="15">
        <v>41971</v>
      </c>
      <c r="B67">
        <v>9.5530000000000008</v>
      </c>
      <c r="C67">
        <v>9.34</v>
      </c>
      <c r="D67">
        <v>14.504</v>
      </c>
      <c r="E67">
        <v>9.8290000000000006</v>
      </c>
      <c r="F67">
        <v>10.141999999999999</v>
      </c>
    </row>
    <row r="68" spans="1:6" x14ac:dyDescent="0.2">
      <c r="A68" s="15">
        <v>41972</v>
      </c>
      <c r="B68">
        <v>7.4370000000000003</v>
      </c>
      <c r="C68">
        <v>6.1859999999999999</v>
      </c>
      <c r="D68">
        <v>11.811</v>
      </c>
      <c r="E68">
        <v>6.74</v>
      </c>
      <c r="F68">
        <v>7.1459999999999999</v>
      </c>
    </row>
    <row r="69" spans="1:6" x14ac:dyDescent="0.2">
      <c r="A69" s="15">
        <v>41973</v>
      </c>
      <c r="B69">
        <v>5.242</v>
      </c>
      <c r="C69">
        <v>3.8730000000000002</v>
      </c>
      <c r="D69">
        <v>10.236000000000001</v>
      </c>
      <c r="E69">
        <v>3.8809999999999998</v>
      </c>
      <c r="F69">
        <v>4.1559999999999997</v>
      </c>
    </row>
    <row r="70" spans="1:6" x14ac:dyDescent="0.2">
      <c r="A70" s="15">
        <v>41974</v>
      </c>
      <c r="B70">
        <v>4.4480000000000004</v>
      </c>
      <c r="C70">
        <v>4.0359999999999996</v>
      </c>
      <c r="D70">
        <v>9.9049999999999994</v>
      </c>
      <c r="E70">
        <v>2.996</v>
      </c>
      <c r="F70">
        <v>3.948</v>
      </c>
    </row>
    <row r="71" spans="1:6" x14ac:dyDescent="0.2">
      <c r="A71" s="15">
        <v>41975</v>
      </c>
      <c r="B71">
        <v>4.2149999999999999</v>
      </c>
      <c r="C71">
        <v>3.7970000000000002</v>
      </c>
      <c r="D71">
        <v>8.7829999999999995</v>
      </c>
      <c r="E71">
        <v>2.7309999999999999</v>
      </c>
      <c r="F71">
        <v>3.827</v>
      </c>
    </row>
    <row r="72" spans="1:6" x14ac:dyDescent="0.2">
      <c r="A72" s="15">
        <v>41976</v>
      </c>
      <c r="B72">
        <v>4.8120000000000003</v>
      </c>
      <c r="C72">
        <v>4.1639999999999997</v>
      </c>
      <c r="D72">
        <v>11.137</v>
      </c>
      <c r="E72">
        <v>3.0859999999999999</v>
      </c>
      <c r="F72">
        <v>4.3499999999999996</v>
      </c>
    </row>
    <row r="73" spans="1:6" x14ac:dyDescent="0.2">
      <c r="A73" s="15">
        <v>41977</v>
      </c>
      <c r="B73">
        <v>5.6680000000000001</v>
      </c>
      <c r="C73">
        <v>5.5810000000000004</v>
      </c>
      <c r="D73">
        <v>3.9369999999999998</v>
      </c>
      <c r="E73">
        <v>4.6050000000000004</v>
      </c>
      <c r="F73">
        <v>5.9539999999999997</v>
      </c>
    </row>
    <row r="74" spans="1:6" x14ac:dyDescent="0.2">
      <c r="A74" s="15">
        <v>41978</v>
      </c>
      <c r="B74">
        <v>6.4240000000000004</v>
      </c>
      <c r="C74">
        <v>6.8570000000000002</v>
      </c>
      <c r="D74">
        <v>4.83</v>
      </c>
      <c r="E74">
        <v>6.2460000000000004</v>
      </c>
      <c r="F74">
        <v>7.3490000000000002</v>
      </c>
    </row>
    <row r="75" spans="1:6" x14ac:dyDescent="0.2">
      <c r="A75" s="15">
        <v>41979</v>
      </c>
      <c r="B75">
        <v>7.149</v>
      </c>
      <c r="C75">
        <v>7.5910000000000002</v>
      </c>
      <c r="D75">
        <v>5.5439999999999996</v>
      </c>
      <c r="E75">
        <v>7.1449999999999996</v>
      </c>
      <c r="F75">
        <v>8.0719999999999992</v>
      </c>
    </row>
    <row r="76" spans="1:6" x14ac:dyDescent="0.2">
      <c r="A76" s="15">
        <v>41980</v>
      </c>
      <c r="B76">
        <v>7.3680000000000003</v>
      </c>
      <c r="C76">
        <v>7.5860000000000003</v>
      </c>
      <c r="D76">
        <v>5.7990000000000004</v>
      </c>
      <c r="E76">
        <v>7.2389999999999999</v>
      </c>
      <c r="F76">
        <v>8.02</v>
      </c>
    </row>
    <row r="77" spans="1:6" x14ac:dyDescent="0.2">
      <c r="A77" s="15">
        <v>41981</v>
      </c>
      <c r="B77">
        <v>7.5750000000000002</v>
      </c>
      <c r="C77">
        <v>8.2270000000000003</v>
      </c>
      <c r="D77">
        <v>6.3</v>
      </c>
      <c r="E77">
        <v>7.8929999999999998</v>
      </c>
      <c r="F77">
        <v>8.5920000000000005</v>
      </c>
    </row>
    <row r="78" spans="1:6" x14ac:dyDescent="0.2">
      <c r="A78" s="15">
        <v>41982</v>
      </c>
      <c r="B78">
        <v>8.1720000000000006</v>
      </c>
      <c r="C78">
        <v>8.8000000000000007</v>
      </c>
      <c r="D78">
        <v>7.2249999999999996</v>
      </c>
      <c r="E78">
        <v>8.8819999999999997</v>
      </c>
      <c r="F78">
        <v>9.2789999999999999</v>
      </c>
    </row>
    <row r="79" spans="1:6" x14ac:dyDescent="0.2">
      <c r="A79" s="15">
        <v>41983</v>
      </c>
      <c r="B79">
        <v>8.7119999999999997</v>
      </c>
      <c r="C79">
        <v>9.1449999999999996</v>
      </c>
      <c r="D79">
        <v>7.782</v>
      </c>
      <c r="E79">
        <v>9.4879999999999995</v>
      </c>
      <c r="F79">
        <v>9.59</v>
      </c>
    </row>
    <row r="80" spans="1:6" x14ac:dyDescent="0.2">
      <c r="A80" s="15">
        <v>41984</v>
      </c>
      <c r="B80">
        <v>8.68</v>
      </c>
      <c r="C80">
        <v>8.5839999999999996</v>
      </c>
      <c r="D80">
        <v>7.6239999999999997</v>
      </c>
      <c r="E80">
        <v>9.0030000000000001</v>
      </c>
      <c r="F80">
        <v>9.1760000000000002</v>
      </c>
    </row>
    <row r="81" spans="1:6" x14ac:dyDescent="0.2">
      <c r="A81" s="15">
        <v>41985</v>
      </c>
      <c r="B81">
        <v>8.593</v>
      </c>
      <c r="C81">
        <v>8.5820000000000007</v>
      </c>
      <c r="D81">
        <v>7.6779999999999999</v>
      </c>
      <c r="E81">
        <v>8.7390000000000008</v>
      </c>
      <c r="F81">
        <v>8.9849999999999994</v>
      </c>
    </row>
    <row r="82" spans="1:6" x14ac:dyDescent="0.2">
      <c r="A82" s="15">
        <v>41986</v>
      </c>
      <c r="B82">
        <v>7.8689999999999998</v>
      </c>
      <c r="C82">
        <v>8.1660000000000004</v>
      </c>
      <c r="D82">
        <v>7.2729999999999997</v>
      </c>
      <c r="E82">
        <v>8.3620000000000001</v>
      </c>
      <c r="F82">
        <v>8.56</v>
      </c>
    </row>
    <row r="83" spans="1:6" x14ac:dyDescent="0.2">
      <c r="A83" s="15">
        <v>41987</v>
      </c>
      <c r="B83">
        <v>7.1319999999999997</v>
      </c>
      <c r="C83">
        <v>6.1180000000000003</v>
      </c>
      <c r="D83">
        <v>5.6070000000000002</v>
      </c>
      <c r="E83">
        <v>6.8079999999999998</v>
      </c>
      <c r="F83">
        <v>6.8680000000000003</v>
      </c>
    </row>
    <row r="84" spans="1:6" x14ac:dyDescent="0.2">
      <c r="A84" s="15">
        <v>41988</v>
      </c>
      <c r="B84">
        <v>6.3789999999999996</v>
      </c>
      <c r="C84">
        <v>6.33</v>
      </c>
      <c r="D84">
        <v>4.7450000000000001</v>
      </c>
      <c r="E84">
        <v>5.9459999999999997</v>
      </c>
      <c r="F84">
        <v>7.008</v>
      </c>
    </row>
    <row r="85" spans="1:6" x14ac:dyDescent="0.2">
      <c r="A85" s="15">
        <v>41989</v>
      </c>
      <c r="B85">
        <v>7.0209999999999999</v>
      </c>
      <c r="C85">
        <v>7.1710000000000003</v>
      </c>
      <c r="D85">
        <v>5.5670000000000002</v>
      </c>
      <c r="E85">
        <v>7.1660000000000004</v>
      </c>
      <c r="F85">
        <v>7.8259999999999996</v>
      </c>
    </row>
    <row r="86" spans="1:6" x14ac:dyDescent="0.2">
      <c r="A86" s="15">
        <v>41990</v>
      </c>
      <c r="B86">
        <v>7.1459999999999999</v>
      </c>
      <c r="C86">
        <v>7.1920000000000002</v>
      </c>
      <c r="D86">
        <v>5.7249999999999996</v>
      </c>
      <c r="E86">
        <v>7.1079999999999997</v>
      </c>
      <c r="F86">
        <v>8.3780000000000001</v>
      </c>
    </row>
    <row r="87" spans="1:6" x14ac:dyDescent="0.2">
      <c r="A87" s="15">
        <v>41991</v>
      </c>
      <c r="B87">
        <v>7.7149999999999999</v>
      </c>
      <c r="C87">
        <v>7.6840000000000002</v>
      </c>
      <c r="D87">
        <v>6.4029999999999996</v>
      </c>
      <c r="E87">
        <v>7.7119999999999997</v>
      </c>
      <c r="F87">
        <v>8.9030000000000005</v>
      </c>
    </row>
    <row r="88" spans="1:6" x14ac:dyDescent="0.2">
      <c r="A88" s="15">
        <v>41992</v>
      </c>
      <c r="B88">
        <v>7.9509999999999996</v>
      </c>
      <c r="C88">
        <v>7.8029999999999999</v>
      </c>
      <c r="D88">
        <v>6.7690000000000001</v>
      </c>
      <c r="E88">
        <v>7.9989999999999997</v>
      </c>
      <c r="F88">
        <v>8.9179999999999993</v>
      </c>
    </row>
    <row r="89" spans="1:6" x14ac:dyDescent="0.2">
      <c r="A89" s="15">
        <v>41993</v>
      </c>
      <c r="B89">
        <v>7.7889999999999997</v>
      </c>
      <c r="C89">
        <v>7.6340000000000003</v>
      </c>
      <c r="D89">
        <v>6.8120000000000003</v>
      </c>
      <c r="E89">
        <v>7.9870000000000001</v>
      </c>
      <c r="F89">
        <v>8.7129999999999992</v>
      </c>
    </row>
    <row r="90" spans="1:6" x14ac:dyDescent="0.2">
      <c r="A90" s="15">
        <v>41994</v>
      </c>
      <c r="B90">
        <v>8.34</v>
      </c>
      <c r="C90">
        <v>8.7590000000000003</v>
      </c>
      <c r="D90">
        <v>7.7889999999999997</v>
      </c>
      <c r="E90">
        <v>9.016</v>
      </c>
      <c r="F90">
        <v>9.4589999999999996</v>
      </c>
    </row>
    <row r="91" spans="1:6" x14ac:dyDescent="0.2">
      <c r="A91" s="15">
        <v>41995</v>
      </c>
      <c r="B91">
        <v>7.9710000000000001</v>
      </c>
      <c r="C91">
        <v>8.2530000000000001</v>
      </c>
      <c r="D91">
        <v>7.3920000000000003</v>
      </c>
      <c r="E91">
        <v>8.4250000000000007</v>
      </c>
      <c r="F91">
        <v>9.2569999999999997</v>
      </c>
    </row>
    <row r="92" spans="1:6" x14ac:dyDescent="0.2">
      <c r="A92" s="15">
        <v>41996</v>
      </c>
      <c r="B92">
        <v>7.8440000000000003</v>
      </c>
      <c r="C92">
        <v>7.7489999999999997</v>
      </c>
      <c r="D92">
        <v>7.0330000000000004</v>
      </c>
      <c r="E92">
        <v>8.0250000000000004</v>
      </c>
      <c r="F92">
        <v>8.8049999999999997</v>
      </c>
    </row>
    <row r="93" spans="1:6" x14ac:dyDescent="0.2">
      <c r="A93" s="15">
        <v>41997</v>
      </c>
      <c r="B93">
        <v>7.6749999999999998</v>
      </c>
      <c r="C93">
        <v>7.2130000000000001</v>
      </c>
      <c r="D93">
        <v>6.93</v>
      </c>
      <c r="E93">
        <v>7.4779999999999998</v>
      </c>
      <c r="F93">
        <v>8.016</v>
      </c>
    </row>
    <row r="94" spans="1:6" x14ac:dyDescent="0.2">
      <c r="A94" s="15">
        <v>41998</v>
      </c>
      <c r="B94">
        <v>6.7679999999999998</v>
      </c>
      <c r="C94">
        <v>6.9649999999999999</v>
      </c>
      <c r="D94">
        <v>6.5620000000000003</v>
      </c>
      <c r="E94">
        <v>7.0869999999999997</v>
      </c>
      <c r="F94">
        <v>7.6479999999999997</v>
      </c>
    </row>
    <row r="95" spans="1:6" x14ac:dyDescent="0.2">
      <c r="A95" s="15">
        <v>41999</v>
      </c>
      <c r="B95">
        <v>6.7450000000000001</v>
      </c>
      <c r="C95">
        <v>6.4359999999999999</v>
      </c>
      <c r="D95">
        <v>6.3120000000000003</v>
      </c>
      <c r="E95">
        <v>6.69</v>
      </c>
      <c r="F95">
        <v>7.0789999999999997</v>
      </c>
    </row>
    <row r="96" spans="1:6" x14ac:dyDescent="0.2">
      <c r="A96" s="15">
        <v>42000</v>
      </c>
      <c r="B96">
        <v>7.141</v>
      </c>
      <c r="C96">
        <v>6.78</v>
      </c>
      <c r="D96">
        <v>6.4820000000000002</v>
      </c>
      <c r="E96">
        <v>6.8040000000000003</v>
      </c>
      <c r="F96">
        <v>7.1619999999999999</v>
      </c>
    </row>
    <row r="97" spans="1:6" x14ac:dyDescent="0.2">
      <c r="A97" s="15">
        <v>42001</v>
      </c>
      <c r="B97">
        <v>6.5940000000000003</v>
      </c>
      <c r="C97">
        <v>6.8220000000000001</v>
      </c>
      <c r="D97">
        <v>6.2210000000000001</v>
      </c>
      <c r="E97">
        <v>6.9969999999999999</v>
      </c>
      <c r="F97">
        <v>7.7809999999999997</v>
      </c>
    </row>
    <row r="98" spans="1:6" x14ac:dyDescent="0.2">
      <c r="A98" s="15">
        <v>42002</v>
      </c>
      <c r="B98">
        <v>6.0369999999999999</v>
      </c>
      <c r="C98">
        <v>5.79</v>
      </c>
      <c r="D98">
        <v>5.76</v>
      </c>
      <c r="E98">
        <v>6.01</v>
      </c>
      <c r="F98">
        <v>6.9530000000000003</v>
      </c>
    </row>
    <row r="99" spans="1:6" x14ac:dyDescent="0.2">
      <c r="A99" s="15">
        <v>42003</v>
      </c>
      <c r="B99">
        <v>4.9619999999999997</v>
      </c>
      <c r="C99">
        <v>4.03</v>
      </c>
      <c r="D99">
        <v>4.13</v>
      </c>
      <c r="E99">
        <v>3.7789999999999999</v>
      </c>
      <c r="F99">
        <v>5.13</v>
      </c>
    </row>
    <row r="100" spans="1:6" x14ac:dyDescent="0.2">
      <c r="A100" s="15">
        <v>42004</v>
      </c>
      <c r="B100">
        <v>4.4329999999999998</v>
      </c>
      <c r="C100">
        <v>3.4929999999999999</v>
      </c>
      <c r="D100">
        <v>3.1190000000000002</v>
      </c>
      <c r="E100">
        <v>2.7839999999999998</v>
      </c>
      <c r="F100">
        <v>4.4480000000000004</v>
      </c>
    </row>
    <row r="101" spans="1:6" x14ac:dyDescent="0.2">
      <c r="A101" s="15">
        <v>42005</v>
      </c>
      <c r="B101">
        <v>4.141</v>
      </c>
      <c r="C101">
        <v>3.3769999999999998</v>
      </c>
      <c r="D101">
        <v>2.8130000000000002</v>
      </c>
      <c r="E101">
        <v>2.4550000000000001</v>
      </c>
      <c r="F101">
        <v>4.32</v>
      </c>
    </row>
    <row r="102" spans="1:6" x14ac:dyDescent="0.2">
      <c r="A102" s="15">
        <v>42006</v>
      </c>
      <c r="B102">
        <v>4.5430000000000001</v>
      </c>
      <c r="C102">
        <v>4.3140000000000001</v>
      </c>
      <c r="D102">
        <v>3.3479999999999999</v>
      </c>
      <c r="E102">
        <v>3.2589999999999999</v>
      </c>
      <c r="F102">
        <v>5.165</v>
      </c>
    </row>
    <row r="103" spans="1:6" x14ac:dyDescent="0.2">
      <c r="A103" s="15">
        <v>42007</v>
      </c>
      <c r="B103">
        <v>5.3849999999999998</v>
      </c>
      <c r="C103">
        <v>4.9960000000000004</v>
      </c>
      <c r="D103">
        <v>3.9790000000000001</v>
      </c>
      <c r="E103">
        <v>4.117</v>
      </c>
      <c r="F103">
        <v>6.3710000000000004</v>
      </c>
    </row>
    <row r="104" spans="1:6" x14ac:dyDescent="0.2">
      <c r="A104" s="15">
        <v>42008</v>
      </c>
      <c r="B104">
        <v>5.907</v>
      </c>
      <c r="C104">
        <v>5.4530000000000003</v>
      </c>
      <c r="D104">
        <v>4.3689999999999998</v>
      </c>
      <c r="E104">
        <v>5.1189999999999998</v>
      </c>
      <c r="F104">
        <v>7.0270000000000001</v>
      </c>
    </row>
    <row r="105" spans="1:6" x14ac:dyDescent="0.2">
      <c r="A105" s="15">
        <v>42009</v>
      </c>
      <c r="B105">
        <v>7.18</v>
      </c>
      <c r="C105">
        <v>7.1470000000000002</v>
      </c>
      <c r="D105">
        <v>5.8760000000000003</v>
      </c>
      <c r="E105">
        <v>7.5019999999999998</v>
      </c>
      <c r="F105">
        <v>8.51</v>
      </c>
    </row>
    <row r="106" spans="1:6" x14ac:dyDescent="0.2">
      <c r="A106" s="15">
        <v>42010</v>
      </c>
      <c r="B106">
        <v>7.6559999999999997</v>
      </c>
      <c r="C106">
        <v>7.4989999999999997</v>
      </c>
      <c r="D106">
        <v>6.343</v>
      </c>
      <c r="E106">
        <v>7.633</v>
      </c>
      <c r="F106">
        <v>8.3239999999999998</v>
      </c>
    </row>
    <row r="107" spans="1:6" x14ac:dyDescent="0.2">
      <c r="A107" s="15">
        <v>42011</v>
      </c>
      <c r="B107">
        <v>7.8239999999999998</v>
      </c>
      <c r="C107">
        <v>6.8470000000000004</v>
      </c>
      <c r="D107">
        <v>5.6879999999999997</v>
      </c>
      <c r="E107">
        <v>7.1120000000000001</v>
      </c>
      <c r="F107">
        <v>7.75</v>
      </c>
    </row>
    <row r="108" spans="1:6" x14ac:dyDescent="0.2">
      <c r="A108" s="15">
        <v>42012</v>
      </c>
      <c r="B108">
        <v>7.5430000000000001</v>
      </c>
      <c r="C108">
        <v>6.3949999999999996</v>
      </c>
      <c r="D108">
        <v>5.4550000000000001</v>
      </c>
      <c r="E108">
        <v>6.6280000000000001</v>
      </c>
      <c r="F108">
        <v>7.6020000000000003</v>
      </c>
    </row>
    <row r="109" spans="1:6" x14ac:dyDescent="0.2">
      <c r="A109" s="15">
        <v>42013</v>
      </c>
      <c r="B109">
        <v>6.99</v>
      </c>
      <c r="C109">
        <v>6.4420000000000002</v>
      </c>
      <c r="D109">
        <v>5.0019999999999998</v>
      </c>
      <c r="E109">
        <v>5.8730000000000002</v>
      </c>
      <c r="F109">
        <v>7.3339999999999996</v>
      </c>
    </row>
    <row r="110" spans="1:6" x14ac:dyDescent="0.2">
      <c r="A110" s="15">
        <v>42014</v>
      </c>
      <c r="B110">
        <v>7.3</v>
      </c>
      <c r="C110">
        <v>7.1449999999999996</v>
      </c>
      <c r="D110">
        <v>5.5650000000000004</v>
      </c>
      <c r="E110">
        <v>6.5860000000000003</v>
      </c>
      <c r="F110">
        <v>7.8259999999999996</v>
      </c>
    </row>
    <row r="111" spans="1:6" x14ac:dyDescent="0.2">
      <c r="A111" s="15">
        <v>42015</v>
      </c>
      <c r="B111">
        <v>7.7619999999999996</v>
      </c>
      <c r="C111">
        <v>7.7709999999999999</v>
      </c>
      <c r="D111">
        <v>6.2789999999999999</v>
      </c>
      <c r="E111">
        <v>7.5819999999999999</v>
      </c>
      <c r="F111">
        <v>8.734</v>
      </c>
    </row>
    <row r="112" spans="1:6" x14ac:dyDescent="0.2">
      <c r="A112" s="15">
        <v>42016</v>
      </c>
      <c r="B112">
        <v>7.9320000000000004</v>
      </c>
      <c r="C112">
        <v>7.2949999999999999</v>
      </c>
      <c r="D112">
        <v>6.165</v>
      </c>
      <c r="E112">
        <v>7.5140000000000002</v>
      </c>
      <c r="F112">
        <v>8.4190000000000005</v>
      </c>
    </row>
    <row r="113" spans="1:6" x14ac:dyDescent="0.2">
      <c r="A113" s="15">
        <v>42017</v>
      </c>
      <c r="B113">
        <v>7.7389999999999999</v>
      </c>
      <c r="C113">
        <v>6.1420000000000003</v>
      </c>
      <c r="D113">
        <v>4.9960000000000004</v>
      </c>
      <c r="E113">
        <v>6.5039999999999996</v>
      </c>
      <c r="F113">
        <v>7.6310000000000002</v>
      </c>
    </row>
    <row r="114" spans="1:6" x14ac:dyDescent="0.2">
      <c r="A114" s="15">
        <v>42018</v>
      </c>
      <c r="B114">
        <v>6.82</v>
      </c>
      <c r="C114">
        <v>5.5119999999999996</v>
      </c>
      <c r="D114">
        <v>4.5490000000000004</v>
      </c>
      <c r="E114">
        <v>5.2389999999999999</v>
      </c>
      <c r="F114">
        <v>6.6369999999999996</v>
      </c>
    </row>
    <row r="115" spans="1:6" x14ac:dyDescent="0.2">
      <c r="A115" s="15">
        <v>42019</v>
      </c>
      <c r="B115">
        <v>5.984</v>
      </c>
      <c r="C115">
        <v>5.694</v>
      </c>
      <c r="D115">
        <v>4.3070000000000004</v>
      </c>
      <c r="E115">
        <v>4.7759999999999998</v>
      </c>
      <c r="F115">
        <v>6.5250000000000004</v>
      </c>
    </row>
    <row r="116" spans="1:6" x14ac:dyDescent="0.2">
      <c r="A116" s="15">
        <v>42020</v>
      </c>
      <c r="B116">
        <v>6.6559999999999997</v>
      </c>
      <c r="C116">
        <v>6.9240000000000004</v>
      </c>
      <c r="D116">
        <v>5.3049999999999997</v>
      </c>
      <c r="E116">
        <v>6.3280000000000003</v>
      </c>
      <c r="F116">
        <v>7.9370000000000003</v>
      </c>
    </row>
    <row r="117" spans="1:6" x14ac:dyDescent="0.2">
      <c r="A117" s="15">
        <v>42021</v>
      </c>
      <c r="B117">
        <v>6.4059999999999997</v>
      </c>
      <c r="C117">
        <v>6.5229999999999997</v>
      </c>
      <c r="D117">
        <v>5.14</v>
      </c>
      <c r="E117">
        <v>6.2830000000000004</v>
      </c>
      <c r="F117">
        <v>7.6630000000000003</v>
      </c>
    </row>
    <row r="118" spans="1:6" x14ac:dyDescent="0.2">
      <c r="A118" s="15">
        <v>42022</v>
      </c>
      <c r="B118">
        <v>7.1289999999999996</v>
      </c>
      <c r="C118">
        <v>7.6440000000000001</v>
      </c>
      <c r="D118">
        <v>6.3159999999999998</v>
      </c>
      <c r="E118">
        <v>7.7839999999999998</v>
      </c>
      <c r="F118">
        <v>8.33</v>
      </c>
    </row>
    <row r="119" spans="1:6" x14ac:dyDescent="0.2">
      <c r="A119" s="15">
        <v>42023</v>
      </c>
      <c r="B119">
        <v>7.1379999999999999</v>
      </c>
      <c r="C119">
        <v>7.444</v>
      </c>
      <c r="D119">
        <v>6.5010000000000003</v>
      </c>
      <c r="E119">
        <v>7.5309999999999997</v>
      </c>
      <c r="F119">
        <v>8.0619999999999994</v>
      </c>
    </row>
    <row r="120" spans="1:6" x14ac:dyDescent="0.2">
      <c r="A120" s="15">
        <v>42024</v>
      </c>
      <c r="B120">
        <v>6.6779999999999999</v>
      </c>
      <c r="C120">
        <v>6.6440000000000001</v>
      </c>
      <c r="D120">
        <v>5.6820000000000004</v>
      </c>
      <c r="E120">
        <v>6.8739999999999997</v>
      </c>
      <c r="F120">
        <v>7.1139999999999999</v>
      </c>
    </row>
    <row r="121" spans="1:6" x14ac:dyDescent="0.2">
      <c r="A121" s="15">
        <v>42025</v>
      </c>
      <c r="B121">
        <v>5.9409999999999998</v>
      </c>
      <c r="C121">
        <v>5.7709999999999999</v>
      </c>
      <c r="D121">
        <v>4.5720000000000001</v>
      </c>
      <c r="E121">
        <v>5.4349999999999996</v>
      </c>
      <c r="F121">
        <v>6.0979999999999999</v>
      </c>
    </row>
    <row r="122" spans="1:6" x14ac:dyDescent="0.2">
      <c r="A122" s="15">
        <v>42026</v>
      </c>
      <c r="B122">
        <v>6.806</v>
      </c>
      <c r="C122">
        <v>7.0979999999999999</v>
      </c>
      <c r="D122">
        <v>5.4459999999999997</v>
      </c>
      <c r="E122">
        <v>6.7480000000000002</v>
      </c>
      <c r="F122">
        <v>7.423</v>
      </c>
    </row>
    <row r="123" spans="1:6" x14ac:dyDescent="0.2">
      <c r="A123" s="15">
        <v>42027</v>
      </c>
      <c r="B123">
        <v>7.6369999999999996</v>
      </c>
      <c r="C123">
        <v>8.08</v>
      </c>
      <c r="D123">
        <v>6.5140000000000002</v>
      </c>
      <c r="E123">
        <v>8.0009999999999994</v>
      </c>
      <c r="F123">
        <v>8.6669999999999998</v>
      </c>
    </row>
    <row r="124" spans="1:6" x14ac:dyDescent="0.2">
      <c r="A124" s="15">
        <v>42028</v>
      </c>
      <c r="B124">
        <v>8.5359999999999996</v>
      </c>
      <c r="C124">
        <v>8.9740000000000002</v>
      </c>
      <c r="D124">
        <v>7.6639999999999997</v>
      </c>
      <c r="E124">
        <v>9.4239999999999995</v>
      </c>
      <c r="F124">
        <v>9.68</v>
      </c>
    </row>
    <row r="125" spans="1:6" x14ac:dyDescent="0.2">
      <c r="A125" s="15">
        <v>42029</v>
      </c>
      <c r="B125">
        <v>8.7669999999999995</v>
      </c>
      <c r="C125">
        <v>8.7390000000000008</v>
      </c>
      <c r="D125">
        <v>7.9420000000000002</v>
      </c>
      <c r="E125">
        <v>9.782</v>
      </c>
      <c r="F125">
        <v>9.9879999999999995</v>
      </c>
    </row>
    <row r="126" spans="1:6" x14ac:dyDescent="0.2">
      <c r="A126" s="15">
        <v>42030</v>
      </c>
      <c r="B126">
        <v>8.2159999999999993</v>
      </c>
      <c r="C126">
        <v>7.8570000000000002</v>
      </c>
      <c r="D126">
        <v>7.0369999999999999</v>
      </c>
      <c r="E126">
        <v>8.65</v>
      </c>
      <c r="F126">
        <v>8.8970000000000002</v>
      </c>
    </row>
    <row r="127" spans="1:6" x14ac:dyDescent="0.2">
      <c r="A127" s="15">
        <v>42031</v>
      </c>
      <c r="B127">
        <v>8.1989999999999998</v>
      </c>
      <c r="C127">
        <v>8.2509999999999994</v>
      </c>
      <c r="D127">
        <v>6.9130000000000003</v>
      </c>
      <c r="E127">
        <v>8.4130000000000003</v>
      </c>
      <c r="F127">
        <v>9.0190000000000001</v>
      </c>
    </row>
    <row r="128" spans="1:6" x14ac:dyDescent="0.2">
      <c r="A128" s="15">
        <v>42032</v>
      </c>
      <c r="B128">
        <v>8.4879999999999995</v>
      </c>
      <c r="C128">
        <v>8.4589999999999996</v>
      </c>
      <c r="D128">
        <v>7.4089999999999998</v>
      </c>
      <c r="E128">
        <v>8.7710000000000008</v>
      </c>
      <c r="F128">
        <v>9.4920000000000009</v>
      </c>
    </row>
    <row r="129" spans="1:6" x14ac:dyDescent="0.2">
      <c r="A129" s="15">
        <v>42033</v>
      </c>
      <c r="B129">
        <v>7.43</v>
      </c>
      <c r="C129">
        <v>7.0380000000000003</v>
      </c>
      <c r="D129">
        <v>6.101</v>
      </c>
      <c r="E129">
        <v>7.3659999999999997</v>
      </c>
      <c r="F129">
        <v>8.2609999999999992</v>
      </c>
    </row>
    <row r="130" spans="1:6" x14ac:dyDescent="0.2">
      <c r="A130" s="15">
        <v>42034</v>
      </c>
      <c r="B130">
        <v>6.6859999999999999</v>
      </c>
      <c r="C130">
        <v>6.3259999999999996</v>
      </c>
      <c r="D130">
        <v>5.3310000000000004</v>
      </c>
      <c r="E130">
        <v>6.1920000000000002</v>
      </c>
      <c r="F130">
        <v>7.399</v>
      </c>
    </row>
    <row r="131" spans="1:6" x14ac:dyDescent="0.2">
      <c r="A131" s="15">
        <v>42035</v>
      </c>
      <c r="B131">
        <v>6.8369999999999997</v>
      </c>
      <c r="C131">
        <v>6.2320000000000002</v>
      </c>
      <c r="D131">
        <v>5.133</v>
      </c>
      <c r="E131">
        <v>6.2649999999999997</v>
      </c>
      <c r="F131">
        <v>7.282</v>
      </c>
    </row>
    <row r="132" spans="1:6" x14ac:dyDescent="0.2">
      <c r="A132" s="15">
        <v>42036</v>
      </c>
      <c r="B132">
        <v>7.319</v>
      </c>
      <c r="C132">
        <v>6.9790000000000001</v>
      </c>
      <c r="D132">
        <v>5.7329999999999997</v>
      </c>
      <c r="E132">
        <v>6.83</v>
      </c>
      <c r="F132">
        <v>7.86</v>
      </c>
    </row>
    <row r="133" spans="1:6" x14ac:dyDescent="0.2">
      <c r="A133" s="15">
        <v>42037</v>
      </c>
      <c r="B133">
        <v>7.8470000000000004</v>
      </c>
      <c r="C133">
        <v>7.3659999999999997</v>
      </c>
      <c r="D133">
        <v>6.1749999999999998</v>
      </c>
      <c r="E133">
        <v>7.5129999999999999</v>
      </c>
      <c r="F133">
        <v>8.32</v>
      </c>
    </row>
    <row r="134" spans="1:6" x14ac:dyDescent="0.2">
      <c r="A134" s="15">
        <v>42038</v>
      </c>
      <c r="B134">
        <v>8.0250000000000004</v>
      </c>
      <c r="C134">
        <v>7.609</v>
      </c>
      <c r="D134">
        <v>6.5060000000000002</v>
      </c>
      <c r="E134">
        <v>7.6840000000000002</v>
      </c>
      <c r="F134">
        <v>8.4499999999999993</v>
      </c>
    </row>
    <row r="135" spans="1:6" x14ac:dyDescent="0.2">
      <c r="A135" s="15">
        <v>42039</v>
      </c>
      <c r="B135">
        <v>8.0559999999999992</v>
      </c>
      <c r="C135">
        <v>7.3159999999999998</v>
      </c>
      <c r="D135">
        <v>6.3470000000000004</v>
      </c>
      <c r="E135">
        <v>7.4039999999999999</v>
      </c>
      <c r="F135">
        <v>8.1430000000000007</v>
      </c>
    </row>
    <row r="136" spans="1:6" x14ac:dyDescent="0.2">
      <c r="A136" s="15">
        <v>42040</v>
      </c>
      <c r="B136">
        <v>8.4130000000000003</v>
      </c>
      <c r="C136">
        <v>8.2170000000000005</v>
      </c>
      <c r="D136">
        <v>7.0339999999999998</v>
      </c>
      <c r="E136">
        <v>8.468</v>
      </c>
      <c r="F136">
        <v>8.9149999999999991</v>
      </c>
    </row>
    <row r="137" spans="1:6" x14ac:dyDescent="0.2">
      <c r="A137" s="15">
        <v>42041</v>
      </c>
      <c r="B137">
        <v>9.0609999999999999</v>
      </c>
      <c r="C137">
        <v>8.8610000000000007</v>
      </c>
      <c r="D137">
        <v>7.9459999999999997</v>
      </c>
      <c r="E137">
        <v>9.4269999999999996</v>
      </c>
      <c r="F137">
        <v>9.4380000000000006</v>
      </c>
    </row>
    <row r="138" spans="1:6" x14ac:dyDescent="0.2">
      <c r="A138" s="15">
        <v>42042</v>
      </c>
      <c r="B138">
        <v>9.1229999999999993</v>
      </c>
      <c r="C138">
        <v>8.6430000000000007</v>
      </c>
      <c r="D138">
        <v>7.9390000000000001</v>
      </c>
      <c r="E138">
        <v>9.2119999999999997</v>
      </c>
      <c r="F138">
        <v>9.1890000000000001</v>
      </c>
    </row>
    <row r="139" spans="1:6" x14ac:dyDescent="0.2">
      <c r="A139" s="15">
        <v>42043</v>
      </c>
      <c r="B139">
        <v>9.1199999999999992</v>
      </c>
      <c r="C139">
        <v>8.673</v>
      </c>
      <c r="D139">
        <v>8.2260000000000009</v>
      </c>
      <c r="E139">
        <v>9.4079999999999995</v>
      </c>
      <c r="F139">
        <v>9.1809999999999992</v>
      </c>
    </row>
    <row r="140" spans="1:6" x14ac:dyDescent="0.2">
      <c r="A140" s="15">
        <v>42044</v>
      </c>
      <c r="B140">
        <v>9.1319999999999997</v>
      </c>
      <c r="C140">
        <v>8.9090000000000007</v>
      </c>
      <c r="D140">
        <v>8.3409999999999993</v>
      </c>
      <c r="E140">
        <v>9.5389999999999997</v>
      </c>
      <c r="F140">
        <v>9.4480000000000004</v>
      </c>
    </row>
    <row r="141" spans="1:6" x14ac:dyDescent="0.2">
      <c r="A141" s="15">
        <v>42045</v>
      </c>
      <c r="B141">
        <v>9.3070000000000004</v>
      </c>
      <c r="C141">
        <v>9.0350000000000001</v>
      </c>
      <c r="D141">
        <v>8.7520000000000007</v>
      </c>
      <c r="E141">
        <v>9.9529999999999994</v>
      </c>
      <c r="F141">
        <v>9.843</v>
      </c>
    </row>
    <row r="142" spans="1:6" x14ac:dyDescent="0.2">
      <c r="A142" s="15">
        <v>42046</v>
      </c>
      <c r="B142">
        <v>8.5690000000000008</v>
      </c>
      <c r="C142">
        <v>8.4019999999999992</v>
      </c>
      <c r="D142">
        <v>8.0790000000000006</v>
      </c>
      <c r="E142">
        <v>8.9499999999999993</v>
      </c>
      <c r="F142">
        <v>9.0180000000000007</v>
      </c>
    </row>
    <row r="143" spans="1:6" x14ac:dyDescent="0.2">
      <c r="A143" s="15">
        <v>42047</v>
      </c>
      <c r="B143">
        <v>9.0630000000000006</v>
      </c>
      <c r="C143">
        <v>9.3179999999999996</v>
      </c>
      <c r="D143">
        <v>8.6199999999999992</v>
      </c>
      <c r="E143">
        <v>9.9169999999999998</v>
      </c>
      <c r="F143">
        <v>9.7609999999999992</v>
      </c>
    </row>
    <row r="144" spans="1:6" x14ac:dyDescent="0.2">
      <c r="A144" s="15">
        <v>42048</v>
      </c>
      <c r="B144">
        <v>8.9979999999999993</v>
      </c>
      <c r="C144">
        <v>9.1989999999999998</v>
      </c>
      <c r="D144">
        <v>8.8960000000000008</v>
      </c>
      <c r="E144">
        <v>10.228</v>
      </c>
      <c r="F144">
        <v>9.9009999999999998</v>
      </c>
    </row>
    <row r="145" spans="1:6" x14ac:dyDescent="0.2">
      <c r="A145" s="15">
        <v>42049</v>
      </c>
      <c r="B145">
        <v>9.2620000000000005</v>
      </c>
      <c r="C145">
        <v>9.1519999999999992</v>
      </c>
      <c r="D145">
        <v>9.0269999999999992</v>
      </c>
      <c r="E145">
        <v>10.226000000000001</v>
      </c>
      <c r="F145">
        <v>9.9600000000000009</v>
      </c>
    </row>
    <row r="146" spans="1:6" x14ac:dyDescent="0.2">
      <c r="A146" s="15">
        <v>42050</v>
      </c>
      <c r="B146">
        <v>8.2309999999999999</v>
      </c>
      <c r="C146">
        <v>7.524</v>
      </c>
      <c r="D146">
        <v>7.766</v>
      </c>
      <c r="E146">
        <v>8.2929999999999993</v>
      </c>
      <c r="F146">
        <v>8.5069999999999997</v>
      </c>
    </row>
    <row r="147" spans="1:6" x14ac:dyDescent="0.2">
      <c r="A147" s="15">
        <v>42051</v>
      </c>
      <c r="B147">
        <v>8.0169999999999995</v>
      </c>
      <c r="C147">
        <v>7.0880000000000001</v>
      </c>
      <c r="D147">
        <v>7.2060000000000004</v>
      </c>
      <c r="E147">
        <v>7.8760000000000003</v>
      </c>
      <c r="F147">
        <v>8.0399999999999991</v>
      </c>
    </row>
    <row r="148" spans="1:6" x14ac:dyDescent="0.2">
      <c r="A148" s="15">
        <v>42052</v>
      </c>
      <c r="B148">
        <v>7.7229999999999999</v>
      </c>
      <c r="C148">
        <v>6.9660000000000002</v>
      </c>
      <c r="D148">
        <v>6.5650000000000004</v>
      </c>
      <c r="E148">
        <v>7.2549999999999999</v>
      </c>
      <c r="F148">
        <v>8.0060000000000002</v>
      </c>
    </row>
    <row r="149" spans="1:6" x14ac:dyDescent="0.2">
      <c r="A149" s="15">
        <v>42053</v>
      </c>
      <c r="B149">
        <v>7.2409999999999997</v>
      </c>
      <c r="C149">
        <v>7.3029999999999999</v>
      </c>
      <c r="D149">
        <v>6.5</v>
      </c>
      <c r="E149">
        <v>7.3659999999999997</v>
      </c>
      <c r="F149">
        <v>8.093</v>
      </c>
    </row>
    <row r="150" spans="1:6" x14ac:dyDescent="0.2">
      <c r="A150" s="15">
        <v>42054</v>
      </c>
      <c r="B150">
        <v>7.907</v>
      </c>
      <c r="C150">
        <v>8.3520000000000003</v>
      </c>
      <c r="D150">
        <v>7.3689999999999998</v>
      </c>
      <c r="E150">
        <v>8.3580000000000005</v>
      </c>
      <c r="F150">
        <v>9.2439999999999998</v>
      </c>
    </row>
    <row r="151" spans="1:6" x14ac:dyDescent="0.2">
      <c r="A151" s="15">
        <v>42055</v>
      </c>
      <c r="B151">
        <v>8.5820000000000007</v>
      </c>
      <c r="C151">
        <v>8.7279999999999998</v>
      </c>
      <c r="D151">
        <v>7.9459999999999997</v>
      </c>
      <c r="E151">
        <v>9.157</v>
      </c>
      <c r="F151">
        <v>9.7560000000000002</v>
      </c>
    </row>
    <row r="152" spans="1:6" x14ac:dyDescent="0.2">
      <c r="A152" s="15">
        <v>42056</v>
      </c>
      <c r="B152">
        <v>7.9989999999999997</v>
      </c>
      <c r="C152">
        <v>7.9240000000000004</v>
      </c>
      <c r="D152">
        <v>7.6349999999999998</v>
      </c>
      <c r="E152">
        <v>8.4489999999999998</v>
      </c>
      <c r="F152">
        <v>9.093</v>
      </c>
    </row>
    <row r="153" spans="1:6" x14ac:dyDescent="0.2">
      <c r="A153" s="15">
        <v>42057</v>
      </c>
      <c r="B153">
        <v>7.1680000000000001</v>
      </c>
      <c r="C153">
        <v>6.5350000000000001</v>
      </c>
      <c r="D153">
        <v>6.41</v>
      </c>
      <c r="E153">
        <v>6.8650000000000002</v>
      </c>
      <c r="F153">
        <v>7.9119999999999999</v>
      </c>
    </row>
    <row r="154" spans="1:6" x14ac:dyDescent="0.2">
      <c r="A154" s="15">
        <v>42058</v>
      </c>
      <c r="B154">
        <v>6.6260000000000003</v>
      </c>
      <c r="C154">
        <v>5.9569999999999999</v>
      </c>
      <c r="D154">
        <v>5.7469999999999999</v>
      </c>
      <c r="E154">
        <v>5.968</v>
      </c>
      <c r="F154">
        <v>7.327</v>
      </c>
    </row>
    <row r="155" spans="1:6" x14ac:dyDescent="0.2">
      <c r="A155" s="15">
        <v>42059</v>
      </c>
      <c r="B155">
        <v>6.5960000000000001</v>
      </c>
      <c r="C155">
        <v>6.2939999999999996</v>
      </c>
      <c r="D155">
        <v>5.8179999999999996</v>
      </c>
      <c r="E155">
        <v>6.1950000000000003</v>
      </c>
      <c r="F155">
        <v>7.4740000000000002</v>
      </c>
    </row>
    <row r="156" spans="1:6" x14ac:dyDescent="0.2">
      <c r="A156" s="15">
        <v>42060</v>
      </c>
      <c r="B156">
        <v>7.1470000000000002</v>
      </c>
      <c r="C156">
        <v>7.4649999999999999</v>
      </c>
      <c r="D156">
        <v>6.3940000000000001</v>
      </c>
      <c r="E156">
        <v>7.3460000000000001</v>
      </c>
      <c r="F156">
        <v>8.5990000000000002</v>
      </c>
    </row>
    <row r="157" spans="1:6" x14ac:dyDescent="0.2">
      <c r="A157" s="15">
        <v>42061</v>
      </c>
      <c r="B157">
        <v>8.2270000000000003</v>
      </c>
      <c r="C157">
        <v>8.3019999999999996</v>
      </c>
      <c r="D157">
        <v>7.3719999999999999</v>
      </c>
      <c r="E157">
        <v>8.4689999999999994</v>
      </c>
      <c r="F157">
        <v>9.4890000000000008</v>
      </c>
    </row>
    <row r="158" spans="1:6" x14ac:dyDescent="0.2">
      <c r="A158" s="15">
        <v>42062</v>
      </c>
      <c r="B158">
        <v>8.4320000000000004</v>
      </c>
      <c r="C158">
        <v>8.3320000000000007</v>
      </c>
      <c r="D158">
        <v>7.806</v>
      </c>
      <c r="E158">
        <v>9.0280000000000005</v>
      </c>
      <c r="F158">
        <v>9.4830000000000005</v>
      </c>
    </row>
    <row r="159" spans="1:6" x14ac:dyDescent="0.2">
      <c r="A159" s="15">
        <v>42063</v>
      </c>
      <c r="B159">
        <v>7.694</v>
      </c>
      <c r="C159">
        <v>7.2370000000000001</v>
      </c>
      <c r="D159">
        <v>6.9530000000000003</v>
      </c>
      <c r="E159">
        <v>7.9</v>
      </c>
      <c r="F159">
        <v>8.6189999999999998</v>
      </c>
    </row>
    <row r="160" spans="1:6" x14ac:dyDescent="0.2">
      <c r="A160" s="15">
        <v>42064</v>
      </c>
      <c r="B160">
        <v>6.69</v>
      </c>
      <c r="C160">
        <v>6.4429999999999996</v>
      </c>
      <c r="D160">
        <v>6.1109999999999998</v>
      </c>
      <c r="E160">
        <v>6.84</v>
      </c>
      <c r="F160">
        <v>7.6769999999999996</v>
      </c>
    </row>
    <row r="161" spans="1:6" x14ac:dyDescent="0.2">
      <c r="A161" s="15">
        <v>42065</v>
      </c>
      <c r="B161">
        <v>7.47</v>
      </c>
      <c r="C161">
        <v>7.2880000000000003</v>
      </c>
      <c r="D161">
        <v>6.8049999999999997</v>
      </c>
      <c r="E161">
        <v>7.6470000000000002</v>
      </c>
      <c r="F161">
        <v>8.6029999999999998</v>
      </c>
    </row>
    <row r="162" spans="1:6" x14ac:dyDescent="0.2">
      <c r="A162" s="15">
        <v>42066</v>
      </c>
      <c r="B162">
        <v>6.5679999999999996</v>
      </c>
      <c r="C162">
        <v>5.984</v>
      </c>
      <c r="D162">
        <v>5.9569999999999999</v>
      </c>
      <c r="E162">
        <v>6.3239999999999998</v>
      </c>
      <c r="F162">
        <v>7.7060000000000004</v>
      </c>
    </row>
    <row r="163" spans="1:6" x14ac:dyDescent="0.2">
      <c r="A163" s="15">
        <v>42067</v>
      </c>
      <c r="B163">
        <v>6.0279999999999996</v>
      </c>
      <c r="C163">
        <v>5.4450000000000003</v>
      </c>
      <c r="D163">
        <v>5.3019999999999996</v>
      </c>
      <c r="E163">
        <v>5.5650000000000004</v>
      </c>
      <c r="F163">
        <v>7.2569999999999997</v>
      </c>
    </row>
    <row r="164" spans="1:6" x14ac:dyDescent="0.2">
      <c r="A164" s="15">
        <v>42068</v>
      </c>
      <c r="B164">
        <v>6.375</v>
      </c>
      <c r="C164">
        <v>6.2469999999999999</v>
      </c>
      <c r="D164">
        <v>5.6980000000000004</v>
      </c>
      <c r="E164">
        <v>6.282</v>
      </c>
      <c r="F164">
        <v>7.758</v>
      </c>
    </row>
    <row r="165" spans="1:6" x14ac:dyDescent="0.2">
      <c r="A165" s="15">
        <v>42069</v>
      </c>
      <c r="B165">
        <v>6.8179999999999996</v>
      </c>
      <c r="C165">
        <v>6.9420000000000002</v>
      </c>
      <c r="D165">
        <v>6.2510000000000003</v>
      </c>
      <c r="E165">
        <v>6.9589999999999996</v>
      </c>
      <c r="F165">
        <v>8.4049999999999994</v>
      </c>
    </row>
    <row r="166" spans="1:6" x14ac:dyDescent="0.2">
      <c r="A166" s="15">
        <v>42070</v>
      </c>
      <c r="B166">
        <v>7</v>
      </c>
      <c r="C166">
        <v>7.1420000000000003</v>
      </c>
      <c r="D166">
        <v>6.5720000000000001</v>
      </c>
      <c r="E166">
        <v>7.2309999999999999</v>
      </c>
      <c r="F166">
        <v>8.5830000000000002</v>
      </c>
    </row>
    <row r="167" spans="1:6" x14ac:dyDescent="0.2">
      <c r="A167" s="15">
        <v>42071</v>
      </c>
      <c r="B167">
        <v>7.2789999999999999</v>
      </c>
      <c r="C167">
        <v>7.3730000000000002</v>
      </c>
      <c r="D167">
        <v>6.7880000000000003</v>
      </c>
      <c r="E167">
        <v>7.673</v>
      </c>
      <c r="F167">
        <v>8.8740000000000006</v>
      </c>
    </row>
    <row r="168" spans="1:6" x14ac:dyDescent="0.2">
      <c r="A168" s="15">
        <v>42072</v>
      </c>
      <c r="B168">
        <v>7.492</v>
      </c>
      <c r="C168">
        <v>7.7140000000000004</v>
      </c>
      <c r="D168">
        <v>7.0819999999999999</v>
      </c>
      <c r="E168">
        <v>8.0530000000000008</v>
      </c>
      <c r="F168">
        <v>9.1039999999999992</v>
      </c>
    </row>
    <row r="169" spans="1:6" x14ac:dyDescent="0.2">
      <c r="A169" s="15">
        <v>42073</v>
      </c>
      <c r="B169">
        <v>7.9039999999999999</v>
      </c>
      <c r="C169">
        <v>7.5789999999999997</v>
      </c>
      <c r="D169">
        <v>7.2549999999999999</v>
      </c>
      <c r="E169">
        <v>8.3130000000000006</v>
      </c>
      <c r="F169">
        <v>9.0869999999999997</v>
      </c>
    </row>
    <row r="170" spans="1:6" x14ac:dyDescent="0.2">
      <c r="A170" s="15">
        <v>42074</v>
      </c>
      <c r="B170">
        <v>8.5869999999999997</v>
      </c>
      <c r="C170">
        <v>8.6530000000000005</v>
      </c>
      <c r="D170">
        <v>8.1660000000000004</v>
      </c>
      <c r="E170">
        <v>9.4589999999999996</v>
      </c>
      <c r="F170">
        <v>9.9600000000000009</v>
      </c>
    </row>
    <row r="171" spans="1:6" x14ac:dyDescent="0.2">
      <c r="A171" s="15">
        <v>42075</v>
      </c>
      <c r="B171">
        <v>9.2390000000000008</v>
      </c>
      <c r="C171">
        <v>9.7159999999999993</v>
      </c>
      <c r="D171">
        <v>8.8580000000000005</v>
      </c>
      <c r="E171">
        <v>10.363</v>
      </c>
      <c r="F171">
        <v>10.875</v>
      </c>
    </row>
    <row r="172" spans="1:6" x14ac:dyDescent="0.2">
      <c r="A172" s="15">
        <v>42076</v>
      </c>
      <c r="B172">
        <v>9.0069999999999997</v>
      </c>
      <c r="C172">
        <v>9.2639999999999993</v>
      </c>
      <c r="D172">
        <v>8.8780000000000001</v>
      </c>
      <c r="E172">
        <v>10.147</v>
      </c>
      <c r="F172">
        <v>10.481999999999999</v>
      </c>
    </row>
    <row r="173" spans="1:6" x14ac:dyDescent="0.2">
      <c r="A173" s="15">
        <v>42077</v>
      </c>
      <c r="B173">
        <v>9.66</v>
      </c>
      <c r="C173">
        <v>9.9220000000000006</v>
      </c>
      <c r="D173">
        <v>9.6289999999999996</v>
      </c>
      <c r="E173">
        <v>11.052</v>
      </c>
      <c r="F173">
        <v>11.086</v>
      </c>
    </row>
    <row r="174" spans="1:6" x14ac:dyDescent="0.2">
      <c r="A174" s="15">
        <v>42078</v>
      </c>
      <c r="B174">
        <v>8.9369999999999994</v>
      </c>
      <c r="C174">
        <v>9.0879999999999992</v>
      </c>
      <c r="D174">
        <v>9.0640000000000001</v>
      </c>
      <c r="E174">
        <v>10.016</v>
      </c>
      <c r="F174">
        <v>10.282</v>
      </c>
    </row>
    <row r="175" spans="1:6" x14ac:dyDescent="0.2">
      <c r="A175" s="15">
        <v>42079</v>
      </c>
      <c r="B175">
        <v>8.5139999999999993</v>
      </c>
      <c r="C175">
        <v>8.8469999999999995</v>
      </c>
      <c r="D175">
        <v>8.8010000000000002</v>
      </c>
      <c r="E175">
        <v>9.8030000000000008</v>
      </c>
      <c r="F175">
        <v>9.9269999999999996</v>
      </c>
    </row>
    <row r="176" spans="1:6" x14ac:dyDescent="0.2">
      <c r="A176" s="15">
        <v>42080</v>
      </c>
      <c r="B176">
        <v>8.3989999999999991</v>
      </c>
      <c r="C176">
        <v>8.5269999999999992</v>
      </c>
      <c r="D176">
        <v>8.4710000000000001</v>
      </c>
      <c r="E176">
        <v>9.4120000000000008</v>
      </c>
      <c r="F176">
        <v>9.6240000000000006</v>
      </c>
    </row>
    <row r="177" spans="1:6" x14ac:dyDescent="0.2">
      <c r="A177" s="15">
        <v>42081</v>
      </c>
      <c r="B177">
        <v>8.5760000000000005</v>
      </c>
      <c r="C177">
        <v>8.9670000000000005</v>
      </c>
      <c r="D177">
        <v>9.1560000000000006</v>
      </c>
      <c r="E177">
        <v>10.077</v>
      </c>
      <c r="F177">
        <v>10.067</v>
      </c>
    </row>
    <row r="178" spans="1:6" x14ac:dyDescent="0.2">
      <c r="A178" s="15">
        <v>42082</v>
      </c>
      <c r="B178">
        <v>8.6750000000000007</v>
      </c>
      <c r="C178">
        <v>9.0500000000000007</v>
      </c>
      <c r="D178">
        <v>9.0579999999999998</v>
      </c>
      <c r="E178">
        <v>10.159000000000001</v>
      </c>
      <c r="F178">
        <v>10.076000000000001</v>
      </c>
    </row>
    <row r="179" spans="1:6" x14ac:dyDescent="0.2">
      <c r="A179" s="15">
        <v>42083</v>
      </c>
      <c r="B179">
        <v>8.9830000000000005</v>
      </c>
      <c r="C179">
        <v>9.4789999999999992</v>
      </c>
      <c r="D179">
        <v>9.6999999999999993</v>
      </c>
      <c r="E179">
        <v>10.577</v>
      </c>
      <c r="F179">
        <v>10.643000000000001</v>
      </c>
    </row>
    <row r="180" spans="1:6" x14ac:dyDescent="0.2">
      <c r="A180" s="15">
        <v>42084</v>
      </c>
      <c r="B180">
        <v>9.3309999999999995</v>
      </c>
      <c r="C180">
        <v>9.4730000000000008</v>
      </c>
      <c r="D180">
        <v>9.9009999999999998</v>
      </c>
      <c r="E180">
        <v>10.682</v>
      </c>
      <c r="F180">
        <v>10.683</v>
      </c>
    </row>
    <row r="181" spans="1:6" x14ac:dyDescent="0.2">
      <c r="A181" s="15">
        <v>42085</v>
      </c>
      <c r="B181">
        <v>8.2780000000000005</v>
      </c>
      <c r="C181">
        <v>8.4969999999999999</v>
      </c>
      <c r="D181">
        <v>8.8810000000000002</v>
      </c>
      <c r="E181">
        <v>9.6560000000000006</v>
      </c>
      <c r="F181">
        <v>9.7439999999999998</v>
      </c>
    </row>
    <row r="182" spans="1:6" x14ac:dyDescent="0.2">
      <c r="A182" s="15">
        <v>42086</v>
      </c>
      <c r="B182">
        <v>8.0299999999999994</v>
      </c>
      <c r="C182">
        <v>8.34</v>
      </c>
      <c r="D182">
        <v>8.484</v>
      </c>
      <c r="E182">
        <v>9.1110000000000007</v>
      </c>
      <c r="F182">
        <v>9.32</v>
      </c>
    </row>
    <row r="183" spans="1:6" x14ac:dyDescent="0.2">
      <c r="A183" s="15">
        <v>42087</v>
      </c>
      <c r="B183">
        <v>8.7050000000000001</v>
      </c>
      <c r="C183">
        <v>8.2590000000000003</v>
      </c>
      <c r="D183">
        <v>8.6110000000000007</v>
      </c>
      <c r="E183">
        <v>9.4559999999999995</v>
      </c>
      <c r="F183">
        <v>9.5210000000000008</v>
      </c>
    </row>
    <row r="184" spans="1:6" x14ac:dyDescent="0.2">
      <c r="A184" s="15">
        <v>42088</v>
      </c>
      <c r="B184">
        <v>9.1020000000000003</v>
      </c>
      <c r="C184">
        <v>8.5470000000000006</v>
      </c>
      <c r="D184">
        <v>8.7270000000000003</v>
      </c>
      <c r="E184">
        <v>9.8170000000000002</v>
      </c>
      <c r="F184">
        <v>9.7379999999999995</v>
      </c>
    </row>
    <row r="185" spans="1:6" x14ac:dyDescent="0.2">
      <c r="A185" s="15">
        <v>42089</v>
      </c>
      <c r="B185">
        <v>10.058999999999999</v>
      </c>
      <c r="C185">
        <v>10.028</v>
      </c>
      <c r="D185">
        <v>10.042999999999999</v>
      </c>
      <c r="E185">
        <v>11.388999999999999</v>
      </c>
      <c r="F185">
        <v>11.03</v>
      </c>
    </row>
    <row r="186" spans="1:6" x14ac:dyDescent="0.2">
      <c r="A186" s="15">
        <v>42090</v>
      </c>
      <c r="B186">
        <v>10.006</v>
      </c>
      <c r="C186">
        <v>10.32</v>
      </c>
      <c r="D186">
        <v>10.622</v>
      </c>
      <c r="E186">
        <v>12.022</v>
      </c>
      <c r="F186">
        <v>11.478999999999999</v>
      </c>
    </row>
    <row r="187" spans="1:6" x14ac:dyDescent="0.2">
      <c r="A187" s="15">
        <v>42091</v>
      </c>
      <c r="B187">
        <v>10.021000000000001</v>
      </c>
      <c r="C187">
        <v>10.272</v>
      </c>
      <c r="D187">
        <v>11.004</v>
      </c>
      <c r="E187">
        <v>12.090999999999999</v>
      </c>
      <c r="F187">
        <v>11.548</v>
      </c>
    </row>
    <row r="188" spans="1:6" x14ac:dyDescent="0.2">
      <c r="A188" s="15">
        <v>42092</v>
      </c>
      <c r="B188">
        <v>9.9390000000000001</v>
      </c>
      <c r="C188">
        <v>10.002000000000001</v>
      </c>
      <c r="D188">
        <v>10.752000000000001</v>
      </c>
      <c r="E188">
        <v>11.635999999999999</v>
      </c>
      <c r="F188">
        <v>11.22</v>
      </c>
    </row>
    <row r="189" spans="1:6" x14ac:dyDescent="0.2">
      <c r="A189" s="15">
        <v>42093</v>
      </c>
      <c r="B189">
        <v>10.657999999999999</v>
      </c>
      <c r="C189">
        <v>10.82</v>
      </c>
      <c r="D189">
        <v>11.215</v>
      </c>
      <c r="E189">
        <v>12.231999999999999</v>
      </c>
      <c r="F189">
        <v>11.842000000000001</v>
      </c>
    </row>
    <row r="190" spans="1:6" x14ac:dyDescent="0.2">
      <c r="A190" s="15">
        <v>42094</v>
      </c>
      <c r="B190">
        <v>10.004</v>
      </c>
      <c r="C190">
        <v>9.8800000000000008</v>
      </c>
      <c r="D190">
        <v>10.861000000000001</v>
      </c>
      <c r="E190">
        <v>11.579000000000001</v>
      </c>
      <c r="F190">
        <v>11.496</v>
      </c>
    </row>
    <row r="191" spans="1:6" x14ac:dyDescent="0.2">
      <c r="A191" s="15">
        <v>42095</v>
      </c>
      <c r="B191">
        <v>8.6359999999999992</v>
      </c>
      <c r="C191">
        <v>8.43</v>
      </c>
      <c r="D191">
        <v>9.7810000000000006</v>
      </c>
      <c r="E191">
        <v>10.032999999999999</v>
      </c>
      <c r="F191">
        <v>10.195</v>
      </c>
    </row>
    <row r="192" spans="1:6" x14ac:dyDescent="0.2">
      <c r="A192" s="15">
        <v>42096</v>
      </c>
      <c r="B192">
        <v>8.6300000000000008</v>
      </c>
      <c r="C192">
        <v>8.6210000000000004</v>
      </c>
      <c r="D192">
        <v>9.6850000000000005</v>
      </c>
      <c r="E192">
        <v>10.055999999999999</v>
      </c>
      <c r="F192">
        <v>10.125999999999999</v>
      </c>
    </row>
    <row r="193" spans="1:7" x14ac:dyDescent="0.2">
      <c r="A193" s="15">
        <v>42097</v>
      </c>
      <c r="B193">
        <v>8.31</v>
      </c>
      <c r="C193">
        <v>8.2219999999999995</v>
      </c>
      <c r="D193">
        <v>9.2889999999999997</v>
      </c>
      <c r="E193">
        <v>9.5030000000000001</v>
      </c>
      <c r="F193">
        <v>9.6839999999999993</v>
      </c>
    </row>
    <row r="194" spans="1:7" x14ac:dyDescent="0.2">
      <c r="A194" s="15">
        <v>42098</v>
      </c>
      <c r="B194">
        <v>8.0549999999999997</v>
      </c>
      <c r="C194">
        <v>8.3070000000000004</v>
      </c>
      <c r="D194">
        <v>9.0380000000000003</v>
      </c>
      <c r="E194">
        <v>9.11</v>
      </c>
      <c r="F194">
        <v>9.4239999999999995</v>
      </c>
    </row>
    <row r="195" spans="1:7" x14ac:dyDescent="0.2">
      <c r="A195" s="15">
        <v>42099</v>
      </c>
      <c r="B195">
        <v>8.0090000000000003</v>
      </c>
      <c r="C195">
        <v>7.8239999999999998</v>
      </c>
      <c r="D195">
        <v>8.516</v>
      </c>
      <c r="E195">
        <v>9.0790000000000006</v>
      </c>
      <c r="F195">
        <v>9.57</v>
      </c>
    </row>
    <row r="196" spans="1:7" x14ac:dyDescent="0.2">
      <c r="A196" s="15">
        <v>42100</v>
      </c>
      <c r="B196">
        <v>8.702</v>
      </c>
      <c r="C196">
        <v>8.2110000000000003</v>
      </c>
      <c r="D196">
        <v>8.4879999999999995</v>
      </c>
      <c r="E196">
        <v>9.5329999999999995</v>
      </c>
      <c r="F196">
        <v>9.7159999999999993</v>
      </c>
    </row>
    <row r="197" spans="1:7" x14ac:dyDescent="0.2">
      <c r="A197" s="15">
        <v>42101</v>
      </c>
      <c r="B197">
        <v>8.7929999999999993</v>
      </c>
      <c r="C197">
        <v>8.2750000000000004</v>
      </c>
      <c r="D197">
        <v>8.2690000000000001</v>
      </c>
      <c r="E197">
        <v>9.4760000000000009</v>
      </c>
      <c r="F197">
        <v>9.907</v>
      </c>
    </row>
    <row r="198" spans="1:7" x14ac:dyDescent="0.2">
      <c r="A198" s="15">
        <v>42102</v>
      </c>
      <c r="B198">
        <v>9.0229999999999997</v>
      </c>
      <c r="C198">
        <v>9.125</v>
      </c>
      <c r="D198">
        <v>9.3810000000000002</v>
      </c>
      <c r="E198">
        <v>10.44</v>
      </c>
      <c r="F198">
        <v>10.663</v>
      </c>
    </row>
    <row r="199" spans="1:7" x14ac:dyDescent="0.2">
      <c r="A199" s="15">
        <v>42103</v>
      </c>
      <c r="B199">
        <v>9.0239999999999991</v>
      </c>
      <c r="C199">
        <v>9.4540000000000006</v>
      </c>
      <c r="D199">
        <v>9.6549999999999994</v>
      </c>
      <c r="E199">
        <v>10.71</v>
      </c>
      <c r="F199">
        <v>10.96</v>
      </c>
    </row>
    <row r="200" spans="1:7" x14ac:dyDescent="0.2">
      <c r="A200" s="15">
        <v>42104</v>
      </c>
      <c r="B200">
        <v>8.8230000000000004</v>
      </c>
      <c r="C200">
        <v>9.1890000000000001</v>
      </c>
      <c r="D200">
        <v>9.7880000000000003</v>
      </c>
      <c r="E200">
        <v>10.659000000000001</v>
      </c>
      <c r="F200">
        <v>10.936999999999999</v>
      </c>
    </row>
    <row r="201" spans="1:7" x14ac:dyDescent="0.2">
      <c r="A201" s="15">
        <v>42105</v>
      </c>
      <c r="B201">
        <v>8.8309999999999995</v>
      </c>
      <c r="C201">
        <v>9.2270000000000003</v>
      </c>
      <c r="D201">
        <v>9.7439999999999998</v>
      </c>
      <c r="E201">
        <v>10.374000000000001</v>
      </c>
      <c r="F201">
        <v>10.695</v>
      </c>
    </row>
    <row r="202" spans="1:7" x14ac:dyDescent="0.2">
      <c r="A202" s="15">
        <v>42106</v>
      </c>
      <c r="B202">
        <v>8.7240000000000002</v>
      </c>
      <c r="C202">
        <v>8.8160000000000007</v>
      </c>
      <c r="D202">
        <v>9.2579999999999991</v>
      </c>
      <c r="E202">
        <v>10.247999999999999</v>
      </c>
      <c r="F202">
        <v>10.536</v>
      </c>
      <c r="G202">
        <v>15.178000000000001</v>
      </c>
    </row>
    <row r="203" spans="1:7" x14ac:dyDescent="0.2">
      <c r="A203" s="15">
        <v>42107</v>
      </c>
      <c r="B203">
        <v>8.4250000000000007</v>
      </c>
      <c r="C203">
        <v>8.4109999999999996</v>
      </c>
      <c r="D203">
        <v>8.8710000000000004</v>
      </c>
      <c r="E203">
        <v>9.6379999999999999</v>
      </c>
      <c r="F203">
        <v>10.214</v>
      </c>
      <c r="G203">
        <v>9.4060000000000006</v>
      </c>
    </row>
    <row r="204" spans="1:7" x14ac:dyDescent="0.2">
      <c r="A204" s="15">
        <v>42108</v>
      </c>
      <c r="B204">
        <v>8.6289999999999996</v>
      </c>
      <c r="C204">
        <v>7.9880000000000004</v>
      </c>
      <c r="D204">
        <v>8.2569999999999997</v>
      </c>
      <c r="E204">
        <v>9.1489999999999991</v>
      </c>
      <c r="F204">
        <v>9.6110000000000007</v>
      </c>
      <c r="G204">
        <v>9.1460000000000008</v>
      </c>
    </row>
    <row r="205" spans="1:7" x14ac:dyDescent="0.2">
      <c r="A205" s="15">
        <v>42109</v>
      </c>
      <c r="B205">
        <v>8.8360000000000003</v>
      </c>
      <c r="C205">
        <v>8.1080000000000005</v>
      </c>
      <c r="D205">
        <v>8.3190000000000008</v>
      </c>
      <c r="E205">
        <v>9.5239999999999991</v>
      </c>
      <c r="F205">
        <v>9.8320000000000007</v>
      </c>
      <c r="G205">
        <v>9.5079999999999991</v>
      </c>
    </row>
    <row r="206" spans="1:7" x14ac:dyDescent="0.2">
      <c r="A206" s="15">
        <v>42110</v>
      </c>
      <c r="B206">
        <v>8.8149999999999995</v>
      </c>
      <c r="C206">
        <v>8.7520000000000007</v>
      </c>
      <c r="D206">
        <v>8.8889999999999993</v>
      </c>
      <c r="E206">
        <v>10.013999999999999</v>
      </c>
      <c r="F206">
        <v>10.374000000000001</v>
      </c>
      <c r="G206">
        <v>10.131</v>
      </c>
    </row>
    <row r="207" spans="1:7" x14ac:dyDescent="0.2">
      <c r="A207" s="15">
        <v>42111</v>
      </c>
      <c r="B207">
        <v>9.4009999999999998</v>
      </c>
      <c r="C207">
        <v>9.8949999999999996</v>
      </c>
      <c r="D207">
        <v>9.8480000000000008</v>
      </c>
      <c r="E207">
        <v>11.074</v>
      </c>
      <c r="F207">
        <v>11.388999999999999</v>
      </c>
      <c r="G207">
        <v>11.262</v>
      </c>
    </row>
    <row r="208" spans="1:7" x14ac:dyDescent="0.2">
      <c r="A208" s="15">
        <v>42112</v>
      </c>
      <c r="B208">
        <v>9.7370000000000001</v>
      </c>
      <c r="C208">
        <v>10.336</v>
      </c>
      <c r="D208">
        <v>10.315</v>
      </c>
      <c r="E208">
        <v>11.657</v>
      </c>
      <c r="F208">
        <v>11.872999999999999</v>
      </c>
      <c r="G208">
        <v>11.731999999999999</v>
      </c>
    </row>
    <row r="209" spans="1:7" x14ac:dyDescent="0.2">
      <c r="A209" s="15">
        <v>42113</v>
      </c>
      <c r="B209">
        <v>9.82</v>
      </c>
      <c r="C209">
        <v>10.593</v>
      </c>
      <c r="D209">
        <v>10.693</v>
      </c>
      <c r="E209">
        <v>11.891999999999999</v>
      </c>
      <c r="F209">
        <v>12.076000000000001</v>
      </c>
      <c r="G209">
        <v>11.997</v>
      </c>
    </row>
    <row r="210" spans="1:7" x14ac:dyDescent="0.2">
      <c r="A210" s="15">
        <v>42114</v>
      </c>
      <c r="B210">
        <v>10.372999999999999</v>
      </c>
      <c r="C210">
        <v>11.162000000000001</v>
      </c>
      <c r="D210">
        <v>11.273</v>
      </c>
      <c r="E210">
        <v>12.335000000000001</v>
      </c>
      <c r="F210">
        <v>12.439</v>
      </c>
      <c r="G210">
        <v>12.519</v>
      </c>
    </row>
    <row r="211" spans="1:7" x14ac:dyDescent="0.2">
      <c r="A211" s="15">
        <v>42115</v>
      </c>
      <c r="B211">
        <v>10.196</v>
      </c>
      <c r="C211">
        <v>10.563000000000001</v>
      </c>
      <c r="D211">
        <v>11.313000000000001</v>
      </c>
      <c r="E211">
        <v>12.063000000000001</v>
      </c>
      <c r="F211">
        <v>12.093999999999999</v>
      </c>
      <c r="G211">
        <v>12.019</v>
      </c>
    </row>
    <row r="212" spans="1:7" x14ac:dyDescent="0.2">
      <c r="A212" s="15">
        <v>42116</v>
      </c>
      <c r="B212">
        <v>9.5129999999999999</v>
      </c>
      <c r="C212">
        <v>10.069000000000001</v>
      </c>
      <c r="D212">
        <v>10.632</v>
      </c>
      <c r="E212">
        <v>11.019</v>
      </c>
      <c r="F212">
        <v>11.433</v>
      </c>
      <c r="G212">
        <v>10.92</v>
      </c>
    </row>
    <row r="213" spans="1:7" x14ac:dyDescent="0.2">
      <c r="A213" s="15">
        <v>42117</v>
      </c>
      <c r="B213">
        <v>9.1370000000000005</v>
      </c>
      <c r="C213">
        <v>9.5069999999999997</v>
      </c>
      <c r="D213">
        <v>10.192</v>
      </c>
      <c r="E213">
        <v>10.492000000000001</v>
      </c>
      <c r="F213">
        <v>11.114000000000001</v>
      </c>
      <c r="G213">
        <v>10.605</v>
      </c>
    </row>
    <row r="214" spans="1:7" x14ac:dyDescent="0.2">
      <c r="A214" s="15">
        <v>42118</v>
      </c>
      <c r="B214">
        <v>9.1560000000000006</v>
      </c>
      <c r="C214">
        <v>8.8859999999999992</v>
      </c>
      <c r="D214">
        <v>9.7530000000000001</v>
      </c>
      <c r="E214">
        <v>10.148999999999999</v>
      </c>
      <c r="F214">
        <v>10.367000000000001</v>
      </c>
      <c r="G214">
        <v>10.430999999999999</v>
      </c>
    </row>
    <row r="215" spans="1:7" x14ac:dyDescent="0.2">
      <c r="A215" s="15">
        <v>42119</v>
      </c>
      <c r="B215">
        <v>9.125</v>
      </c>
      <c r="C215">
        <v>9.2390000000000008</v>
      </c>
      <c r="D215">
        <v>9.5679999999999996</v>
      </c>
      <c r="E215">
        <v>10.182</v>
      </c>
      <c r="F215">
        <v>10.585000000000001</v>
      </c>
      <c r="G215">
        <v>10.491</v>
      </c>
    </row>
    <row r="216" spans="1:7" x14ac:dyDescent="0.2">
      <c r="A216" s="15">
        <v>42120</v>
      </c>
      <c r="B216">
        <v>8.9079999999999995</v>
      </c>
      <c r="C216">
        <v>9.0259999999999998</v>
      </c>
      <c r="D216">
        <v>9.2469999999999999</v>
      </c>
      <c r="E216">
        <v>10.134</v>
      </c>
      <c r="F216">
        <v>10.57</v>
      </c>
      <c r="G216">
        <v>10.39</v>
      </c>
    </row>
    <row r="217" spans="1:7" x14ac:dyDescent="0.2">
      <c r="A217" s="15">
        <v>42121</v>
      </c>
      <c r="B217">
        <v>10.612</v>
      </c>
      <c r="C217">
        <v>11.763</v>
      </c>
      <c r="D217">
        <v>11.41</v>
      </c>
      <c r="E217">
        <v>12.632</v>
      </c>
      <c r="F217">
        <v>12.72</v>
      </c>
      <c r="G217">
        <v>13.016999999999999</v>
      </c>
    </row>
    <row r="218" spans="1:7" x14ac:dyDescent="0.2">
      <c r="A218" s="15">
        <v>42122</v>
      </c>
      <c r="B218">
        <v>10.712999999999999</v>
      </c>
      <c r="C218">
        <v>11.176</v>
      </c>
      <c r="D218">
        <v>11.712</v>
      </c>
      <c r="E218">
        <v>12.436999999999999</v>
      </c>
      <c r="F218">
        <v>12.749000000000001</v>
      </c>
      <c r="G218">
        <v>12.819000000000001</v>
      </c>
    </row>
    <row r="219" spans="1:7" x14ac:dyDescent="0.2">
      <c r="A219" s="15">
        <v>42123</v>
      </c>
      <c r="B219">
        <v>10.118</v>
      </c>
      <c r="C219">
        <v>10.624000000000001</v>
      </c>
      <c r="D219">
        <v>11.242000000000001</v>
      </c>
      <c r="E219">
        <v>11.962999999999999</v>
      </c>
      <c r="F219">
        <v>11.811</v>
      </c>
      <c r="G219">
        <v>12.289</v>
      </c>
    </row>
    <row r="220" spans="1:7" x14ac:dyDescent="0.2">
      <c r="A220" s="15">
        <v>42124</v>
      </c>
      <c r="B220">
        <v>10.153</v>
      </c>
      <c r="C220">
        <v>10.986000000000001</v>
      </c>
      <c r="D220">
        <v>11.725</v>
      </c>
      <c r="E220">
        <v>11.894</v>
      </c>
      <c r="F220">
        <v>11.903</v>
      </c>
      <c r="G220">
        <v>12.891999999999999</v>
      </c>
    </row>
    <row r="221" spans="1:7" x14ac:dyDescent="0.2">
      <c r="A221" s="15">
        <v>42125</v>
      </c>
      <c r="B221">
        <v>10.326000000000001</v>
      </c>
      <c r="C221">
        <v>11.170999999999999</v>
      </c>
      <c r="D221">
        <v>11.832000000000001</v>
      </c>
      <c r="E221">
        <v>12.294</v>
      </c>
      <c r="F221">
        <v>12.32</v>
      </c>
      <c r="G221">
        <v>13.084</v>
      </c>
    </row>
    <row r="222" spans="1:7" x14ac:dyDescent="0.2">
      <c r="A222" s="15">
        <v>42126</v>
      </c>
      <c r="B222">
        <v>10.534000000000001</v>
      </c>
      <c r="C222">
        <v>11.33</v>
      </c>
      <c r="D222">
        <v>11.613</v>
      </c>
      <c r="E222">
        <v>12.154999999999999</v>
      </c>
      <c r="F222">
        <v>12.499000000000001</v>
      </c>
      <c r="G222">
        <v>12.801</v>
      </c>
    </row>
    <row r="223" spans="1:7" x14ac:dyDescent="0.2">
      <c r="A223" s="15">
        <v>42127</v>
      </c>
      <c r="B223">
        <v>10.119</v>
      </c>
      <c r="C223">
        <v>10.929</v>
      </c>
      <c r="D223">
        <v>11.212999999999999</v>
      </c>
      <c r="E223">
        <v>11.657</v>
      </c>
      <c r="F223">
        <v>12.053000000000001</v>
      </c>
      <c r="G223">
        <v>12.343999999999999</v>
      </c>
    </row>
    <row r="224" spans="1:7" x14ac:dyDescent="0.2">
      <c r="A224" s="15">
        <v>42128</v>
      </c>
      <c r="B224">
        <v>10.166</v>
      </c>
      <c r="C224">
        <v>10.747999999999999</v>
      </c>
      <c r="D224">
        <v>11.189</v>
      </c>
      <c r="E224">
        <v>11.682</v>
      </c>
      <c r="F224">
        <v>12.007</v>
      </c>
      <c r="G224">
        <v>12.281000000000001</v>
      </c>
    </row>
    <row r="225" spans="1:7" x14ac:dyDescent="0.2">
      <c r="A225" s="15">
        <v>42129</v>
      </c>
      <c r="B225">
        <v>10.302</v>
      </c>
      <c r="C225">
        <v>10.705</v>
      </c>
      <c r="D225">
        <v>10.907999999999999</v>
      </c>
      <c r="E225">
        <v>11.507999999999999</v>
      </c>
      <c r="F225">
        <v>12.05</v>
      </c>
      <c r="G225">
        <v>11.587999999999999</v>
      </c>
    </row>
    <row r="226" spans="1:7" x14ac:dyDescent="0.2">
      <c r="A226" s="15">
        <v>42130</v>
      </c>
      <c r="B226">
        <v>9.7070000000000007</v>
      </c>
      <c r="C226">
        <v>10.009</v>
      </c>
      <c r="D226">
        <v>10.401999999999999</v>
      </c>
      <c r="E226">
        <v>10.696999999999999</v>
      </c>
      <c r="F226">
        <v>11.365</v>
      </c>
      <c r="G226">
        <v>11.083</v>
      </c>
    </row>
    <row r="227" spans="1:7" x14ac:dyDescent="0.2">
      <c r="A227" s="15">
        <v>42131</v>
      </c>
      <c r="B227">
        <v>9.6189999999999998</v>
      </c>
      <c r="C227">
        <v>10.643000000000001</v>
      </c>
      <c r="D227">
        <v>10.874000000000001</v>
      </c>
      <c r="E227">
        <v>11.058</v>
      </c>
      <c r="F227">
        <v>11.651</v>
      </c>
      <c r="G227">
        <v>11.863</v>
      </c>
    </row>
    <row r="228" spans="1:7" x14ac:dyDescent="0.2">
      <c r="A228" s="15">
        <v>42132</v>
      </c>
      <c r="B228">
        <v>10.119</v>
      </c>
      <c r="C228">
        <v>11.395</v>
      </c>
      <c r="D228">
        <v>11.43</v>
      </c>
      <c r="E228">
        <v>11.919</v>
      </c>
      <c r="F228">
        <v>12.385999999999999</v>
      </c>
      <c r="G228">
        <v>12.753</v>
      </c>
    </row>
    <row r="229" spans="1:7" x14ac:dyDescent="0.2">
      <c r="A229" s="15">
        <v>42133</v>
      </c>
      <c r="B229">
        <v>10.567</v>
      </c>
      <c r="C229">
        <v>12.09</v>
      </c>
      <c r="D229">
        <v>12.101000000000001</v>
      </c>
      <c r="E229">
        <v>12.526</v>
      </c>
      <c r="F229">
        <v>13.026</v>
      </c>
      <c r="G229">
        <v>13.566000000000001</v>
      </c>
    </row>
    <row r="230" spans="1:7" x14ac:dyDescent="0.2">
      <c r="A230" s="15">
        <v>42134</v>
      </c>
      <c r="B230">
        <v>10.871</v>
      </c>
      <c r="C230">
        <v>12.363</v>
      </c>
      <c r="D230">
        <v>12.509</v>
      </c>
      <c r="E230">
        <v>12.939</v>
      </c>
      <c r="F230">
        <v>13.292999999999999</v>
      </c>
      <c r="G230">
        <v>13.996</v>
      </c>
    </row>
    <row r="231" spans="1:7" x14ac:dyDescent="0.2">
      <c r="A231" s="15">
        <v>42135</v>
      </c>
      <c r="B231">
        <v>10.686</v>
      </c>
      <c r="C231">
        <v>11.425000000000001</v>
      </c>
      <c r="D231">
        <v>12.239000000000001</v>
      </c>
      <c r="E231">
        <v>12.263999999999999</v>
      </c>
      <c r="F231">
        <v>12.609</v>
      </c>
      <c r="G231">
        <v>13.192</v>
      </c>
    </row>
    <row r="232" spans="1:7" x14ac:dyDescent="0.2">
      <c r="A232" s="15">
        <v>42136</v>
      </c>
      <c r="B232">
        <v>10.621</v>
      </c>
      <c r="C232">
        <v>10.784000000000001</v>
      </c>
      <c r="D232">
        <v>11.816000000000001</v>
      </c>
      <c r="E232">
        <v>11.96</v>
      </c>
      <c r="F232">
        <v>12.141999999999999</v>
      </c>
      <c r="G232">
        <v>13.006</v>
      </c>
    </row>
    <row r="233" spans="1:7" x14ac:dyDescent="0.2">
      <c r="A233" s="15">
        <v>42137</v>
      </c>
      <c r="B233">
        <v>10.531000000000001</v>
      </c>
      <c r="C233">
        <v>10.624000000000001</v>
      </c>
      <c r="D233">
        <v>11.545</v>
      </c>
      <c r="E233">
        <v>11.664999999999999</v>
      </c>
      <c r="F233">
        <v>11.99</v>
      </c>
      <c r="G233">
        <v>12.417</v>
      </c>
    </row>
    <row r="234" spans="1:7" x14ac:dyDescent="0.2">
      <c r="A234" s="15">
        <v>42138</v>
      </c>
      <c r="B234">
        <v>10.625</v>
      </c>
      <c r="C234">
        <v>11.23</v>
      </c>
      <c r="D234">
        <v>11.388</v>
      </c>
      <c r="E234">
        <v>12.007</v>
      </c>
      <c r="F234">
        <v>12.159000000000001</v>
      </c>
      <c r="G234">
        <v>12.403</v>
      </c>
    </row>
    <row r="235" spans="1:7" x14ac:dyDescent="0.2">
      <c r="A235" s="15">
        <v>42139</v>
      </c>
      <c r="B235">
        <v>10.641</v>
      </c>
      <c r="C235">
        <v>10.896000000000001</v>
      </c>
      <c r="D235">
        <v>11.401</v>
      </c>
      <c r="E235">
        <v>12.179</v>
      </c>
      <c r="F235">
        <v>12.22</v>
      </c>
      <c r="G235">
        <v>12.801</v>
      </c>
    </row>
    <row r="236" spans="1:7" x14ac:dyDescent="0.2">
      <c r="A236" s="15">
        <v>42140</v>
      </c>
      <c r="B236">
        <v>10.715</v>
      </c>
      <c r="C236">
        <v>10.936999999999999</v>
      </c>
      <c r="D236">
        <v>11.657999999999999</v>
      </c>
      <c r="E236">
        <v>12.321999999999999</v>
      </c>
      <c r="F236">
        <v>12.305999999999999</v>
      </c>
      <c r="G236">
        <v>13.106999999999999</v>
      </c>
    </row>
    <row r="237" spans="1:7" x14ac:dyDescent="0.2">
      <c r="A237" s="15">
        <v>42141</v>
      </c>
      <c r="B237">
        <v>10.795</v>
      </c>
      <c r="C237">
        <v>11.223000000000001</v>
      </c>
      <c r="D237">
        <v>11.798</v>
      </c>
      <c r="E237">
        <v>12.554</v>
      </c>
      <c r="F237">
        <v>12.491</v>
      </c>
      <c r="G237">
        <v>13.375</v>
      </c>
    </row>
    <row r="238" spans="1:7" x14ac:dyDescent="0.2">
      <c r="A238" s="15">
        <v>42142</v>
      </c>
      <c r="B238">
        <v>11.518000000000001</v>
      </c>
      <c r="C238">
        <v>12.436999999999999</v>
      </c>
      <c r="D238">
        <v>12.692</v>
      </c>
      <c r="E238">
        <v>13.522</v>
      </c>
      <c r="F238">
        <v>13.236000000000001</v>
      </c>
      <c r="G238">
        <v>14.289</v>
      </c>
    </row>
    <row r="239" spans="1:7" x14ac:dyDescent="0.2">
      <c r="A239" s="15">
        <v>42143</v>
      </c>
      <c r="B239">
        <v>11.846</v>
      </c>
      <c r="C239">
        <v>12.722</v>
      </c>
      <c r="D239">
        <v>13.442</v>
      </c>
      <c r="E239">
        <v>14.494</v>
      </c>
      <c r="F239">
        <v>13.923999999999999</v>
      </c>
      <c r="G239">
        <v>14.734</v>
      </c>
    </row>
    <row r="240" spans="1:7" x14ac:dyDescent="0.2">
      <c r="A240" s="15">
        <v>42144</v>
      </c>
      <c r="B240">
        <v>11.706</v>
      </c>
      <c r="C240">
        <v>12.911</v>
      </c>
      <c r="D240">
        <v>13.561999999999999</v>
      </c>
      <c r="E240">
        <v>13.737</v>
      </c>
      <c r="F240">
        <v>13.725</v>
      </c>
      <c r="G240">
        <v>14.928000000000001</v>
      </c>
    </row>
    <row r="241" spans="1:7" x14ac:dyDescent="0.2">
      <c r="A241" s="15">
        <v>42145</v>
      </c>
      <c r="B241">
        <v>11.967000000000001</v>
      </c>
      <c r="C241">
        <v>13.616</v>
      </c>
      <c r="D241">
        <v>13.75</v>
      </c>
      <c r="E241">
        <v>14.177</v>
      </c>
      <c r="F241">
        <v>14.407999999999999</v>
      </c>
      <c r="G241">
        <v>15.417</v>
      </c>
    </row>
    <row r="242" spans="1:7" x14ac:dyDescent="0.2">
      <c r="A242" s="15">
        <v>42146</v>
      </c>
      <c r="B242">
        <v>11.491</v>
      </c>
      <c r="C242">
        <v>12.625999999999999</v>
      </c>
      <c r="D242">
        <v>13.395</v>
      </c>
      <c r="E242">
        <v>13.708</v>
      </c>
      <c r="F242">
        <v>14.118</v>
      </c>
      <c r="G242">
        <v>14.662000000000001</v>
      </c>
    </row>
    <row r="243" spans="1:7" x14ac:dyDescent="0.2">
      <c r="A243" s="15">
        <v>42147</v>
      </c>
      <c r="B243">
        <v>11.109</v>
      </c>
      <c r="C243">
        <v>11.874000000000001</v>
      </c>
      <c r="D243">
        <v>12.789</v>
      </c>
      <c r="E243">
        <v>12.912000000000001</v>
      </c>
      <c r="F243">
        <v>12.81</v>
      </c>
      <c r="G243">
        <v>13.673999999999999</v>
      </c>
    </row>
    <row r="244" spans="1:7" x14ac:dyDescent="0.2">
      <c r="A244" s="15">
        <v>42148</v>
      </c>
      <c r="B244">
        <v>11.105</v>
      </c>
      <c r="C244">
        <v>11.898999999999999</v>
      </c>
      <c r="D244">
        <v>12.614000000000001</v>
      </c>
      <c r="E244">
        <v>12.933999999999999</v>
      </c>
      <c r="F244">
        <v>12.394</v>
      </c>
      <c r="G244">
        <v>13.624000000000001</v>
      </c>
    </row>
    <row r="245" spans="1:7" x14ac:dyDescent="0.2">
      <c r="A245" s="15">
        <v>42149</v>
      </c>
      <c r="B245">
        <v>10.984</v>
      </c>
      <c r="C245">
        <v>11.664</v>
      </c>
      <c r="D245">
        <v>12.488</v>
      </c>
      <c r="E245">
        <v>12.654</v>
      </c>
      <c r="F245">
        <v>12.186</v>
      </c>
      <c r="G245">
        <v>13.428000000000001</v>
      </c>
    </row>
    <row r="246" spans="1:7" x14ac:dyDescent="0.2">
      <c r="A246" s="15">
        <v>42150</v>
      </c>
      <c r="B246">
        <v>11.178000000000001</v>
      </c>
      <c r="C246">
        <v>11.96</v>
      </c>
      <c r="D246">
        <v>12.647</v>
      </c>
      <c r="E246">
        <v>13.208</v>
      </c>
      <c r="F246">
        <v>12.552</v>
      </c>
      <c r="G246">
        <v>13.935</v>
      </c>
    </row>
    <row r="247" spans="1:7" x14ac:dyDescent="0.2">
      <c r="A247" s="15">
        <v>42151</v>
      </c>
      <c r="B247">
        <v>11.667999999999999</v>
      </c>
      <c r="C247">
        <v>12.85</v>
      </c>
      <c r="D247">
        <v>13.183999999999999</v>
      </c>
      <c r="E247">
        <v>13.574999999999999</v>
      </c>
      <c r="F247">
        <v>13.11</v>
      </c>
      <c r="G247">
        <v>14.551</v>
      </c>
    </row>
    <row r="248" spans="1:7" x14ac:dyDescent="0.2">
      <c r="A248" s="15">
        <v>42152</v>
      </c>
      <c r="B248">
        <v>12.102</v>
      </c>
      <c r="C248">
        <v>13.917</v>
      </c>
      <c r="D248">
        <v>13.67</v>
      </c>
      <c r="E248">
        <v>14.297000000000001</v>
      </c>
      <c r="F248">
        <v>14.073</v>
      </c>
      <c r="G248">
        <v>15.347</v>
      </c>
    </row>
    <row r="249" spans="1:7" x14ac:dyDescent="0.2">
      <c r="A249" s="15">
        <v>42153</v>
      </c>
      <c r="B249">
        <v>12.427</v>
      </c>
      <c r="C249">
        <v>14.553000000000001</v>
      </c>
      <c r="D249">
        <v>14.121</v>
      </c>
      <c r="E249">
        <v>14.79</v>
      </c>
      <c r="F249">
        <v>15.048</v>
      </c>
      <c r="G249">
        <v>15.856999999999999</v>
      </c>
    </row>
    <row r="250" spans="1:7" x14ac:dyDescent="0.2">
      <c r="A250" s="15">
        <v>42154</v>
      </c>
      <c r="B250">
        <v>11.988</v>
      </c>
      <c r="C250">
        <v>14.183</v>
      </c>
      <c r="D250">
        <v>13.771000000000001</v>
      </c>
      <c r="E250">
        <v>14.148999999999999</v>
      </c>
      <c r="F250">
        <v>14.474</v>
      </c>
      <c r="G250">
        <v>15.146000000000001</v>
      </c>
    </row>
    <row r="251" spans="1:7" x14ac:dyDescent="0.2">
      <c r="A251" s="15">
        <v>42155</v>
      </c>
      <c r="B251">
        <v>11.653</v>
      </c>
      <c r="C251">
        <v>13.62</v>
      </c>
      <c r="D251">
        <v>13.254</v>
      </c>
      <c r="E251">
        <v>13.864000000000001</v>
      </c>
      <c r="F251">
        <v>13.911</v>
      </c>
      <c r="G251">
        <v>14.775</v>
      </c>
    </row>
    <row r="252" spans="1:7" x14ac:dyDescent="0.2">
      <c r="A252" s="15">
        <v>42156</v>
      </c>
      <c r="B252">
        <v>11.356999999999999</v>
      </c>
      <c r="C252">
        <v>12.53</v>
      </c>
      <c r="D252">
        <v>12.932</v>
      </c>
      <c r="E252">
        <v>13.193</v>
      </c>
      <c r="F252">
        <v>13.071</v>
      </c>
      <c r="G252">
        <v>13.891</v>
      </c>
    </row>
    <row r="253" spans="1:7" x14ac:dyDescent="0.2">
      <c r="A253" s="15">
        <v>42157</v>
      </c>
      <c r="B253">
        <v>11.473000000000001</v>
      </c>
      <c r="C253">
        <v>12.211</v>
      </c>
      <c r="D253">
        <v>12.835000000000001</v>
      </c>
      <c r="E253">
        <v>13.103</v>
      </c>
      <c r="F253">
        <v>12.625</v>
      </c>
      <c r="G253">
        <v>13.848000000000001</v>
      </c>
    </row>
    <row r="254" spans="1:7" x14ac:dyDescent="0.2">
      <c r="A254" s="15">
        <v>42158</v>
      </c>
      <c r="B254">
        <v>11.372999999999999</v>
      </c>
      <c r="C254">
        <v>12.044</v>
      </c>
      <c r="D254">
        <v>12.881</v>
      </c>
      <c r="E254">
        <v>13.23</v>
      </c>
      <c r="F254">
        <v>12.66</v>
      </c>
      <c r="G254">
        <v>14.374000000000001</v>
      </c>
    </row>
    <row r="255" spans="1:7" x14ac:dyDescent="0.2">
      <c r="A255" s="15">
        <v>42159</v>
      </c>
      <c r="B255">
        <v>11.625</v>
      </c>
      <c r="C255">
        <v>12.603</v>
      </c>
      <c r="D255">
        <v>12.949</v>
      </c>
      <c r="E255">
        <v>13.491</v>
      </c>
      <c r="F255">
        <v>12.776</v>
      </c>
      <c r="G255">
        <v>14.569000000000001</v>
      </c>
    </row>
    <row r="256" spans="1:7" x14ac:dyDescent="0.2">
      <c r="A256" s="15">
        <v>42160</v>
      </c>
      <c r="B256">
        <v>11.881</v>
      </c>
      <c r="C256">
        <v>13.535</v>
      </c>
      <c r="D256">
        <v>13.334</v>
      </c>
      <c r="E256">
        <v>14.013</v>
      </c>
      <c r="F256">
        <v>13.554</v>
      </c>
      <c r="G256">
        <v>15.279</v>
      </c>
    </row>
    <row r="257" spans="1:7" x14ac:dyDescent="0.2">
      <c r="A257" s="15">
        <v>42161</v>
      </c>
      <c r="B257">
        <v>12.305</v>
      </c>
      <c r="C257">
        <v>14.321999999999999</v>
      </c>
      <c r="D257">
        <v>13.598000000000001</v>
      </c>
      <c r="E257">
        <v>14.583</v>
      </c>
      <c r="F257">
        <v>14.436999999999999</v>
      </c>
      <c r="G257">
        <v>15.867000000000001</v>
      </c>
    </row>
    <row r="258" spans="1:7" x14ac:dyDescent="0.2">
      <c r="A258" s="15">
        <v>42162</v>
      </c>
      <c r="B258">
        <v>12.858000000000001</v>
      </c>
      <c r="C258">
        <v>15.003</v>
      </c>
      <c r="D258">
        <v>14.151999999999999</v>
      </c>
      <c r="E258">
        <v>15.098000000000001</v>
      </c>
      <c r="F258">
        <v>15.135</v>
      </c>
      <c r="G258">
        <v>16.760000000000002</v>
      </c>
    </row>
    <row r="259" spans="1:7" x14ac:dyDescent="0.2">
      <c r="A259" s="15">
        <v>42163</v>
      </c>
      <c r="B259">
        <v>13.113</v>
      </c>
      <c r="C259">
        <v>15.332000000000001</v>
      </c>
      <c r="D259">
        <v>14.323</v>
      </c>
      <c r="E259">
        <v>15.459</v>
      </c>
      <c r="F259">
        <v>15.58</v>
      </c>
      <c r="G259">
        <v>16.899999999999999</v>
      </c>
    </row>
    <row r="260" spans="1:7" x14ac:dyDescent="0.2">
      <c r="A260" s="15">
        <v>42164</v>
      </c>
      <c r="B260">
        <v>13.021000000000001</v>
      </c>
      <c r="C260">
        <v>15.093999999999999</v>
      </c>
      <c r="D260">
        <v>14.006</v>
      </c>
      <c r="E260">
        <v>15.212999999999999</v>
      </c>
      <c r="F260">
        <v>15.403</v>
      </c>
      <c r="G260">
        <v>16.393999999999998</v>
      </c>
    </row>
    <row r="261" spans="1:7" x14ac:dyDescent="0.2">
      <c r="A261" s="15">
        <v>42165</v>
      </c>
      <c r="B261">
        <v>12.727</v>
      </c>
      <c r="C261">
        <v>14.597</v>
      </c>
      <c r="D261">
        <v>13.529</v>
      </c>
      <c r="E261">
        <v>14.773</v>
      </c>
      <c r="F261">
        <v>14.827999999999999</v>
      </c>
      <c r="G261">
        <v>15.938000000000001</v>
      </c>
    </row>
    <row r="262" spans="1:7" x14ac:dyDescent="0.2">
      <c r="A262" s="15">
        <v>42166</v>
      </c>
      <c r="B262">
        <v>12.331</v>
      </c>
      <c r="C262">
        <v>14.465999999999999</v>
      </c>
      <c r="D262">
        <v>13.302</v>
      </c>
      <c r="E262">
        <v>14.417999999999999</v>
      </c>
      <c r="F262">
        <v>15.31</v>
      </c>
      <c r="G262">
        <v>15.667</v>
      </c>
    </row>
    <row r="263" spans="1:7" x14ac:dyDescent="0.2">
      <c r="A263" s="15">
        <v>42167</v>
      </c>
      <c r="B263">
        <v>12.031000000000001</v>
      </c>
      <c r="C263">
        <v>13.627000000000001</v>
      </c>
      <c r="D263">
        <v>12.895</v>
      </c>
      <c r="E263">
        <v>13.847</v>
      </c>
      <c r="F263">
        <v>15.582000000000001</v>
      </c>
      <c r="G263">
        <v>14.814</v>
      </c>
    </row>
    <row r="264" spans="1:7" x14ac:dyDescent="0.2">
      <c r="A264" s="15">
        <v>42168</v>
      </c>
      <c r="B264">
        <v>11.689</v>
      </c>
      <c r="C264">
        <v>12.923999999999999</v>
      </c>
      <c r="D264">
        <v>12.162000000000001</v>
      </c>
      <c r="E264">
        <v>13.279</v>
      </c>
      <c r="F264">
        <v>14.952</v>
      </c>
      <c r="G264">
        <v>14.411</v>
      </c>
    </row>
    <row r="265" spans="1:7" x14ac:dyDescent="0.2">
      <c r="A265" s="15">
        <v>42169</v>
      </c>
      <c r="B265">
        <v>11.853999999999999</v>
      </c>
      <c r="C265">
        <v>13.541</v>
      </c>
      <c r="D265">
        <v>12.419</v>
      </c>
      <c r="E265">
        <v>13.739000000000001</v>
      </c>
      <c r="F265">
        <v>15.526</v>
      </c>
      <c r="G265">
        <v>14.925000000000001</v>
      </c>
    </row>
    <row r="266" spans="1:7" x14ac:dyDescent="0.2">
      <c r="A266" s="15">
        <v>42170</v>
      </c>
      <c r="B266">
        <v>12.26</v>
      </c>
      <c r="C266">
        <v>14.35</v>
      </c>
      <c r="D266">
        <v>13.066000000000001</v>
      </c>
      <c r="E266">
        <v>14.476000000000001</v>
      </c>
      <c r="F266">
        <v>16.396000000000001</v>
      </c>
      <c r="G266">
        <v>15.648</v>
      </c>
    </row>
    <row r="267" spans="1:7" x14ac:dyDescent="0.2">
      <c r="A267" s="15">
        <v>42171</v>
      </c>
      <c r="B267">
        <v>12.289</v>
      </c>
      <c r="C267">
        <v>14.311</v>
      </c>
      <c r="D267">
        <v>12.957000000000001</v>
      </c>
      <c r="E267">
        <v>14.268000000000001</v>
      </c>
      <c r="F267">
        <v>16.378</v>
      </c>
      <c r="G267">
        <v>15.346</v>
      </c>
    </row>
    <row r="268" spans="1:7" x14ac:dyDescent="0.2">
      <c r="A268" s="15">
        <v>42172</v>
      </c>
      <c r="B268">
        <v>12.166</v>
      </c>
      <c r="C268">
        <v>14.183</v>
      </c>
      <c r="D268">
        <v>12.726000000000001</v>
      </c>
      <c r="E268">
        <v>14.01</v>
      </c>
      <c r="F268">
        <v>16.148</v>
      </c>
      <c r="G268">
        <v>15.087</v>
      </c>
    </row>
    <row r="269" spans="1:7" x14ac:dyDescent="0.2">
      <c r="A269" s="15">
        <v>42173</v>
      </c>
      <c r="B269">
        <v>12.35</v>
      </c>
      <c r="C269">
        <v>14.48</v>
      </c>
      <c r="D269">
        <v>12.827999999999999</v>
      </c>
      <c r="E269">
        <v>14.19</v>
      </c>
      <c r="F269">
        <v>16.352</v>
      </c>
      <c r="G269">
        <v>15.034000000000001</v>
      </c>
    </row>
    <row r="270" spans="1:7" x14ac:dyDescent="0.2">
      <c r="A270" s="15">
        <v>42174</v>
      </c>
      <c r="B270">
        <v>12.441000000000001</v>
      </c>
      <c r="C270">
        <v>14.254</v>
      </c>
      <c r="D270">
        <v>12.917</v>
      </c>
      <c r="E270">
        <v>14.426</v>
      </c>
      <c r="F270">
        <v>15.63</v>
      </c>
      <c r="G270">
        <v>15.231</v>
      </c>
    </row>
    <row r="271" spans="1:7" x14ac:dyDescent="0.2">
      <c r="A271" s="15">
        <v>42175</v>
      </c>
      <c r="B271">
        <v>12.005000000000001</v>
      </c>
      <c r="C271">
        <v>13.695</v>
      </c>
      <c r="D271">
        <v>12.722</v>
      </c>
      <c r="E271">
        <v>14.023999999999999</v>
      </c>
      <c r="F271">
        <v>14.461</v>
      </c>
      <c r="G271">
        <v>14.994</v>
      </c>
    </row>
    <row r="272" spans="1:7" x14ac:dyDescent="0.2">
      <c r="A272" s="15">
        <v>42176</v>
      </c>
      <c r="B272">
        <v>12.365</v>
      </c>
      <c r="C272">
        <v>13.824</v>
      </c>
      <c r="D272">
        <v>12.552</v>
      </c>
      <c r="E272">
        <v>14.183999999999999</v>
      </c>
      <c r="F272">
        <v>14.327</v>
      </c>
      <c r="G272">
        <v>15.132999999999999</v>
      </c>
    </row>
    <row r="273" spans="1:7" x14ac:dyDescent="0.2">
      <c r="A273" s="15">
        <v>42177</v>
      </c>
      <c r="B273">
        <v>12.487</v>
      </c>
      <c r="C273">
        <v>13.803000000000001</v>
      </c>
      <c r="D273">
        <v>12.6</v>
      </c>
      <c r="E273">
        <v>14.090999999999999</v>
      </c>
      <c r="F273">
        <v>14.337999999999999</v>
      </c>
      <c r="G273">
        <v>15.204000000000001</v>
      </c>
    </row>
    <row r="274" spans="1:7" x14ac:dyDescent="0.2">
      <c r="A274" s="15">
        <v>42178</v>
      </c>
      <c r="B274">
        <v>12.25</v>
      </c>
      <c r="C274">
        <v>14.052</v>
      </c>
      <c r="D274">
        <v>12.702999999999999</v>
      </c>
      <c r="E274">
        <v>14.113</v>
      </c>
      <c r="F274">
        <v>15.192</v>
      </c>
      <c r="G274">
        <v>15.154</v>
      </c>
    </row>
    <row r="275" spans="1:7" x14ac:dyDescent="0.2">
      <c r="A275" s="15">
        <v>42179</v>
      </c>
      <c r="B275">
        <v>12.403</v>
      </c>
      <c r="C275">
        <v>15.198</v>
      </c>
      <c r="D275">
        <v>13.35</v>
      </c>
      <c r="E275">
        <v>14.568</v>
      </c>
      <c r="F275">
        <v>16.579999999999998</v>
      </c>
      <c r="G275">
        <v>15.590999999999999</v>
      </c>
    </row>
    <row r="276" spans="1:7" x14ac:dyDescent="0.2">
      <c r="A276" s="15">
        <v>42180</v>
      </c>
      <c r="B276">
        <v>12.833</v>
      </c>
      <c r="C276">
        <v>15.023</v>
      </c>
      <c r="D276">
        <v>13.420999999999999</v>
      </c>
      <c r="E276">
        <v>15.071999999999999</v>
      </c>
      <c r="F276">
        <v>16.771000000000001</v>
      </c>
      <c r="G276">
        <v>16.213999999999999</v>
      </c>
    </row>
    <row r="277" spans="1:7" x14ac:dyDescent="0.2">
      <c r="A277" s="15">
        <v>42181</v>
      </c>
      <c r="B277">
        <v>13.423999999999999</v>
      </c>
      <c r="C277">
        <v>15.904999999999999</v>
      </c>
      <c r="D277">
        <v>13.976000000000001</v>
      </c>
      <c r="E277">
        <v>15.881</v>
      </c>
      <c r="F277">
        <v>16.513999999999999</v>
      </c>
      <c r="G277">
        <v>17.285</v>
      </c>
    </row>
    <row r="278" spans="1:7" x14ac:dyDescent="0.2">
      <c r="A278" s="15">
        <v>42182</v>
      </c>
      <c r="B278">
        <v>14.211</v>
      </c>
      <c r="C278">
        <v>16.3</v>
      </c>
      <c r="D278">
        <v>14.259</v>
      </c>
      <c r="E278">
        <v>16.106000000000002</v>
      </c>
      <c r="F278">
        <v>16.806000000000001</v>
      </c>
      <c r="G278">
        <v>17.402000000000001</v>
      </c>
    </row>
    <row r="279" spans="1:7" x14ac:dyDescent="0.2">
      <c r="A279" s="15">
        <v>42183</v>
      </c>
      <c r="B279">
        <v>13.162000000000001</v>
      </c>
      <c r="C279">
        <v>15.445</v>
      </c>
      <c r="D279">
        <v>14.06</v>
      </c>
      <c r="E279">
        <v>15.493</v>
      </c>
      <c r="F279">
        <v>16.036999999999999</v>
      </c>
      <c r="G279">
        <v>16.559999999999999</v>
      </c>
    </row>
    <row r="280" spans="1:7" x14ac:dyDescent="0.2">
      <c r="A280" s="15">
        <v>42184</v>
      </c>
      <c r="B280">
        <v>13.454000000000001</v>
      </c>
      <c r="C280">
        <v>16.3</v>
      </c>
      <c r="D280">
        <v>14.811</v>
      </c>
      <c r="E280">
        <v>16.283999999999999</v>
      </c>
      <c r="F280">
        <v>16.542999999999999</v>
      </c>
      <c r="G280">
        <v>17.667999999999999</v>
      </c>
    </row>
    <row r="281" spans="1:7" x14ac:dyDescent="0.2">
      <c r="A281" s="15">
        <v>42185</v>
      </c>
      <c r="B281">
        <v>13.669</v>
      </c>
      <c r="C281">
        <v>16.652000000000001</v>
      </c>
      <c r="D281">
        <v>14.856</v>
      </c>
      <c r="E281">
        <v>16.385000000000002</v>
      </c>
      <c r="F281">
        <v>16.739000000000001</v>
      </c>
      <c r="G281">
        <v>16.943000000000001</v>
      </c>
    </row>
    <row r="282" spans="1:7" x14ac:dyDescent="0.2">
      <c r="A282" s="15">
        <v>42186</v>
      </c>
      <c r="B282">
        <v>13.768000000000001</v>
      </c>
      <c r="C282">
        <v>16.538</v>
      </c>
      <c r="D282">
        <v>14.347</v>
      </c>
      <c r="E282">
        <v>16.84</v>
      </c>
      <c r="F282">
        <v>16.646000000000001</v>
      </c>
      <c r="G282">
        <v>17.931999999999999</v>
      </c>
    </row>
    <row r="283" spans="1:7" x14ac:dyDescent="0.2">
      <c r="A283" s="15">
        <v>42187</v>
      </c>
      <c r="B283">
        <v>13.936</v>
      </c>
      <c r="C283">
        <v>16.72</v>
      </c>
      <c r="D283">
        <v>14.443</v>
      </c>
      <c r="E283">
        <v>16.571000000000002</v>
      </c>
      <c r="F283">
        <v>17.21</v>
      </c>
      <c r="G283">
        <v>18</v>
      </c>
    </row>
    <row r="284" spans="1:7" x14ac:dyDescent="0.2">
      <c r="A284" s="15">
        <v>42188</v>
      </c>
      <c r="B284">
        <v>14.069000000000001</v>
      </c>
      <c r="C284">
        <v>16.859000000000002</v>
      </c>
      <c r="D284">
        <v>14.484999999999999</v>
      </c>
      <c r="E284">
        <v>16.669</v>
      </c>
      <c r="F284">
        <v>17.387</v>
      </c>
      <c r="G284">
        <v>18.100000000000001</v>
      </c>
    </row>
    <row r="285" spans="1:7" x14ac:dyDescent="0.2">
      <c r="A285" s="15">
        <v>42189</v>
      </c>
      <c r="B285">
        <v>13.951000000000001</v>
      </c>
      <c r="C285">
        <v>16.791</v>
      </c>
      <c r="D285">
        <v>14.209</v>
      </c>
      <c r="E285">
        <v>16.526</v>
      </c>
      <c r="F285">
        <v>17.263000000000002</v>
      </c>
      <c r="G285">
        <v>17.866</v>
      </c>
    </row>
    <row r="286" spans="1:7" x14ac:dyDescent="0.2">
      <c r="A286" s="15">
        <v>42190</v>
      </c>
      <c r="B286">
        <v>13.916</v>
      </c>
      <c r="C286">
        <v>16.154</v>
      </c>
      <c r="D286">
        <v>13.795</v>
      </c>
      <c r="E286">
        <v>15.926</v>
      </c>
      <c r="F286">
        <v>16.622</v>
      </c>
      <c r="G286">
        <v>17.475999999999999</v>
      </c>
    </row>
    <row r="287" spans="1:7" x14ac:dyDescent="0.2">
      <c r="A287" s="15">
        <v>42191</v>
      </c>
      <c r="B287">
        <v>13.840999999999999</v>
      </c>
      <c r="C287">
        <v>16.420000000000002</v>
      </c>
      <c r="D287">
        <v>13.906000000000001</v>
      </c>
      <c r="E287">
        <v>16.158999999999999</v>
      </c>
      <c r="F287">
        <v>16.838000000000001</v>
      </c>
      <c r="G287">
        <v>17.462</v>
      </c>
    </row>
    <row r="288" spans="1:7" x14ac:dyDescent="0.2">
      <c r="A288" s="15">
        <v>42192</v>
      </c>
      <c r="B288">
        <v>13.468</v>
      </c>
      <c r="C288">
        <v>16.117000000000001</v>
      </c>
      <c r="D288">
        <v>13.577999999999999</v>
      </c>
      <c r="E288">
        <v>15.73</v>
      </c>
      <c r="F288">
        <v>16.367000000000001</v>
      </c>
      <c r="G288">
        <v>16.812999999999999</v>
      </c>
    </row>
    <row r="289" spans="1:7" x14ac:dyDescent="0.2">
      <c r="A289" s="15">
        <v>42193</v>
      </c>
      <c r="B289">
        <v>13.500999999999999</v>
      </c>
      <c r="C289">
        <v>16.297000000000001</v>
      </c>
      <c r="D289">
        <v>13.8</v>
      </c>
      <c r="E289">
        <v>15.891</v>
      </c>
      <c r="F289">
        <v>16.021000000000001</v>
      </c>
      <c r="G289">
        <v>16.943999999999999</v>
      </c>
    </row>
    <row r="290" spans="1:7" x14ac:dyDescent="0.2">
      <c r="A290" s="15">
        <v>42194</v>
      </c>
      <c r="B290">
        <v>13.723000000000001</v>
      </c>
      <c r="C290">
        <v>16.478999999999999</v>
      </c>
      <c r="D290">
        <v>14.09</v>
      </c>
      <c r="E290">
        <v>16.064</v>
      </c>
      <c r="F290">
        <v>19.09</v>
      </c>
      <c r="G290">
        <v>17.234999999999999</v>
      </c>
    </row>
    <row r="291" spans="1:7" x14ac:dyDescent="0.2">
      <c r="A291" s="15">
        <v>42195</v>
      </c>
      <c r="B291">
        <v>13.377000000000001</v>
      </c>
      <c r="C291">
        <v>15.304</v>
      </c>
      <c r="D291">
        <v>13.548999999999999</v>
      </c>
      <c r="E291">
        <v>15.323</v>
      </c>
      <c r="F291">
        <v>18.292000000000002</v>
      </c>
      <c r="G291">
        <v>16.518000000000001</v>
      </c>
    </row>
    <row r="292" spans="1:7" x14ac:dyDescent="0.2">
      <c r="A292" s="15">
        <v>42196</v>
      </c>
      <c r="B292">
        <v>12.914</v>
      </c>
      <c r="C292">
        <v>14.494999999999999</v>
      </c>
      <c r="D292">
        <v>13.324999999999999</v>
      </c>
      <c r="E292">
        <v>14.88</v>
      </c>
      <c r="F292">
        <v>16.646000000000001</v>
      </c>
      <c r="G292">
        <v>15.84</v>
      </c>
    </row>
    <row r="293" spans="1:7" x14ac:dyDescent="0.2">
      <c r="A293" s="15">
        <v>42197</v>
      </c>
      <c r="B293">
        <v>13.086</v>
      </c>
      <c r="C293">
        <v>15.09</v>
      </c>
      <c r="D293">
        <v>13.65</v>
      </c>
      <c r="E293">
        <v>15.257</v>
      </c>
      <c r="F293">
        <v>16.045999999999999</v>
      </c>
      <c r="G293">
        <v>16.472000000000001</v>
      </c>
    </row>
    <row r="294" spans="1:7" x14ac:dyDescent="0.2">
      <c r="A294" s="15">
        <v>42198</v>
      </c>
      <c r="B294">
        <v>13.211</v>
      </c>
      <c r="C294">
        <v>15.26</v>
      </c>
      <c r="D294">
        <v>13.56</v>
      </c>
      <c r="E294">
        <v>15.4</v>
      </c>
      <c r="F294">
        <v>15.962999999999999</v>
      </c>
      <c r="G294">
        <v>16.382999999999999</v>
      </c>
    </row>
    <row r="295" spans="1:7" x14ac:dyDescent="0.2">
      <c r="A295" s="15">
        <v>42199</v>
      </c>
      <c r="B295">
        <v>12.976000000000001</v>
      </c>
      <c r="C295">
        <v>15.222</v>
      </c>
      <c r="D295">
        <v>13.315</v>
      </c>
      <c r="E295">
        <v>15.24</v>
      </c>
      <c r="F295">
        <v>15.673999999999999</v>
      </c>
      <c r="G295">
        <v>16.175999999999998</v>
      </c>
    </row>
    <row r="296" spans="1:7" x14ac:dyDescent="0.2">
      <c r="A296" s="15">
        <v>42200</v>
      </c>
      <c r="B296">
        <v>12.885</v>
      </c>
      <c r="C296">
        <v>15.134</v>
      </c>
      <c r="D296">
        <v>13.087</v>
      </c>
      <c r="E296">
        <v>15.006</v>
      </c>
      <c r="F296">
        <v>15.519</v>
      </c>
      <c r="G296">
        <v>16.033000000000001</v>
      </c>
    </row>
    <row r="297" spans="1:7" x14ac:dyDescent="0.2">
      <c r="A297" s="15">
        <v>42201</v>
      </c>
      <c r="B297">
        <v>13.170999999999999</v>
      </c>
      <c r="C297">
        <v>15.538</v>
      </c>
      <c r="D297">
        <v>13.28</v>
      </c>
      <c r="E297">
        <v>15.223000000000001</v>
      </c>
      <c r="F297">
        <v>16.027999999999999</v>
      </c>
      <c r="G297">
        <v>16.364000000000001</v>
      </c>
    </row>
    <row r="298" spans="1:7" x14ac:dyDescent="0.2">
      <c r="A298" s="15">
        <v>42202</v>
      </c>
      <c r="B298">
        <v>12.885999999999999</v>
      </c>
      <c r="C298">
        <v>14.914999999999999</v>
      </c>
      <c r="D298">
        <v>12.87</v>
      </c>
      <c r="E298">
        <v>14.829000000000001</v>
      </c>
      <c r="F298">
        <v>15.584</v>
      </c>
      <c r="G298">
        <v>16.071999999999999</v>
      </c>
    </row>
    <row r="299" spans="1:7" x14ac:dyDescent="0.2">
      <c r="A299" s="15">
        <v>42203</v>
      </c>
      <c r="B299">
        <v>13.228999999999999</v>
      </c>
      <c r="C299">
        <v>15.551</v>
      </c>
      <c r="D299">
        <v>13.41</v>
      </c>
      <c r="E299">
        <v>15.382999999999999</v>
      </c>
      <c r="F299">
        <v>16.167000000000002</v>
      </c>
      <c r="G299">
        <v>16.821999999999999</v>
      </c>
    </row>
    <row r="300" spans="1:7" x14ac:dyDescent="0.2">
      <c r="A300" s="15">
        <v>42204</v>
      </c>
      <c r="B300">
        <v>13.739000000000001</v>
      </c>
      <c r="C300">
        <v>16.337</v>
      </c>
      <c r="D300">
        <v>14.153</v>
      </c>
      <c r="E300">
        <v>16.190999999999999</v>
      </c>
      <c r="F300">
        <v>17.093</v>
      </c>
      <c r="G300">
        <v>17.71</v>
      </c>
    </row>
    <row r="301" spans="1:7" x14ac:dyDescent="0.2">
      <c r="A301" s="15">
        <v>42205</v>
      </c>
      <c r="B301">
        <v>13.733000000000001</v>
      </c>
      <c r="C301">
        <v>16.158999999999999</v>
      </c>
      <c r="D301">
        <v>14.06</v>
      </c>
      <c r="E301">
        <v>16.114999999999998</v>
      </c>
      <c r="F301">
        <v>17.114000000000001</v>
      </c>
      <c r="G301">
        <v>17.471</v>
      </c>
    </row>
    <row r="302" spans="1:7" x14ac:dyDescent="0.2">
      <c r="A302" s="15">
        <v>42206</v>
      </c>
      <c r="B302">
        <v>13.27</v>
      </c>
      <c r="C302">
        <v>15.288</v>
      </c>
      <c r="D302">
        <v>13.347</v>
      </c>
      <c r="E302">
        <v>15.321</v>
      </c>
      <c r="F302">
        <v>16.151</v>
      </c>
      <c r="G302">
        <v>16.039000000000001</v>
      </c>
    </row>
    <row r="303" spans="1:7" x14ac:dyDescent="0.2">
      <c r="A303" s="15">
        <v>42207</v>
      </c>
      <c r="B303">
        <v>12.704000000000001</v>
      </c>
      <c r="C303">
        <v>14.911</v>
      </c>
      <c r="D303">
        <v>12.898999999999999</v>
      </c>
      <c r="E303">
        <v>14.91</v>
      </c>
      <c r="F303">
        <v>15.702999999999999</v>
      </c>
      <c r="G303">
        <v>15.507</v>
      </c>
    </row>
    <row r="304" spans="1:7" x14ac:dyDescent="0.2">
      <c r="A304" s="15">
        <v>42208</v>
      </c>
      <c r="B304">
        <v>12.962999999999999</v>
      </c>
      <c r="C304">
        <v>14.837999999999999</v>
      </c>
      <c r="D304">
        <v>12.946</v>
      </c>
      <c r="E304">
        <v>14.827</v>
      </c>
      <c r="F304">
        <v>15.765000000000001</v>
      </c>
      <c r="G304">
        <v>15.657</v>
      </c>
    </row>
    <row r="305" spans="1:7" x14ac:dyDescent="0.2">
      <c r="A305" s="15">
        <v>42209</v>
      </c>
      <c r="B305">
        <v>12.831</v>
      </c>
      <c r="C305">
        <v>14.233000000000001</v>
      </c>
      <c r="D305">
        <v>12.699</v>
      </c>
      <c r="E305">
        <v>14.413</v>
      </c>
      <c r="F305">
        <v>15.178000000000001</v>
      </c>
      <c r="G305">
        <v>15.183999999999999</v>
      </c>
    </row>
    <row r="306" spans="1:7" x14ac:dyDescent="0.2">
      <c r="A306" s="15">
        <v>42210</v>
      </c>
      <c r="B306">
        <v>12.742000000000001</v>
      </c>
      <c r="C306">
        <v>14.167</v>
      </c>
      <c r="D306">
        <v>13.048</v>
      </c>
      <c r="E306">
        <v>14.494999999999999</v>
      </c>
      <c r="F306">
        <v>15.313000000000001</v>
      </c>
      <c r="G306">
        <v>15.022</v>
      </c>
    </row>
    <row r="307" spans="1:7" x14ac:dyDescent="0.2">
      <c r="A307" s="15">
        <v>42211</v>
      </c>
      <c r="B307">
        <v>12.224</v>
      </c>
      <c r="C307">
        <v>13.869</v>
      </c>
      <c r="D307">
        <v>13.192</v>
      </c>
      <c r="E307">
        <v>14.25</v>
      </c>
      <c r="F307">
        <v>14.695</v>
      </c>
      <c r="G307">
        <v>15.535</v>
      </c>
    </row>
    <row r="308" spans="1:7" x14ac:dyDescent="0.2">
      <c r="A308" s="15">
        <v>42212</v>
      </c>
      <c r="B308">
        <v>11.911</v>
      </c>
      <c r="C308">
        <v>13.561</v>
      </c>
      <c r="D308">
        <v>12.967000000000001</v>
      </c>
      <c r="E308">
        <v>13.987</v>
      </c>
      <c r="F308">
        <v>14.301</v>
      </c>
      <c r="G308">
        <v>15.25</v>
      </c>
    </row>
    <row r="309" spans="1:7" x14ac:dyDescent="0.2">
      <c r="A309" s="15">
        <v>42213</v>
      </c>
      <c r="B309">
        <v>12.348000000000001</v>
      </c>
      <c r="C309">
        <v>14.365</v>
      </c>
      <c r="D309">
        <v>13.252000000000001</v>
      </c>
      <c r="E309">
        <v>14.545999999999999</v>
      </c>
      <c r="F309">
        <v>15.021000000000001</v>
      </c>
      <c r="G309">
        <v>15.954000000000001</v>
      </c>
    </row>
    <row r="310" spans="1:7" x14ac:dyDescent="0.2">
      <c r="A310" s="15">
        <v>42214</v>
      </c>
      <c r="B310">
        <v>12.826000000000001</v>
      </c>
      <c r="C310">
        <v>15.036</v>
      </c>
      <c r="D310">
        <v>13.827</v>
      </c>
      <c r="E310">
        <v>14.986000000000001</v>
      </c>
      <c r="F310">
        <v>15.781000000000001</v>
      </c>
      <c r="G310">
        <v>16.562000000000001</v>
      </c>
    </row>
    <row r="311" spans="1:7" x14ac:dyDescent="0.2">
      <c r="A311" s="15">
        <v>42215</v>
      </c>
      <c r="B311">
        <v>13.058</v>
      </c>
      <c r="C311">
        <v>15.451000000000001</v>
      </c>
      <c r="D311">
        <v>14.135999999999999</v>
      </c>
      <c r="E311">
        <v>15.416</v>
      </c>
      <c r="F311">
        <v>16.236000000000001</v>
      </c>
      <c r="G311">
        <v>16.928000000000001</v>
      </c>
    </row>
    <row r="312" spans="1:7" x14ac:dyDescent="0.2">
      <c r="A312" s="15">
        <v>42216</v>
      </c>
      <c r="B312">
        <v>13.269</v>
      </c>
      <c r="C312">
        <v>15.714</v>
      </c>
      <c r="D312">
        <v>14.221</v>
      </c>
      <c r="E312">
        <v>15.569000000000001</v>
      </c>
      <c r="F312">
        <v>16.606999999999999</v>
      </c>
      <c r="G312">
        <v>16.951000000000001</v>
      </c>
    </row>
    <row r="313" spans="1:7" x14ac:dyDescent="0.2">
      <c r="A313" s="15">
        <v>42217</v>
      </c>
      <c r="B313">
        <v>13.18</v>
      </c>
      <c r="C313">
        <v>15.74</v>
      </c>
      <c r="D313">
        <v>14.087</v>
      </c>
      <c r="E313">
        <v>15.545</v>
      </c>
      <c r="F313">
        <v>16.658000000000001</v>
      </c>
      <c r="G313">
        <v>16.768999999999998</v>
      </c>
    </row>
    <row r="314" spans="1:7" x14ac:dyDescent="0.2">
      <c r="A314" s="15">
        <v>42218</v>
      </c>
      <c r="B314">
        <v>13.153</v>
      </c>
      <c r="C314">
        <v>15.34</v>
      </c>
      <c r="D314">
        <v>13.738</v>
      </c>
      <c r="E314">
        <v>15.46</v>
      </c>
      <c r="F314">
        <v>16.443000000000001</v>
      </c>
      <c r="G314">
        <v>16.760999999999999</v>
      </c>
    </row>
    <row r="315" spans="1:7" x14ac:dyDescent="0.2">
      <c r="A315" s="15">
        <v>42219</v>
      </c>
      <c r="B315">
        <v>13.413</v>
      </c>
      <c r="C315">
        <v>15.329000000000001</v>
      </c>
      <c r="D315">
        <v>13.907</v>
      </c>
      <c r="E315">
        <v>15.62</v>
      </c>
      <c r="F315">
        <v>16.420000000000002</v>
      </c>
      <c r="G315">
        <v>16.898</v>
      </c>
    </row>
    <row r="316" spans="1:7" x14ac:dyDescent="0.2">
      <c r="A316" s="15">
        <v>42220</v>
      </c>
      <c r="B316">
        <v>13.3</v>
      </c>
      <c r="C316">
        <v>15.356999999999999</v>
      </c>
      <c r="D316">
        <v>13.736000000000001</v>
      </c>
      <c r="E316">
        <v>15.465</v>
      </c>
      <c r="F316">
        <v>16.164999999999999</v>
      </c>
      <c r="G316">
        <v>16.48</v>
      </c>
    </row>
    <row r="317" spans="1:7" x14ac:dyDescent="0.2">
      <c r="A317" s="15">
        <v>42221</v>
      </c>
      <c r="B317">
        <v>12.718</v>
      </c>
      <c r="C317">
        <v>14.333</v>
      </c>
      <c r="D317">
        <v>12.785</v>
      </c>
      <c r="E317">
        <v>14.436</v>
      </c>
      <c r="F317">
        <v>15.259</v>
      </c>
      <c r="G317">
        <v>15.048999999999999</v>
      </c>
    </row>
    <row r="318" spans="1:7" x14ac:dyDescent="0.2">
      <c r="A318" s="15">
        <v>42222</v>
      </c>
      <c r="B318">
        <v>12.618</v>
      </c>
      <c r="C318">
        <v>14.721</v>
      </c>
      <c r="D318">
        <v>13.32</v>
      </c>
      <c r="E318">
        <v>14.787000000000001</v>
      </c>
      <c r="F318">
        <v>15.667999999999999</v>
      </c>
      <c r="G318">
        <v>15.584</v>
      </c>
    </row>
    <row r="319" spans="1:7" x14ac:dyDescent="0.2">
      <c r="A319" s="15">
        <v>42223</v>
      </c>
      <c r="B319">
        <v>12.612</v>
      </c>
      <c r="C319">
        <v>14.589</v>
      </c>
      <c r="D319">
        <v>13.419</v>
      </c>
      <c r="E319">
        <v>14.714</v>
      </c>
      <c r="F319">
        <v>15.456</v>
      </c>
      <c r="G319">
        <v>15.670999999999999</v>
      </c>
    </row>
    <row r="320" spans="1:7" x14ac:dyDescent="0.2">
      <c r="A320" s="15">
        <v>42224</v>
      </c>
      <c r="B320">
        <v>12.971</v>
      </c>
      <c r="C320">
        <v>14.753</v>
      </c>
      <c r="D320">
        <v>13.784000000000001</v>
      </c>
      <c r="E320">
        <v>15.051</v>
      </c>
      <c r="F320">
        <v>15.968</v>
      </c>
      <c r="G320">
        <v>15.922000000000001</v>
      </c>
    </row>
    <row r="321" spans="1:7" x14ac:dyDescent="0.2">
      <c r="A321" s="15">
        <v>42225</v>
      </c>
      <c r="B321">
        <v>13.079000000000001</v>
      </c>
      <c r="C321">
        <v>15.499000000000001</v>
      </c>
      <c r="D321">
        <v>14.265000000000001</v>
      </c>
      <c r="E321">
        <v>15.266</v>
      </c>
      <c r="F321">
        <v>16.372</v>
      </c>
      <c r="G321">
        <v>16.37</v>
      </c>
    </row>
    <row r="322" spans="1:7" x14ac:dyDescent="0.2">
      <c r="A322" s="15">
        <v>42226</v>
      </c>
      <c r="B322">
        <v>13.204000000000001</v>
      </c>
      <c r="C322">
        <v>15.625999999999999</v>
      </c>
      <c r="D322">
        <v>14.189</v>
      </c>
      <c r="E322">
        <v>15.443</v>
      </c>
      <c r="F322">
        <v>16.693999999999999</v>
      </c>
      <c r="G322">
        <v>16.484000000000002</v>
      </c>
    </row>
    <row r="323" spans="1:7" x14ac:dyDescent="0.2">
      <c r="A323" s="15">
        <v>42227</v>
      </c>
      <c r="B323">
        <v>13.279</v>
      </c>
      <c r="C323">
        <v>15.574</v>
      </c>
      <c r="D323">
        <v>14.042999999999999</v>
      </c>
      <c r="E323">
        <v>15.536</v>
      </c>
      <c r="F323">
        <v>16.591000000000001</v>
      </c>
      <c r="G323">
        <v>16.466000000000001</v>
      </c>
    </row>
    <row r="324" spans="1:7" x14ac:dyDescent="0.2">
      <c r="A324" s="15">
        <v>42228</v>
      </c>
      <c r="B324">
        <v>13.196</v>
      </c>
      <c r="C324">
        <v>15.535</v>
      </c>
      <c r="D324">
        <v>13.914999999999999</v>
      </c>
      <c r="E324">
        <v>15.260999999999999</v>
      </c>
      <c r="F324">
        <v>16.568000000000001</v>
      </c>
      <c r="G324">
        <v>16.059999999999999</v>
      </c>
    </row>
    <row r="325" spans="1:7" x14ac:dyDescent="0.2">
      <c r="A325" s="15">
        <v>42229</v>
      </c>
      <c r="B325">
        <v>13.518000000000001</v>
      </c>
      <c r="C325">
        <v>15.534000000000001</v>
      </c>
      <c r="D325">
        <v>14.273</v>
      </c>
      <c r="E325">
        <v>15.507</v>
      </c>
      <c r="F325">
        <v>16.523</v>
      </c>
      <c r="G325">
        <v>16.533999999999999</v>
      </c>
    </row>
    <row r="326" spans="1:7" x14ac:dyDescent="0.2">
      <c r="A326" s="15">
        <v>42230</v>
      </c>
      <c r="B326">
        <v>12.972</v>
      </c>
      <c r="C326">
        <v>14.555</v>
      </c>
      <c r="D326">
        <v>13.627000000000001</v>
      </c>
      <c r="E326">
        <v>15.323</v>
      </c>
      <c r="F326">
        <v>15.827999999999999</v>
      </c>
      <c r="G326">
        <v>16.14</v>
      </c>
    </row>
    <row r="327" spans="1:7" x14ac:dyDescent="0.2">
      <c r="A327" s="15">
        <v>42231</v>
      </c>
      <c r="B327">
        <v>12.645</v>
      </c>
      <c r="C327">
        <v>14.143000000000001</v>
      </c>
      <c r="D327">
        <v>14.218999999999999</v>
      </c>
      <c r="E327">
        <v>14.958</v>
      </c>
      <c r="F327">
        <v>15.053000000000001</v>
      </c>
      <c r="G327">
        <v>16.376000000000001</v>
      </c>
    </row>
    <row r="328" spans="1:7" x14ac:dyDescent="0.2">
      <c r="A328" s="15">
        <v>42232</v>
      </c>
      <c r="B328">
        <v>12.41</v>
      </c>
      <c r="C328">
        <v>14.332000000000001</v>
      </c>
      <c r="D328">
        <v>13.759</v>
      </c>
      <c r="E328">
        <v>14.728</v>
      </c>
      <c r="F328">
        <v>15.141</v>
      </c>
      <c r="G328">
        <v>15.928000000000001</v>
      </c>
    </row>
    <row r="329" spans="1:7" x14ac:dyDescent="0.2">
      <c r="A329" s="15">
        <v>42233</v>
      </c>
      <c r="B329">
        <v>12.467000000000001</v>
      </c>
      <c r="C329">
        <v>14.472</v>
      </c>
      <c r="D329">
        <v>13.862</v>
      </c>
      <c r="E329">
        <v>14.696</v>
      </c>
      <c r="F329">
        <v>15.28</v>
      </c>
      <c r="G329">
        <v>15.888999999999999</v>
      </c>
    </row>
    <row r="330" spans="1:7" x14ac:dyDescent="0.2">
      <c r="A330" s="15">
        <v>42234</v>
      </c>
      <c r="B330">
        <v>12.766</v>
      </c>
      <c r="C330">
        <v>14.75</v>
      </c>
      <c r="D330">
        <v>14.09</v>
      </c>
      <c r="E330">
        <v>15.029</v>
      </c>
      <c r="F330">
        <v>15.715</v>
      </c>
      <c r="G330">
        <v>16.225000000000001</v>
      </c>
    </row>
    <row r="331" spans="1:7" x14ac:dyDescent="0.2">
      <c r="A331" s="15">
        <v>42235</v>
      </c>
      <c r="B331">
        <v>13.006</v>
      </c>
      <c r="C331">
        <v>15.3</v>
      </c>
      <c r="D331">
        <v>14.583</v>
      </c>
      <c r="E331">
        <v>15.416</v>
      </c>
      <c r="F331">
        <v>16.369</v>
      </c>
      <c r="G331">
        <v>16.745999999999999</v>
      </c>
    </row>
    <row r="332" spans="1:7" x14ac:dyDescent="0.2">
      <c r="A332" s="15">
        <v>42236</v>
      </c>
      <c r="B332">
        <v>13.111000000000001</v>
      </c>
      <c r="C332">
        <v>14.968999999999999</v>
      </c>
      <c r="D332">
        <v>14.069000000000001</v>
      </c>
      <c r="E332">
        <v>15.179</v>
      </c>
      <c r="F332">
        <v>16.338999999999999</v>
      </c>
      <c r="G332">
        <v>16.087</v>
      </c>
    </row>
    <row r="333" spans="1:7" x14ac:dyDescent="0.2">
      <c r="A333" s="15">
        <v>42237</v>
      </c>
      <c r="B333">
        <v>12.750999999999999</v>
      </c>
      <c r="C333">
        <v>13.926</v>
      </c>
      <c r="D333">
        <v>13.256</v>
      </c>
      <c r="E333">
        <v>14.391</v>
      </c>
      <c r="F333">
        <v>15.166</v>
      </c>
      <c r="G333">
        <v>15.537000000000001</v>
      </c>
    </row>
    <row r="334" spans="1:7" x14ac:dyDescent="0.2">
      <c r="A334" s="15">
        <v>42238</v>
      </c>
      <c r="B334">
        <v>12.102</v>
      </c>
      <c r="C334">
        <v>13.54</v>
      </c>
      <c r="D334">
        <v>12.867000000000001</v>
      </c>
      <c r="E334">
        <v>13.826000000000001</v>
      </c>
      <c r="F334">
        <v>14.368</v>
      </c>
      <c r="G334">
        <v>14.824999999999999</v>
      </c>
    </row>
    <row r="335" spans="1:7" x14ac:dyDescent="0.2">
      <c r="A335" s="15">
        <v>42239</v>
      </c>
      <c r="B335">
        <v>12.013999999999999</v>
      </c>
      <c r="C335">
        <v>13.73</v>
      </c>
      <c r="D335">
        <v>12.933</v>
      </c>
      <c r="E335">
        <v>14</v>
      </c>
      <c r="F335">
        <v>14.555</v>
      </c>
      <c r="G335">
        <v>14.923</v>
      </c>
    </row>
    <row r="336" spans="1:7" x14ac:dyDescent="0.2">
      <c r="A336" s="15">
        <v>42240</v>
      </c>
      <c r="B336">
        <v>11.917999999999999</v>
      </c>
      <c r="C336">
        <v>13.843999999999999</v>
      </c>
      <c r="D336">
        <v>12.865</v>
      </c>
      <c r="E336">
        <v>13.997999999999999</v>
      </c>
      <c r="F336">
        <v>14.584</v>
      </c>
      <c r="G336">
        <v>14.673999999999999</v>
      </c>
    </row>
    <row r="337" spans="1:7" x14ac:dyDescent="0.2">
      <c r="A337" s="15">
        <v>42241</v>
      </c>
      <c r="B337">
        <v>11.663</v>
      </c>
      <c r="C337">
        <v>13.579000000000001</v>
      </c>
      <c r="D337">
        <v>12.397</v>
      </c>
      <c r="E337">
        <v>13.749000000000001</v>
      </c>
      <c r="F337">
        <v>14.368</v>
      </c>
      <c r="G337">
        <v>14.263999999999999</v>
      </c>
    </row>
    <row r="338" spans="1:7" x14ac:dyDescent="0.2">
      <c r="A338" s="15">
        <v>42242</v>
      </c>
      <c r="B338">
        <v>11.903</v>
      </c>
      <c r="C338">
        <v>13.644</v>
      </c>
      <c r="D338">
        <v>12.586</v>
      </c>
      <c r="E338">
        <v>13.888999999999999</v>
      </c>
      <c r="F338">
        <v>14.532999999999999</v>
      </c>
      <c r="G338">
        <v>14.701000000000001</v>
      </c>
    </row>
    <row r="339" spans="1:7" x14ac:dyDescent="0.2">
      <c r="A339" s="15">
        <v>42243</v>
      </c>
      <c r="B339">
        <v>12.260999999999999</v>
      </c>
      <c r="C339">
        <v>14.295</v>
      </c>
      <c r="D339">
        <v>13.289</v>
      </c>
      <c r="E339">
        <v>14.3</v>
      </c>
      <c r="F339">
        <v>15.182</v>
      </c>
      <c r="G339">
        <v>15.227</v>
      </c>
    </row>
    <row r="340" spans="1:7" x14ac:dyDescent="0.2">
      <c r="A340" s="15">
        <v>42244</v>
      </c>
      <c r="B340">
        <v>12.601000000000001</v>
      </c>
      <c r="C340">
        <v>14.532</v>
      </c>
      <c r="D340">
        <v>13.476000000000001</v>
      </c>
      <c r="E340">
        <v>14.622</v>
      </c>
      <c r="F340">
        <v>15.736000000000001</v>
      </c>
      <c r="G340">
        <v>15.586</v>
      </c>
    </row>
    <row r="341" spans="1:7" x14ac:dyDescent="0.2">
      <c r="A341" s="15">
        <v>42245</v>
      </c>
      <c r="B341">
        <v>12.641999999999999</v>
      </c>
      <c r="C341">
        <v>14.462999999999999</v>
      </c>
      <c r="D341">
        <v>13.869</v>
      </c>
      <c r="E341">
        <v>15.195</v>
      </c>
      <c r="F341">
        <v>15.692</v>
      </c>
      <c r="G341">
        <v>16.068000000000001</v>
      </c>
    </row>
    <row r="342" spans="1:7" x14ac:dyDescent="0.2">
      <c r="A342" s="15">
        <v>42246</v>
      </c>
      <c r="B342">
        <v>12.88</v>
      </c>
      <c r="C342">
        <v>14.055999999999999</v>
      </c>
      <c r="D342">
        <v>14.535</v>
      </c>
      <c r="E342">
        <v>15.696999999999999</v>
      </c>
      <c r="F342">
        <v>15.096</v>
      </c>
      <c r="G342">
        <v>16.291</v>
      </c>
    </row>
    <row r="343" spans="1:7" x14ac:dyDescent="0.2">
      <c r="A343" s="15">
        <v>42247</v>
      </c>
      <c r="B343">
        <v>12.611000000000001</v>
      </c>
      <c r="C343">
        <v>13.417</v>
      </c>
      <c r="D343">
        <v>14.445</v>
      </c>
      <c r="E343">
        <v>15.214</v>
      </c>
      <c r="F343">
        <v>14.41</v>
      </c>
      <c r="G343">
        <v>15.487</v>
      </c>
    </row>
    <row r="344" spans="1:7" x14ac:dyDescent="0.2">
      <c r="A344" s="15">
        <v>42248</v>
      </c>
      <c r="B344">
        <v>12.625</v>
      </c>
      <c r="C344">
        <v>13.4</v>
      </c>
      <c r="D344">
        <v>14.401999999999999</v>
      </c>
      <c r="E344">
        <v>14.98</v>
      </c>
      <c r="F344">
        <v>14.356</v>
      </c>
      <c r="G344">
        <v>15.250999999999999</v>
      </c>
    </row>
    <row r="345" spans="1:7" x14ac:dyDescent="0.2">
      <c r="A345" s="15">
        <v>42249</v>
      </c>
      <c r="B345">
        <v>12.206</v>
      </c>
      <c r="C345">
        <v>13.622</v>
      </c>
      <c r="D345">
        <v>14.077999999999999</v>
      </c>
      <c r="E345">
        <v>14.647</v>
      </c>
      <c r="F345">
        <v>14.071</v>
      </c>
      <c r="G345">
        <v>15.262</v>
      </c>
    </row>
    <row r="346" spans="1:7" x14ac:dyDescent="0.2">
      <c r="A346" s="15">
        <v>42250</v>
      </c>
      <c r="B346">
        <v>11.144</v>
      </c>
      <c r="C346">
        <v>12.632999999999999</v>
      </c>
      <c r="D346">
        <v>13.337999999999999</v>
      </c>
      <c r="E346">
        <v>13.611000000000001</v>
      </c>
      <c r="F346">
        <v>13.012</v>
      </c>
      <c r="G346">
        <v>14.506</v>
      </c>
    </row>
    <row r="347" spans="1:7" x14ac:dyDescent="0.2">
      <c r="A347" s="15">
        <v>42251</v>
      </c>
      <c r="B347">
        <v>11.146000000000001</v>
      </c>
      <c r="C347">
        <v>12.231999999999999</v>
      </c>
      <c r="D347">
        <v>12.352</v>
      </c>
      <c r="E347">
        <v>12.625999999999999</v>
      </c>
      <c r="F347">
        <v>12.843999999999999</v>
      </c>
      <c r="G347">
        <v>13.627000000000001</v>
      </c>
    </row>
    <row r="348" spans="1:7" x14ac:dyDescent="0.2">
      <c r="A348" s="15">
        <v>42252</v>
      </c>
      <c r="B348">
        <v>10.614000000000001</v>
      </c>
      <c r="C348">
        <v>11.71</v>
      </c>
      <c r="D348">
        <v>11.96</v>
      </c>
      <c r="E348">
        <v>12.265000000000001</v>
      </c>
      <c r="F348">
        <v>12.542999999999999</v>
      </c>
      <c r="G348">
        <v>13.042</v>
      </c>
    </row>
    <row r="349" spans="1:7" x14ac:dyDescent="0.2">
      <c r="A349" s="15">
        <v>42253</v>
      </c>
      <c r="B349">
        <v>11.071</v>
      </c>
      <c r="C349">
        <v>12.052</v>
      </c>
      <c r="D349">
        <v>12.347</v>
      </c>
      <c r="E349">
        <v>13.157</v>
      </c>
      <c r="F349">
        <v>13.148</v>
      </c>
      <c r="G349">
        <v>13.656000000000001</v>
      </c>
    </row>
    <row r="350" spans="1:7" x14ac:dyDescent="0.2">
      <c r="A350" s="15">
        <v>42254</v>
      </c>
      <c r="B350">
        <v>11.613</v>
      </c>
      <c r="C350">
        <v>12.896000000000001</v>
      </c>
      <c r="D350">
        <v>13.082000000000001</v>
      </c>
      <c r="E350">
        <v>13.888</v>
      </c>
      <c r="F350">
        <v>13.941000000000001</v>
      </c>
      <c r="G350">
        <v>14.102</v>
      </c>
    </row>
    <row r="351" spans="1:7" x14ac:dyDescent="0.2">
      <c r="A351" s="15">
        <v>42255</v>
      </c>
      <c r="B351">
        <v>11.589</v>
      </c>
      <c r="C351">
        <v>12.968999999999999</v>
      </c>
      <c r="D351">
        <v>13.166</v>
      </c>
      <c r="E351">
        <v>13.801</v>
      </c>
      <c r="F351">
        <v>14.159000000000001</v>
      </c>
      <c r="G351">
        <v>14.445</v>
      </c>
    </row>
    <row r="352" spans="1:7" x14ac:dyDescent="0.2">
      <c r="A352" s="15">
        <v>42256</v>
      </c>
      <c r="B352">
        <v>11.87</v>
      </c>
      <c r="C352">
        <v>13.458</v>
      </c>
      <c r="D352">
        <v>13.286</v>
      </c>
      <c r="E352">
        <v>13.991</v>
      </c>
      <c r="F352">
        <v>14.773999999999999</v>
      </c>
      <c r="G352">
        <v>14.9</v>
      </c>
    </row>
    <row r="353" spans="1:7" x14ac:dyDescent="0.2">
      <c r="A353" s="15">
        <v>42257</v>
      </c>
      <c r="B353">
        <v>11.965999999999999</v>
      </c>
      <c r="C353">
        <v>13.45</v>
      </c>
      <c r="D353">
        <v>13.193</v>
      </c>
      <c r="E353">
        <v>14.138</v>
      </c>
      <c r="F353">
        <v>14.602</v>
      </c>
      <c r="G353">
        <v>15.112</v>
      </c>
    </row>
    <row r="354" spans="1:7" x14ac:dyDescent="0.2">
      <c r="A354" s="15">
        <v>42258</v>
      </c>
      <c r="B354">
        <v>11.939</v>
      </c>
      <c r="C354">
        <v>13.657999999999999</v>
      </c>
      <c r="D354">
        <v>13.509</v>
      </c>
      <c r="E354">
        <v>14.262</v>
      </c>
      <c r="F354">
        <v>14.895</v>
      </c>
      <c r="G354">
        <v>15.238</v>
      </c>
    </row>
    <row r="355" spans="1:7" x14ac:dyDescent="0.2">
      <c r="A355" s="15">
        <v>42259</v>
      </c>
      <c r="B355">
        <v>12.057</v>
      </c>
      <c r="C355">
        <v>13.946</v>
      </c>
      <c r="D355">
        <v>13.848000000000001</v>
      </c>
      <c r="E355">
        <v>14.379</v>
      </c>
      <c r="F355">
        <v>15.209</v>
      </c>
      <c r="G355">
        <v>15.254</v>
      </c>
    </row>
    <row r="356" spans="1:7" x14ac:dyDescent="0.2">
      <c r="A356" s="15">
        <v>42260</v>
      </c>
      <c r="B356">
        <v>12.135999999999999</v>
      </c>
      <c r="C356">
        <v>13.563000000000001</v>
      </c>
      <c r="D356">
        <v>13.435</v>
      </c>
      <c r="E356">
        <v>14.052</v>
      </c>
      <c r="F356">
        <v>14.962999999999999</v>
      </c>
      <c r="G356">
        <v>14.798</v>
      </c>
    </row>
    <row r="357" spans="1:7" x14ac:dyDescent="0.2">
      <c r="A357" s="15">
        <v>42261</v>
      </c>
      <c r="B357">
        <v>11.548999999999999</v>
      </c>
      <c r="C357">
        <v>12.7</v>
      </c>
      <c r="D357">
        <v>12.536</v>
      </c>
      <c r="E357">
        <v>12.904</v>
      </c>
      <c r="F357">
        <v>13.52</v>
      </c>
      <c r="G357">
        <v>13.558</v>
      </c>
    </row>
    <row r="358" spans="1:7" x14ac:dyDescent="0.2">
      <c r="A358" s="15">
        <v>42262</v>
      </c>
      <c r="B358">
        <v>10.404999999999999</v>
      </c>
      <c r="C358">
        <v>11.973000000000001</v>
      </c>
      <c r="D358">
        <v>11.981</v>
      </c>
      <c r="E358">
        <v>12.391</v>
      </c>
      <c r="F358">
        <v>12.875</v>
      </c>
      <c r="G358">
        <v>13.085000000000001</v>
      </c>
    </row>
    <row r="359" spans="1:7" x14ac:dyDescent="0.2">
      <c r="A359" s="15">
        <v>42263</v>
      </c>
      <c r="B359">
        <v>10.77</v>
      </c>
      <c r="C359">
        <v>11.881</v>
      </c>
      <c r="D359">
        <v>11.536</v>
      </c>
      <c r="E359">
        <v>12.131</v>
      </c>
      <c r="F359">
        <v>12.718</v>
      </c>
      <c r="G359">
        <v>12.779</v>
      </c>
    </row>
    <row r="360" spans="1:7" x14ac:dyDescent="0.2">
      <c r="A360" s="15">
        <v>42264</v>
      </c>
      <c r="B360">
        <v>11.343</v>
      </c>
      <c r="C360">
        <v>12.414</v>
      </c>
      <c r="D360">
        <v>12.192</v>
      </c>
      <c r="E360">
        <v>12.923</v>
      </c>
      <c r="F360">
        <v>13.51</v>
      </c>
      <c r="G360">
        <v>14.879</v>
      </c>
    </row>
    <row r="361" spans="1:7" x14ac:dyDescent="0.2">
      <c r="A361" s="15">
        <v>42265</v>
      </c>
      <c r="B361">
        <v>11.468</v>
      </c>
      <c r="C361">
        <v>12.525</v>
      </c>
      <c r="D361">
        <v>12.907</v>
      </c>
      <c r="E361">
        <v>12.928000000000001</v>
      </c>
      <c r="F361">
        <v>13.397</v>
      </c>
      <c r="G361">
        <v>17.742999999999999</v>
      </c>
    </row>
    <row r="362" spans="1:7" x14ac:dyDescent="0.2">
      <c r="A362" s="15">
        <v>42266</v>
      </c>
      <c r="B362">
        <v>11.961</v>
      </c>
      <c r="C362">
        <v>12.904999999999999</v>
      </c>
      <c r="D362">
        <v>13.442</v>
      </c>
      <c r="E362">
        <v>13.44</v>
      </c>
      <c r="F362">
        <v>14.066000000000001</v>
      </c>
      <c r="G362">
        <v>20.792999999999999</v>
      </c>
    </row>
    <row r="363" spans="1:7" x14ac:dyDescent="0.2">
      <c r="A363" s="15">
        <v>42267</v>
      </c>
      <c r="B363">
        <v>12.477</v>
      </c>
      <c r="C363">
        <v>13.504</v>
      </c>
      <c r="D363">
        <v>14.086</v>
      </c>
      <c r="E363">
        <v>14.294</v>
      </c>
      <c r="F363">
        <v>14.981999999999999</v>
      </c>
      <c r="G363">
        <v>21.603999999999999</v>
      </c>
    </row>
    <row r="364" spans="1:7" x14ac:dyDescent="0.2">
      <c r="A364" s="15">
        <v>42268</v>
      </c>
      <c r="B364">
        <v>11.904</v>
      </c>
      <c r="C364">
        <v>13.15</v>
      </c>
      <c r="D364">
        <v>13.414999999999999</v>
      </c>
      <c r="E364">
        <v>13.358000000000001</v>
      </c>
      <c r="F364">
        <v>16.742999999999999</v>
      </c>
      <c r="G364">
        <v>19.945</v>
      </c>
    </row>
    <row r="365" spans="1:7" x14ac:dyDescent="0.2">
      <c r="A365" s="15">
        <v>42269</v>
      </c>
      <c r="B365">
        <v>10.683999999999999</v>
      </c>
      <c r="C365">
        <v>11.393000000000001</v>
      </c>
      <c r="D365">
        <v>15.635</v>
      </c>
      <c r="E365">
        <v>11.625999999999999</v>
      </c>
      <c r="F365">
        <v>18.951000000000001</v>
      </c>
      <c r="G365">
        <v>19.052</v>
      </c>
    </row>
    <row r="366" spans="1:7" x14ac:dyDescent="0.2">
      <c r="A366" s="15">
        <v>42270</v>
      </c>
      <c r="B366">
        <v>10.202</v>
      </c>
      <c r="C366">
        <v>10.981999999999999</v>
      </c>
      <c r="D366">
        <v>19.312000000000001</v>
      </c>
      <c r="E366">
        <v>14.391</v>
      </c>
      <c r="F366">
        <v>19.073</v>
      </c>
      <c r="G366">
        <v>19.175999999999998</v>
      </c>
    </row>
    <row r="367" spans="1:7" x14ac:dyDescent="0.2">
      <c r="A367" s="15">
        <v>42271</v>
      </c>
      <c r="B367">
        <v>10.867000000000001</v>
      </c>
      <c r="C367">
        <v>11.733000000000001</v>
      </c>
      <c r="D367">
        <v>20.818999999999999</v>
      </c>
      <c r="E367">
        <v>20.966999999999999</v>
      </c>
      <c r="F367">
        <v>21.001999999999999</v>
      </c>
      <c r="G367">
        <v>21.039000000000001</v>
      </c>
    </row>
    <row r="368" spans="1:7" x14ac:dyDescent="0.2">
      <c r="A368" s="15">
        <v>42272</v>
      </c>
      <c r="B368">
        <v>11.224</v>
      </c>
      <c r="C368">
        <v>12.201000000000001</v>
      </c>
      <c r="D368">
        <v>23.126000000000001</v>
      </c>
      <c r="E368">
        <v>23.152999999999999</v>
      </c>
      <c r="F368">
        <v>23.123999999999999</v>
      </c>
      <c r="G368">
        <v>23.082999999999998</v>
      </c>
    </row>
    <row r="369" spans="1:3" x14ac:dyDescent="0.2">
      <c r="A369" s="15">
        <v>42273</v>
      </c>
      <c r="B369">
        <v>11.14</v>
      </c>
      <c r="C369">
        <v>11.83</v>
      </c>
    </row>
    <row r="370" spans="1:3" x14ac:dyDescent="0.2">
      <c r="A370" s="15">
        <v>42274</v>
      </c>
      <c r="B370">
        <v>9.9009999999999998</v>
      </c>
      <c r="C370">
        <v>10.648</v>
      </c>
    </row>
    <row r="371" spans="1:3" x14ac:dyDescent="0.2">
      <c r="A371" s="15">
        <v>42275</v>
      </c>
      <c r="B371">
        <v>9.7629999999999999</v>
      </c>
      <c r="C371">
        <v>10.301</v>
      </c>
    </row>
    <row r="372" spans="1:3" x14ac:dyDescent="0.2">
      <c r="A372" s="15">
        <v>42276</v>
      </c>
      <c r="B372">
        <v>9.8759999999999994</v>
      </c>
      <c r="C372">
        <v>10.417</v>
      </c>
    </row>
    <row r="373" spans="1:3" x14ac:dyDescent="0.2">
      <c r="A373" s="15">
        <v>42277</v>
      </c>
      <c r="B373">
        <v>10.257999999999999</v>
      </c>
      <c r="C373">
        <v>10.634</v>
      </c>
    </row>
    <row r="374" spans="1:3" x14ac:dyDescent="0.2">
      <c r="A374" s="15">
        <v>42278</v>
      </c>
      <c r="B374">
        <v>10.284000000000001</v>
      </c>
      <c r="C374">
        <v>10.731</v>
      </c>
    </row>
    <row r="375" spans="1:3" x14ac:dyDescent="0.2">
      <c r="A375" s="15">
        <v>42279</v>
      </c>
      <c r="B375">
        <v>10.577</v>
      </c>
      <c r="C375">
        <v>10.768000000000001</v>
      </c>
    </row>
    <row r="376" spans="1:3" x14ac:dyDescent="0.2">
      <c r="A376" s="15">
        <v>42280</v>
      </c>
      <c r="B376">
        <v>10.631</v>
      </c>
      <c r="C376">
        <v>11.518000000000001</v>
      </c>
    </row>
    <row r="377" spans="1:3" x14ac:dyDescent="0.2">
      <c r="A377" s="15">
        <v>42281</v>
      </c>
      <c r="B377">
        <v>10.087999999999999</v>
      </c>
      <c r="C377">
        <v>11.087</v>
      </c>
    </row>
    <row r="378" spans="1:3" x14ac:dyDescent="0.2">
      <c r="A378" s="15">
        <v>42282</v>
      </c>
      <c r="B378">
        <v>9.9659999999999993</v>
      </c>
      <c r="C378">
        <v>16.689</v>
      </c>
    </row>
    <row r="379" spans="1:3" x14ac:dyDescent="0.2">
      <c r="A379" s="15">
        <v>42283</v>
      </c>
      <c r="B379">
        <v>10.130000000000001</v>
      </c>
      <c r="C379">
        <v>22.004999999999999</v>
      </c>
    </row>
    <row r="380" spans="1:3" x14ac:dyDescent="0.2">
      <c r="A380" s="15">
        <v>42284</v>
      </c>
      <c r="B380">
        <v>10.766999999999999</v>
      </c>
    </row>
    <row r="381" spans="1:3" x14ac:dyDescent="0.2">
      <c r="A381" s="15">
        <v>42285</v>
      </c>
      <c r="B381">
        <v>11.007999999999999</v>
      </c>
    </row>
    <row r="382" spans="1:3" x14ac:dyDescent="0.2">
      <c r="A382" s="15">
        <v>42286</v>
      </c>
      <c r="B382">
        <v>10.917</v>
      </c>
    </row>
    <row r="383" spans="1:3" x14ac:dyDescent="0.2">
      <c r="A383" s="15">
        <v>42287</v>
      </c>
      <c r="B383">
        <v>11.648</v>
      </c>
    </row>
    <row r="384" spans="1:3" x14ac:dyDescent="0.2">
      <c r="A384" s="15">
        <v>42288</v>
      </c>
      <c r="B384">
        <v>11.004</v>
      </c>
    </row>
    <row r="385" spans="1:2" x14ac:dyDescent="0.2">
      <c r="A385" s="15">
        <v>42289</v>
      </c>
      <c r="B385">
        <v>10.538</v>
      </c>
    </row>
    <row r="386" spans="1:2" x14ac:dyDescent="0.2">
      <c r="A386" s="15">
        <v>42290</v>
      </c>
      <c r="B386">
        <v>14.112</v>
      </c>
    </row>
    <row r="387" spans="1:2" x14ac:dyDescent="0.2">
      <c r="A387" s="15">
        <v>42291</v>
      </c>
      <c r="B387">
        <v>19.896000000000001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30" workbookViewId="0">
      <selection activeCell="G41" sqref="G41"/>
    </sheetView>
  </sheetViews>
  <sheetFormatPr baseColWidth="10" defaultRowHeight="16" x14ac:dyDescent="0.2"/>
  <cols>
    <col min="1" max="1" width="18.83203125" customWidth="1"/>
  </cols>
  <sheetData>
    <row r="1" spans="1:12" x14ac:dyDescent="0.2">
      <c r="A1" t="s">
        <v>3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12" x14ac:dyDescent="0.2">
      <c r="A2" s="15">
        <v>42193</v>
      </c>
      <c r="C2">
        <v>16.297000000000001</v>
      </c>
      <c r="D2">
        <v>13.8</v>
      </c>
      <c r="F2">
        <v>16.021000000000001</v>
      </c>
    </row>
    <row r="3" spans="1:12" x14ac:dyDescent="0.2">
      <c r="A3" s="15">
        <v>42194</v>
      </c>
      <c r="C3">
        <v>16.478999999999999</v>
      </c>
      <c r="D3">
        <v>14.09</v>
      </c>
      <c r="F3">
        <v>19.09</v>
      </c>
    </row>
    <row r="4" spans="1:12" x14ac:dyDescent="0.2">
      <c r="A4" s="15">
        <v>42195</v>
      </c>
      <c r="C4">
        <v>15.304</v>
      </c>
      <c r="D4">
        <v>13.548999999999999</v>
      </c>
      <c r="F4">
        <v>18.292000000000002</v>
      </c>
    </row>
    <row r="5" spans="1:12" x14ac:dyDescent="0.2">
      <c r="A5" s="15">
        <v>42196</v>
      </c>
      <c r="C5">
        <v>14.494999999999999</v>
      </c>
      <c r="D5">
        <v>13.324999999999999</v>
      </c>
      <c r="F5">
        <v>16.646000000000001</v>
      </c>
    </row>
    <row r="6" spans="1:12" x14ac:dyDescent="0.2">
      <c r="A6" s="15">
        <v>42197</v>
      </c>
      <c r="C6">
        <v>15.09</v>
      </c>
      <c r="D6">
        <v>13.65</v>
      </c>
      <c r="F6">
        <v>16.045999999999999</v>
      </c>
    </row>
    <row r="7" spans="1:12" x14ac:dyDescent="0.2">
      <c r="A7" s="15">
        <v>42198</v>
      </c>
      <c r="C7">
        <v>15.26</v>
      </c>
      <c r="D7">
        <v>13.56</v>
      </c>
      <c r="F7">
        <v>15.962999999999999</v>
      </c>
    </row>
    <row r="8" spans="1:12" x14ac:dyDescent="0.2">
      <c r="A8" s="15">
        <v>42199</v>
      </c>
      <c r="C8">
        <v>15.222</v>
      </c>
      <c r="D8">
        <v>13.315</v>
      </c>
      <c r="F8">
        <v>15.673999999999999</v>
      </c>
    </row>
    <row r="9" spans="1:12" x14ac:dyDescent="0.2">
      <c r="A9" s="15">
        <v>42200</v>
      </c>
      <c r="C9">
        <v>15.134</v>
      </c>
      <c r="D9">
        <v>13.087</v>
      </c>
      <c r="E9">
        <v>15.006</v>
      </c>
      <c r="F9">
        <v>15.519</v>
      </c>
      <c r="G9">
        <v>16.033000000000001</v>
      </c>
    </row>
    <row r="10" spans="1:12" x14ac:dyDescent="0.2">
      <c r="A10" s="15">
        <v>42201</v>
      </c>
      <c r="B10">
        <v>13.170999999999999</v>
      </c>
      <c r="C10">
        <v>15.538</v>
      </c>
      <c r="D10">
        <v>13.28</v>
      </c>
      <c r="E10">
        <v>15.223000000000001</v>
      </c>
      <c r="F10">
        <v>16.027999999999999</v>
      </c>
      <c r="G10">
        <v>16.364000000000001</v>
      </c>
    </row>
    <row r="11" spans="1:12" x14ac:dyDescent="0.2">
      <c r="A11" s="15">
        <v>42202</v>
      </c>
      <c r="B11">
        <v>12.885999999999999</v>
      </c>
      <c r="C11">
        <v>14.914999999999999</v>
      </c>
      <c r="D11">
        <v>12.87</v>
      </c>
      <c r="E11">
        <v>14.829000000000001</v>
      </c>
      <c r="F11">
        <v>15.584</v>
      </c>
      <c r="G11">
        <v>16.071999999999999</v>
      </c>
    </row>
    <row r="12" spans="1:12" x14ac:dyDescent="0.2">
      <c r="A12" s="15">
        <v>42203</v>
      </c>
      <c r="B12">
        <v>13.228999999999999</v>
      </c>
      <c r="C12">
        <v>15.551</v>
      </c>
      <c r="D12">
        <v>13.41</v>
      </c>
      <c r="E12">
        <v>15.382999999999999</v>
      </c>
      <c r="F12">
        <v>16.167000000000002</v>
      </c>
      <c r="G12">
        <v>16.821999999999999</v>
      </c>
    </row>
    <row r="13" spans="1:12" x14ac:dyDescent="0.2">
      <c r="A13" s="15">
        <v>42204</v>
      </c>
      <c r="B13">
        <v>13.739000000000001</v>
      </c>
      <c r="C13">
        <v>16.337</v>
      </c>
      <c r="D13">
        <v>14.153</v>
      </c>
      <c r="E13">
        <v>16.190999999999999</v>
      </c>
      <c r="F13">
        <v>17.093</v>
      </c>
      <c r="G13">
        <v>17.71</v>
      </c>
    </row>
    <row r="14" spans="1:12" x14ac:dyDescent="0.2">
      <c r="A14" s="15">
        <v>42205</v>
      </c>
      <c r="B14">
        <v>13.733000000000001</v>
      </c>
      <c r="C14">
        <v>16.158999999999999</v>
      </c>
      <c r="D14">
        <v>14.06</v>
      </c>
      <c r="E14">
        <v>16.114999999999998</v>
      </c>
      <c r="F14">
        <v>17.114000000000001</v>
      </c>
      <c r="G14">
        <v>17.471</v>
      </c>
    </row>
    <row r="15" spans="1:12" x14ac:dyDescent="0.2">
      <c r="A15" s="15">
        <v>42206</v>
      </c>
      <c r="B15">
        <v>13.27</v>
      </c>
      <c r="C15">
        <v>15.288</v>
      </c>
      <c r="D15">
        <v>13.347</v>
      </c>
      <c r="E15">
        <v>15.321</v>
      </c>
      <c r="F15">
        <v>16.151</v>
      </c>
      <c r="G15">
        <v>16.039000000000001</v>
      </c>
      <c r="K15">
        <f>52/3</f>
        <v>17.333333333333332</v>
      </c>
      <c r="L15">
        <f>K15*2</f>
        <v>34.666666666666664</v>
      </c>
    </row>
    <row r="16" spans="1:12" x14ac:dyDescent="0.2">
      <c r="A16" s="15">
        <v>42207</v>
      </c>
      <c r="B16">
        <v>12.704000000000001</v>
      </c>
      <c r="C16">
        <v>14.911</v>
      </c>
      <c r="D16">
        <v>12.898999999999999</v>
      </c>
      <c r="E16">
        <v>14.91</v>
      </c>
      <c r="F16">
        <v>15.702999999999999</v>
      </c>
      <c r="G16">
        <v>15.507</v>
      </c>
      <c r="K16">
        <f>3*7</f>
        <v>21</v>
      </c>
      <c r="L16">
        <v>21</v>
      </c>
    </row>
    <row r="17" spans="1:12" x14ac:dyDescent="0.2">
      <c r="A17" s="15">
        <v>42208</v>
      </c>
      <c r="B17">
        <v>12.962999999999999</v>
      </c>
      <c r="C17">
        <v>14.837999999999999</v>
      </c>
      <c r="D17">
        <v>12.946</v>
      </c>
      <c r="E17">
        <v>14.827</v>
      </c>
      <c r="F17">
        <v>15.765000000000001</v>
      </c>
      <c r="G17">
        <v>15.657</v>
      </c>
      <c r="L17">
        <v>15</v>
      </c>
    </row>
    <row r="18" spans="1:12" x14ac:dyDescent="0.2">
      <c r="A18" s="15">
        <v>42209</v>
      </c>
      <c r="B18">
        <v>12.831</v>
      </c>
      <c r="C18">
        <v>14.233000000000001</v>
      </c>
      <c r="D18">
        <v>12.699</v>
      </c>
      <c r="E18">
        <v>14.413</v>
      </c>
      <c r="F18">
        <v>15.178000000000001</v>
      </c>
      <c r="G18">
        <v>15.183999999999999</v>
      </c>
      <c r="L18">
        <v>14</v>
      </c>
    </row>
    <row r="19" spans="1:12" x14ac:dyDescent="0.2">
      <c r="A19" s="15">
        <v>42210</v>
      </c>
      <c r="B19">
        <v>12.742000000000001</v>
      </c>
      <c r="C19">
        <v>14.167</v>
      </c>
      <c r="D19">
        <v>13.048</v>
      </c>
      <c r="E19">
        <v>14.494999999999999</v>
      </c>
      <c r="F19">
        <v>15.313000000000001</v>
      </c>
      <c r="G19">
        <v>15.022</v>
      </c>
      <c r="L19">
        <v>14</v>
      </c>
    </row>
    <row r="20" spans="1:12" x14ac:dyDescent="0.2">
      <c r="A20" s="15">
        <v>42211</v>
      </c>
      <c r="B20">
        <v>12.224</v>
      </c>
      <c r="C20">
        <v>13.869</v>
      </c>
      <c r="D20">
        <v>13.192</v>
      </c>
      <c r="E20">
        <v>14.25</v>
      </c>
      <c r="F20">
        <v>14.695</v>
      </c>
      <c r="G20">
        <v>15.535</v>
      </c>
    </row>
    <row r="21" spans="1:12" x14ac:dyDescent="0.2">
      <c r="A21" s="15">
        <v>42212</v>
      </c>
      <c r="B21">
        <v>11.911</v>
      </c>
      <c r="C21">
        <v>13.561</v>
      </c>
      <c r="D21">
        <v>12.967000000000001</v>
      </c>
      <c r="E21">
        <v>13.987</v>
      </c>
      <c r="F21">
        <v>14.301</v>
      </c>
      <c r="G21">
        <v>15.25</v>
      </c>
    </row>
    <row r="22" spans="1:12" x14ac:dyDescent="0.2">
      <c r="A22" s="15">
        <v>42213</v>
      </c>
      <c r="B22">
        <v>12.348000000000001</v>
      </c>
      <c r="C22">
        <v>14.365</v>
      </c>
      <c r="D22">
        <v>13.252000000000001</v>
      </c>
      <c r="E22">
        <v>14.545999999999999</v>
      </c>
      <c r="F22">
        <v>15.021000000000001</v>
      </c>
      <c r="G22">
        <v>15.954000000000001</v>
      </c>
      <c r="L22">
        <v>110</v>
      </c>
    </row>
    <row r="23" spans="1:12" x14ac:dyDescent="0.2">
      <c r="A23" s="15">
        <v>42214</v>
      </c>
      <c r="B23">
        <v>12.826000000000001</v>
      </c>
      <c r="C23">
        <v>15.036</v>
      </c>
      <c r="D23">
        <v>13.827</v>
      </c>
      <c r="E23">
        <v>14.986000000000001</v>
      </c>
      <c r="F23">
        <v>15.781000000000001</v>
      </c>
      <c r="G23">
        <v>16.562000000000001</v>
      </c>
    </row>
    <row r="24" spans="1:12" x14ac:dyDescent="0.2">
      <c r="A24" s="15">
        <v>42215</v>
      </c>
      <c r="B24">
        <v>13.058</v>
      </c>
      <c r="C24">
        <v>15.451000000000001</v>
      </c>
      <c r="D24">
        <v>14.135999999999999</v>
      </c>
      <c r="E24">
        <v>15.416</v>
      </c>
      <c r="F24">
        <v>16.236000000000001</v>
      </c>
      <c r="G24">
        <v>16.928000000000001</v>
      </c>
    </row>
    <row r="25" spans="1:12" x14ac:dyDescent="0.2">
      <c r="A25" s="15">
        <v>42216</v>
      </c>
      <c r="B25">
        <v>13.269</v>
      </c>
      <c r="C25">
        <v>15.714</v>
      </c>
      <c r="D25">
        <v>14.221</v>
      </c>
      <c r="E25">
        <v>15.569000000000001</v>
      </c>
      <c r="F25">
        <v>16.606999999999999</v>
      </c>
      <c r="G25">
        <v>16.951000000000001</v>
      </c>
    </row>
    <row r="26" spans="1:12" x14ac:dyDescent="0.2">
      <c r="A26" s="15">
        <v>42217</v>
      </c>
      <c r="B26">
        <v>13.18</v>
      </c>
      <c r="C26">
        <v>15.74</v>
      </c>
      <c r="D26">
        <v>14.087</v>
      </c>
      <c r="E26">
        <v>15.545</v>
      </c>
      <c r="F26">
        <v>16.658000000000001</v>
      </c>
      <c r="G26">
        <v>16.768999999999998</v>
      </c>
    </row>
    <row r="27" spans="1:12" x14ac:dyDescent="0.2">
      <c r="A27" s="15">
        <v>42218</v>
      </c>
      <c r="B27">
        <v>13.153</v>
      </c>
      <c r="C27">
        <v>15.34</v>
      </c>
      <c r="D27">
        <v>13.738</v>
      </c>
      <c r="E27">
        <v>15.46</v>
      </c>
      <c r="F27">
        <v>16.443000000000001</v>
      </c>
      <c r="G27">
        <v>16.760999999999999</v>
      </c>
    </row>
    <row r="28" spans="1:12" x14ac:dyDescent="0.2">
      <c r="A28" s="15">
        <v>42219</v>
      </c>
      <c r="B28">
        <v>13.413</v>
      </c>
      <c r="C28">
        <v>15.329000000000001</v>
      </c>
      <c r="D28">
        <v>13.907</v>
      </c>
      <c r="E28">
        <v>15.62</v>
      </c>
      <c r="F28">
        <v>16.420000000000002</v>
      </c>
      <c r="G28">
        <v>16.898</v>
      </c>
    </row>
    <row r="29" spans="1:12" x14ac:dyDescent="0.2">
      <c r="A29" s="15">
        <v>42220</v>
      </c>
      <c r="B29">
        <v>13.3</v>
      </c>
      <c r="C29">
        <v>15.356999999999999</v>
      </c>
      <c r="D29">
        <v>13.736000000000001</v>
      </c>
      <c r="E29">
        <v>15.465</v>
      </c>
      <c r="F29">
        <v>16.164999999999999</v>
      </c>
      <c r="G29">
        <v>16.48</v>
      </c>
    </row>
    <row r="30" spans="1:12" x14ac:dyDescent="0.2">
      <c r="A30" s="15">
        <v>42221</v>
      </c>
      <c r="B30">
        <v>12.718</v>
      </c>
      <c r="C30">
        <v>14.333</v>
      </c>
      <c r="D30">
        <v>12.785</v>
      </c>
      <c r="E30">
        <v>14.436</v>
      </c>
      <c r="F30">
        <v>15.259</v>
      </c>
      <c r="G30">
        <v>15.048999999999999</v>
      </c>
    </row>
    <row r="31" spans="1:12" x14ac:dyDescent="0.2">
      <c r="A31" s="15">
        <v>42222</v>
      </c>
      <c r="B31">
        <v>12.618</v>
      </c>
      <c r="C31">
        <v>14.721</v>
      </c>
      <c r="D31">
        <v>13.32</v>
      </c>
      <c r="E31">
        <v>14.787000000000001</v>
      </c>
      <c r="F31">
        <v>15.667999999999999</v>
      </c>
      <c r="G31">
        <v>15.584</v>
      </c>
    </row>
    <row r="32" spans="1:12" x14ac:dyDescent="0.2">
      <c r="A32" s="15">
        <v>42223</v>
      </c>
      <c r="B32">
        <v>12.612</v>
      </c>
      <c r="C32">
        <v>14.589</v>
      </c>
      <c r="D32">
        <v>13.419</v>
      </c>
      <c r="E32">
        <v>14.714</v>
      </c>
      <c r="F32">
        <v>15.456</v>
      </c>
      <c r="G32">
        <v>15.670999999999999</v>
      </c>
    </row>
    <row r="33" spans="1:7" x14ac:dyDescent="0.2">
      <c r="A33" s="15">
        <v>42224</v>
      </c>
      <c r="B33">
        <v>12.971</v>
      </c>
      <c r="C33">
        <v>14.753</v>
      </c>
      <c r="D33">
        <v>13.784000000000001</v>
      </c>
      <c r="E33">
        <v>15.051</v>
      </c>
      <c r="F33">
        <v>15.968</v>
      </c>
      <c r="G33">
        <v>15.922000000000001</v>
      </c>
    </row>
    <row r="34" spans="1:7" x14ac:dyDescent="0.2">
      <c r="A34" s="15">
        <v>42225</v>
      </c>
      <c r="B34">
        <v>13.079000000000001</v>
      </c>
      <c r="C34">
        <v>15.499000000000001</v>
      </c>
      <c r="D34">
        <v>14.265000000000001</v>
      </c>
      <c r="E34">
        <v>15.266</v>
      </c>
      <c r="F34">
        <v>16.372</v>
      </c>
      <c r="G34">
        <v>16.37</v>
      </c>
    </row>
    <row r="35" spans="1:7" x14ac:dyDescent="0.2">
      <c r="A35" s="15">
        <v>42226</v>
      </c>
      <c r="B35">
        <v>13.204000000000001</v>
      </c>
      <c r="C35">
        <v>15.625999999999999</v>
      </c>
      <c r="D35">
        <v>14.189</v>
      </c>
      <c r="E35">
        <v>15.443</v>
      </c>
      <c r="F35">
        <v>16.693999999999999</v>
      </c>
      <c r="G35">
        <v>16.484000000000002</v>
      </c>
    </row>
    <row r="36" spans="1:7" x14ac:dyDescent="0.2">
      <c r="A36" s="15">
        <v>42227</v>
      </c>
      <c r="B36">
        <v>13.279</v>
      </c>
      <c r="C36">
        <v>15.574</v>
      </c>
      <c r="D36">
        <v>14.042999999999999</v>
      </c>
      <c r="E36">
        <v>15.536</v>
      </c>
      <c r="F36">
        <v>16.591000000000001</v>
      </c>
      <c r="G36">
        <v>16.466000000000001</v>
      </c>
    </row>
    <row r="37" spans="1:7" x14ac:dyDescent="0.2">
      <c r="A37" s="15">
        <v>42228</v>
      </c>
      <c r="B37">
        <v>13.196</v>
      </c>
      <c r="C37">
        <v>15.535</v>
      </c>
      <c r="D37">
        <v>13.914999999999999</v>
      </c>
      <c r="E37">
        <v>15.260999999999999</v>
      </c>
      <c r="F37">
        <v>16.568000000000001</v>
      </c>
      <c r="G37">
        <v>16.059999999999999</v>
      </c>
    </row>
    <row r="38" spans="1:7" x14ac:dyDescent="0.2">
      <c r="A38" s="15">
        <v>42229</v>
      </c>
      <c r="B38">
        <v>13.518000000000001</v>
      </c>
      <c r="C38">
        <v>15.534000000000001</v>
      </c>
      <c r="D38">
        <v>14.273</v>
      </c>
      <c r="E38">
        <v>15.507</v>
      </c>
      <c r="F38">
        <v>16.523</v>
      </c>
      <c r="G38">
        <v>16.533999999999999</v>
      </c>
    </row>
    <row r="39" spans="1:7" x14ac:dyDescent="0.2">
      <c r="A39" s="15">
        <v>42230</v>
      </c>
      <c r="B39">
        <v>12.972</v>
      </c>
      <c r="E39">
        <v>15.323</v>
      </c>
      <c r="G39">
        <v>16.14</v>
      </c>
    </row>
    <row r="40" spans="1:7" x14ac:dyDescent="0.2">
      <c r="A40" s="15">
        <v>42231</v>
      </c>
      <c r="B40">
        <v>12.645</v>
      </c>
      <c r="E40">
        <v>14.958</v>
      </c>
      <c r="G40">
        <v>16.376000000000001</v>
      </c>
    </row>
    <row r="41" spans="1:7" x14ac:dyDescent="0.2">
      <c r="A41" s="15" t="s">
        <v>132</v>
      </c>
      <c r="B41">
        <f>AVERAGE(B10:B40)</f>
        <v>12.992322580645164</v>
      </c>
      <c r="C41">
        <f>AVERAGE(C2:C38)</f>
        <v>15.166054054054051</v>
      </c>
      <c r="D41">
        <f>AVERAGE(D2:D38)</f>
        <v>13.571459459459462</v>
      </c>
      <c r="E41">
        <f>AVERAGE(E9:E40)</f>
        <v>15.119968749999998</v>
      </c>
      <c r="F41">
        <f>AVERAGE(F2:F38)</f>
        <v>16.128999999999998</v>
      </c>
      <c r="G41">
        <f>AVERAGE(G9:G40)</f>
        <v>16.207031250000004</v>
      </c>
    </row>
    <row r="42" spans="1:7" x14ac:dyDescent="0.2">
      <c r="A42" s="15"/>
    </row>
    <row r="43" spans="1:7" x14ac:dyDescent="0.2">
      <c r="A43" s="15"/>
    </row>
    <row r="44" spans="1:7" x14ac:dyDescent="0.2">
      <c r="A44" s="15"/>
    </row>
    <row r="45" spans="1:7" x14ac:dyDescent="0.2">
      <c r="A45" s="15"/>
    </row>
    <row r="46" spans="1:7" x14ac:dyDescent="0.2">
      <c r="A46" s="15"/>
    </row>
    <row r="47" spans="1:7" x14ac:dyDescent="0.2">
      <c r="A47" s="15"/>
    </row>
    <row r="48" spans="1:7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9" workbookViewId="0">
      <selection activeCell="G50" sqref="G50"/>
    </sheetView>
  </sheetViews>
  <sheetFormatPr baseColWidth="10" defaultRowHeight="16" x14ac:dyDescent="0.2"/>
  <cols>
    <col min="1" max="1" width="15" customWidth="1"/>
  </cols>
  <sheetData>
    <row r="1" spans="1:7" x14ac:dyDescent="0.2">
      <c r="A1" t="s">
        <v>3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7" x14ac:dyDescent="0.2">
      <c r="A2" s="15">
        <v>42229</v>
      </c>
      <c r="C2">
        <v>15.534000000000001</v>
      </c>
      <c r="D2">
        <v>14.273</v>
      </c>
      <c r="F2">
        <v>16.523</v>
      </c>
    </row>
    <row r="3" spans="1:7" x14ac:dyDescent="0.2">
      <c r="A3" s="15">
        <v>42230</v>
      </c>
      <c r="C3">
        <v>14.555</v>
      </c>
      <c r="D3">
        <v>13.627000000000001</v>
      </c>
      <c r="F3">
        <v>15.827999999999999</v>
      </c>
    </row>
    <row r="4" spans="1:7" x14ac:dyDescent="0.2">
      <c r="A4" s="15">
        <v>42231</v>
      </c>
      <c r="B4">
        <v>12.645</v>
      </c>
      <c r="C4">
        <v>14.143000000000001</v>
      </c>
      <c r="D4">
        <v>14.218999999999999</v>
      </c>
      <c r="E4">
        <v>14.958</v>
      </c>
      <c r="F4">
        <v>15.053000000000001</v>
      </c>
      <c r="G4">
        <v>16.376000000000001</v>
      </c>
    </row>
    <row r="5" spans="1:7" x14ac:dyDescent="0.2">
      <c r="A5" s="15">
        <v>42232</v>
      </c>
      <c r="B5">
        <v>12.41</v>
      </c>
      <c r="C5">
        <v>14.332000000000001</v>
      </c>
      <c r="D5">
        <v>13.759</v>
      </c>
      <c r="E5">
        <v>14.728</v>
      </c>
      <c r="F5">
        <v>15.141</v>
      </c>
      <c r="G5">
        <v>15.928000000000001</v>
      </c>
    </row>
    <row r="6" spans="1:7" x14ac:dyDescent="0.2">
      <c r="A6" s="15">
        <v>42233</v>
      </c>
      <c r="B6">
        <v>12.467000000000001</v>
      </c>
      <c r="C6">
        <v>14.472</v>
      </c>
      <c r="D6">
        <v>13.862</v>
      </c>
      <c r="E6">
        <v>14.696</v>
      </c>
      <c r="F6">
        <v>15.28</v>
      </c>
      <c r="G6">
        <v>15.888999999999999</v>
      </c>
    </row>
    <row r="7" spans="1:7" x14ac:dyDescent="0.2">
      <c r="A7" s="15">
        <v>42234</v>
      </c>
      <c r="B7">
        <v>12.766</v>
      </c>
      <c r="C7">
        <v>14.75</v>
      </c>
      <c r="D7">
        <v>14.09</v>
      </c>
      <c r="E7">
        <v>15.029</v>
      </c>
      <c r="F7">
        <v>15.715</v>
      </c>
      <c r="G7">
        <v>16.225000000000001</v>
      </c>
    </row>
    <row r="8" spans="1:7" x14ac:dyDescent="0.2">
      <c r="A8" s="15">
        <v>42235</v>
      </c>
      <c r="B8">
        <v>13.006</v>
      </c>
      <c r="C8">
        <v>15.3</v>
      </c>
      <c r="D8">
        <v>14.583</v>
      </c>
      <c r="E8">
        <v>15.416</v>
      </c>
      <c r="F8">
        <v>16.369</v>
      </c>
      <c r="G8">
        <v>16.745999999999999</v>
      </c>
    </row>
    <row r="9" spans="1:7" x14ac:dyDescent="0.2">
      <c r="A9" s="15">
        <v>42236</v>
      </c>
      <c r="B9">
        <v>13.111000000000001</v>
      </c>
      <c r="C9">
        <v>14.968999999999999</v>
      </c>
      <c r="D9">
        <v>14.069000000000001</v>
      </c>
      <c r="E9">
        <v>15.179</v>
      </c>
      <c r="F9">
        <v>16.338999999999999</v>
      </c>
      <c r="G9">
        <v>16.087</v>
      </c>
    </row>
    <row r="10" spans="1:7" x14ac:dyDescent="0.2">
      <c r="A10" s="15">
        <v>42237</v>
      </c>
      <c r="B10">
        <v>12.750999999999999</v>
      </c>
      <c r="C10">
        <v>13.926</v>
      </c>
      <c r="D10">
        <v>13.256</v>
      </c>
      <c r="E10">
        <v>14.391</v>
      </c>
      <c r="F10">
        <v>15.166</v>
      </c>
      <c r="G10">
        <v>15.537000000000001</v>
      </c>
    </row>
    <row r="11" spans="1:7" x14ac:dyDescent="0.2">
      <c r="A11" s="15">
        <v>42238</v>
      </c>
      <c r="B11">
        <v>12.102</v>
      </c>
      <c r="C11">
        <v>13.54</v>
      </c>
      <c r="D11">
        <v>12.867000000000001</v>
      </c>
      <c r="E11">
        <v>13.826000000000001</v>
      </c>
      <c r="F11">
        <v>14.368</v>
      </c>
      <c r="G11">
        <v>14.824999999999999</v>
      </c>
    </row>
    <row r="12" spans="1:7" x14ac:dyDescent="0.2">
      <c r="A12" s="15">
        <v>42239</v>
      </c>
      <c r="B12">
        <v>12.013999999999999</v>
      </c>
      <c r="C12">
        <v>13.73</v>
      </c>
      <c r="D12">
        <v>12.933</v>
      </c>
      <c r="E12">
        <v>14</v>
      </c>
      <c r="F12">
        <v>14.555</v>
      </c>
      <c r="G12">
        <v>14.923</v>
      </c>
    </row>
    <row r="13" spans="1:7" x14ac:dyDescent="0.2">
      <c r="A13" s="15">
        <v>42240</v>
      </c>
      <c r="B13">
        <v>11.917999999999999</v>
      </c>
      <c r="C13">
        <v>13.843999999999999</v>
      </c>
      <c r="D13">
        <v>12.865</v>
      </c>
      <c r="E13">
        <v>13.997999999999999</v>
      </c>
      <c r="F13">
        <v>14.584</v>
      </c>
      <c r="G13">
        <v>14.673999999999999</v>
      </c>
    </row>
    <row r="14" spans="1:7" x14ac:dyDescent="0.2">
      <c r="A14" s="15">
        <v>42241</v>
      </c>
      <c r="B14">
        <v>11.663</v>
      </c>
      <c r="C14">
        <v>13.579000000000001</v>
      </c>
      <c r="D14">
        <v>12.397</v>
      </c>
      <c r="E14">
        <v>13.749000000000001</v>
      </c>
      <c r="F14">
        <v>14.368</v>
      </c>
      <c r="G14">
        <v>14.263999999999999</v>
      </c>
    </row>
    <row r="15" spans="1:7" x14ac:dyDescent="0.2">
      <c r="A15" s="15">
        <v>42242</v>
      </c>
      <c r="B15">
        <v>11.903</v>
      </c>
      <c r="C15">
        <v>13.644</v>
      </c>
      <c r="D15">
        <v>12.586</v>
      </c>
      <c r="E15">
        <v>13.888999999999999</v>
      </c>
      <c r="F15">
        <v>14.532999999999999</v>
      </c>
      <c r="G15">
        <v>14.701000000000001</v>
      </c>
    </row>
    <row r="16" spans="1:7" x14ac:dyDescent="0.2">
      <c r="A16" s="15">
        <v>42243</v>
      </c>
      <c r="B16">
        <v>12.260999999999999</v>
      </c>
      <c r="C16">
        <v>14.295</v>
      </c>
      <c r="D16">
        <v>13.289</v>
      </c>
      <c r="E16">
        <v>14.3</v>
      </c>
      <c r="F16">
        <v>15.182</v>
      </c>
      <c r="G16">
        <v>15.227</v>
      </c>
    </row>
    <row r="17" spans="1:7" x14ac:dyDescent="0.2">
      <c r="A17" s="15">
        <v>42244</v>
      </c>
      <c r="B17">
        <v>12.601000000000001</v>
      </c>
      <c r="C17">
        <v>14.532</v>
      </c>
      <c r="D17">
        <v>13.476000000000001</v>
      </c>
      <c r="E17">
        <v>14.622</v>
      </c>
      <c r="F17">
        <v>15.736000000000001</v>
      </c>
      <c r="G17">
        <v>15.586</v>
      </c>
    </row>
    <row r="18" spans="1:7" x14ac:dyDescent="0.2">
      <c r="A18" s="15">
        <v>42245</v>
      </c>
      <c r="B18">
        <v>12.641999999999999</v>
      </c>
      <c r="C18">
        <v>14.462999999999999</v>
      </c>
      <c r="D18">
        <v>13.869</v>
      </c>
      <c r="E18">
        <v>15.195</v>
      </c>
      <c r="F18">
        <v>15.692</v>
      </c>
      <c r="G18">
        <v>16.068000000000001</v>
      </c>
    </row>
    <row r="19" spans="1:7" x14ac:dyDescent="0.2">
      <c r="A19" s="15">
        <v>42246</v>
      </c>
      <c r="B19">
        <v>12.88</v>
      </c>
      <c r="C19">
        <v>14.055999999999999</v>
      </c>
      <c r="D19">
        <v>14.535</v>
      </c>
      <c r="E19">
        <v>15.696999999999999</v>
      </c>
      <c r="F19">
        <v>15.096</v>
      </c>
      <c r="G19">
        <v>16.291</v>
      </c>
    </row>
    <row r="20" spans="1:7" x14ac:dyDescent="0.2">
      <c r="A20" s="15">
        <v>42247</v>
      </c>
      <c r="B20">
        <v>12.611000000000001</v>
      </c>
      <c r="C20">
        <v>13.417</v>
      </c>
      <c r="D20">
        <v>14.445</v>
      </c>
      <c r="E20">
        <v>15.214</v>
      </c>
      <c r="F20">
        <v>14.41</v>
      </c>
      <c r="G20">
        <v>15.487</v>
      </c>
    </row>
    <row r="21" spans="1:7" x14ac:dyDescent="0.2">
      <c r="A21" s="15">
        <v>42248</v>
      </c>
      <c r="B21">
        <v>12.625</v>
      </c>
      <c r="C21">
        <v>13.4</v>
      </c>
      <c r="D21">
        <v>14.401999999999999</v>
      </c>
      <c r="E21">
        <v>14.98</v>
      </c>
      <c r="F21">
        <v>14.356</v>
      </c>
      <c r="G21">
        <v>15.250999999999999</v>
      </c>
    </row>
    <row r="22" spans="1:7" x14ac:dyDescent="0.2">
      <c r="A22" s="15">
        <v>42249</v>
      </c>
      <c r="B22">
        <v>12.206</v>
      </c>
      <c r="C22">
        <v>13.622</v>
      </c>
      <c r="D22">
        <v>14.077999999999999</v>
      </c>
      <c r="E22">
        <v>14.647</v>
      </c>
      <c r="F22">
        <v>14.071</v>
      </c>
      <c r="G22">
        <v>15.262</v>
      </c>
    </row>
    <row r="23" spans="1:7" x14ac:dyDescent="0.2">
      <c r="A23" s="15">
        <v>42250</v>
      </c>
      <c r="B23">
        <v>11.144</v>
      </c>
      <c r="C23">
        <v>12.632999999999999</v>
      </c>
      <c r="D23">
        <v>13.337999999999999</v>
      </c>
      <c r="E23">
        <v>13.611000000000001</v>
      </c>
      <c r="F23">
        <v>13.012</v>
      </c>
      <c r="G23">
        <v>14.506</v>
      </c>
    </row>
    <row r="24" spans="1:7" x14ac:dyDescent="0.2">
      <c r="A24" s="15">
        <v>42251</v>
      </c>
      <c r="B24">
        <v>11.146000000000001</v>
      </c>
      <c r="C24">
        <v>12.231999999999999</v>
      </c>
      <c r="D24">
        <v>12.352</v>
      </c>
      <c r="E24">
        <v>12.625999999999999</v>
      </c>
      <c r="F24">
        <v>12.843999999999999</v>
      </c>
      <c r="G24">
        <v>13.627000000000001</v>
      </c>
    </row>
    <row r="25" spans="1:7" x14ac:dyDescent="0.2">
      <c r="A25" s="15">
        <v>42252</v>
      </c>
      <c r="B25">
        <v>10.614000000000001</v>
      </c>
      <c r="C25">
        <v>11.71</v>
      </c>
      <c r="D25">
        <v>11.96</v>
      </c>
      <c r="E25">
        <v>12.265000000000001</v>
      </c>
      <c r="F25">
        <v>12.542999999999999</v>
      </c>
      <c r="G25">
        <v>13.042</v>
      </c>
    </row>
    <row r="26" spans="1:7" x14ac:dyDescent="0.2">
      <c r="A26" s="15">
        <v>42253</v>
      </c>
      <c r="B26">
        <v>11.071</v>
      </c>
      <c r="C26">
        <v>12.052</v>
      </c>
      <c r="D26">
        <v>12.347</v>
      </c>
      <c r="E26">
        <v>13.157</v>
      </c>
      <c r="F26">
        <v>13.148</v>
      </c>
      <c r="G26">
        <v>13.656000000000001</v>
      </c>
    </row>
    <row r="27" spans="1:7" x14ac:dyDescent="0.2">
      <c r="A27" s="15">
        <v>42254</v>
      </c>
      <c r="B27">
        <v>11.613</v>
      </c>
      <c r="C27">
        <v>12.896000000000001</v>
      </c>
      <c r="D27">
        <v>13.082000000000001</v>
      </c>
      <c r="E27">
        <v>13.888</v>
      </c>
      <c r="F27">
        <v>13.941000000000001</v>
      </c>
      <c r="G27">
        <v>14.102</v>
      </c>
    </row>
    <row r="28" spans="1:7" x14ac:dyDescent="0.2">
      <c r="A28" s="15">
        <v>42255</v>
      </c>
      <c r="B28">
        <v>11.589</v>
      </c>
      <c r="C28">
        <v>12.968999999999999</v>
      </c>
      <c r="D28">
        <v>13.166</v>
      </c>
      <c r="E28">
        <v>13.801</v>
      </c>
      <c r="F28">
        <v>14.159000000000001</v>
      </c>
      <c r="G28">
        <v>14.445</v>
      </c>
    </row>
    <row r="29" spans="1:7" x14ac:dyDescent="0.2">
      <c r="A29" s="15">
        <v>42256</v>
      </c>
      <c r="B29">
        <v>11.87</v>
      </c>
      <c r="C29">
        <v>13.458</v>
      </c>
      <c r="D29">
        <v>13.286</v>
      </c>
      <c r="E29">
        <v>13.991</v>
      </c>
      <c r="F29">
        <v>14.773999999999999</v>
      </c>
      <c r="G29">
        <v>14.9</v>
      </c>
    </row>
    <row r="30" spans="1:7" x14ac:dyDescent="0.2">
      <c r="A30" s="15">
        <v>42257</v>
      </c>
      <c r="B30">
        <v>11.965999999999999</v>
      </c>
      <c r="C30">
        <v>13.45</v>
      </c>
      <c r="D30">
        <v>13.193</v>
      </c>
      <c r="E30">
        <v>14.138</v>
      </c>
      <c r="F30">
        <v>14.602</v>
      </c>
      <c r="G30">
        <v>15.112</v>
      </c>
    </row>
    <row r="31" spans="1:7" x14ac:dyDescent="0.2">
      <c r="A31" s="15">
        <v>42258</v>
      </c>
      <c r="B31">
        <v>11.939</v>
      </c>
      <c r="C31">
        <v>13.657999999999999</v>
      </c>
      <c r="D31">
        <v>13.509</v>
      </c>
      <c r="E31">
        <v>14.262</v>
      </c>
      <c r="F31">
        <v>14.895</v>
      </c>
      <c r="G31">
        <v>15.238</v>
      </c>
    </row>
    <row r="32" spans="1:7" x14ac:dyDescent="0.2">
      <c r="A32" s="15">
        <v>42259</v>
      </c>
      <c r="B32">
        <v>12.057</v>
      </c>
      <c r="C32">
        <v>13.946</v>
      </c>
      <c r="D32">
        <v>13.848000000000001</v>
      </c>
      <c r="E32">
        <v>14.379</v>
      </c>
      <c r="F32">
        <v>15.209</v>
      </c>
      <c r="G32">
        <v>15.254</v>
      </c>
    </row>
    <row r="33" spans="1:7" x14ac:dyDescent="0.2">
      <c r="A33" s="15">
        <v>42260</v>
      </c>
      <c r="B33">
        <v>12.135999999999999</v>
      </c>
      <c r="C33">
        <v>13.563000000000001</v>
      </c>
      <c r="D33">
        <v>13.435</v>
      </c>
      <c r="E33">
        <v>14.052</v>
      </c>
      <c r="F33">
        <v>14.962999999999999</v>
      </c>
      <c r="G33">
        <v>14.798</v>
      </c>
    </row>
    <row r="34" spans="1:7" x14ac:dyDescent="0.2">
      <c r="A34" s="15">
        <v>42261</v>
      </c>
      <c r="B34">
        <v>11.548999999999999</v>
      </c>
      <c r="C34">
        <v>12.7</v>
      </c>
      <c r="D34">
        <v>12.536</v>
      </c>
      <c r="E34">
        <v>12.904</v>
      </c>
      <c r="F34">
        <v>13.52</v>
      </c>
      <c r="G34">
        <v>13.558</v>
      </c>
    </row>
    <row r="35" spans="1:7" x14ac:dyDescent="0.2">
      <c r="A35" s="15">
        <v>42262</v>
      </c>
      <c r="B35">
        <v>10.404999999999999</v>
      </c>
      <c r="C35">
        <v>11.973000000000001</v>
      </c>
      <c r="D35">
        <v>11.981</v>
      </c>
      <c r="E35">
        <v>12.391</v>
      </c>
      <c r="F35">
        <v>12.875</v>
      </c>
      <c r="G35">
        <v>13.085000000000001</v>
      </c>
    </row>
    <row r="36" spans="1:7" x14ac:dyDescent="0.2">
      <c r="A36" s="15">
        <v>42263</v>
      </c>
      <c r="B36">
        <v>10.77</v>
      </c>
      <c r="C36">
        <v>11.881</v>
      </c>
      <c r="D36">
        <v>11.536</v>
      </c>
      <c r="E36">
        <v>12.131</v>
      </c>
      <c r="F36">
        <v>12.718</v>
      </c>
      <c r="G36">
        <v>12.779</v>
      </c>
    </row>
    <row r="37" spans="1:7" x14ac:dyDescent="0.2">
      <c r="A37" s="15">
        <v>42264</v>
      </c>
      <c r="B37">
        <v>11.343</v>
      </c>
      <c r="C37">
        <v>12.414</v>
      </c>
      <c r="D37">
        <v>12.192</v>
      </c>
      <c r="E37">
        <v>12.923</v>
      </c>
      <c r="F37">
        <v>13.51</v>
      </c>
      <c r="G37">
        <v>14.879</v>
      </c>
    </row>
    <row r="38" spans="1:7" x14ac:dyDescent="0.2">
      <c r="A38" s="15">
        <v>42265</v>
      </c>
      <c r="B38">
        <v>11.468</v>
      </c>
      <c r="C38">
        <v>12.525</v>
      </c>
      <c r="D38">
        <v>12.907</v>
      </c>
      <c r="E38">
        <v>12.928000000000001</v>
      </c>
      <c r="F38">
        <v>13.397</v>
      </c>
    </row>
    <row r="39" spans="1:7" x14ac:dyDescent="0.2">
      <c r="A39" s="15">
        <v>42266</v>
      </c>
      <c r="B39">
        <v>11.961</v>
      </c>
      <c r="C39">
        <v>12.904999999999999</v>
      </c>
      <c r="D39">
        <v>13.442</v>
      </c>
      <c r="E39">
        <v>13.44</v>
      </c>
      <c r="F39">
        <v>14.066000000000001</v>
      </c>
    </row>
    <row r="40" spans="1:7" x14ac:dyDescent="0.2">
      <c r="A40" s="15">
        <v>42267</v>
      </c>
      <c r="B40">
        <v>12.477</v>
      </c>
      <c r="C40">
        <v>13.504</v>
      </c>
      <c r="D40">
        <v>14.086</v>
      </c>
      <c r="E40">
        <v>14.294</v>
      </c>
      <c r="F40">
        <v>14.981999999999999</v>
      </c>
    </row>
    <row r="41" spans="1:7" x14ac:dyDescent="0.2">
      <c r="A41" s="15">
        <v>42268</v>
      </c>
      <c r="B41">
        <v>11.904</v>
      </c>
      <c r="C41">
        <v>13.15</v>
      </c>
      <c r="D41">
        <v>13.414999999999999</v>
      </c>
      <c r="E41">
        <v>13.358000000000001</v>
      </c>
    </row>
    <row r="42" spans="1:7" x14ac:dyDescent="0.2">
      <c r="A42" s="15">
        <v>42269</v>
      </c>
      <c r="B42">
        <v>10.683999999999999</v>
      </c>
      <c r="C42">
        <v>11.393000000000001</v>
      </c>
      <c r="E42">
        <v>11.625999999999999</v>
      </c>
    </row>
    <row r="43" spans="1:7" x14ac:dyDescent="0.2">
      <c r="A43" s="15">
        <v>42270</v>
      </c>
      <c r="B43">
        <v>10.202</v>
      </c>
      <c r="C43">
        <v>10.981999999999999</v>
      </c>
    </row>
    <row r="44" spans="1:7" x14ac:dyDescent="0.2">
      <c r="A44" s="15">
        <v>42271</v>
      </c>
      <c r="B44">
        <v>10.867000000000001</v>
      </c>
    </row>
    <row r="45" spans="1:7" x14ac:dyDescent="0.2">
      <c r="A45" s="15">
        <v>42272</v>
      </c>
      <c r="B45">
        <v>11.224</v>
      </c>
    </row>
    <row r="46" spans="1:7" x14ac:dyDescent="0.2">
      <c r="A46" s="15">
        <v>42273</v>
      </c>
      <c r="B46">
        <v>11.14</v>
      </c>
    </row>
    <row r="47" spans="1:7" x14ac:dyDescent="0.2">
      <c r="A47" s="15">
        <v>42274</v>
      </c>
      <c r="B47">
        <v>9.9009999999999998</v>
      </c>
    </row>
    <row r="48" spans="1:7" x14ac:dyDescent="0.2">
      <c r="A48" s="15">
        <v>42275</v>
      </c>
      <c r="B48">
        <v>9.7629999999999999</v>
      </c>
    </row>
    <row r="49" spans="1:7" x14ac:dyDescent="0.2">
      <c r="A49" s="15">
        <v>42276</v>
      </c>
      <c r="B49">
        <v>9.8759999999999994</v>
      </c>
    </row>
    <row r="50" spans="1:7" x14ac:dyDescent="0.2">
      <c r="A50" t="s">
        <v>132</v>
      </c>
      <c r="B50">
        <f>AVERAGE(B4:B49)</f>
        <v>11.723065217391303</v>
      </c>
      <c r="C50">
        <f>AVERAGE(C2:C43)</f>
        <v>13.430880952380951</v>
      </c>
      <c r="D50">
        <f>AVERAGE(D2:D41)</f>
        <v>13.327274999999997</v>
      </c>
      <c r="E50">
        <f>AVERAGE(E4:E42)</f>
        <v>13.966128205128202</v>
      </c>
      <c r="F50">
        <f>AVERAGE(F2:F40)</f>
        <v>14.551871794871795</v>
      </c>
      <c r="G50">
        <f>AVERAGE(G4:G37)</f>
        <v>14.950823529411766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:A31"/>
    </sheetView>
  </sheetViews>
  <sheetFormatPr baseColWidth="10" defaultRowHeight="16" x14ac:dyDescent="0.2"/>
  <cols>
    <col min="2" max="2" width="18.1640625" customWidth="1"/>
    <col min="4" max="4" width="15" customWidth="1"/>
  </cols>
  <sheetData>
    <row r="1" spans="1:4" x14ac:dyDescent="0.2">
      <c r="A1" t="s">
        <v>133</v>
      </c>
      <c r="B1" t="s">
        <v>134</v>
      </c>
      <c r="C1" t="s">
        <v>135</v>
      </c>
      <c r="D1" t="s">
        <v>136</v>
      </c>
    </row>
    <row r="2" spans="1:4" x14ac:dyDescent="0.2">
      <c r="A2" t="s">
        <v>137</v>
      </c>
      <c r="B2">
        <v>6.19</v>
      </c>
      <c r="C2">
        <v>7.1020000000000003</v>
      </c>
      <c r="D2">
        <v>12.08</v>
      </c>
    </row>
    <row r="3" spans="1:4" x14ac:dyDescent="0.2">
      <c r="A3" t="s">
        <v>138</v>
      </c>
      <c r="B3">
        <v>7.29</v>
      </c>
      <c r="C3">
        <v>8.1999999999999993</v>
      </c>
      <c r="D3">
        <v>13.18</v>
      </c>
    </row>
    <row r="4" spans="1:4" x14ac:dyDescent="0.2">
      <c r="A4" t="s">
        <v>139</v>
      </c>
      <c r="B4">
        <v>6.36</v>
      </c>
      <c r="C4">
        <v>7.25</v>
      </c>
      <c r="D4">
        <v>12.22</v>
      </c>
    </row>
    <row r="5" spans="1:4" x14ac:dyDescent="0.2">
      <c r="A5" t="s">
        <v>140</v>
      </c>
      <c r="B5">
        <v>6.35</v>
      </c>
      <c r="C5">
        <v>7.29</v>
      </c>
      <c r="D5">
        <v>12.27</v>
      </c>
    </row>
    <row r="6" spans="1:4" x14ac:dyDescent="0.2">
      <c r="A6" t="s">
        <v>141</v>
      </c>
      <c r="B6">
        <v>7.46</v>
      </c>
      <c r="C6">
        <v>8.39</v>
      </c>
      <c r="D6">
        <v>13.38</v>
      </c>
    </row>
    <row r="7" spans="1:4" x14ac:dyDescent="0.2">
      <c r="A7" t="s">
        <v>142</v>
      </c>
      <c r="B7">
        <v>6.12</v>
      </c>
      <c r="C7">
        <v>7.09</v>
      </c>
      <c r="D7">
        <v>12.07</v>
      </c>
    </row>
    <row r="8" spans="1:4" x14ac:dyDescent="0.2">
      <c r="A8" t="s">
        <v>143</v>
      </c>
      <c r="B8">
        <v>7.29</v>
      </c>
      <c r="C8">
        <v>8.25</v>
      </c>
      <c r="D8">
        <v>13.22</v>
      </c>
    </row>
    <row r="9" spans="1:4" x14ac:dyDescent="0.2">
      <c r="A9" t="s">
        <v>144</v>
      </c>
      <c r="B9">
        <v>6.19</v>
      </c>
      <c r="C9">
        <v>7.16</v>
      </c>
      <c r="D9">
        <v>12.13</v>
      </c>
    </row>
    <row r="10" spans="1:4" x14ac:dyDescent="0.2">
      <c r="A10" t="s">
        <v>145</v>
      </c>
      <c r="B10">
        <v>6.06</v>
      </c>
      <c r="C10">
        <v>7.03</v>
      </c>
      <c r="D10">
        <v>12.02</v>
      </c>
    </row>
    <row r="11" spans="1:4" x14ac:dyDescent="0.2">
      <c r="A11" t="s">
        <v>146</v>
      </c>
      <c r="B11">
        <v>6.07</v>
      </c>
      <c r="C11">
        <v>7.03</v>
      </c>
      <c r="D11">
        <v>12.02</v>
      </c>
    </row>
    <row r="12" spans="1:4" x14ac:dyDescent="0.2">
      <c r="A12" t="s">
        <v>147</v>
      </c>
      <c r="B12">
        <v>6.07</v>
      </c>
      <c r="C12">
        <v>6.96</v>
      </c>
      <c r="D12">
        <v>11.96</v>
      </c>
    </row>
    <row r="13" spans="1:4" x14ac:dyDescent="0.2">
      <c r="A13" t="s">
        <v>148</v>
      </c>
      <c r="B13">
        <v>6.07</v>
      </c>
      <c r="C13">
        <v>7.05</v>
      </c>
      <c r="D13">
        <v>12.02</v>
      </c>
    </row>
    <row r="14" spans="1:4" x14ac:dyDescent="0.2">
      <c r="A14" t="s">
        <v>149</v>
      </c>
      <c r="B14">
        <v>6.22</v>
      </c>
      <c r="C14">
        <v>7.14</v>
      </c>
      <c r="D14">
        <v>12.13</v>
      </c>
    </row>
    <row r="15" spans="1:4" x14ac:dyDescent="0.2">
      <c r="A15" t="s">
        <v>150</v>
      </c>
      <c r="B15">
        <v>6.14</v>
      </c>
      <c r="C15">
        <v>12.13</v>
      </c>
      <c r="D15">
        <v>11.97</v>
      </c>
    </row>
    <row r="16" spans="1:4" x14ac:dyDescent="0.2">
      <c r="A16" t="s">
        <v>151</v>
      </c>
      <c r="B16">
        <v>6.1</v>
      </c>
      <c r="C16">
        <v>6.97</v>
      </c>
      <c r="D16">
        <v>11.93</v>
      </c>
    </row>
    <row r="17" spans="1:4" x14ac:dyDescent="0.2">
      <c r="A17" t="s">
        <v>152</v>
      </c>
      <c r="B17">
        <v>6.19</v>
      </c>
      <c r="C17">
        <v>7.07</v>
      </c>
      <c r="D17">
        <v>12.04</v>
      </c>
    </row>
    <row r="18" spans="1:4" x14ac:dyDescent="0.2">
      <c r="A18" t="s">
        <v>153</v>
      </c>
      <c r="B18">
        <v>6.09</v>
      </c>
      <c r="C18">
        <v>7.01</v>
      </c>
      <c r="D18">
        <v>11.98</v>
      </c>
    </row>
    <row r="19" spans="1:4" x14ac:dyDescent="0.2">
      <c r="A19" t="s">
        <v>154</v>
      </c>
      <c r="B19">
        <v>5.96</v>
      </c>
      <c r="C19">
        <v>6.95</v>
      </c>
      <c r="D19">
        <v>11.93</v>
      </c>
    </row>
    <row r="20" spans="1:4" x14ac:dyDescent="0.2">
      <c r="A20" t="s">
        <v>155</v>
      </c>
      <c r="B20">
        <v>6.14</v>
      </c>
      <c r="C20">
        <v>7</v>
      </c>
      <c r="D20">
        <v>11.99</v>
      </c>
    </row>
    <row r="21" spans="1:4" x14ac:dyDescent="0.2">
      <c r="A21" t="s">
        <v>156</v>
      </c>
      <c r="B21">
        <v>6.36</v>
      </c>
      <c r="C21">
        <v>7.28</v>
      </c>
      <c r="D21">
        <v>12.24</v>
      </c>
    </row>
    <row r="22" spans="1:4" x14ac:dyDescent="0.2">
      <c r="A22" t="s">
        <v>157</v>
      </c>
      <c r="B22">
        <v>6.22</v>
      </c>
      <c r="C22">
        <v>7.22</v>
      </c>
      <c r="D22">
        <v>12.2</v>
      </c>
    </row>
    <row r="23" spans="1:4" x14ac:dyDescent="0.2">
      <c r="A23" t="s">
        <v>158</v>
      </c>
      <c r="B23">
        <v>6.05</v>
      </c>
      <c r="C23">
        <v>6.99</v>
      </c>
      <c r="D23">
        <v>11.96</v>
      </c>
    </row>
    <row r="24" spans="1:4" x14ac:dyDescent="0.2">
      <c r="A24" t="s">
        <v>159</v>
      </c>
      <c r="B24">
        <v>6.11</v>
      </c>
      <c r="C24">
        <v>7.02</v>
      </c>
      <c r="D24">
        <v>11.96</v>
      </c>
    </row>
    <row r="25" spans="1:4" x14ac:dyDescent="0.2">
      <c r="A25" t="s">
        <v>160</v>
      </c>
      <c r="B25">
        <v>6.04</v>
      </c>
      <c r="C25">
        <v>6.91</v>
      </c>
      <c r="D25">
        <v>11.98</v>
      </c>
    </row>
    <row r="26" spans="1:4" x14ac:dyDescent="0.2">
      <c r="A26" t="s">
        <v>161</v>
      </c>
    </row>
    <row r="27" spans="1:4" x14ac:dyDescent="0.2">
      <c r="A27" t="s">
        <v>162</v>
      </c>
    </row>
    <row r="28" spans="1:4" x14ac:dyDescent="0.2">
      <c r="A28" t="s">
        <v>163</v>
      </c>
    </row>
    <row r="29" spans="1:4" x14ac:dyDescent="0.2">
      <c r="A29" t="s">
        <v>164</v>
      </c>
      <c r="B29">
        <v>6.09</v>
      </c>
      <c r="C29">
        <v>7.01</v>
      </c>
      <c r="D29">
        <v>11.97</v>
      </c>
    </row>
    <row r="30" spans="1:4" x14ac:dyDescent="0.2">
      <c r="A30" t="s">
        <v>165</v>
      </c>
      <c r="B30">
        <v>6.09</v>
      </c>
      <c r="C30">
        <v>6.94</v>
      </c>
      <c r="D30">
        <v>11.91</v>
      </c>
    </row>
    <row r="31" spans="1:4" x14ac:dyDescent="0.2">
      <c r="A31" t="s">
        <v>166</v>
      </c>
      <c r="B31">
        <v>6.06</v>
      </c>
      <c r="C31">
        <v>7.01</v>
      </c>
      <c r="D31">
        <v>11.91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sqref="A1:A32"/>
    </sheetView>
  </sheetViews>
  <sheetFormatPr baseColWidth="10" defaultRowHeight="16" x14ac:dyDescent="0.2"/>
  <cols>
    <col min="1" max="1" width="17.83203125" customWidth="1"/>
    <col min="2" max="2" width="13.1640625" customWidth="1"/>
    <col min="4" max="4" width="11.83203125" customWidth="1"/>
  </cols>
  <sheetData>
    <row r="1" spans="1:4" x14ac:dyDescent="0.2">
      <c r="A1" t="s">
        <v>133</v>
      </c>
      <c r="B1" t="s">
        <v>134</v>
      </c>
      <c r="C1" t="s">
        <v>135</v>
      </c>
      <c r="D1" t="s">
        <v>136</v>
      </c>
    </row>
    <row r="2" spans="1:4" x14ac:dyDescent="0.2">
      <c r="A2" t="s">
        <v>40</v>
      </c>
      <c r="B2">
        <v>8.44</v>
      </c>
      <c r="C2">
        <v>15.48</v>
      </c>
      <c r="D2">
        <v>18.510000000000002</v>
      </c>
    </row>
    <row r="3" spans="1:4" x14ac:dyDescent="0.2">
      <c r="A3" t="s">
        <v>49</v>
      </c>
      <c r="B3">
        <v>8.5</v>
      </c>
      <c r="C3">
        <v>15.5</v>
      </c>
      <c r="D3">
        <v>18.59</v>
      </c>
    </row>
    <row r="4" spans="1:4" x14ac:dyDescent="0.2">
      <c r="A4" t="s">
        <v>51</v>
      </c>
      <c r="B4">
        <v>8.4499999999999993</v>
      </c>
      <c r="C4">
        <v>15.42</v>
      </c>
      <c r="D4">
        <v>18.52</v>
      </c>
    </row>
    <row r="5" spans="1:4" x14ac:dyDescent="0.2">
      <c r="A5" t="s">
        <v>52</v>
      </c>
      <c r="B5">
        <v>8.4700000000000006</v>
      </c>
      <c r="C5">
        <v>15.5</v>
      </c>
      <c r="D5">
        <v>18.59</v>
      </c>
    </row>
    <row r="6" spans="1:4" x14ac:dyDescent="0.2">
      <c r="A6" t="s">
        <v>53</v>
      </c>
      <c r="B6">
        <v>8.4499999999999993</v>
      </c>
      <c r="C6">
        <v>15.54</v>
      </c>
      <c r="D6">
        <v>18.600000000000001</v>
      </c>
    </row>
    <row r="7" spans="1:4" x14ac:dyDescent="0.2">
      <c r="A7" t="s">
        <v>54</v>
      </c>
      <c r="B7">
        <v>8.51</v>
      </c>
      <c r="C7">
        <v>15.55</v>
      </c>
      <c r="D7">
        <v>18.61</v>
      </c>
    </row>
    <row r="8" spans="1:4" x14ac:dyDescent="0.2">
      <c r="A8" t="s">
        <v>55</v>
      </c>
      <c r="B8">
        <v>8.4600000000000009</v>
      </c>
      <c r="C8">
        <v>15.47</v>
      </c>
      <c r="D8">
        <v>18.59</v>
      </c>
    </row>
    <row r="9" spans="1:4" x14ac:dyDescent="0.2">
      <c r="A9" t="s">
        <v>56</v>
      </c>
      <c r="B9">
        <v>8.4700000000000006</v>
      </c>
      <c r="C9">
        <v>15.49</v>
      </c>
      <c r="D9">
        <v>18.559999999999999</v>
      </c>
    </row>
    <row r="10" spans="1:4" x14ac:dyDescent="0.2">
      <c r="A10" t="s">
        <v>57</v>
      </c>
      <c r="B10">
        <v>8.44</v>
      </c>
      <c r="C10">
        <v>15.5</v>
      </c>
      <c r="D10">
        <v>18.600000000000001</v>
      </c>
    </row>
    <row r="11" spans="1:4" x14ac:dyDescent="0.2">
      <c r="A11" t="s">
        <v>58</v>
      </c>
      <c r="B11">
        <v>8.44</v>
      </c>
      <c r="C11">
        <v>15.45</v>
      </c>
      <c r="D11">
        <v>18.54</v>
      </c>
    </row>
    <row r="12" spans="1:4" x14ac:dyDescent="0.2">
      <c r="A12" t="s">
        <v>60</v>
      </c>
      <c r="B12">
        <v>8.5</v>
      </c>
      <c r="C12">
        <v>15.6</v>
      </c>
      <c r="D12">
        <v>18.690000000000001</v>
      </c>
    </row>
    <row r="13" spans="1:4" x14ac:dyDescent="0.2">
      <c r="A13" t="s">
        <v>61</v>
      </c>
      <c r="B13">
        <v>8.48</v>
      </c>
      <c r="C13">
        <v>15.55</v>
      </c>
      <c r="D13">
        <v>18.600000000000001</v>
      </c>
    </row>
    <row r="14" spans="1:4" x14ac:dyDescent="0.2">
      <c r="A14" t="s">
        <v>62</v>
      </c>
      <c r="B14">
        <v>8.58</v>
      </c>
      <c r="C14">
        <v>15.57</v>
      </c>
      <c r="D14">
        <v>18.690000000000001</v>
      </c>
    </row>
    <row r="15" spans="1:4" x14ac:dyDescent="0.2">
      <c r="A15" t="s">
        <v>63</v>
      </c>
      <c r="B15">
        <v>8.4700000000000006</v>
      </c>
      <c r="C15">
        <v>15.46</v>
      </c>
      <c r="D15">
        <v>18.59</v>
      </c>
    </row>
    <row r="16" spans="1:4" x14ac:dyDescent="0.2">
      <c r="A16" t="s">
        <v>64</v>
      </c>
      <c r="B16">
        <v>8.4600000000000009</v>
      </c>
      <c r="C16">
        <v>15.48</v>
      </c>
      <c r="D16">
        <v>18.559999999999999</v>
      </c>
    </row>
    <row r="17" spans="1:4" x14ac:dyDescent="0.2">
      <c r="A17" t="s">
        <v>65</v>
      </c>
      <c r="B17">
        <v>8.5</v>
      </c>
      <c r="C17">
        <v>15.49</v>
      </c>
      <c r="D17">
        <v>18.57</v>
      </c>
    </row>
    <row r="18" spans="1:4" x14ac:dyDescent="0.2">
      <c r="A18" t="s">
        <v>66</v>
      </c>
      <c r="B18">
        <v>8.44</v>
      </c>
      <c r="C18">
        <v>15.5</v>
      </c>
      <c r="D18">
        <v>18.579999999999998</v>
      </c>
    </row>
    <row r="19" spans="1:4" x14ac:dyDescent="0.2">
      <c r="A19" t="s">
        <v>67</v>
      </c>
      <c r="B19">
        <v>8.41</v>
      </c>
      <c r="C19">
        <v>15.36</v>
      </c>
      <c r="D19">
        <v>18.489999999999998</v>
      </c>
    </row>
    <row r="20" spans="1:4" x14ac:dyDescent="0.2">
      <c r="A20" t="s">
        <v>68</v>
      </c>
      <c r="B20">
        <v>8.4600000000000009</v>
      </c>
      <c r="C20">
        <v>15.56</v>
      </c>
      <c r="D20">
        <v>18.649999999999999</v>
      </c>
    </row>
    <row r="21" spans="1:4" x14ac:dyDescent="0.2">
      <c r="A21" t="s">
        <v>69</v>
      </c>
      <c r="B21">
        <v>8.4600000000000009</v>
      </c>
      <c r="C21">
        <v>15.43</v>
      </c>
      <c r="D21">
        <v>18.53</v>
      </c>
    </row>
    <row r="22" spans="1:4" x14ac:dyDescent="0.2">
      <c r="A22" t="s">
        <v>70</v>
      </c>
      <c r="B22">
        <v>8.4700000000000006</v>
      </c>
      <c r="C22">
        <v>15.52</v>
      </c>
      <c r="D22">
        <v>18.27</v>
      </c>
    </row>
    <row r="23" spans="1:4" x14ac:dyDescent="0.2">
      <c r="A23" t="s">
        <v>71</v>
      </c>
      <c r="B23">
        <v>8.5</v>
      </c>
      <c r="C23">
        <v>15.56</v>
      </c>
      <c r="D23">
        <v>18.46</v>
      </c>
    </row>
    <row r="24" spans="1:4" x14ac:dyDescent="0.2">
      <c r="A24" t="s">
        <v>72</v>
      </c>
      <c r="B24">
        <v>8.48</v>
      </c>
      <c r="C24">
        <v>15.44</v>
      </c>
      <c r="D24">
        <v>18.170000000000002</v>
      </c>
    </row>
    <row r="25" spans="1:4" x14ac:dyDescent="0.2">
      <c r="A25" t="s">
        <v>73</v>
      </c>
      <c r="B25">
        <v>8.4700000000000006</v>
      </c>
      <c r="C25">
        <v>15.52</v>
      </c>
      <c r="D25">
        <v>18.23</v>
      </c>
    </row>
    <row r="26" spans="1:4" x14ac:dyDescent="0.2">
      <c r="A26" t="s">
        <v>74</v>
      </c>
      <c r="B26">
        <v>8.51</v>
      </c>
      <c r="C26">
        <v>15.56</v>
      </c>
      <c r="D26">
        <v>18.78</v>
      </c>
    </row>
    <row r="27" spans="1:4" x14ac:dyDescent="0.2">
      <c r="A27" t="s">
        <v>76</v>
      </c>
      <c r="B27">
        <v>8.4499999999999993</v>
      </c>
      <c r="C27">
        <v>15.42</v>
      </c>
      <c r="D27">
        <v>18.55</v>
      </c>
    </row>
    <row r="28" spans="1:4" x14ac:dyDescent="0.2">
      <c r="A28" t="s">
        <v>77</v>
      </c>
      <c r="B28">
        <v>8.51</v>
      </c>
      <c r="C28">
        <v>15.56</v>
      </c>
      <c r="D28">
        <v>18.62</v>
      </c>
    </row>
    <row r="29" spans="1:4" x14ac:dyDescent="0.2">
      <c r="A29" t="s">
        <v>78</v>
      </c>
      <c r="B29">
        <v>8.4700000000000006</v>
      </c>
      <c r="C29">
        <v>15.5</v>
      </c>
      <c r="D29">
        <v>18.420000000000002</v>
      </c>
    </row>
    <row r="30" spans="1:4" x14ac:dyDescent="0.2">
      <c r="A30" t="s">
        <v>80</v>
      </c>
      <c r="B30">
        <v>8.52</v>
      </c>
      <c r="C30">
        <v>15.58</v>
      </c>
      <c r="D30">
        <v>18.559999999999999</v>
      </c>
    </row>
    <row r="31" spans="1:4" x14ac:dyDescent="0.2">
      <c r="A31" t="s">
        <v>81</v>
      </c>
      <c r="B31">
        <v>8.52</v>
      </c>
      <c r="C31">
        <v>15.49</v>
      </c>
      <c r="D31">
        <v>18.47</v>
      </c>
    </row>
    <row r="32" spans="1:4" x14ac:dyDescent="0.2">
      <c r="A32" t="s">
        <v>167</v>
      </c>
      <c r="B32">
        <v>8.5</v>
      </c>
      <c r="D32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3.25</vt:lpstr>
      <vt:lpstr>Sheet7</vt:lpstr>
      <vt:lpstr>Sheet1</vt:lpstr>
      <vt:lpstr>equation</vt:lpstr>
      <vt:lpstr>Tempavg</vt:lpstr>
      <vt:lpstr>DGT1</vt:lpstr>
      <vt:lpstr>DGT2</vt:lpstr>
      <vt:lpstr>Elution</vt:lpstr>
      <vt:lpstr>Dilution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cp:lastPrinted>2016-06-15T21:02:57Z</cp:lastPrinted>
  <dcterms:created xsi:type="dcterms:W3CDTF">2016-06-15T22:42:53Z</dcterms:created>
  <dcterms:modified xsi:type="dcterms:W3CDTF">2016-06-16T16:22:48Z</dcterms:modified>
</cp:coreProperties>
</file>