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autoCompressPictures="0"/>
  <mc:AlternateContent xmlns:mc="http://schemas.openxmlformats.org/markup-compatibility/2006">
    <mc:Choice Requires="x15">
      <x15ac:absPath xmlns:x15ac="http://schemas.microsoft.com/office/spreadsheetml/2010/11/ac" url="https://d.docs.live.net/24ef9ac46e71827c/Bureau/"/>
    </mc:Choice>
  </mc:AlternateContent>
  <xr:revisionPtr revIDLastSave="6" documentId="8_{22E3CC48-C0AE-4323-BD49-6A6D3C2CC920}" xr6:coauthVersionLast="47" xr6:coauthVersionMax="47" xr10:uidLastSave="{6AB57363-0DED-4735-A72D-F6E79E00BE88}"/>
  <bookViews>
    <workbookView xWindow="-108" yWindow="-108" windowWidth="23256" windowHeight="12576" tabRatio="602" xr2:uid="{00000000-000D-0000-FFFF-FFFF00000000}"/>
  </bookViews>
  <sheets>
    <sheet name="Calcul ACI 202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F18" i="2" l="1"/>
  <c r="F29" i="2"/>
  <c r="F30" i="2"/>
  <c r="F12" i="2"/>
  <c r="F13" i="2"/>
  <c r="F14" i="2"/>
  <c r="F24" i="2" s="1"/>
  <c r="F15" i="2"/>
  <c r="F16" i="2"/>
  <c r="F17" i="2"/>
  <c r="F19" i="2"/>
  <c r="F20" i="2"/>
  <c r="F21" i="2"/>
  <c r="F22" i="2"/>
  <c r="F23" i="2"/>
  <c r="F27" i="2"/>
  <c r="F28" i="2"/>
  <c r="F64" i="2"/>
  <c r="F41" i="2"/>
  <c r="F44" i="2"/>
  <c r="F50" i="2"/>
  <c r="F52" i="2"/>
  <c r="F53" i="2"/>
  <c r="F55" i="2"/>
  <c r="F36" i="2"/>
  <c r="F37" i="2"/>
  <c r="F58" i="2" s="1"/>
  <c r="F38" i="2"/>
  <c r="F39" i="2"/>
  <c r="F40" i="2"/>
  <c r="F42" i="2"/>
  <c r="F43" i="2"/>
  <c r="F45" i="2"/>
  <c r="F46" i="2"/>
  <c r="F48" i="2"/>
  <c r="F49" i="2"/>
  <c r="F47" i="2"/>
  <c r="F51" i="2"/>
  <c r="F54" i="2"/>
  <c r="F56" i="2"/>
  <c r="F57" i="2"/>
  <c r="F31" i="2"/>
  <c r="D67" i="2"/>
  <c r="E68" i="2" s="1"/>
  <c r="F68" i="2" s="1"/>
  <c r="D68" i="2"/>
  <c r="D37" i="2"/>
  <c r="D36" i="2"/>
  <c r="D16" i="2"/>
  <c r="D15" i="2"/>
  <c r="D14" i="2"/>
  <c r="D13" i="2"/>
  <c r="F32" i="2" l="1"/>
  <c r="F60" i="2"/>
  <c r="F62" i="2" s="1"/>
  <c r="E67" i="2"/>
  <c r="F67" i="2" s="1"/>
  <c r="E69" i="2"/>
  <c r="F69" i="2" s="1"/>
</calcChain>
</file>

<file path=xl/sharedStrings.xml><?xml version="1.0" encoding="utf-8"?>
<sst xmlns="http://schemas.openxmlformats.org/spreadsheetml/2006/main" count="120" uniqueCount="109">
  <si>
    <r>
      <rPr>
        <b/>
        <sz val="16"/>
        <color theme="1"/>
        <rFont val="Calibri"/>
        <family val="2"/>
        <scheme val="minor"/>
      </rPr>
      <t xml:space="preserve">3. Démarche qualité </t>
    </r>
    <r>
      <rPr>
        <sz val="11"/>
        <color theme="1"/>
        <rFont val="Calibri"/>
        <family val="2"/>
        <scheme val="minor"/>
      </rPr>
      <t>(points des niveaux cumulables)
→</t>
    </r>
    <r>
      <rPr>
        <u/>
        <sz val="11"/>
        <color theme="1"/>
        <rFont val="Calibri"/>
        <family val="2"/>
        <scheme val="minor"/>
      </rPr>
      <t xml:space="preserve"> Niveau 1: </t>
    </r>
    <r>
      <rPr>
        <sz val="11"/>
        <color theme="1"/>
        <rFont val="Calibri"/>
        <family val="2"/>
        <scheme val="minor"/>
      </rPr>
      <t xml:space="preserve"> le </t>
    </r>
    <r>
      <rPr>
        <b/>
        <sz val="11"/>
        <color theme="1"/>
        <rFont val="Calibri"/>
        <family val="2"/>
        <scheme val="minor"/>
      </rPr>
      <t xml:space="preserve">diagnostic de maturité </t>
    </r>
  </si>
  <si>
    <r>
      <t>→</t>
    </r>
    <r>
      <rPr>
        <u/>
        <sz val="11"/>
        <color theme="1"/>
        <rFont val="Calibri"/>
        <family val="2"/>
        <scheme val="minor"/>
      </rPr>
      <t xml:space="preserve"> Niveau 2 (part variable)</t>
    </r>
    <r>
      <rPr>
        <sz val="11"/>
        <color theme="1"/>
        <rFont val="Calibri"/>
        <family val="2"/>
        <scheme val="minor"/>
      </rPr>
      <t xml:space="preserve"> : </t>
    </r>
    <r>
      <rPr>
        <b/>
        <sz val="11"/>
        <color theme="1"/>
        <rFont val="Calibri"/>
        <family val="2"/>
        <scheme val="minor"/>
      </rPr>
      <t>la planification et mise en oeuvre d’une démarche d’amélioration de la qualité</t>
    </r>
    <r>
      <rPr>
        <sz val="11"/>
        <color theme="1"/>
        <rFont val="Calibri"/>
        <family val="2"/>
        <scheme val="minor"/>
      </rPr>
      <t xml:space="preserve"> </t>
    </r>
  </si>
  <si>
    <r>
      <t>→</t>
    </r>
    <r>
      <rPr>
        <u/>
        <sz val="11"/>
        <color theme="1"/>
        <rFont val="Calibri"/>
        <family val="2"/>
        <scheme val="minor"/>
      </rPr>
      <t xml:space="preserve"> Niveau 3 (part variable) </t>
    </r>
    <r>
      <rPr>
        <sz val="11"/>
        <color theme="1"/>
        <rFont val="Calibri"/>
        <family val="2"/>
        <scheme val="minor"/>
      </rPr>
      <t xml:space="preserve">: </t>
    </r>
    <r>
      <rPr>
        <b/>
        <sz val="11"/>
        <color theme="1"/>
        <rFont val="Calibri"/>
        <family val="2"/>
        <scheme val="minor"/>
      </rPr>
      <t xml:space="preserve">la production de résultats et les conclusions </t>
    </r>
    <r>
      <rPr>
        <sz val="11"/>
        <color theme="1"/>
        <rFont val="Calibri"/>
        <family val="2"/>
        <scheme val="minor"/>
      </rPr>
      <t xml:space="preserve">
</t>
    </r>
  </si>
  <si>
    <t xml:space="preserve"> Liste des professionnels de santé associés de la structure au 31 décembre de l’année indiquant : nom, prénom, numéro AM, numéro RPPS, profession ou spécialité</t>
  </si>
  <si>
    <t>Indiquer le nb de stages réalisés (case E47)</t>
  </si>
  <si>
    <r>
      <t xml:space="preserve">Indiquer en case E54 le nombre de protocoles réalisés </t>
    </r>
    <r>
      <rPr>
        <b/>
        <sz val="11"/>
        <color rgb="FFFF0000"/>
        <rFont val="Calibri"/>
        <family val="2"/>
        <scheme val="minor"/>
      </rPr>
      <t>(6 au maximum pour comptabiliser les points)</t>
    </r>
  </si>
  <si>
    <r>
      <t xml:space="preserve">Indiquer en E27, le nb de protocoles élaborés 
</t>
    </r>
    <r>
      <rPr>
        <i/>
        <sz val="12"/>
        <color theme="1"/>
        <rFont val="Calibri"/>
        <family val="2"/>
        <scheme val="minor"/>
      </rPr>
      <t>(jusqu'à 8 protocoles de rémunérés au maximum)</t>
    </r>
  </si>
  <si>
    <r>
      <rPr>
        <b/>
        <sz val="16"/>
        <color theme="1"/>
        <rFont val="Calibri"/>
        <family val="2"/>
        <scheme val="minor"/>
      </rPr>
      <t>3. Accueil</t>
    </r>
    <r>
      <rPr>
        <sz val="16"/>
        <color theme="1"/>
        <rFont val="Calibri"/>
        <family val="2"/>
        <scheme val="minor"/>
      </rPr>
      <t xml:space="preserve"> dans la structure d’au moins 1 médecin ayant signé un </t>
    </r>
    <r>
      <rPr>
        <b/>
        <sz val="16"/>
        <color theme="1"/>
        <rFont val="Calibri"/>
        <family val="2"/>
        <scheme val="minor"/>
      </rPr>
      <t>Contrat de Solidarité Territoriale Médecin</t>
    </r>
    <r>
      <rPr>
        <sz val="11"/>
        <color theme="1"/>
        <rFont val="Calibri"/>
        <family val="2"/>
        <scheme val="minor"/>
      </rPr>
      <t xml:space="preserve">
</t>
    </r>
    <r>
      <rPr>
        <sz val="10"/>
        <color theme="1"/>
        <rFont val="Calibri"/>
        <family val="2"/>
        <scheme val="minor"/>
      </rPr>
      <t>(</t>
    </r>
    <r>
      <rPr>
        <i/>
        <u/>
        <sz val="10"/>
        <color theme="1"/>
        <rFont val="Calibri"/>
        <family val="2"/>
        <scheme val="minor"/>
      </rPr>
      <t>Article 7 de la Convention Médicale</t>
    </r>
    <r>
      <rPr>
        <sz val="10"/>
        <color theme="1"/>
        <rFont val="Calibri"/>
        <family val="2"/>
        <scheme val="minor"/>
      </rPr>
      <t xml:space="preserve"> : contrat ayant pour objet d’inciter les médecins n’exerçant pas dans une zone en difficulté ou déficitaire à y consacrer une partie de leur activité libérale. Engagement à réaliser au moins 10 jours dans une zone en difficulté, sur une période de 3 ans, en contrepartie duquel le médecin perçoit une aide à l’activité correspondant à 10% des honoraires de cette activité et de la prise en charge des frais de déplacement.)</t>
    </r>
  </si>
  <si>
    <r>
      <rPr>
        <u/>
        <sz val="11"/>
        <color theme="1"/>
        <rFont val="Calibri"/>
        <family val="2"/>
        <scheme val="minor"/>
      </rPr>
      <t xml:space="preserve">Part variable </t>
    </r>
    <r>
      <rPr>
        <sz val="11"/>
        <color theme="1"/>
        <rFont val="Calibri"/>
        <family val="2"/>
        <scheme val="minor"/>
      </rPr>
      <t xml:space="preserve">: Dès lors que votre  structure intègre parmi ses professionnels de santé un infirmier en pratique avancée (IPA) libéral ou salarié pour la réalisation de 2 missions </t>
    </r>
  </si>
  <si>
    <r>
      <t xml:space="preserve">Rémunération majorée
</t>
    </r>
    <r>
      <rPr>
        <i/>
        <sz val="12"/>
        <color rgb="FFFF0000"/>
        <rFont val="Calibri"/>
        <family val="2"/>
        <scheme val="minor"/>
      </rPr>
      <t>(formules intégrées ne pas remplir cette colonne)</t>
    </r>
  </si>
  <si>
    <r>
      <rPr>
        <b/>
        <sz val="16"/>
        <color theme="1"/>
        <rFont val="Calibri"/>
        <family val="2"/>
        <scheme val="minor"/>
      </rPr>
      <t>1. Diversité de services de soins spécialisés parmi les associés</t>
    </r>
    <r>
      <rPr>
        <sz val="16"/>
        <color theme="1"/>
        <rFont val="Calibri"/>
        <family val="2"/>
        <scheme val="minor"/>
      </rPr>
      <t xml:space="preserve"> : </t>
    </r>
    <r>
      <rPr>
        <sz val="11"/>
        <color theme="1"/>
        <rFont val="Calibri"/>
        <family val="2"/>
        <scheme val="minor"/>
      </rPr>
      <t xml:space="preserve">
(les points des 2 niveaux se cumulent) 
→</t>
    </r>
    <r>
      <rPr>
        <sz val="11"/>
        <color indexed="8"/>
        <rFont val="Wingdings 2"/>
        <family val="1"/>
        <charset val="2"/>
      </rPr>
      <t xml:space="preserve"> </t>
    </r>
    <r>
      <rPr>
        <u/>
        <sz val="11"/>
        <color theme="1"/>
        <rFont val="Calibri"/>
        <family val="2"/>
        <scheme val="minor"/>
      </rPr>
      <t>Niveau 1</t>
    </r>
    <r>
      <rPr>
        <i/>
        <sz val="11"/>
        <color indexed="8"/>
        <rFont val="Calibri"/>
        <family val="2"/>
      </rPr>
      <t xml:space="preserve"> :</t>
    </r>
    <r>
      <rPr>
        <sz val="11"/>
        <color indexed="8"/>
        <rFont val="Calibri"/>
        <family val="2"/>
      </rPr>
      <t xml:space="preserve"> </t>
    </r>
    <r>
      <rPr>
        <b/>
        <sz val="11"/>
        <color theme="1"/>
        <rFont val="Calibri"/>
        <family val="2"/>
        <scheme val="minor"/>
      </rPr>
      <t>1 profession médicale</t>
    </r>
    <r>
      <rPr>
        <sz val="11"/>
        <color theme="1"/>
        <rFont val="Calibri"/>
        <family val="2"/>
        <scheme val="minor"/>
      </rPr>
      <t xml:space="preserve"> ou 1 pharmacien en + de la médecine générale </t>
    </r>
    <r>
      <rPr>
        <b/>
        <sz val="11"/>
        <color theme="1"/>
        <rFont val="Calibri"/>
        <family val="2"/>
        <scheme val="minor"/>
      </rPr>
      <t>ou 3  professions paramédicales</t>
    </r>
    <r>
      <rPr>
        <sz val="11"/>
        <color theme="1"/>
        <rFont val="Calibri"/>
        <family val="2"/>
        <scheme val="minor"/>
      </rPr>
      <t xml:space="preserve"> différentes.</t>
    </r>
  </si>
  <si>
    <r>
      <t>→</t>
    </r>
    <r>
      <rPr>
        <sz val="11"/>
        <color indexed="8"/>
        <rFont val="Wingdings 2"/>
        <family val="1"/>
        <charset val="2"/>
      </rPr>
      <t xml:space="preserve"> </t>
    </r>
    <r>
      <rPr>
        <sz val="11"/>
        <color theme="1"/>
        <rFont val="Calibri"/>
        <family val="2"/>
        <scheme val="minor"/>
      </rPr>
      <t>N</t>
    </r>
    <r>
      <rPr>
        <u/>
        <sz val="11"/>
        <color theme="1"/>
        <rFont val="Calibri"/>
        <family val="2"/>
        <scheme val="minor"/>
      </rPr>
      <t>iveau 2</t>
    </r>
    <r>
      <rPr>
        <i/>
        <sz val="11"/>
        <color indexed="8"/>
        <rFont val="Calibri"/>
        <family val="2"/>
      </rPr>
      <t xml:space="preserve"> :</t>
    </r>
    <r>
      <rPr>
        <sz val="11"/>
        <color indexed="8"/>
        <rFont val="Calibri"/>
        <family val="2"/>
      </rPr>
      <t xml:space="preserve"> </t>
    </r>
    <r>
      <rPr>
        <b/>
        <sz val="11"/>
        <color theme="1"/>
        <rFont val="Calibri"/>
        <family val="2"/>
        <scheme val="minor"/>
      </rPr>
      <t>1 profession médicale</t>
    </r>
    <r>
      <rPr>
        <sz val="11"/>
        <color theme="1"/>
        <rFont val="Calibri"/>
        <family val="2"/>
        <scheme val="minor"/>
      </rPr>
      <t xml:space="preserve"> ou pharmacien en + de la médecine générale </t>
    </r>
    <r>
      <rPr>
        <b/>
        <sz val="11"/>
        <color theme="1"/>
        <rFont val="Calibri"/>
        <family val="2"/>
        <scheme val="minor"/>
      </rPr>
      <t>et 3 professions paramédicales</t>
    </r>
    <r>
      <rPr>
        <sz val="11"/>
        <color theme="1"/>
        <rFont val="Calibri"/>
        <family val="2"/>
        <scheme val="minor"/>
      </rPr>
      <t xml:space="preserve"> différentes.</t>
    </r>
  </si>
  <si>
    <r>
      <rPr>
        <b/>
        <sz val="11"/>
        <color theme="1"/>
        <rFont val="Calibri"/>
        <family val="2"/>
        <scheme val="minor"/>
      </rPr>
      <t>2.</t>
    </r>
    <r>
      <rPr>
        <b/>
        <sz val="16"/>
        <color theme="1"/>
        <rFont val="Calibri"/>
        <family val="2"/>
        <scheme val="minor"/>
      </rPr>
      <t xml:space="preserve"> Diversité de services de soins spécialisés et second recours extérieurs à la MSP :</t>
    </r>
    <r>
      <rPr>
        <sz val="16"/>
        <color theme="1"/>
        <rFont val="Calibri"/>
        <family val="2"/>
        <scheme val="minor"/>
      </rPr>
      <t xml:space="preserve"> </t>
    </r>
    <r>
      <rPr>
        <sz val="11"/>
        <color theme="1"/>
        <rFont val="Calibri"/>
        <family val="2"/>
        <scheme val="minor"/>
      </rPr>
      <t xml:space="preserve">
(les points des 2 niveaux se cumulent) 
→ </t>
    </r>
    <r>
      <rPr>
        <u/>
        <sz val="11"/>
        <color theme="1"/>
        <rFont val="Calibri"/>
        <family val="2"/>
        <scheme val="minor"/>
      </rPr>
      <t xml:space="preserve">Niveau 1 </t>
    </r>
    <r>
      <rPr>
        <i/>
        <sz val="11"/>
        <color indexed="8"/>
        <rFont val="Calibri"/>
        <family val="2"/>
      </rPr>
      <t xml:space="preserve">: </t>
    </r>
    <r>
      <rPr>
        <b/>
        <sz val="11"/>
        <color theme="1"/>
        <rFont val="Calibri"/>
        <family val="2"/>
        <scheme val="minor"/>
      </rPr>
      <t>Consultations de 2nd recours</t>
    </r>
    <r>
      <rPr>
        <sz val="11"/>
        <color theme="1"/>
        <rFont val="Calibri"/>
        <family val="2"/>
        <scheme val="minor"/>
      </rPr>
      <t xml:space="preserve"> (spécialité médicale hors médecine générale), sage-femme, dentiste ou pharmacien représentant </t>
    </r>
    <r>
      <rPr>
        <b/>
        <sz val="11"/>
        <color theme="1"/>
        <rFont val="Calibri"/>
        <family val="2"/>
        <scheme val="minor"/>
      </rPr>
      <t>en moyenne 2 jours par mois.</t>
    </r>
  </si>
  <si>
    <r>
      <t>→ N</t>
    </r>
    <r>
      <rPr>
        <u/>
        <sz val="11"/>
        <color theme="1"/>
        <rFont val="Calibri"/>
        <family val="2"/>
        <scheme val="minor"/>
      </rPr>
      <t>iveau 2</t>
    </r>
    <r>
      <rPr>
        <i/>
        <sz val="11"/>
        <color theme="1"/>
        <rFont val="Calibri"/>
        <family val="2"/>
        <scheme val="minor"/>
      </rPr>
      <t xml:space="preserve"> : </t>
    </r>
    <r>
      <rPr>
        <b/>
        <sz val="11"/>
        <color theme="1"/>
        <rFont val="Calibri"/>
        <family val="2"/>
        <scheme val="minor"/>
      </rPr>
      <t>Consultations de 2nd recours au moins 2,5 jours par semaine.</t>
    </r>
  </si>
  <si>
    <r>
      <t>→</t>
    </r>
    <r>
      <rPr>
        <u/>
        <sz val="11"/>
        <color theme="1"/>
        <rFont val="Calibri"/>
        <family val="2"/>
        <scheme val="minor"/>
      </rPr>
      <t xml:space="preserve"> Niveau 2</t>
    </r>
    <r>
      <rPr>
        <sz val="11"/>
        <color theme="1"/>
        <rFont val="Calibri"/>
        <family val="2"/>
        <scheme val="minor"/>
      </rPr>
      <t xml:space="preserve"> :</t>
    </r>
    <r>
      <rPr>
        <b/>
        <sz val="11"/>
        <color theme="1"/>
        <rFont val="Calibri"/>
        <family val="2"/>
        <scheme val="minor"/>
      </rPr>
      <t xml:space="preserve"> 50% des médecins</t>
    </r>
    <r>
      <rPr>
        <sz val="11"/>
        <color theme="1"/>
        <rFont val="Calibri"/>
        <family val="2"/>
        <scheme val="minor"/>
      </rPr>
      <t xml:space="preserve"> de la MSP s'engagent dans le dispositif SAS.</t>
    </r>
  </si>
  <si>
    <r>
      <rPr>
        <b/>
        <sz val="16"/>
        <color theme="1"/>
        <rFont val="Calibri"/>
        <family val="2"/>
        <scheme val="minor"/>
      </rPr>
      <t>6. Soins non programmés en lien avec le dispositif SAS</t>
    </r>
    <r>
      <rPr>
        <sz val="16"/>
        <color theme="1"/>
        <rFont val="Calibri"/>
        <family val="2"/>
        <scheme val="minor"/>
      </rPr>
      <t xml:space="preserve"> : </t>
    </r>
    <r>
      <rPr>
        <sz val="11"/>
        <color theme="1"/>
        <rFont val="Calibri"/>
        <family val="2"/>
        <scheme val="minor"/>
      </rPr>
      <t xml:space="preserve">
→</t>
    </r>
    <r>
      <rPr>
        <u/>
        <sz val="11"/>
        <color theme="1"/>
        <rFont val="Calibri"/>
        <family val="2"/>
        <scheme val="minor"/>
      </rPr>
      <t xml:space="preserve"> Niveau 1</t>
    </r>
    <r>
      <rPr>
        <sz val="11"/>
        <color theme="1"/>
        <rFont val="Calibri"/>
        <family val="2"/>
        <scheme val="minor"/>
      </rPr>
      <t xml:space="preserve"> :  </t>
    </r>
    <r>
      <rPr>
        <b/>
        <sz val="11"/>
        <color theme="1"/>
        <rFont val="Calibri"/>
        <family val="2"/>
        <scheme val="minor"/>
      </rPr>
      <t xml:space="preserve">L'ensemble des médecins </t>
    </r>
    <r>
      <rPr>
        <sz val="11"/>
        <color theme="1"/>
        <rFont val="Calibri"/>
        <family val="2"/>
        <scheme val="minor"/>
      </rPr>
      <t>de la MSP s'engagent dans le dispositif SAS ou si la MSP prend en charge t</t>
    </r>
    <r>
      <rPr>
        <b/>
        <sz val="11"/>
        <color theme="1"/>
        <rFont val="Calibri"/>
        <family val="2"/>
        <scheme val="minor"/>
      </rPr>
      <t>outes les sollicitations du régulateur</t>
    </r>
    <r>
      <rPr>
        <sz val="11"/>
        <color theme="1"/>
        <rFont val="Calibri"/>
        <family val="2"/>
        <scheme val="minor"/>
      </rPr>
      <t xml:space="preserve">. </t>
    </r>
  </si>
  <si>
    <t xml:space="preserve">Tout document attestant de l'état d'avancement de la démarche qualité: Désignation d'un référent qualité de la démarche, état des lieux des forces et faiblesses de la dynamique pluriprofessionnelle et de la prise en charge des patients, grille d'autoévaluation remplie et synthèse des résultats, etc. </t>
  </si>
  <si>
    <r>
      <rPr>
        <b/>
        <sz val="11"/>
        <color theme="1"/>
        <rFont val="Calibri"/>
        <family val="2"/>
        <scheme val="minor"/>
      </rPr>
      <t xml:space="preserve">Indiquer "Oui" quand la case correspond à votre situation </t>
    </r>
    <r>
      <rPr>
        <sz val="11"/>
        <color theme="1"/>
        <rFont val="Calibri"/>
        <family val="2"/>
        <scheme val="minor"/>
      </rPr>
      <t xml:space="preserve">(certaines cases ont des règles particulières spécifiées à leur droite)
</t>
    </r>
  </si>
  <si>
    <r>
      <rPr>
        <b/>
        <sz val="12"/>
        <color theme="1"/>
        <rFont val="Calibri"/>
        <family val="2"/>
        <scheme val="minor"/>
      </rPr>
      <t xml:space="preserve">Indiquer "Oui" quand la case correspond à votre situation </t>
    </r>
    <r>
      <rPr>
        <sz val="12"/>
        <color theme="1"/>
        <rFont val="Calibri"/>
        <family val="2"/>
        <scheme val="minor"/>
      </rPr>
      <t xml:space="preserve">(certaines cases ont des règles particulières spécifiées à leur droite)
</t>
    </r>
  </si>
  <si>
    <r>
      <t>Socles :</t>
    </r>
    <r>
      <rPr>
        <b/>
        <i/>
        <sz val="14"/>
        <color theme="1"/>
        <rFont val="Calibri"/>
        <family val="2"/>
        <scheme val="minor"/>
      </rPr>
      <t xml:space="preserve"> engagement nécessaire de la structure sur cet indicateur mais 1 progressivité dans le degré d’atteinte de l’indicateur est possible</t>
    </r>
  </si>
  <si>
    <r>
      <t xml:space="preserve">Taux de l'année en cours 
</t>
    </r>
    <r>
      <rPr>
        <b/>
        <sz val="12"/>
        <color rgb="FFFF0000"/>
        <rFont val="Calibri"/>
        <family val="2"/>
        <scheme val="minor"/>
      </rPr>
      <t xml:space="preserve">Indiquer en %
Case C69 : taux C2S
Case C70 : taux AME </t>
    </r>
  </si>
  <si>
    <r>
      <t xml:space="preserve">Taux de précarité de votre MSP
</t>
    </r>
    <r>
      <rPr>
        <i/>
        <sz val="12"/>
        <color rgb="FFFF0000"/>
        <rFont val="Calibri"/>
        <family val="2"/>
        <scheme val="minor"/>
      </rPr>
      <t>(formules intégrées ne pas remplir cette colonne)</t>
    </r>
  </si>
  <si>
    <r>
      <t xml:space="preserve">Majoration applicable </t>
    </r>
    <r>
      <rPr>
        <i/>
        <sz val="12"/>
        <color rgb="FFFF0000"/>
        <rFont val="Calibri"/>
        <family val="2"/>
        <scheme val="minor"/>
      </rPr>
      <t>(formules intégrées ne pas remplir cette colonne)</t>
    </r>
  </si>
  <si>
    <r>
      <rPr>
        <b/>
        <sz val="16"/>
        <color theme="1"/>
        <rFont val="Calibri"/>
        <family val="2"/>
        <scheme val="minor"/>
      </rPr>
      <t xml:space="preserve">1. Système d’information labellisé niveau « avancé » par l’ASIP Santé </t>
    </r>
    <r>
      <rPr>
        <sz val="11"/>
        <color theme="1"/>
        <rFont val="Calibri"/>
        <family val="2"/>
        <scheme val="minor"/>
      </rPr>
      <t xml:space="preserve"> (fonctionnalités supplémentaires utiles au fonctionnement d’une structure pluri-professionnelle).</t>
    </r>
  </si>
  <si>
    <r>
      <rPr>
        <b/>
        <sz val="16"/>
        <color theme="1"/>
        <rFont val="Calibri"/>
        <family val="2"/>
        <scheme val="minor"/>
      </rPr>
      <t>5. Implication des usagers</t>
    </r>
    <r>
      <rPr>
        <sz val="11"/>
        <color theme="1"/>
        <rFont val="Calibri"/>
        <family val="2"/>
        <scheme val="minor"/>
      </rPr>
      <t xml:space="preserve"> : 2 niveaux qui se cumulent</t>
    </r>
    <r>
      <rPr>
        <i/>
        <sz val="11"/>
        <color theme="1"/>
        <rFont val="Calibri"/>
        <family val="2"/>
        <scheme val="minor"/>
      </rPr>
      <t xml:space="preserve">
</t>
    </r>
    <r>
      <rPr>
        <u/>
        <sz val="11"/>
        <color theme="1"/>
        <rFont val="Calibri"/>
        <family val="2"/>
        <scheme val="minor"/>
      </rPr>
      <t xml:space="preserve">
</t>
    </r>
    <r>
      <rPr>
        <sz val="11"/>
        <color theme="1"/>
        <rFont val="Calibri"/>
        <family val="2"/>
        <scheme val="minor"/>
      </rPr>
      <t xml:space="preserve">→ </t>
    </r>
    <r>
      <rPr>
        <u/>
        <sz val="11"/>
        <color theme="1"/>
        <rFont val="Calibri"/>
        <family val="2"/>
        <scheme val="minor"/>
      </rPr>
      <t xml:space="preserve">Niveau 1 : </t>
    </r>
    <r>
      <rPr>
        <sz val="11"/>
        <color theme="1"/>
        <rFont val="Calibri"/>
        <family val="2"/>
        <scheme val="minor"/>
      </rPr>
      <t>mise en place d’outils ou actions visant à consulter, informer et sensibiliser les usagers sur les services offerts par la structure mais aussi dans le cadre de son parcours de soins. Il s’agit entre autres de permettre d’évaluer la satisfaction et les besoins exprimés par les patients (modalités d’accueil, de contact avec la structure, etc…).</t>
    </r>
  </si>
  <si>
    <r>
      <t xml:space="preserve">→ </t>
    </r>
    <r>
      <rPr>
        <u/>
        <sz val="11"/>
        <color theme="1"/>
        <rFont val="Calibri"/>
        <family val="2"/>
        <scheme val="minor"/>
      </rPr>
      <t>Niveau 2 (part variable ):</t>
    </r>
    <r>
      <rPr>
        <sz val="11"/>
        <color theme="1"/>
        <rFont val="Calibri"/>
        <family val="2"/>
        <scheme val="minor"/>
      </rPr>
      <t xml:space="preserve"> mise en place d’outils ou actions visant à la co-construction, le partenariat, la co-décision entre la structure et les usagers.</t>
    </r>
  </si>
  <si>
    <t>Indiquer le nb de missions mises en place (case E41)</t>
  </si>
  <si>
    <r>
      <rPr>
        <b/>
        <sz val="10"/>
        <color theme="1"/>
        <rFont val="Calibri"/>
        <family val="2"/>
        <scheme val="minor"/>
      </rPr>
      <t xml:space="preserve">Indiquer "Oui" quand la case correspond à votre situation </t>
    </r>
    <r>
      <rPr>
        <sz val="10"/>
        <color theme="1"/>
        <rFont val="Calibri"/>
        <family val="2"/>
        <scheme val="minor"/>
      </rPr>
      <t xml:space="preserve">(certaines cases ont des règles particulières spécifiées à leur droite)
</t>
    </r>
  </si>
  <si>
    <r>
      <rPr>
        <b/>
        <sz val="16"/>
        <color theme="1"/>
        <rFont val="Calibri"/>
        <family val="2"/>
        <scheme val="minor"/>
      </rPr>
      <t>2. Mise en place d'une procédure</t>
    </r>
    <r>
      <rPr>
        <sz val="16"/>
        <color theme="1"/>
        <rFont val="Calibri"/>
        <family val="2"/>
        <scheme val="minor"/>
      </rPr>
      <t xml:space="preserve"> </t>
    </r>
    <r>
      <rPr>
        <b/>
        <sz val="16"/>
        <color theme="1"/>
        <rFont val="Calibri"/>
        <family val="2"/>
        <scheme val="minor"/>
      </rPr>
      <t>définissant la transmission des données de santé</t>
    </r>
    <r>
      <rPr>
        <sz val="11"/>
        <color theme="1"/>
        <rFont val="Calibri"/>
        <family val="2"/>
        <scheme val="minor"/>
      </rPr>
      <t xml:space="preserve"> nécessaires à la prise en charge des patients vers des professionnels de santé extérieurs, des services et établissements sanitaires, des structures et services médico-sociaux, des intervenants sociaux dans le respect de la réglementation.
Il s'agit notamment du VMS complété par les informations, recueillies par les autres professionnels de santé de la MSP, nécessaires à la continuité de la prise en charge.
</t>
    </r>
  </si>
  <si>
    <r>
      <rPr>
        <b/>
        <sz val="16"/>
        <color theme="1"/>
        <rFont val="Calibri"/>
        <family val="2"/>
        <scheme val="minor"/>
      </rPr>
      <t>4. Protocoles nationaux de coopération des soins non programmés</t>
    </r>
    <r>
      <rPr>
        <b/>
        <sz val="11"/>
        <color theme="1"/>
        <rFont val="Calibri"/>
        <family val="2"/>
        <scheme val="minor"/>
      </rPr>
      <t xml:space="preserve"> </t>
    </r>
    <r>
      <rPr>
        <sz val="11"/>
        <color theme="1"/>
        <rFont val="Calibri"/>
        <family val="2"/>
        <scheme val="minor"/>
      </rPr>
      <t xml:space="preserve">
</t>
    </r>
  </si>
  <si>
    <r>
      <rPr>
        <b/>
        <sz val="16"/>
        <color theme="1"/>
        <rFont val="Calibri"/>
        <family val="2"/>
        <scheme val="minor"/>
      </rPr>
      <t>5. Parcours insuffisance cardiaque</t>
    </r>
    <r>
      <rPr>
        <sz val="11"/>
        <color theme="1"/>
        <rFont val="Calibri"/>
        <family val="2"/>
        <scheme val="minor"/>
      </rPr>
      <t xml:space="preserve"> (part variable)</t>
    </r>
    <r>
      <rPr>
        <b/>
        <sz val="11"/>
        <color theme="1"/>
        <rFont val="Calibri"/>
        <family val="2"/>
        <scheme val="minor"/>
      </rPr>
      <t xml:space="preserve">
</t>
    </r>
  </si>
  <si>
    <r>
      <rPr>
        <b/>
        <sz val="16"/>
        <color theme="1"/>
        <rFont val="Calibri"/>
        <family val="2"/>
        <scheme val="minor"/>
      </rPr>
      <t>6. Coordination d'un parcours "surpoids ou obésité de l'enfant"</t>
    </r>
    <r>
      <rPr>
        <sz val="11"/>
        <color theme="1"/>
        <rFont val="Calibri"/>
        <family val="2"/>
        <scheme val="minor"/>
      </rPr>
      <t xml:space="preserve">
</t>
    </r>
  </si>
  <si>
    <r>
      <rPr>
        <u/>
        <sz val="11"/>
        <color theme="1"/>
        <rFont val="Calibri"/>
        <family val="2"/>
        <scheme val="minor"/>
      </rPr>
      <t>Part variable</t>
    </r>
    <r>
      <rPr>
        <sz val="11"/>
        <color theme="1"/>
        <rFont val="Calibri"/>
        <family val="2"/>
        <scheme val="minor"/>
      </rPr>
      <t xml:space="preserve"> : 2 paliers cumulables
</t>
    </r>
    <r>
      <rPr>
        <sz val="11"/>
        <color indexed="8"/>
        <rFont val="Calibri"/>
        <family val="2"/>
      </rPr>
      <t xml:space="preserve">→ </t>
    </r>
    <r>
      <rPr>
        <sz val="11"/>
        <color theme="1"/>
        <rFont val="Calibri"/>
        <family val="2"/>
        <scheme val="minor"/>
      </rPr>
      <t xml:space="preserve">Nombre de patients inférieur ou égal à 8000 dans votre patientèle. </t>
    </r>
  </si>
  <si>
    <r>
      <rPr>
        <sz val="11"/>
        <color indexed="8"/>
        <rFont val="Calibri"/>
        <family val="2"/>
      </rPr>
      <t>→</t>
    </r>
    <r>
      <rPr>
        <sz val="11"/>
        <color theme="1"/>
        <rFont val="Calibri"/>
        <family val="2"/>
        <scheme val="minor"/>
      </rPr>
      <t xml:space="preserve"> Nombre de patients au-delà de 8000 dans votre patientèle. </t>
    </r>
  </si>
  <si>
    <r>
      <rPr>
        <u/>
        <sz val="11"/>
        <color theme="1"/>
        <rFont val="Calibri"/>
        <family val="2"/>
        <scheme val="minor"/>
      </rPr>
      <t>Part variable</t>
    </r>
    <r>
      <rPr>
        <sz val="11"/>
        <color theme="1"/>
        <rFont val="Calibri"/>
        <family val="2"/>
        <scheme val="minor"/>
      </rPr>
      <t xml:space="preserve"> : 2 paliers
</t>
    </r>
    <r>
      <rPr>
        <sz val="11"/>
        <color indexed="8"/>
        <rFont val="Calibri"/>
        <family val="2"/>
      </rPr>
      <t>→</t>
    </r>
    <r>
      <rPr>
        <sz val="10.45"/>
        <color indexed="8"/>
        <rFont val="Wingdings 2"/>
        <family val="1"/>
        <charset val="2"/>
      </rPr>
      <t xml:space="preserve"> </t>
    </r>
    <r>
      <rPr>
        <sz val="11"/>
        <color theme="1"/>
        <rFont val="Calibri"/>
        <family val="2"/>
        <scheme val="minor"/>
      </rPr>
      <t>nombre de professionnels de santé équipés du logiciel inférieur ou égal à 16,
→</t>
    </r>
    <r>
      <rPr>
        <sz val="11"/>
        <color indexed="8"/>
        <rFont val="Wingdings 2"/>
        <family val="1"/>
        <charset val="2"/>
      </rPr>
      <t xml:space="preserve"> </t>
    </r>
    <r>
      <rPr>
        <sz val="11"/>
        <color theme="1"/>
        <rFont val="Calibri"/>
        <family val="2"/>
        <scheme val="minor"/>
      </rPr>
      <t>nombre de professionnels de santé équipés du logiciel supérieur à 16.</t>
    </r>
  </si>
  <si>
    <r>
      <rPr>
        <b/>
        <sz val="16"/>
        <color theme="1"/>
        <rFont val="Calibri"/>
        <family val="2"/>
        <scheme val="minor"/>
      </rPr>
      <t>2. Concertation pluriprofessionnelle</t>
    </r>
    <r>
      <rPr>
        <sz val="16"/>
        <color theme="1"/>
        <rFont val="Calibri"/>
        <family val="2"/>
        <scheme val="minor"/>
      </rPr>
      <t xml:space="preserve"> : </t>
    </r>
    <r>
      <rPr>
        <sz val="11"/>
        <color theme="1"/>
        <rFont val="Calibri"/>
        <family val="2"/>
        <scheme val="minor"/>
      </rPr>
      <t xml:space="preserve">
</t>
    </r>
    <r>
      <rPr>
        <sz val="11"/>
        <color indexed="8"/>
        <rFont val="Wingdings 2"/>
        <family val="1"/>
        <charset val="2"/>
      </rPr>
      <t xml:space="preserve">C </t>
    </r>
    <r>
      <rPr>
        <sz val="11"/>
        <color theme="1"/>
        <rFont val="Calibri"/>
        <family val="2"/>
        <scheme val="minor"/>
      </rPr>
      <t xml:space="preserve">Au moins 6 réunions par an, 
</t>
    </r>
    <r>
      <rPr>
        <sz val="11"/>
        <color indexed="8"/>
        <rFont val="Wingdings 2"/>
        <family val="1"/>
        <charset val="2"/>
      </rPr>
      <t xml:space="preserve">C </t>
    </r>
    <r>
      <rPr>
        <sz val="11"/>
        <color indexed="8"/>
        <rFont val="Calibri"/>
        <family val="2"/>
      </rPr>
      <t xml:space="preserve">nombre de situations à étudier déterminé sur la base de : </t>
    </r>
    <r>
      <rPr>
        <sz val="11"/>
        <color theme="1"/>
        <rFont val="Calibri"/>
        <family val="2"/>
        <scheme val="minor"/>
      </rPr>
      <t xml:space="preserve">5% des patients de la MSP en ALD et 5% des patients de la MSP de + de 75 ans non ALD,
</t>
    </r>
    <r>
      <rPr>
        <sz val="11"/>
        <color indexed="8"/>
        <rFont val="Wingdings 2"/>
        <family val="1"/>
        <charset val="2"/>
      </rPr>
      <t xml:space="preserve">C </t>
    </r>
    <r>
      <rPr>
        <sz val="11"/>
        <color theme="1"/>
        <rFont val="Calibri"/>
        <family val="2"/>
        <scheme val="minor"/>
      </rPr>
      <t xml:space="preserve">Situations relevant des problématiques visées par le texte*,
</t>
    </r>
    <r>
      <rPr>
        <sz val="11"/>
        <color indexed="8"/>
        <rFont val="Wingdings 2"/>
        <family val="1"/>
        <charset val="2"/>
      </rPr>
      <t xml:space="preserve">C </t>
    </r>
    <r>
      <rPr>
        <sz val="11"/>
        <color theme="1"/>
        <rFont val="Calibri"/>
        <family val="2"/>
        <scheme val="minor"/>
      </rPr>
      <t xml:space="preserve">Compte-rendu intégré dans le dossier informatisé du patient.
</t>
    </r>
    <r>
      <rPr>
        <b/>
        <i/>
        <sz val="11"/>
        <color rgb="FFFF0000"/>
        <rFont val="Calibri"/>
        <family val="2"/>
        <scheme val="minor"/>
      </rPr>
      <t>Proratisation de la rémunération au regard de l’atteinte de ces différents éléments.</t>
    </r>
  </si>
  <si>
    <t>Transmission au SAS de la liste des médecins s'inscrivant dans le dispositif ou vérification de la réponse aux sollicitations du régulateur du SAS opérée sur la base des informations issues des plateformes de régulation.</t>
  </si>
  <si>
    <t>Document(s) attestant de cette mise en place.</t>
  </si>
  <si>
    <t xml:space="preserve"> Bilan des résultats de la démarche par rapport aux objectifs définis, données qualitatives et quantitatives</t>
  </si>
  <si>
    <r>
      <rPr>
        <b/>
        <sz val="16"/>
        <color theme="1"/>
        <rFont val="Calibri"/>
        <family val="2"/>
        <scheme val="minor"/>
      </rPr>
      <t>1.</t>
    </r>
    <r>
      <rPr>
        <sz val="16"/>
        <color theme="1"/>
        <rFont val="Calibri"/>
        <family val="2"/>
        <scheme val="minor"/>
      </rPr>
      <t xml:space="preserve"> </t>
    </r>
    <r>
      <rPr>
        <b/>
        <sz val="16"/>
        <color theme="1"/>
        <rFont val="Calibri"/>
        <family val="2"/>
        <scheme val="minor"/>
      </rPr>
      <t>Protocoles pluriprofessionnels</t>
    </r>
    <r>
      <rPr>
        <sz val="11"/>
        <color theme="1"/>
        <rFont val="Calibri"/>
        <family val="2"/>
        <scheme val="minor"/>
      </rPr>
      <t xml:space="preserve"> établis pour la prise en charge et le suivi des patients présentant une pathologie nécessitant l’intervention coordonnée des différents professionnels de santé et en priorité sur les thèmes listés*. </t>
    </r>
    <r>
      <rPr>
        <b/>
        <i/>
        <sz val="11"/>
        <color theme="1"/>
        <rFont val="Calibri"/>
        <family val="2"/>
        <scheme val="minor"/>
      </rPr>
      <t>Une étude au cas par cas pour 1 protocole hors de cette liste sera faite.</t>
    </r>
    <r>
      <rPr>
        <sz val="11"/>
        <color theme="1"/>
        <rFont val="Calibri"/>
        <family val="2"/>
        <scheme val="minor"/>
      </rPr>
      <t xml:space="preserve">
</t>
    </r>
    <r>
      <rPr>
        <sz val="11"/>
        <color indexed="8"/>
        <rFont val="Wingdings 2"/>
        <family val="1"/>
        <charset val="2"/>
      </rPr>
      <t xml:space="preserve">C </t>
    </r>
    <r>
      <rPr>
        <sz val="11"/>
        <color theme="1"/>
        <rFont val="Calibri"/>
        <family val="2"/>
        <scheme val="minor"/>
      </rPr>
      <t xml:space="preserve">Etablis sur l'expérience et les compétences des professionnels concernés,
</t>
    </r>
    <r>
      <rPr>
        <sz val="11"/>
        <color indexed="8"/>
        <rFont val="Wingdings 2"/>
        <family val="1"/>
        <charset val="2"/>
      </rPr>
      <t xml:space="preserve">C </t>
    </r>
    <r>
      <rPr>
        <sz val="11"/>
        <color theme="1"/>
        <rFont val="Calibri"/>
        <family val="2"/>
        <scheme val="minor"/>
      </rPr>
      <t xml:space="preserve">Conformes aux recommandations élaborées par les agences sanitaires (HAS, l'ANSM, Santé Publique France, etc.),
</t>
    </r>
    <r>
      <rPr>
        <sz val="11"/>
        <color indexed="8"/>
        <rFont val="Wingdings 2"/>
        <family val="1"/>
        <charset val="2"/>
      </rPr>
      <t xml:space="preserve">C </t>
    </r>
    <r>
      <rPr>
        <sz val="11"/>
        <color theme="1"/>
        <rFont val="Calibri"/>
        <family val="2"/>
        <scheme val="minor"/>
      </rPr>
      <t xml:space="preserve">Répondant à un vrai besoin,
</t>
    </r>
    <r>
      <rPr>
        <sz val="11"/>
        <color indexed="8"/>
        <rFont val="Wingdings 2"/>
        <family val="1"/>
        <charset val="2"/>
      </rPr>
      <t xml:space="preserve">C </t>
    </r>
    <r>
      <rPr>
        <sz val="11"/>
        <color theme="1"/>
        <rFont val="Calibri"/>
        <family val="2"/>
        <scheme val="minor"/>
      </rPr>
      <t xml:space="preserve">Adaptés à chaque équipe.
</t>
    </r>
    <r>
      <rPr>
        <sz val="11"/>
        <color indexed="8"/>
        <rFont val="Wingdings 2"/>
        <family val="1"/>
        <charset val="2"/>
      </rPr>
      <t xml:space="preserve">C </t>
    </r>
    <r>
      <rPr>
        <sz val="11"/>
        <color theme="1"/>
        <rFont val="Calibri"/>
        <family val="2"/>
        <scheme val="minor"/>
      </rPr>
      <t xml:space="preserve">Formalisation et harmonisation des pratiques existances,
</t>
    </r>
    <r>
      <rPr>
        <sz val="11"/>
        <color indexed="8"/>
        <rFont val="Wingdings 2"/>
        <family val="1"/>
        <charset val="2"/>
      </rPr>
      <t xml:space="preserve">C </t>
    </r>
    <r>
      <rPr>
        <sz val="11"/>
        <color theme="1"/>
        <rFont val="Calibri"/>
        <family val="2"/>
        <scheme val="minor"/>
      </rPr>
      <t xml:space="preserve">Simples et facilement consultables lors des soins,
</t>
    </r>
    <r>
      <rPr>
        <sz val="11"/>
        <color indexed="8"/>
        <rFont val="Wingdings 2"/>
        <family val="1"/>
        <charset val="2"/>
      </rPr>
      <t xml:space="preserve">C </t>
    </r>
    <r>
      <rPr>
        <sz val="11"/>
        <color theme="1"/>
        <rFont val="Calibri"/>
        <family val="2"/>
        <scheme val="minor"/>
      </rPr>
      <t xml:space="preserve">Rôles et moments d'intervention de chaque professionnel impliqué dans la prise en charge, intéractions (qui fait quoi quand ?)
</t>
    </r>
    <r>
      <rPr>
        <sz val="11"/>
        <color indexed="8"/>
        <rFont val="Wingdings 2"/>
        <family val="1"/>
        <charset val="2"/>
      </rPr>
      <t xml:space="preserve">C </t>
    </r>
    <r>
      <rPr>
        <sz val="11"/>
        <color theme="1"/>
        <rFont val="Calibri"/>
        <family val="2"/>
        <scheme val="minor"/>
      </rPr>
      <t>Réactualisation régulière.</t>
    </r>
  </si>
  <si>
    <t>Fonction de l'annexe au contrat signé qui précise le contenu, les modalités de mise en œuvre de la mission et les justificatifs.</t>
  </si>
  <si>
    <r>
      <rPr>
        <b/>
        <sz val="16"/>
        <color theme="1"/>
        <rFont val="Calibri"/>
        <family val="2"/>
        <scheme val="minor"/>
      </rPr>
      <t>4. Réalisation de missions de santé publique</t>
    </r>
    <r>
      <rPr>
        <sz val="11"/>
        <color theme="1"/>
        <rFont val="Calibri"/>
        <family val="2"/>
        <scheme val="minor"/>
      </rPr>
      <t xml:space="preserve"> </t>
    </r>
    <r>
      <rPr>
        <b/>
        <i/>
        <sz val="11"/>
        <color theme="1"/>
        <rFont val="Calibri"/>
        <family val="2"/>
        <scheme val="minor"/>
      </rPr>
      <t>à choisir dans la liste des thèmes listés ou s’inscrivant en cohérence avec les objectifs du projet régional de santé (PRS)</t>
    </r>
    <r>
      <rPr>
        <sz val="11"/>
        <color theme="1"/>
        <rFont val="Calibri"/>
        <family val="2"/>
        <scheme val="minor"/>
      </rPr>
      <t>. 2 missions maximum peuvent être valorisées.</t>
    </r>
  </si>
  <si>
    <t xml:space="preserve">Questionnaire de satisfaction, sondage, boite à idée, affichages, flyers, site internet, désgination d'un référent usager dans les groupes de travail ou des les atliers ETP, présence d'un médiateur... </t>
  </si>
  <si>
    <r>
      <rPr>
        <sz val="16"/>
        <color theme="1"/>
        <rFont val="Calibri"/>
        <family val="2"/>
        <scheme val="minor"/>
      </rPr>
      <t xml:space="preserve">1. </t>
    </r>
    <r>
      <rPr>
        <b/>
        <sz val="16"/>
        <color theme="1"/>
        <rFont val="Calibri"/>
        <family val="2"/>
        <scheme val="minor"/>
      </rPr>
      <t>Formation des jeunes professionnels de santé</t>
    </r>
    <r>
      <rPr>
        <sz val="11"/>
        <color theme="1"/>
        <rFont val="Calibri"/>
        <family val="2"/>
        <scheme val="minor"/>
      </rPr>
      <t xml:space="preserve"> (2 stages/an) selon les modalités propres à chaque profession.</t>
    </r>
  </si>
  <si>
    <r>
      <rPr>
        <b/>
        <sz val="16"/>
        <color theme="1"/>
        <rFont val="Calibri"/>
        <family val="2"/>
        <scheme val="minor"/>
      </rPr>
      <t>1.</t>
    </r>
    <r>
      <rPr>
        <sz val="16"/>
        <color theme="1"/>
        <rFont val="Calibri"/>
        <family val="2"/>
        <scheme val="minor"/>
      </rPr>
      <t xml:space="preserve"> </t>
    </r>
    <r>
      <rPr>
        <b/>
        <sz val="16"/>
        <color theme="1"/>
        <rFont val="Calibri"/>
        <family val="2"/>
        <scheme val="minor"/>
      </rPr>
      <t>Ouverture</t>
    </r>
    <r>
      <rPr>
        <sz val="20"/>
        <color theme="1"/>
        <rFont val="Calibri"/>
        <family val="2"/>
        <scheme val="minor"/>
      </rPr>
      <t xml:space="preserve"> </t>
    </r>
    <r>
      <rPr>
        <sz val="11"/>
        <color theme="1"/>
        <rFont val="Calibri"/>
        <family val="2"/>
        <scheme val="minor"/>
      </rPr>
      <t>de</t>
    </r>
    <r>
      <rPr>
        <b/>
        <sz val="11"/>
        <color theme="1"/>
        <rFont val="Calibri"/>
        <family val="2"/>
        <scheme val="minor"/>
      </rPr>
      <t xml:space="preserve"> 8 heures à 20 h</t>
    </r>
    <r>
      <rPr>
        <sz val="11"/>
        <color theme="1"/>
        <rFont val="Calibri"/>
        <family val="2"/>
        <scheme val="minor"/>
      </rPr>
      <t xml:space="preserve"> du lundi au vendredi, </t>
    </r>
    <r>
      <rPr>
        <b/>
        <sz val="11"/>
        <color theme="1"/>
        <rFont val="Calibri"/>
        <family val="2"/>
        <scheme val="minor"/>
      </rPr>
      <t>le samedi matin de 8h à 12h</t>
    </r>
    <r>
      <rPr>
        <sz val="11"/>
        <color theme="1"/>
        <rFont val="Calibri"/>
        <family val="2"/>
        <scheme val="minor"/>
      </rPr>
      <t xml:space="preserve"> et </t>
    </r>
    <r>
      <rPr>
        <b/>
        <sz val="11"/>
        <color theme="1"/>
        <rFont val="Calibri"/>
        <family val="2"/>
        <scheme val="minor"/>
      </rPr>
      <t>pendant les congés scolaires</t>
    </r>
    <r>
      <rPr>
        <sz val="11"/>
        <color theme="1"/>
        <rFont val="Calibri"/>
        <family val="2"/>
        <scheme val="minor"/>
      </rPr>
      <t xml:space="preserve">
</t>
    </r>
    <r>
      <rPr>
        <b/>
        <sz val="16"/>
        <color theme="1"/>
        <rFont val="Calibri"/>
        <family val="2"/>
        <scheme val="minor"/>
      </rPr>
      <t>2.</t>
    </r>
    <r>
      <rPr>
        <sz val="16"/>
        <color theme="1"/>
        <rFont val="Calibri"/>
        <family val="2"/>
        <scheme val="minor"/>
      </rPr>
      <t xml:space="preserve"> Accès à des </t>
    </r>
    <r>
      <rPr>
        <b/>
        <sz val="16"/>
        <color theme="1"/>
        <rFont val="Calibri"/>
        <family val="2"/>
        <scheme val="minor"/>
      </rPr>
      <t>soins non programmés chaque jour ouvré</t>
    </r>
    <r>
      <rPr>
        <sz val="11"/>
        <color theme="1"/>
        <rFont val="Calibri"/>
        <family val="2"/>
        <scheme val="minor"/>
      </rPr>
      <t xml:space="preserve"> : organisation pour une régulation des demandes (physique ou téléphonique) et possibilité de consultation dans la journée (plages horaires dédiées par médecin ou à tour de rôle).
</t>
    </r>
    <r>
      <rPr>
        <i/>
        <sz val="11"/>
        <color theme="1"/>
        <rFont val="Calibri"/>
        <family val="2"/>
        <scheme val="minor"/>
      </rPr>
      <t>Objectif: respect des engagements formalisés dans la charte d’engagement affichée dans la MSP. La charte fait office de justificatif.</t>
    </r>
  </si>
  <si>
    <r>
      <rPr>
        <u/>
        <sz val="11"/>
        <color theme="1"/>
        <rFont val="Calibri"/>
        <family val="2"/>
        <scheme val="minor"/>
      </rPr>
      <t>Part variable</t>
    </r>
    <r>
      <rPr>
        <sz val="11"/>
        <color theme="1"/>
        <rFont val="Calibri"/>
        <family val="2"/>
        <scheme val="minor"/>
      </rPr>
      <t xml:space="preserve"> : votre structure intègre parmi ses professionnels de santé un IPA</t>
    </r>
  </si>
  <si>
    <r>
      <rPr>
        <u/>
        <sz val="11"/>
        <color theme="1"/>
        <rFont val="Calibri"/>
        <family val="2"/>
        <scheme val="minor"/>
      </rPr>
      <t xml:space="preserve">Part variable </t>
    </r>
    <r>
      <rPr>
        <sz val="11"/>
        <color theme="1"/>
        <rFont val="Calibri"/>
        <family val="2"/>
        <scheme val="minor"/>
      </rPr>
      <t>: votre structure intègre parmi ses professionnels de santé un IPA</t>
    </r>
  </si>
  <si>
    <r>
      <rPr>
        <b/>
        <sz val="16"/>
        <color theme="1"/>
        <rFont val="Calibri"/>
        <family val="2"/>
        <scheme val="minor"/>
      </rPr>
      <t>Fonction de coordination</t>
    </r>
    <r>
      <rPr>
        <sz val="11"/>
        <color theme="1"/>
        <rFont val="Calibri"/>
        <family val="2"/>
        <scheme val="minor"/>
      </rPr>
      <t xml:space="preserve"> : temps identifié et dédié à cette fonction (que ce soit 1 personne exerçant au sein de la structure ou du personnel recruté spécifiquement) notamment pour les missions suivantes : 
•      animation de la coordination interprofessionnelle,
•      coordination des parcours et des dossiers patients,
•      suivi de l’utilisation du système d'information et organisation du travail de production des données de santé,
•      relation avec les institutions ou collectivités.</t>
    </r>
  </si>
  <si>
    <r>
      <rPr>
        <b/>
        <sz val="16"/>
        <color theme="1"/>
        <rFont val="Calibri"/>
        <family val="2"/>
        <scheme val="minor"/>
      </rPr>
      <t>Système d’information</t>
    </r>
    <r>
      <rPr>
        <sz val="16"/>
        <color theme="1"/>
        <rFont val="Calibri"/>
        <family val="2"/>
        <scheme val="minor"/>
      </rPr>
      <t xml:space="preserve"> </t>
    </r>
    <r>
      <rPr>
        <sz val="11"/>
        <color theme="1"/>
        <rFont val="Calibri"/>
        <family val="2"/>
        <scheme val="minor"/>
      </rPr>
      <t xml:space="preserve"> labellisé par l’ASIP santé en "niveau standard"
Dossiers des patients informatisés et partagés, au moyen d’habilitations différenciées, entre les professionnels de santé intervenant dans la prise en charge du patient.
</t>
    </r>
  </si>
  <si>
    <t>Attestations de stages ou conventions identifiant nom du stagiaire, profession concernée et dates de réalisation du stage.</t>
  </si>
  <si>
    <t xml:space="preserve">Copie des factures du logiciel, des bons de commande ou des contrats d’abonnement, de maintenance ou de location permettant de vérifier que le système d’information fait bien partie des logiciels labellisés par l’ASIP santé. avec la date d’acquisition de l’équipement. </t>
  </si>
  <si>
    <t>Documents attestatnt de son intégration dans le parcours</t>
  </si>
  <si>
    <t>Tout document attestant de l'inscription de la structure dans au moins un des 6 protocoles auprès de l'ARS.</t>
  </si>
  <si>
    <t>Transmission à l'organisme d'asssurance maladie de documents attestant de son intégration dans le parcours et comprenant notamment les informations concernant le nombre de patients insuffisants cardiaques, le nombre de patients insuffisants cardiaques « incidents », le nombre de patients nouvellement diagnostiqués au décours de l’implémentation du programme d’accompagnement….</t>
  </si>
  <si>
    <t xml:space="preserve">Plan d’action (description du révérenciel/processus/détermination des indicateurs d’avancé/…), méthode mise en place, etc. </t>
  </si>
  <si>
    <t>Indiquer en E23, le nb exact de professionnels de santé de la structure équipés.</t>
  </si>
  <si>
    <t>Indiquer en E20, le nb de patient dans la structure (jusqu'à 8000 max)</t>
  </si>
  <si>
    <t xml:space="preserve">Indiquer en E21, le nb de patient au dessus des 8000 le cas échéant (par ex si 10 000 patients écrire 2000) </t>
  </si>
  <si>
    <t>Valeur du point:</t>
  </si>
  <si>
    <t>Justificatifs</t>
  </si>
  <si>
    <r>
      <rPr>
        <b/>
        <sz val="16"/>
        <color theme="1"/>
        <rFont val="Calibri"/>
        <family val="2"/>
        <scheme val="minor"/>
      </rPr>
      <t>3. Réponse aux crises sanitaires graves</t>
    </r>
    <r>
      <rPr>
        <b/>
        <sz val="11"/>
        <color theme="1"/>
        <rFont val="Calibri"/>
        <family val="2"/>
        <scheme val="minor"/>
      </rPr>
      <t xml:space="preserve"> </t>
    </r>
    <r>
      <rPr>
        <sz val="11"/>
        <color theme="1"/>
        <rFont val="Calibri"/>
        <family val="2"/>
        <scheme val="minor"/>
      </rPr>
      <t>(quelle que soit la situation sanitaire) :</t>
    </r>
    <r>
      <rPr>
        <b/>
        <sz val="11"/>
        <color theme="1"/>
        <rFont val="Calibri"/>
        <family val="2"/>
        <scheme val="minor"/>
      </rPr>
      <t xml:space="preserve"> </t>
    </r>
    <r>
      <rPr>
        <sz val="11"/>
        <color theme="1"/>
        <rFont val="Calibri"/>
        <family val="2"/>
        <scheme val="minor"/>
      </rPr>
      <t>rédaction d’un plan de préparation et ses mises à jour</t>
    </r>
  </si>
  <si>
    <r>
      <rPr>
        <u/>
        <sz val="11"/>
        <color theme="1"/>
        <rFont val="Calibri"/>
        <family val="2"/>
        <scheme val="minor"/>
      </rPr>
      <t>Part variable:</t>
    </r>
    <r>
      <rPr>
        <sz val="11"/>
        <color theme="1"/>
        <rFont val="Calibri"/>
        <family val="2"/>
        <scheme val="minor"/>
      </rPr>
      <t xml:space="preserve">  votre strucure met en place toute action pouvant répondre aux besoins en soins des patients et adaptation de la structure pour faciliter la prise en charge des patients « fragiles », en cas de survenue d’une crise sanitaire grave caractérisée par l’ARS.</t>
    </r>
  </si>
  <si>
    <r>
      <rPr>
        <b/>
        <i/>
        <sz val="11"/>
        <color rgb="FFFF0000"/>
        <rFont val="Calibri"/>
        <family val="2"/>
        <scheme val="minor"/>
      </rPr>
      <t xml:space="preserve">Attention il s'agit de la rémunération maximale qui peut être atteinte ! </t>
    </r>
    <r>
      <rPr>
        <sz val="11"/>
        <color theme="1"/>
        <rFont val="Calibri"/>
        <family val="2"/>
        <scheme val="minor"/>
      </rPr>
      <t xml:space="preserve">
Ce critère variable est </t>
    </r>
    <r>
      <rPr>
        <i/>
        <sz val="11"/>
        <color theme="1"/>
        <rFont val="Calibri"/>
        <family val="2"/>
        <scheme val="minor"/>
      </rPr>
      <t xml:space="preserve">par ailleurs </t>
    </r>
    <r>
      <rPr>
        <sz val="11"/>
        <color theme="1"/>
        <rFont val="Calibri"/>
        <family val="2"/>
        <scheme val="minor"/>
      </rPr>
      <t>pondéré 
d'une part du nombre de réunions mises en place, 
d'autre part des situations étudiées.</t>
    </r>
  </si>
  <si>
    <t>Réalisation d'un troisième stage</t>
  </si>
  <si>
    <t>Réalisation d'un quatrième stage</t>
  </si>
  <si>
    <t>Indiquer "Oui" dans uniquement une seule case colorée,  celle correspondant le mieux à votre situation</t>
  </si>
  <si>
    <r>
      <t xml:space="preserve">Indiquer "Oui" uniquement pour une seule des cases coloréess, </t>
    </r>
    <r>
      <rPr>
        <sz val="11"/>
        <color theme="1"/>
        <rFont val="Calibri"/>
        <family val="2"/>
        <scheme val="minor"/>
      </rPr>
      <t xml:space="preserve">pour celle qui correspond vraiment à votre situation (a ou b). </t>
    </r>
  </si>
  <si>
    <t>Nombre de patients bénéficiaires de la C2S  ayant eu au moins un acte de médecin généraliste dans l'année</t>
  </si>
  <si>
    <t>Le calcul de l'avance s'effectue sur la base de 60% du montant correponsant à l'atteinte  à hauteur de 100% des indicateurs socles.</t>
  </si>
  <si>
    <t xml:space="preserve">Copie du plan de préparation </t>
  </si>
  <si>
    <t>Tout document attestant de la mise en place des actions répondant aux besoins en soins des patients en lien avec le plan de préparation</t>
  </si>
  <si>
    <t>Contrat de travail, fiche de poste, etc.</t>
  </si>
  <si>
    <t xml:space="preserve">Copie des factures du logiciel, des bons de commande ou des contrats d’abonnement, de maintenance ou de location permettant de vérifier que le système d’information fait bien partie des logiciels labellisés par l’ASIP santé, avec la date d’acquisition de l’équipement. </t>
  </si>
  <si>
    <t>Protocoles élaborés.</t>
  </si>
  <si>
    <t>Calendrier des réunions précisant pour chaque réunion le nombre de dossiers examinés.
A sa demande, mise à disposition du service médical de l’assurance maladie des comptes rendus des réunions de concertation anonymisés..</t>
  </si>
  <si>
    <t>Liste des professionnels ayant réalisé des vacations au sein de la MSP au cours de l’année indiquant : nom, prénom, numéro AM, numéro RPPS, profession médicale ou spécialité médicale, temps moyen hebdomadaire de présence au sein de la MSP, intervention dans le cadre d’un CSTM ou non (production de la copie du CSTM).</t>
  </si>
  <si>
    <r>
      <rPr>
        <b/>
        <i/>
        <u/>
        <sz val="11"/>
        <color rgb="FF00B0F0"/>
        <rFont val="Calibri"/>
        <family val="2"/>
        <scheme val="minor"/>
      </rPr>
      <t>NB</t>
    </r>
    <r>
      <rPr>
        <b/>
        <i/>
        <sz val="11"/>
        <color rgb="FF00B0F0"/>
        <rFont val="Calibri"/>
        <family val="2"/>
        <scheme val="minor"/>
      </rPr>
      <t xml:space="preserve"> : </t>
    </r>
    <r>
      <rPr>
        <b/>
        <u/>
        <sz val="11"/>
        <color theme="1"/>
        <rFont val="Calibri"/>
        <family val="2"/>
        <scheme val="minor"/>
      </rPr>
      <t>Patientèle de référence</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nombre de patients (quel que soit l’âge) ayant déclaré comme « médecin traitant » un des médecins associés</t>
    </r>
    <r>
      <rPr>
        <sz val="11"/>
        <color theme="1"/>
        <rFont val="Calibri"/>
        <family val="2"/>
        <scheme val="minor"/>
      </rPr>
      <t xml:space="preserve"> de la structure (exerçant ainsi au sein de la structure).</t>
    </r>
  </si>
  <si>
    <r>
      <rPr>
        <b/>
        <i/>
        <u/>
        <sz val="11"/>
        <color rgb="FF00B0F0"/>
        <rFont val="Calibri"/>
        <family val="2"/>
        <scheme val="minor"/>
      </rPr>
      <t>NB</t>
    </r>
    <r>
      <rPr>
        <b/>
        <i/>
        <sz val="11"/>
        <color rgb="FF00B0F0"/>
        <rFont val="Calibri"/>
        <family val="2"/>
        <scheme val="minor"/>
      </rPr>
      <t xml:space="preserve"> :</t>
    </r>
    <r>
      <rPr>
        <sz val="11"/>
        <color theme="1"/>
        <rFont val="Calibri"/>
        <family val="2"/>
        <scheme val="minor"/>
      </rPr>
      <t xml:space="preserve"> Le terme de structure renvoie à la notion de forme juridique, soit la SISA.</t>
    </r>
  </si>
  <si>
    <r>
      <t>Prérequis pour déclencher la rémunération</t>
    </r>
    <r>
      <rPr>
        <i/>
        <sz val="12"/>
        <color theme="1"/>
        <rFont val="Calibri"/>
        <family val="2"/>
        <scheme val="minor"/>
      </rPr>
      <t xml:space="preserve"> : pas d’obligation de leur mise en place effective à la signature du contrat
Mais respect obligatoire à la transmission des justificatifs pour déclencher le versement de l'ensemble de la rémunération.</t>
    </r>
  </si>
  <si>
    <t>Attention : la rémunération de ce critère est pondérée au prorata temporis de la date d'acquisition.</t>
  </si>
  <si>
    <r>
      <t>*</t>
    </r>
    <r>
      <rPr>
        <b/>
        <u/>
        <sz val="10"/>
        <color theme="1"/>
        <rFont val="Calibri"/>
        <family val="2"/>
        <scheme val="minor"/>
      </rPr>
      <t>Thèmes privilégiés pour les protocoles et les réunions de concertation</t>
    </r>
    <r>
      <rPr>
        <b/>
        <sz val="10"/>
        <color theme="1"/>
        <rFont val="Calibri"/>
        <family val="2"/>
        <scheme val="minor"/>
      </rPr>
      <t xml:space="preserve"> :</t>
    </r>
    <r>
      <rPr>
        <sz val="10"/>
        <color theme="1"/>
        <rFont val="Calibri"/>
        <family val="2"/>
        <scheme val="minor"/>
      </rPr>
      <t xml:space="preserve">
• Affections  sévères compliquées ou décompensées (insuffisance cardiaque,  BPCO,  asthme  instable,  troubles psyhiques graves, etc.),
• Pathologies chroniques nécessitant des soins itératifs et une intervention pluriprofessionnelle permettant de prévenir la  désinsertion socioprofessionnelle (lombalgies chroniques, syndrome dépressif, etc.),
• Patients pour lesquels le risque iatrogénique ou l’équilibre thérapeutique nécessitent l’intervention concertée récurrente de plusieurs acteurs (pharmacien, biologiste, infirmier, médecin généraliste ou autre spécialiste, etc.) : AVK, insulinothérapie, etc.,
• Patients complexes ou en perte d’autonomie pour lesquels le maintien à domicile doit être  conforté (sujets  âgés fragilisés,  plaies chroniques, patients  poly-pathologiques,  soins  palliatifs,  suivi  post AVC, etc.), 
• Patients obèses,
• Grossesse à risque et évoluant dans un environnement psychosocial difficile,
• Pathologies dont la prise en charge est rendue complexe par l’association à des troubles psychiques, des troubles du comportement ou des difficultés sociales, maltraitance intra familiale.</t>
    </r>
  </si>
  <si>
    <t>1 - Accès aux soins</t>
  </si>
  <si>
    <t>3 - Système d'information</t>
  </si>
  <si>
    <t>2 -Travail en équipe</t>
  </si>
  <si>
    <t>Entrez votre nombre de patients ci-dessous</t>
  </si>
  <si>
    <t xml:space="preserve">Votre MSP             </t>
  </si>
  <si>
    <t>Résultat (formules intégrées ne pas remplir cette colonne)</t>
  </si>
  <si>
    <t xml:space="preserve">Socle prérequis : nombre de points </t>
  </si>
  <si>
    <t>Socle : nombre de points avec un taux d'atteinte maximal pour les RCP</t>
  </si>
  <si>
    <t>Nb de points prévus à l'accord</t>
  </si>
  <si>
    <t xml:space="preserve">Situation de votre MSP </t>
  </si>
  <si>
    <t>CRITERES SOCLES</t>
  </si>
  <si>
    <t>Si fermeture le samedi matin.</t>
  </si>
  <si>
    <t>200
150</t>
  </si>
  <si>
    <t>SOCLES ET PREREQUIS : NOMBRE DE POINTS DE VOTRE MSP</t>
  </si>
  <si>
    <t>CRITERES OPTIONNELS</t>
  </si>
  <si>
    <t>Travail en équipe</t>
  </si>
  <si>
    <t>OPTIONNELS  : NOMBRE DE POINTS DE VOTRE MSP</t>
  </si>
  <si>
    <t>NOMBRE DE POINTS TOTAL</t>
  </si>
  <si>
    <t>DOTATION DE VOTRE EQUIPE</t>
  </si>
  <si>
    <t>Majoration de précarité</t>
  </si>
  <si>
    <t>Nombre de patients bénéficiaires de l'AME ayant eu au moins un acte de médecin généraliste dans l'année</t>
  </si>
  <si>
    <t>Avance pour l'année en cours
Calcul selon le texte : 100% d'atteinte des critères socles</t>
  </si>
  <si>
    <r>
      <rPr>
        <b/>
        <sz val="11"/>
        <color theme="1"/>
        <rFont val="Calibri"/>
        <family val="2"/>
        <scheme val="minor"/>
      </rPr>
      <t>Si</t>
    </r>
    <r>
      <rPr>
        <sz val="11"/>
        <color theme="1"/>
        <rFont val="Calibri"/>
        <family val="2"/>
        <scheme val="minor"/>
      </rPr>
      <t xml:space="preserve"> amplitude horaire d’</t>
    </r>
    <r>
      <rPr>
        <b/>
        <sz val="11"/>
        <color theme="1"/>
        <rFont val="Calibri"/>
        <family val="2"/>
        <scheme val="minor"/>
      </rPr>
      <t>ouverture entre 10h et 12h par jour</t>
    </r>
    <r>
      <rPr>
        <sz val="11"/>
        <color theme="1"/>
        <rFont val="Calibri"/>
        <family val="2"/>
        <scheme val="minor"/>
      </rPr>
      <t xml:space="preserve"> du lundi au vendredi et le </t>
    </r>
    <r>
      <rPr>
        <b/>
        <sz val="11"/>
        <color theme="1"/>
        <rFont val="Calibri"/>
        <family val="2"/>
        <scheme val="minor"/>
      </rPr>
      <t>samedi matin</t>
    </r>
    <r>
      <rPr>
        <sz val="11"/>
        <color theme="1"/>
        <rFont val="Calibri"/>
        <family val="2"/>
        <scheme val="minor"/>
      </rPr>
      <t>.</t>
    </r>
  </si>
  <si>
    <r>
      <rPr>
        <b/>
        <sz val="11"/>
        <color theme="1"/>
        <rFont val="Calibri"/>
        <family val="2"/>
        <scheme val="minor"/>
      </rPr>
      <t>Si</t>
    </r>
    <r>
      <rPr>
        <sz val="11"/>
        <color theme="1"/>
        <rFont val="Calibri"/>
        <family val="2"/>
        <scheme val="minor"/>
      </rPr>
      <t xml:space="preserve"> amplitude horaire d’</t>
    </r>
    <r>
      <rPr>
        <b/>
        <sz val="11"/>
        <color theme="1"/>
        <rFont val="Calibri"/>
        <family val="2"/>
        <scheme val="minor"/>
      </rPr>
      <t>ouverture entre 8h et 10h par jour</t>
    </r>
    <r>
      <rPr>
        <sz val="11"/>
        <color theme="1"/>
        <rFont val="Calibri"/>
        <family val="2"/>
        <scheme val="minor"/>
      </rPr>
      <t xml:space="preserve"> du lundi au vendredi et le </t>
    </r>
    <r>
      <rPr>
        <b/>
        <sz val="11"/>
        <color theme="1"/>
        <rFont val="Calibri"/>
        <family val="2"/>
        <scheme val="minor"/>
      </rPr>
      <t>samedi matin</t>
    </r>
    <r>
      <rPr>
        <sz val="11"/>
        <color theme="1"/>
        <rFont val="Calibri"/>
        <family val="2"/>
        <scheme val="minor"/>
      </rPr>
      <t>.</t>
    </r>
  </si>
  <si>
    <r>
      <rPr>
        <b/>
        <sz val="11"/>
        <color theme="1"/>
        <rFont val="Calibri"/>
        <family val="2"/>
        <scheme val="minor"/>
      </rPr>
      <t>Si fermeture au maximum de 3 semaines</t>
    </r>
    <r>
      <rPr>
        <sz val="11"/>
        <color theme="1"/>
        <rFont val="Calibri"/>
        <family val="2"/>
        <scheme val="minor"/>
      </rPr>
      <t xml:space="preserve"> pendant les congés scolaires dans l’année.</t>
    </r>
  </si>
  <si>
    <r>
      <rPr>
        <b/>
        <sz val="10"/>
        <color theme="1"/>
        <rFont val="Calibri"/>
        <family val="2"/>
        <scheme val="minor"/>
      </rPr>
      <t xml:space="preserve">Thématiques de santé publique listées à l'ACI : </t>
    </r>
    <r>
      <rPr>
        <sz val="10"/>
        <color theme="1"/>
        <rFont val="Calibri"/>
        <family val="2"/>
        <scheme val="minor"/>
      </rPr>
      <t xml:space="preserve">
• Actions en faveur d’une amélioration de la couverture vaccinale, 
• Lutte contre la tuberculose, 
• Surpoids et obésité chez l’enfant, 
• Souffrance psychique et conduites addictives chez les adolescents de 12 à 25 ans, 
• Prévention du suicide, 
• Prévention spécifique en direction des personnes âgées pour les régions hors PAERPA, 
• Prévention périnatale et suivi des femmes en situation de précarité, 
• Education thérapeutique et éducation à la santé.</t>
    </r>
  </si>
  <si>
    <r>
      <t xml:space="preserve">Le résultat : </t>
    </r>
    <r>
      <rPr>
        <b/>
        <i/>
        <sz val="11"/>
        <color theme="1"/>
        <rFont val="Calibri"/>
        <family val="2"/>
        <scheme val="minor"/>
      </rPr>
      <t>"Rémunération majorée"</t>
    </r>
    <r>
      <rPr>
        <i/>
        <sz val="11"/>
        <color theme="1"/>
        <rFont val="Calibri"/>
        <family val="2"/>
        <scheme val="minor"/>
      </rPr>
      <t xml:space="preserve"> n'est pas en lien avec l'intitulé des lignes.
Il apparaît en fonction de la tranche où se situe votre MSP au regard du taux de précarité.</t>
    </r>
  </si>
  <si>
    <r>
      <t xml:space="preserve">CALCULETTE pour l'estimation de la dotation NMR / ACI
</t>
    </r>
    <r>
      <rPr>
        <b/>
        <i/>
        <sz val="36"/>
        <color theme="1"/>
        <rFont val="Calibri"/>
        <family val="2"/>
        <scheme val="minor"/>
      </rPr>
      <t>mise à jour mai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</si>
</sst>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_-* #,##0\ [$€-40C]_-;\-* #,##0\ [$€-40C]_-;_-* &quot;-&quot;??\ [$€-40C]_-;_-@_-"/>
    <numFmt numFmtId="165" formatCode="_-* #,##0\ &quot;€&quot;_-;\-* #,##0\ &quot;€&quot;_-;_-* &quot;-&quot;??\ &quot;€&quot;_-;_-@_-"/>
    <numFmt numFmtId="166" formatCode="[$-40C]mmm\-yy;@"/>
  </numFmts>
  <fonts count="41"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sz val="11"/>
      <color theme="1"/>
      <name val="Calibri"/>
      <family val="2"/>
      <scheme val="minor"/>
    </font>
    <font>
      <sz val="10"/>
      <color theme="1"/>
      <name val="Calibri"/>
      <family val="2"/>
      <scheme val="minor"/>
    </font>
    <font>
      <b/>
      <i/>
      <sz val="11"/>
      <color theme="1"/>
      <name val="Calibri"/>
      <family val="2"/>
      <scheme val="minor"/>
    </font>
    <font>
      <b/>
      <i/>
      <sz val="12"/>
      <color theme="1"/>
      <name val="Calibri"/>
      <family val="2"/>
      <scheme val="minor"/>
    </font>
    <font>
      <i/>
      <sz val="11"/>
      <color theme="1"/>
      <name val="Calibri"/>
      <family val="2"/>
      <scheme val="minor"/>
    </font>
    <font>
      <b/>
      <sz val="11"/>
      <color rgb="FFFF0000"/>
      <name val="Calibri"/>
      <family val="2"/>
      <scheme val="minor"/>
    </font>
    <font>
      <b/>
      <u/>
      <sz val="11"/>
      <color theme="1"/>
      <name val="Calibri"/>
      <family val="2"/>
      <scheme val="minor"/>
    </font>
    <font>
      <b/>
      <i/>
      <u/>
      <sz val="11"/>
      <color rgb="FF00B0F0"/>
      <name val="Calibri"/>
      <family val="2"/>
      <scheme val="minor"/>
    </font>
    <font>
      <b/>
      <i/>
      <sz val="11"/>
      <color rgb="FFFF0000"/>
      <name val="Calibri"/>
      <family val="2"/>
      <scheme val="minor"/>
    </font>
    <font>
      <sz val="11"/>
      <color indexed="8"/>
      <name val="Wingdings 2"/>
      <family val="1"/>
      <charset val="2"/>
    </font>
    <font>
      <b/>
      <sz val="12"/>
      <name val="Calibri"/>
      <family val="2"/>
      <scheme val="minor"/>
    </font>
    <font>
      <b/>
      <sz val="10"/>
      <color theme="1"/>
      <name val="Calibri"/>
      <family val="2"/>
      <scheme val="minor"/>
    </font>
    <font>
      <sz val="10.45"/>
      <color indexed="8"/>
      <name val="Wingdings 2"/>
      <family val="1"/>
      <charset val="2"/>
    </font>
    <font>
      <b/>
      <sz val="16"/>
      <color theme="1"/>
      <name val="Calibri"/>
      <family val="2"/>
      <scheme val="minor"/>
    </font>
    <font>
      <i/>
      <u/>
      <sz val="10"/>
      <color theme="1"/>
      <name val="Calibri"/>
      <family val="2"/>
      <scheme val="minor"/>
    </font>
    <font>
      <b/>
      <u/>
      <sz val="10"/>
      <color theme="1"/>
      <name val="Calibri"/>
      <family val="2"/>
      <scheme val="minor"/>
    </font>
    <font>
      <sz val="11"/>
      <color indexed="8"/>
      <name val="Calibri"/>
      <family val="2"/>
    </font>
    <font>
      <i/>
      <sz val="11"/>
      <color indexed="8"/>
      <name val="Calibri"/>
      <family val="2"/>
    </font>
    <font>
      <b/>
      <i/>
      <sz val="11"/>
      <color rgb="FF00B0F0"/>
      <name val="Calibri"/>
      <family val="2"/>
      <scheme val="minor"/>
    </font>
    <font>
      <i/>
      <sz val="12"/>
      <color theme="1"/>
      <name val="Calibri"/>
      <family val="2"/>
      <scheme val="minor"/>
    </font>
    <font>
      <u/>
      <sz val="11"/>
      <color theme="1"/>
      <name val="Calibri"/>
      <family val="2"/>
      <scheme val="minor"/>
    </font>
    <font>
      <b/>
      <sz val="11"/>
      <name val="Calibri"/>
      <family val="2"/>
      <scheme val="minor"/>
    </font>
    <font>
      <sz val="10"/>
      <color indexed="8"/>
      <name val="Roboto"/>
    </font>
    <font>
      <sz val="14"/>
      <color theme="1"/>
      <name val="Calibri"/>
      <family val="2"/>
      <scheme val="minor"/>
    </font>
    <font>
      <sz val="16"/>
      <color theme="1"/>
      <name val="Calibri"/>
      <family val="2"/>
      <scheme val="minor"/>
    </font>
    <font>
      <sz val="20"/>
      <color theme="1"/>
      <name val="Calibri"/>
      <family val="2"/>
      <scheme val="minor"/>
    </font>
    <font>
      <b/>
      <i/>
      <sz val="12"/>
      <color rgb="FFFF0000"/>
      <name val="Calibri"/>
      <family val="2"/>
      <scheme val="minor"/>
    </font>
    <font>
      <b/>
      <i/>
      <sz val="14"/>
      <color theme="1"/>
      <name val="Calibri"/>
      <family val="2"/>
      <scheme val="minor"/>
    </font>
    <font>
      <b/>
      <sz val="14"/>
      <name val="Calibri"/>
      <family val="2"/>
      <scheme val="minor"/>
    </font>
    <font>
      <b/>
      <sz val="12"/>
      <color rgb="FFFF0000"/>
      <name val="Calibri"/>
      <family val="2"/>
      <scheme val="minor"/>
    </font>
    <font>
      <i/>
      <sz val="12"/>
      <color rgb="FFFF0000"/>
      <name val="Calibri"/>
      <family val="2"/>
      <scheme val="minor"/>
    </font>
    <font>
      <sz val="8"/>
      <name val="Verdana"/>
    </font>
    <font>
      <sz val="12"/>
      <color indexed="8"/>
      <name val="Calibri"/>
      <family val="2"/>
    </font>
    <font>
      <b/>
      <sz val="12"/>
      <name val="Calibri"/>
      <family val="2"/>
    </font>
    <font>
      <sz val="36"/>
      <color theme="1"/>
      <name val="Calibri"/>
      <family val="2"/>
      <scheme val="minor"/>
    </font>
    <font>
      <b/>
      <i/>
      <sz val="36"/>
      <color theme="1"/>
      <name val="Calibri"/>
      <family val="2"/>
      <scheme val="minor"/>
    </font>
  </fonts>
  <fills count="14">
    <fill>
      <patternFill patternType="none"/>
    </fill>
    <fill>
      <patternFill patternType="gray125"/>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450666829432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B4C6E7"/>
        <bgColor indexed="64"/>
      </patternFill>
    </fill>
    <fill>
      <patternFill patternType="solid">
        <fgColor theme="5"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89">
    <border>
      <left/>
      <right/>
      <top/>
      <bottom/>
      <diagonal/>
    </border>
    <border>
      <left style="double">
        <color auto="1"/>
      </left>
      <right style="double">
        <color auto="1"/>
      </right>
      <top style="double">
        <color auto="1"/>
      </top>
      <bottom style="double">
        <color auto="1"/>
      </bottom>
      <diagonal/>
    </border>
    <border>
      <left style="medium">
        <color auto="1"/>
      </left>
      <right style="medium">
        <color auto="1"/>
      </right>
      <top style="medium">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thin">
        <color auto="1"/>
      </right>
      <top style="dashed">
        <color auto="1"/>
      </top>
      <bottom style="thin">
        <color auto="1"/>
      </bottom>
      <diagonal/>
    </border>
    <border>
      <left style="double">
        <color auto="1"/>
      </left>
      <right style="thin">
        <color auto="1"/>
      </right>
      <top style="thin">
        <color auto="1"/>
      </top>
      <bottom style="dashed">
        <color auto="1"/>
      </bottom>
      <diagonal/>
    </border>
    <border>
      <left style="thin">
        <color auto="1"/>
      </left>
      <right style="double">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thin">
        <color indexed="64"/>
      </left>
      <right style="thin">
        <color indexed="64"/>
      </right>
      <top style="thin">
        <color indexed="64"/>
      </top>
      <bottom style="double">
        <color auto="1"/>
      </bottom>
      <diagonal/>
    </border>
    <border>
      <left style="thin">
        <color indexed="64"/>
      </left>
      <right style="double">
        <color auto="1"/>
      </right>
      <top style="thin">
        <color indexed="64"/>
      </top>
      <bottom style="double">
        <color auto="1"/>
      </bottom>
      <diagonal/>
    </border>
    <border>
      <left/>
      <right/>
      <top style="medium">
        <color auto="1"/>
      </top>
      <bottom/>
      <diagonal/>
    </border>
    <border>
      <left style="double">
        <color auto="1"/>
      </left>
      <right/>
      <top/>
      <bottom/>
      <diagonal/>
    </border>
    <border>
      <left style="double">
        <color auto="1"/>
      </left>
      <right style="thin">
        <color auto="1"/>
      </right>
      <top/>
      <bottom style="thin">
        <color auto="1"/>
      </bottom>
      <diagonal/>
    </border>
    <border>
      <left style="thin">
        <color auto="1"/>
      </left>
      <right style="double">
        <color auto="1"/>
      </right>
      <top/>
      <bottom style="thin">
        <color auto="1"/>
      </bottom>
      <diagonal/>
    </border>
    <border>
      <left style="double">
        <color auto="1"/>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style="double">
        <color auto="1"/>
      </right>
      <top style="double">
        <color auto="1"/>
      </top>
      <bottom style="medium">
        <color auto="1"/>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double">
        <color auto="1"/>
      </left>
      <right/>
      <top style="medium">
        <color auto="1"/>
      </top>
      <bottom style="medium">
        <color auto="1"/>
      </bottom>
      <diagonal/>
    </border>
    <border>
      <left/>
      <right style="thin">
        <color indexed="64"/>
      </right>
      <top style="medium">
        <color auto="1"/>
      </top>
      <bottom style="medium">
        <color auto="1"/>
      </bottom>
      <diagonal/>
    </border>
    <border>
      <left style="thin">
        <color indexed="64"/>
      </left>
      <right style="thin">
        <color indexed="64"/>
      </right>
      <top style="medium">
        <color auto="1"/>
      </top>
      <bottom style="medium">
        <color auto="1"/>
      </bottom>
      <diagonal/>
    </border>
    <border>
      <left style="thin">
        <color indexed="64"/>
      </left>
      <right style="double">
        <color auto="1"/>
      </right>
      <top style="medium">
        <color auto="1"/>
      </top>
      <bottom style="medium">
        <color auto="1"/>
      </bottom>
      <diagonal/>
    </border>
    <border>
      <left/>
      <right/>
      <top style="medium">
        <color auto="1"/>
      </top>
      <bottom style="medium">
        <color auto="1"/>
      </bottom>
      <diagonal/>
    </border>
    <border>
      <left style="double">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double">
        <color auto="1"/>
      </left>
      <right style="thin">
        <color auto="1"/>
      </right>
      <top style="thin">
        <color auto="1"/>
      </top>
      <bottom style="double">
        <color auto="1"/>
      </bottom>
      <diagonal/>
    </border>
    <border>
      <left style="double">
        <color auto="1"/>
      </left>
      <right style="thin">
        <color auto="1"/>
      </right>
      <top style="thin">
        <color auto="1"/>
      </top>
      <bottom/>
      <diagonal/>
    </border>
    <border>
      <left style="double">
        <color auto="1"/>
      </left>
      <right/>
      <top style="double">
        <color auto="1"/>
      </top>
      <bottom/>
      <diagonal/>
    </border>
    <border>
      <left/>
      <right style="thin">
        <color auto="1"/>
      </right>
      <top style="double">
        <color auto="1"/>
      </top>
      <bottom/>
      <diagonal/>
    </border>
    <border>
      <left style="double">
        <color auto="1"/>
      </left>
      <right/>
      <top/>
      <bottom style="thin">
        <color auto="1"/>
      </bottom>
      <diagonal/>
    </border>
    <border>
      <left/>
      <right style="thin">
        <color auto="1"/>
      </right>
      <top/>
      <bottom style="thin">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right/>
      <top style="double">
        <color auto="1"/>
      </top>
      <bottom/>
      <diagonal/>
    </border>
    <border>
      <left style="double">
        <color indexed="64"/>
      </left>
      <right style="thin">
        <color indexed="64"/>
      </right>
      <top style="double">
        <color indexed="64"/>
      </top>
      <bottom style="thin">
        <color indexed="64"/>
      </bottom>
      <diagonal/>
    </border>
    <border>
      <left style="double">
        <color auto="1"/>
      </left>
      <right style="double">
        <color auto="1"/>
      </right>
      <top style="double">
        <color auto="1"/>
      </top>
      <bottom style="thin">
        <color auto="1"/>
      </bottom>
      <diagonal/>
    </border>
    <border>
      <left style="thin">
        <color auto="1"/>
      </left>
      <right/>
      <top style="double">
        <color auto="1"/>
      </top>
      <bottom style="thin">
        <color auto="1"/>
      </bottom>
      <diagonal/>
    </border>
    <border>
      <left style="thin">
        <color indexed="64"/>
      </left>
      <right/>
      <top style="thin">
        <color indexed="64"/>
      </top>
      <bottom style="thin">
        <color indexed="64"/>
      </bottom>
      <diagonal/>
    </border>
    <border>
      <left style="double">
        <color auto="1"/>
      </left>
      <right style="double">
        <color auto="1"/>
      </right>
      <top style="thin">
        <color auto="1"/>
      </top>
      <bottom style="thin">
        <color auto="1"/>
      </bottom>
      <diagonal/>
    </border>
    <border>
      <left style="thin">
        <color indexed="64"/>
      </left>
      <right/>
      <top style="thin">
        <color indexed="64"/>
      </top>
      <bottom style="double">
        <color auto="1"/>
      </bottom>
      <diagonal/>
    </border>
    <border>
      <left style="double">
        <color auto="1"/>
      </left>
      <right style="thin">
        <color auto="1"/>
      </right>
      <top/>
      <bottom/>
      <diagonal/>
    </border>
    <border>
      <left style="thin">
        <color auto="1"/>
      </left>
      <right style="thin">
        <color auto="1"/>
      </right>
      <top/>
      <bottom/>
      <diagonal/>
    </border>
    <border>
      <left style="thin">
        <color indexed="64"/>
      </left>
      <right style="thin">
        <color indexed="64"/>
      </right>
      <top style="thin">
        <color indexed="64"/>
      </top>
      <bottom/>
      <diagonal/>
    </border>
    <border>
      <left style="thin">
        <color auto="1"/>
      </left>
      <right style="double">
        <color auto="1"/>
      </right>
      <top style="thin">
        <color auto="1"/>
      </top>
      <bottom/>
      <diagonal/>
    </border>
    <border>
      <left/>
      <right style="medium">
        <color auto="1"/>
      </right>
      <top/>
      <bottom/>
      <diagonal/>
    </border>
    <border>
      <left style="medium">
        <color auto="1"/>
      </left>
      <right style="medium">
        <color auto="1"/>
      </right>
      <top/>
      <bottom/>
      <diagonal/>
    </border>
    <border>
      <left style="medium">
        <color indexed="64"/>
      </left>
      <right style="medium">
        <color indexed="64"/>
      </right>
      <top style="medium">
        <color indexed="64"/>
      </top>
      <bottom style="medium">
        <color indexed="64"/>
      </bottom>
      <diagonal/>
    </border>
    <border>
      <left style="thin">
        <color auto="1"/>
      </left>
      <right/>
      <top style="thin">
        <color auto="1"/>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n">
        <color auto="1"/>
      </bottom>
      <diagonal/>
    </border>
    <border>
      <left style="medium">
        <color indexed="64"/>
      </left>
      <right style="medium">
        <color indexed="64"/>
      </right>
      <top/>
      <bottom style="medium">
        <color indexed="64"/>
      </bottom>
      <diagonal/>
    </border>
    <border>
      <left/>
      <right style="thin">
        <color indexed="64"/>
      </right>
      <top style="thin">
        <color auto="1"/>
      </top>
      <bottom/>
      <diagonal/>
    </border>
    <border>
      <left/>
      <right style="thin">
        <color indexed="64"/>
      </right>
      <top/>
      <bottom/>
      <diagonal/>
    </border>
    <border>
      <left style="thin">
        <color auto="1"/>
      </left>
      <right/>
      <top style="dashed">
        <color auto="1"/>
      </top>
      <bottom/>
      <diagonal/>
    </border>
    <border>
      <left style="thin">
        <color auto="1"/>
      </left>
      <right/>
      <top style="double">
        <color auto="1"/>
      </top>
      <bottom style="double">
        <color auto="1"/>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medium">
        <color auto="1"/>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right/>
      <top style="double">
        <color auto="1"/>
      </top>
      <bottom style="double">
        <color auto="1"/>
      </bottom>
      <diagonal/>
    </border>
    <border>
      <left/>
      <right style="thin">
        <color auto="1"/>
      </right>
      <top style="double">
        <color auto="1"/>
      </top>
      <bottom style="double">
        <color auto="1"/>
      </bottom>
      <diagonal/>
    </border>
    <border>
      <left style="thin">
        <color auto="1"/>
      </left>
      <right style="thin">
        <color auto="1"/>
      </right>
      <top/>
      <bottom style="dashed">
        <color auto="1"/>
      </bottom>
      <diagonal/>
    </border>
    <border>
      <left style="thin">
        <color indexed="64"/>
      </left>
      <right style="thin">
        <color indexed="64"/>
      </right>
      <top style="dotted">
        <color indexed="64"/>
      </top>
      <bottom style="thin">
        <color indexed="64"/>
      </bottom>
      <diagonal/>
    </border>
    <border>
      <left style="thin">
        <color auto="1"/>
      </left>
      <right style="double">
        <color auto="1"/>
      </right>
      <top style="dotted">
        <color indexed="64"/>
      </top>
      <bottom style="thin">
        <color auto="1"/>
      </bottom>
      <diagonal/>
    </border>
    <border>
      <left style="thin">
        <color auto="1"/>
      </left>
      <right style="double">
        <color auto="1"/>
      </right>
      <top style="dashed">
        <color auto="1"/>
      </top>
      <bottom/>
      <diagonal/>
    </border>
    <border>
      <left style="thin">
        <color indexed="64"/>
      </left>
      <right style="thin">
        <color indexed="64"/>
      </right>
      <top style="thin">
        <color indexed="64"/>
      </top>
      <bottom style="dotted">
        <color indexed="64"/>
      </bottom>
      <diagonal/>
    </border>
    <border>
      <left style="thin">
        <color auto="1"/>
      </left>
      <right style="double">
        <color auto="1"/>
      </right>
      <top style="thin">
        <color auto="1"/>
      </top>
      <bottom style="dotted">
        <color indexed="64"/>
      </bottom>
      <diagonal/>
    </border>
    <border>
      <left style="thin">
        <color auto="1"/>
      </left>
      <right style="double">
        <color auto="1"/>
      </right>
      <top/>
      <bottom/>
      <diagonal/>
    </border>
    <border>
      <left style="thin">
        <color indexed="64"/>
      </left>
      <right style="medium">
        <color indexed="64"/>
      </right>
      <top style="thin">
        <color indexed="64"/>
      </top>
      <bottom style="dotted">
        <color indexed="64"/>
      </bottom>
      <diagonal/>
    </border>
    <border>
      <left style="thin">
        <color indexed="64"/>
      </left>
      <right/>
      <top/>
      <bottom style="thin">
        <color indexed="64"/>
      </bottom>
      <diagonal/>
    </border>
    <border>
      <left style="thin">
        <color indexed="64"/>
      </left>
      <right style="thin">
        <color indexed="64"/>
      </right>
      <top style="dotted">
        <color indexed="64"/>
      </top>
      <bottom/>
      <diagonal/>
    </border>
    <border>
      <left style="thin">
        <color auto="1"/>
      </left>
      <right style="double">
        <color auto="1"/>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auto="1"/>
      </left>
      <right style="thin">
        <color auto="1"/>
      </right>
      <top style="double">
        <color auto="1"/>
      </top>
      <bottom/>
      <diagonal/>
    </border>
    <border>
      <left style="double">
        <color indexed="64"/>
      </left>
      <right/>
      <top/>
      <bottom style="medium">
        <color auto="1"/>
      </bottom>
      <diagonal/>
    </border>
    <border>
      <left style="thin">
        <color indexed="64"/>
      </left>
      <right/>
      <top style="dotted">
        <color indexed="64"/>
      </top>
      <bottom style="thin">
        <color indexed="64"/>
      </bottom>
      <diagonal/>
    </border>
  </borders>
  <cellStyleXfs count="3">
    <xf numFmtId="0" fontId="0" fillId="0" borderId="0"/>
    <xf numFmtId="44" fontId="5" fillId="0" borderId="0" applyFont="0" applyFill="0" applyBorder="0" applyAlignment="0" applyProtection="0"/>
    <xf numFmtId="9" fontId="5" fillId="0" borderId="0" applyFont="0" applyFill="0" applyBorder="0" applyAlignment="0" applyProtection="0"/>
  </cellStyleXfs>
  <cellXfs count="279">
    <xf numFmtId="0" fontId="0" fillId="0" borderId="0" xfId="0"/>
    <xf numFmtId="0" fontId="1" fillId="0" borderId="0" xfId="0" applyFont="1" applyAlignment="1">
      <alignment horizontal="center" vertical="center" wrapText="1"/>
    </xf>
    <xf numFmtId="0" fontId="3" fillId="0" borderId="0" xfId="0" applyFont="1" applyFill="1" applyBorder="1" applyAlignment="1">
      <alignment horizontal="center" vertical="center" wrapText="1"/>
    </xf>
    <xf numFmtId="0" fontId="0" fillId="0" borderId="3" xfId="0" applyBorder="1" applyAlignment="1">
      <alignment horizontal="left" vertical="center" wrapText="1"/>
    </xf>
    <xf numFmtId="0" fontId="0" fillId="0" borderId="0" xfId="0" applyAlignment="1">
      <alignment vertical="center"/>
    </xf>
    <xf numFmtId="0" fontId="6" fillId="0" borderId="0" xfId="0" applyFont="1" applyAlignment="1">
      <alignment vertical="center"/>
    </xf>
    <xf numFmtId="0" fontId="0" fillId="0" borderId="0" xfId="0" applyFill="1" applyBorder="1" applyAlignment="1">
      <alignment vertical="center"/>
    </xf>
    <xf numFmtId="0" fontId="2"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0" fillId="0" borderId="0" xfId="0" applyFill="1" applyAlignment="1">
      <alignment vertical="center"/>
    </xf>
    <xf numFmtId="164" fontId="0" fillId="0" borderId="0" xfId="0" applyNumberFormat="1" applyAlignment="1">
      <alignment vertical="center"/>
    </xf>
    <xf numFmtId="0" fontId="3" fillId="3" borderId="1" xfId="0" applyFont="1" applyFill="1" applyBorder="1" applyAlignment="1">
      <alignment horizontal="center" vertical="center" wrapText="1"/>
    </xf>
    <xf numFmtId="0" fontId="9" fillId="0" borderId="0" xfId="0" applyFont="1" applyAlignment="1">
      <alignment vertical="center"/>
    </xf>
    <xf numFmtId="0" fontId="0" fillId="0" borderId="9" xfId="0" applyBorder="1" applyAlignment="1">
      <alignment horizontal="left" vertical="center" wrapText="1"/>
    </xf>
    <xf numFmtId="0" fontId="2" fillId="0" borderId="9" xfId="0" applyFont="1" applyBorder="1" applyAlignment="1">
      <alignment horizontal="center" vertical="center"/>
    </xf>
    <xf numFmtId="0" fontId="0" fillId="0" borderId="10" xfId="0" applyBorder="1" applyAlignment="1">
      <alignment horizontal="left" vertical="center" wrapText="1"/>
    </xf>
    <xf numFmtId="0" fontId="2" fillId="0" borderId="10" xfId="0" applyFont="1" applyBorder="1" applyAlignment="1">
      <alignment horizontal="center" vertical="center"/>
    </xf>
    <xf numFmtId="0" fontId="0" fillId="0" borderId="11" xfId="0" applyBorder="1" applyAlignment="1">
      <alignment horizontal="left" vertical="center" wrapText="1"/>
    </xf>
    <xf numFmtId="0" fontId="2" fillId="0" borderId="11" xfId="0" applyFont="1" applyBorder="1" applyAlignment="1">
      <alignment horizontal="center" vertical="center"/>
    </xf>
    <xf numFmtId="0" fontId="2" fillId="0" borderId="19" xfId="0" applyFont="1" applyFill="1" applyBorder="1" applyAlignment="1">
      <alignment horizontal="center" vertical="center"/>
    </xf>
    <xf numFmtId="0" fontId="13" fillId="2" borderId="22" xfId="0" applyFont="1" applyFill="1" applyBorder="1" applyAlignment="1">
      <alignment vertical="center" wrapText="1"/>
    </xf>
    <xf numFmtId="0" fontId="0" fillId="0" borderId="27" xfId="0" applyBorder="1" applyAlignment="1">
      <alignment horizontal="left" vertical="center" wrapText="1"/>
    </xf>
    <xf numFmtId="0" fontId="3" fillId="0" borderId="0" xfId="0" applyFont="1" applyFill="1" applyBorder="1" applyAlignment="1">
      <alignment horizontal="right" vertical="center"/>
    </xf>
    <xf numFmtId="0" fontId="2" fillId="0" borderId="0" xfId="0" applyFont="1" applyFill="1" applyBorder="1" applyAlignment="1">
      <alignment horizontal="right" vertical="center"/>
    </xf>
    <xf numFmtId="164" fontId="2" fillId="0" borderId="0" xfId="0" applyNumberFormat="1" applyFont="1" applyAlignment="1">
      <alignment horizontal="center" vertical="center"/>
    </xf>
    <xf numFmtId="0" fontId="2" fillId="0" borderId="27" xfId="0" applyFont="1" applyBorder="1" applyAlignment="1">
      <alignment horizontal="center" vertical="center" wrapText="1"/>
    </xf>
    <xf numFmtId="0" fontId="18" fillId="0" borderId="19" xfId="0" applyFont="1" applyFill="1" applyBorder="1" applyAlignment="1">
      <alignment horizontal="right" vertical="center"/>
    </xf>
    <xf numFmtId="0" fontId="3" fillId="0" borderId="32" xfId="0" applyFont="1" applyFill="1" applyBorder="1" applyAlignment="1">
      <alignment horizontal="right" vertical="center"/>
    </xf>
    <xf numFmtId="0" fontId="2" fillId="0" borderId="32" xfId="0" applyFont="1" applyFill="1" applyBorder="1" applyAlignment="1">
      <alignment horizontal="center" vertical="center"/>
    </xf>
    <xf numFmtId="0" fontId="2" fillId="0" borderId="32" xfId="0" applyFont="1" applyFill="1" applyBorder="1" applyAlignment="1">
      <alignment horizontal="right" vertical="center"/>
    </xf>
    <xf numFmtId="0" fontId="2" fillId="0" borderId="3" xfId="0" quotePrefix="1" applyFont="1" applyBorder="1" applyAlignment="1">
      <alignment horizontal="center" vertical="center"/>
    </xf>
    <xf numFmtId="0" fontId="0" fillId="0" borderId="10" xfId="0" quotePrefix="1" applyBorder="1" applyAlignment="1">
      <alignment horizontal="left" vertical="center" wrapText="1"/>
    </xf>
    <xf numFmtId="0" fontId="0" fillId="0" borderId="9" xfId="0" quotePrefix="1" applyBorder="1" applyAlignment="1">
      <alignment horizontal="left" vertical="center" wrapText="1"/>
    </xf>
    <xf numFmtId="0" fontId="2" fillId="0" borderId="9" xfId="0" quotePrefix="1" applyFont="1" applyBorder="1" applyAlignment="1">
      <alignment horizontal="center" vertical="center"/>
    </xf>
    <xf numFmtId="0" fontId="2" fillId="0" borderId="10" xfId="0" quotePrefix="1" applyFont="1" applyBorder="1" applyAlignment="1">
      <alignment horizontal="center" vertical="center"/>
    </xf>
    <xf numFmtId="0" fontId="0" fillId="0" borderId="17" xfId="0" applyBorder="1" applyAlignment="1">
      <alignment horizontal="left" vertical="center" wrapText="1"/>
    </xf>
    <xf numFmtId="0" fontId="2" fillId="0" borderId="17" xfId="0" quotePrefix="1" applyFont="1" applyBorder="1" applyAlignment="1">
      <alignment horizontal="center" vertical="center"/>
    </xf>
    <xf numFmtId="0" fontId="1" fillId="0" borderId="0" xfId="0" applyFont="1" applyAlignment="1">
      <alignment horizontal="right" vertical="center" wrapText="1"/>
    </xf>
    <xf numFmtId="44" fontId="1" fillId="0" borderId="0" xfId="1" applyFont="1" applyAlignment="1">
      <alignment vertical="center" wrapText="1"/>
    </xf>
    <xf numFmtId="0" fontId="7" fillId="0" borderId="0" xfId="0" applyFont="1" applyBorder="1" applyAlignment="1">
      <alignment vertical="center" wrapText="1"/>
    </xf>
    <xf numFmtId="0" fontId="3" fillId="0" borderId="13" xfId="0" applyFont="1" applyFill="1" applyBorder="1" applyAlignment="1">
      <alignment horizontal="right" vertical="center"/>
    </xf>
    <xf numFmtId="0" fontId="3" fillId="0" borderId="15" xfId="0" applyFont="1" applyFill="1" applyBorder="1" applyAlignment="1">
      <alignment horizontal="right" vertical="center"/>
    </xf>
    <xf numFmtId="0" fontId="3" fillId="0" borderId="8" xfId="0" applyFont="1" applyFill="1" applyBorder="1" applyAlignment="1">
      <alignment horizontal="right" vertical="center"/>
    </xf>
    <xf numFmtId="0" fontId="3" fillId="0" borderId="18" xfId="0" applyFont="1" applyFill="1" applyBorder="1" applyAlignment="1">
      <alignment horizontal="right" vertical="center"/>
    </xf>
    <xf numFmtId="0" fontId="0" fillId="0" borderId="0" xfId="0" applyFill="1" applyBorder="1" applyAlignment="1">
      <alignment horizontal="right" vertical="center"/>
    </xf>
    <xf numFmtId="0" fontId="4" fillId="5" borderId="43" xfId="0" applyFont="1" applyFill="1" applyBorder="1" applyAlignment="1">
      <alignment horizontal="right" vertical="center"/>
    </xf>
    <xf numFmtId="0" fontId="13" fillId="2" borderId="8" xfId="0" applyFont="1" applyFill="1" applyBorder="1" applyAlignment="1">
      <alignment horizontal="center" vertical="center" wrapText="1"/>
    </xf>
    <xf numFmtId="10" fontId="0" fillId="0" borderId="3" xfId="2" applyNumberFormat="1" applyFont="1" applyFill="1" applyBorder="1" applyAlignment="1">
      <alignment vertical="center"/>
    </xf>
    <xf numFmtId="166" fontId="0" fillId="0" borderId="0" xfId="0" applyNumberFormat="1" applyAlignment="1">
      <alignment vertical="center"/>
    </xf>
    <xf numFmtId="0" fontId="0" fillId="7" borderId="35" xfId="0" applyFill="1" applyBorder="1" applyAlignment="1">
      <alignment vertical="center"/>
    </xf>
    <xf numFmtId="0" fontId="0" fillId="7" borderId="17" xfId="0" applyFill="1" applyBorder="1" applyAlignment="1">
      <alignment vertical="center"/>
    </xf>
    <xf numFmtId="10" fontId="0" fillId="0" borderId="48" xfId="2" applyNumberFormat="1" applyFont="1" applyFill="1" applyBorder="1" applyAlignment="1">
      <alignment vertical="center"/>
    </xf>
    <xf numFmtId="44" fontId="1" fillId="9" borderId="49" xfId="1" applyFont="1" applyFill="1" applyBorder="1" applyAlignment="1">
      <alignment vertical="center"/>
    </xf>
    <xf numFmtId="0" fontId="2" fillId="0" borderId="27" xfId="0" applyFont="1" applyBorder="1" applyAlignment="1" applyProtection="1">
      <alignment horizontal="right" vertical="center"/>
      <protection locked="0"/>
    </xf>
    <xf numFmtId="0" fontId="4" fillId="3" borderId="1" xfId="0" applyFont="1" applyFill="1" applyBorder="1" applyAlignment="1" applyProtection="1">
      <alignment horizontal="center" vertical="center"/>
      <protection locked="0"/>
    </xf>
    <xf numFmtId="0" fontId="1" fillId="0" borderId="10" xfId="0" applyFont="1" applyBorder="1" applyAlignment="1">
      <alignment horizontal="left" vertical="center" wrapText="1"/>
    </xf>
    <xf numFmtId="0" fontId="6" fillId="0" borderId="0" xfId="0" applyFont="1" applyBorder="1" applyAlignment="1">
      <alignment horizontal="left" vertical="center" wrapText="1" indent="2"/>
    </xf>
    <xf numFmtId="0" fontId="6" fillId="0" borderId="0" xfId="0" applyFont="1" applyAlignment="1">
      <alignment horizontal="left" vertical="center" wrapText="1" indent="2"/>
    </xf>
    <xf numFmtId="0" fontId="0" fillId="0" borderId="0" xfId="0" applyAlignment="1">
      <alignment horizontal="left" vertical="center" wrapText="1"/>
    </xf>
    <xf numFmtId="0" fontId="6" fillId="0" borderId="0" xfId="0" applyFont="1" applyBorder="1" applyAlignment="1">
      <alignment horizontal="left" vertical="center" wrapText="1" indent="2"/>
    </xf>
    <xf numFmtId="0" fontId="0" fillId="0" borderId="0" xfId="0" applyBorder="1" applyAlignment="1">
      <alignment horizontal="left" vertical="center" wrapText="1" indent="2"/>
    </xf>
    <xf numFmtId="0" fontId="0" fillId="0" borderId="0" xfId="0" applyAlignment="1">
      <alignment horizontal="left" vertical="center" wrapText="1" indent="2"/>
    </xf>
    <xf numFmtId="0" fontId="0" fillId="0" borderId="0" xfId="0" applyAlignment="1">
      <alignment horizontal="left" vertical="center" wrapText="1"/>
    </xf>
    <xf numFmtId="0" fontId="0" fillId="0" borderId="53" xfId="0" applyBorder="1" applyAlignment="1">
      <alignment horizontal="left" vertical="center" wrapText="1"/>
    </xf>
    <xf numFmtId="0" fontId="2" fillId="0" borderId="53" xfId="0" applyFont="1" applyBorder="1" applyAlignment="1">
      <alignment horizontal="center" vertical="center"/>
    </xf>
    <xf numFmtId="0" fontId="3" fillId="0" borderId="54" xfId="0" applyFont="1" applyFill="1" applyBorder="1" applyAlignment="1">
      <alignment horizontal="right" vertical="center"/>
    </xf>
    <xf numFmtId="0" fontId="3" fillId="10" borderId="13" xfId="0" applyFont="1" applyFill="1" applyBorder="1" applyAlignment="1">
      <alignment horizontal="right" vertical="center"/>
    </xf>
    <xf numFmtId="0" fontId="2" fillId="0" borderId="53" xfId="0" quotePrefix="1" applyFont="1" applyBorder="1" applyAlignment="1">
      <alignment horizontal="center" vertical="center"/>
    </xf>
    <xf numFmtId="0" fontId="2" fillId="0" borderId="53" xfId="0" applyFont="1" applyFill="1" applyBorder="1" applyAlignment="1" applyProtection="1">
      <alignment horizontal="right" vertical="center"/>
      <protection locked="0"/>
    </xf>
    <xf numFmtId="0" fontId="1" fillId="10" borderId="53" xfId="0" applyFont="1" applyFill="1" applyBorder="1" applyAlignment="1">
      <alignment horizontal="left" vertical="center" wrapText="1"/>
    </xf>
    <xf numFmtId="0" fontId="3" fillId="0" borderId="58" xfId="0" applyFont="1" applyFill="1" applyBorder="1" applyAlignment="1">
      <alignment horizontal="right" vertical="center"/>
    </xf>
    <xf numFmtId="0" fontId="3" fillId="0" borderId="59" xfId="0" applyFont="1" applyFill="1" applyBorder="1" applyAlignment="1">
      <alignment horizontal="right" vertical="center"/>
    </xf>
    <xf numFmtId="0" fontId="3" fillId="0" borderId="60" xfId="0" applyFont="1" applyFill="1" applyBorder="1" applyAlignment="1">
      <alignment horizontal="right" vertical="center"/>
    </xf>
    <xf numFmtId="0" fontId="0" fillId="10" borderId="10" xfId="0" applyFill="1" applyBorder="1" applyAlignment="1">
      <alignment horizontal="left" vertical="center" wrapText="1"/>
    </xf>
    <xf numFmtId="0" fontId="2" fillId="10" borderId="10" xfId="0" applyFont="1" applyFill="1" applyBorder="1" applyAlignment="1">
      <alignment horizontal="center" vertical="center"/>
    </xf>
    <xf numFmtId="0" fontId="2" fillId="10" borderId="10" xfId="0" applyFont="1" applyFill="1" applyBorder="1" applyAlignment="1" applyProtection="1">
      <alignment horizontal="right" vertical="center"/>
      <protection locked="0"/>
    </xf>
    <xf numFmtId="0" fontId="0" fillId="10" borderId="11" xfId="0" applyFill="1" applyBorder="1" applyAlignment="1">
      <alignment horizontal="left" vertical="center" wrapText="1"/>
    </xf>
    <xf numFmtId="0" fontId="2" fillId="10" borderId="11" xfId="0" applyFont="1" applyFill="1" applyBorder="1" applyAlignment="1">
      <alignment horizontal="center" vertical="center"/>
    </xf>
    <xf numFmtId="0" fontId="2" fillId="10" borderId="11" xfId="0" applyFont="1" applyFill="1" applyBorder="1" applyAlignment="1" applyProtection="1">
      <alignment horizontal="right" vertical="center"/>
      <protection locked="0"/>
    </xf>
    <xf numFmtId="0" fontId="3" fillId="10" borderId="59" xfId="0" applyFont="1" applyFill="1" applyBorder="1" applyAlignment="1">
      <alignment horizontal="right" vertical="center"/>
    </xf>
    <xf numFmtId="0" fontId="3" fillId="0" borderId="64" xfId="0" applyFont="1" applyFill="1" applyBorder="1" applyAlignment="1">
      <alignment horizontal="right" vertical="center"/>
    </xf>
    <xf numFmtId="0" fontId="13" fillId="0" borderId="20" xfId="0" applyFont="1" applyBorder="1" applyAlignment="1">
      <alignment vertical="center" wrapText="1"/>
    </xf>
    <xf numFmtId="0" fontId="26" fillId="0" borderId="61" xfId="0" applyFont="1" applyBorder="1" applyAlignment="1">
      <alignment vertical="center" wrapText="1"/>
    </xf>
    <xf numFmtId="0" fontId="1" fillId="0" borderId="57" xfId="0" applyFont="1" applyBorder="1" applyAlignment="1">
      <alignment vertical="center" wrapText="1"/>
    </xf>
    <xf numFmtId="0" fontId="4" fillId="0" borderId="0" xfId="0" applyFont="1" applyFill="1" applyBorder="1" applyAlignment="1">
      <alignment horizontal="right" vertical="center"/>
    </xf>
    <xf numFmtId="0" fontId="0" fillId="0" borderId="7" xfId="0" applyFill="1" applyBorder="1" applyAlignment="1">
      <alignment vertical="center" wrapText="1"/>
    </xf>
    <xf numFmtId="0" fontId="3" fillId="10" borderId="66" xfId="0" applyFont="1" applyFill="1" applyBorder="1" applyAlignment="1">
      <alignment horizontal="right" vertical="center"/>
    </xf>
    <xf numFmtId="9" fontId="0" fillId="0" borderId="0" xfId="0" applyNumberFormat="1" applyAlignment="1">
      <alignment vertical="center"/>
    </xf>
    <xf numFmtId="0" fontId="9" fillId="0" borderId="0" xfId="0" applyFont="1" applyBorder="1" applyAlignment="1">
      <alignment horizontal="left" vertical="center" wrapText="1" indent="1"/>
    </xf>
    <xf numFmtId="0" fontId="27" fillId="0" borderId="0" xfId="0" applyFont="1" applyAlignment="1">
      <alignment horizontal="left" vertical="center" wrapText="1"/>
    </xf>
    <xf numFmtId="0" fontId="27" fillId="0" borderId="0" xfId="0" applyFont="1" applyAlignment="1">
      <alignment horizontal="left" vertical="center" wrapText="1" indent="1"/>
    </xf>
    <xf numFmtId="0" fontId="9" fillId="0" borderId="0" xfId="0" applyFont="1" applyAlignment="1">
      <alignment vertical="center" wrapText="1"/>
    </xf>
    <xf numFmtId="0" fontId="0" fillId="10" borderId="0" xfId="0" applyFill="1" applyAlignment="1">
      <alignment vertical="center"/>
    </xf>
    <xf numFmtId="10" fontId="0" fillId="0" borderId="3" xfId="0" applyNumberFormat="1" applyFill="1" applyBorder="1" applyAlignment="1" applyProtection="1">
      <alignment vertical="center"/>
      <protection locked="0"/>
    </xf>
    <xf numFmtId="0" fontId="4" fillId="8" borderId="24" xfId="0" applyFont="1" applyFill="1" applyBorder="1" applyAlignment="1">
      <alignment horizontal="center" vertical="center" wrapText="1"/>
    </xf>
    <xf numFmtId="0" fontId="4" fillId="8" borderId="25" xfId="0" applyFont="1" applyFill="1" applyBorder="1" applyAlignment="1">
      <alignment horizontal="center" vertical="center" wrapText="1"/>
    </xf>
    <xf numFmtId="0" fontId="1" fillId="0" borderId="53" xfId="0" applyFont="1" applyBorder="1" applyAlignment="1">
      <alignment horizontal="left" vertical="center" wrapText="1"/>
    </xf>
    <xf numFmtId="0" fontId="0" fillId="10" borderId="75" xfId="0" applyFont="1" applyFill="1" applyBorder="1" applyAlignment="1">
      <alignment horizontal="left" vertical="center" wrapText="1"/>
    </xf>
    <xf numFmtId="0" fontId="2" fillId="0" borderId="75" xfId="0" applyFont="1" applyBorder="1" applyAlignment="1">
      <alignment horizontal="center" vertical="center"/>
    </xf>
    <xf numFmtId="0" fontId="3" fillId="0" borderId="77" xfId="0" applyFont="1" applyFill="1" applyBorder="1" applyAlignment="1">
      <alignment horizontal="right" vertical="center"/>
    </xf>
    <xf numFmtId="0" fontId="3" fillId="0" borderId="76" xfId="0" applyFont="1" applyFill="1" applyBorder="1" applyAlignment="1">
      <alignment horizontal="right" vertical="center"/>
    </xf>
    <xf numFmtId="0" fontId="0" fillId="0" borderId="75" xfId="0" applyBorder="1" applyAlignment="1">
      <alignment horizontal="left" vertical="center" wrapText="1"/>
    </xf>
    <xf numFmtId="0" fontId="15" fillId="0" borderId="78" xfId="0" applyFont="1" applyBorder="1" applyAlignment="1" applyProtection="1">
      <alignment horizontal="right" vertical="center" wrapText="1"/>
      <protection locked="0"/>
    </xf>
    <xf numFmtId="0" fontId="3" fillId="10" borderId="76" xfId="0" applyFont="1" applyFill="1" applyBorder="1" applyAlignment="1">
      <alignment horizontal="right" vertical="center"/>
    </xf>
    <xf numFmtId="0" fontId="3" fillId="0" borderId="80" xfId="0" applyFont="1" applyFill="1" applyBorder="1" applyAlignment="1">
      <alignment horizontal="right" vertical="center"/>
    </xf>
    <xf numFmtId="0" fontId="3" fillId="0" borderId="79" xfId="0" applyFont="1" applyFill="1" applyBorder="1" applyAlignment="1">
      <alignment horizontal="right" vertical="center"/>
    </xf>
    <xf numFmtId="0" fontId="0" fillId="0" borderId="53" xfId="0" quotePrefix="1" applyBorder="1" applyAlignment="1">
      <alignment horizontal="left" vertical="center" wrapText="1"/>
    </xf>
    <xf numFmtId="0" fontId="0" fillId="0" borderId="75" xfId="0" quotePrefix="1" applyBorder="1" applyAlignment="1">
      <alignment horizontal="left" vertical="center" wrapText="1"/>
    </xf>
    <xf numFmtId="0" fontId="2" fillId="0" borderId="75" xfId="0" quotePrefix="1" applyFont="1" applyBorder="1" applyAlignment="1">
      <alignment horizontal="center" vertical="center"/>
    </xf>
    <xf numFmtId="0" fontId="0" fillId="0" borderId="4" xfId="0" applyBorder="1" applyAlignment="1">
      <alignment horizontal="center" vertical="center" wrapText="1"/>
    </xf>
    <xf numFmtId="0" fontId="2" fillId="0" borderId="78" xfId="0" quotePrefix="1" applyNumberFormat="1" applyFont="1" applyBorder="1" applyAlignment="1">
      <alignment horizontal="center" vertical="center"/>
    </xf>
    <xf numFmtId="0" fontId="0" fillId="11" borderId="4" xfId="0" applyFill="1" applyBorder="1" applyAlignment="1">
      <alignment horizontal="left" vertical="center" wrapText="1"/>
    </xf>
    <xf numFmtId="0" fontId="3" fillId="0" borderId="82" xfId="0" applyFont="1" applyFill="1" applyBorder="1" applyAlignment="1">
      <alignment horizontal="right" vertical="center"/>
    </xf>
    <xf numFmtId="0" fontId="3" fillId="0" borderId="81" xfId="0" applyFont="1" applyFill="1" applyBorder="1" applyAlignment="1">
      <alignment horizontal="right" vertical="center"/>
    </xf>
    <xf numFmtId="0" fontId="0" fillId="0" borderId="83" xfId="0" applyBorder="1" applyAlignment="1">
      <alignment horizontal="left" vertical="center" wrapText="1"/>
    </xf>
    <xf numFmtId="0" fontId="2" fillId="0" borderId="83" xfId="0" quotePrefix="1" applyFont="1" applyBorder="1" applyAlignment="1">
      <alignment horizontal="center" vertical="center"/>
    </xf>
    <xf numFmtId="0" fontId="3" fillId="0" borderId="66" xfId="0" applyFont="1" applyFill="1" applyBorder="1" applyAlignment="1">
      <alignment horizontal="right" vertical="center"/>
    </xf>
    <xf numFmtId="0" fontId="3" fillId="0" borderId="84" xfId="0" applyFont="1" applyFill="1" applyBorder="1" applyAlignment="1">
      <alignment horizontal="right" vertical="center"/>
    </xf>
    <xf numFmtId="0" fontId="2" fillId="0" borderId="52" xfId="0" quotePrefix="1" applyFont="1" applyBorder="1" applyAlignment="1">
      <alignment horizontal="center" vertical="center"/>
    </xf>
    <xf numFmtId="0" fontId="2" fillId="0" borderId="85" xfId="0" quotePrefix="1" applyFont="1" applyBorder="1" applyAlignment="1">
      <alignment horizontal="center" vertical="center"/>
    </xf>
    <xf numFmtId="0" fontId="2" fillId="0" borderId="85" xfId="0" applyFont="1" applyFill="1" applyBorder="1" applyAlignment="1" applyProtection="1">
      <alignment horizontal="right" vertical="center"/>
      <protection locked="0"/>
    </xf>
    <xf numFmtId="0" fontId="6" fillId="0" borderId="53" xfId="0" applyFont="1" applyBorder="1" applyAlignment="1">
      <alignment horizontal="center" vertical="center" wrapText="1"/>
    </xf>
    <xf numFmtId="0" fontId="6" fillId="10" borderId="75" xfId="0" applyFont="1" applyFill="1" applyBorder="1" applyAlignment="1">
      <alignment horizontal="center" vertical="center" wrapText="1"/>
    </xf>
    <xf numFmtId="0" fontId="0" fillId="0" borderId="0" xfId="0" applyAlignment="1">
      <alignment horizontal="center" vertical="center"/>
    </xf>
    <xf numFmtId="0" fontId="8" fillId="2" borderId="4" xfId="0" applyFont="1" applyFill="1" applyBorder="1" applyAlignment="1">
      <alignment horizontal="center" vertical="center"/>
    </xf>
    <xf numFmtId="0" fontId="3" fillId="0" borderId="32" xfId="0" applyFont="1" applyFill="1" applyBorder="1" applyAlignment="1">
      <alignment horizontal="center" vertical="center"/>
    </xf>
    <xf numFmtId="0" fontId="18" fillId="0" borderId="19" xfId="0" applyFont="1" applyFill="1" applyBorder="1" applyAlignment="1">
      <alignment horizontal="center" vertical="center"/>
    </xf>
    <xf numFmtId="0" fontId="27" fillId="0" borderId="0" xfId="0" applyFont="1" applyAlignment="1">
      <alignment horizontal="center" vertical="center" wrapText="1"/>
    </xf>
    <xf numFmtId="0" fontId="0" fillId="0" borderId="0" xfId="0" applyAlignment="1">
      <alignment horizontal="center"/>
    </xf>
    <xf numFmtId="0" fontId="29" fillId="0" borderId="53" xfId="0" quotePrefix="1" applyFont="1" applyBorder="1" applyAlignment="1">
      <alignment horizontal="left" vertical="center" wrapText="1"/>
    </xf>
    <xf numFmtId="0" fontId="6" fillId="0" borderId="0" xfId="0" applyFont="1" applyAlignment="1">
      <alignment horizontal="center" vertical="center"/>
    </xf>
    <xf numFmtId="0" fontId="16" fillId="0" borderId="0" xfId="0" applyFont="1" applyFill="1" applyBorder="1" applyAlignment="1">
      <alignment horizontal="center" vertical="center" wrapText="1"/>
    </xf>
    <xf numFmtId="0" fontId="16" fillId="0" borderId="0" xfId="0" applyFont="1" applyFill="1" applyBorder="1" applyAlignment="1" applyProtection="1">
      <alignment horizontal="center" vertical="center"/>
      <protection locked="0"/>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1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10" borderId="10" xfId="0" applyFont="1" applyFill="1" applyBorder="1" applyAlignment="1">
      <alignment horizontal="center" vertical="center" wrapText="1"/>
    </xf>
    <xf numFmtId="0" fontId="6" fillId="10" borderId="11" xfId="0" applyFont="1" applyFill="1" applyBorder="1" applyAlignment="1">
      <alignment horizontal="center" vertical="center" wrapText="1"/>
    </xf>
    <xf numFmtId="0" fontId="16" fillId="0" borderId="32" xfId="0" applyFont="1" applyFill="1" applyBorder="1" applyAlignment="1">
      <alignment horizontal="center" vertical="center"/>
    </xf>
    <xf numFmtId="0" fontId="6" fillId="0" borderId="75" xfId="0" applyFont="1" applyBorder="1" applyAlignment="1">
      <alignment horizontal="center" vertical="center" wrapText="1"/>
    </xf>
    <xf numFmtId="0" fontId="16" fillId="0" borderId="19" xfId="0" applyFont="1" applyFill="1" applyBorder="1" applyAlignment="1">
      <alignment horizontal="center" vertical="center"/>
    </xf>
    <xf numFmtId="0" fontId="6" fillId="0" borderId="9" xfId="0" quotePrefix="1" applyFont="1" applyBorder="1" applyAlignment="1">
      <alignment horizontal="center" vertical="center" wrapText="1"/>
    </xf>
    <xf numFmtId="0" fontId="6" fillId="0" borderId="10" xfId="0" quotePrefix="1" applyFont="1" applyBorder="1" applyAlignment="1">
      <alignment horizontal="center" vertical="center" wrapText="1"/>
    </xf>
    <xf numFmtId="0" fontId="6" fillId="0" borderId="53" xfId="0" quotePrefix="1" applyFont="1" applyBorder="1" applyAlignment="1">
      <alignment horizontal="center" vertical="center" wrapText="1"/>
    </xf>
    <xf numFmtId="0" fontId="6" fillId="0" borderId="75" xfId="0" quotePrefix="1" applyFont="1" applyBorder="1" applyAlignment="1">
      <alignment horizontal="center" vertical="center" wrapText="1"/>
    </xf>
    <xf numFmtId="0" fontId="6" fillId="0" borderId="3" xfId="0" applyFont="1" applyBorder="1" applyAlignment="1">
      <alignment horizontal="center" vertical="center" wrapText="1"/>
    </xf>
    <xf numFmtId="0" fontId="6" fillId="0" borderId="83" xfId="0" applyFont="1" applyBorder="1" applyAlignment="1">
      <alignment horizontal="center" vertical="center" wrapText="1"/>
    </xf>
    <xf numFmtId="0" fontId="6" fillId="10" borderId="53" xfId="0" applyFont="1" applyFill="1" applyBorder="1" applyAlignment="1">
      <alignment horizontal="center" vertical="center" wrapText="1"/>
    </xf>
    <xf numFmtId="0" fontId="6" fillId="0" borderId="17" xfId="0" applyFont="1" applyBorder="1" applyAlignment="1">
      <alignment horizontal="center" vertical="center" wrapText="1"/>
    </xf>
    <xf numFmtId="0" fontId="6" fillId="0" borderId="0" xfId="0" applyFont="1" applyFill="1" applyBorder="1" applyAlignment="1">
      <alignment horizontal="center" vertical="center"/>
    </xf>
    <xf numFmtId="0" fontId="6" fillId="0" borderId="0" xfId="0" applyFont="1" applyAlignment="1">
      <alignment horizontal="center" vertical="center" wrapText="1"/>
    </xf>
    <xf numFmtId="0" fontId="6" fillId="0" borderId="3" xfId="0" applyFont="1" applyFill="1" applyBorder="1" applyAlignment="1" applyProtection="1">
      <alignment horizontal="center" vertical="center"/>
      <protection locked="0"/>
    </xf>
    <xf numFmtId="0" fontId="6" fillId="7" borderId="17" xfId="0" applyFont="1" applyFill="1" applyBorder="1" applyAlignment="1">
      <alignment horizontal="center" vertical="center"/>
    </xf>
    <xf numFmtId="0" fontId="6" fillId="10" borderId="0" xfId="0" applyFont="1" applyFill="1" applyAlignment="1">
      <alignment horizontal="center" vertical="center"/>
    </xf>
    <xf numFmtId="0" fontId="6" fillId="0" borderId="0" xfId="0" applyFont="1" applyAlignment="1">
      <alignment horizontal="center"/>
    </xf>
    <xf numFmtId="0" fontId="2" fillId="2" borderId="3" xfId="0" applyFont="1" applyFill="1" applyBorder="1" applyAlignment="1">
      <alignment vertical="center"/>
    </xf>
    <xf numFmtId="0" fontId="2" fillId="2" borderId="4" xfId="0" applyFont="1" applyFill="1" applyBorder="1" applyAlignment="1">
      <alignment vertical="center" wrapText="1"/>
    </xf>
    <xf numFmtId="0" fontId="31" fillId="2" borderId="8"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0" fillId="2" borderId="4" xfId="0" applyFont="1" applyFill="1" applyBorder="1" applyAlignment="1">
      <alignment vertical="center" wrapText="1"/>
    </xf>
    <xf numFmtId="0" fontId="4" fillId="2" borderId="55" xfId="0" applyFont="1" applyFill="1" applyBorder="1" applyAlignment="1">
      <alignment horizontal="center" vertical="center"/>
    </xf>
    <xf numFmtId="0" fontId="28" fillId="2" borderId="56" xfId="0" applyFont="1" applyFill="1" applyBorder="1" applyAlignment="1">
      <alignment horizontal="center" vertical="center"/>
    </xf>
    <xf numFmtId="0" fontId="28" fillId="2" borderId="0" xfId="0" applyFont="1" applyFill="1" applyBorder="1" applyAlignment="1">
      <alignment horizontal="right" vertical="center"/>
    </xf>
    <xf numFmtId="0" fontId="4" fillId="8" borderId="42" xfId="0" applyFont="1" applyFill="1" applyBorder="1" applyAlignment="1">
      <alignment horizontal="center" vertical="center"/>
    </xf>
    <xf numFmtId="0" fontId="28" fillId="4" borderId="42" xfId="0" applyFont="1" applyFill="1" applyBorder="1" applyAlignment="1">
      <alignment horizontal="center" vertical="center"/>
    </xf>
    <xf numFmtId="0" fontId="4" fillId="4" borderId="65" xfId="0" applyFont="1" applyFill="1" applyBorder="1" applyAlignment="1">
      <alignment horizontal="right" vertical="center"/>
    </xf>
    <xf numFmtId="0" fontId="2" fillId="2" borderId="4" xfId="0" applyFont="1" applyFill="1" applyBorder="1" applyAlignment="1">
      <alignment vertical="center"/>
    </xf>
    <xf numFmtId="0" fontId="4" fillId="2" borderId="29" xfId="0" applyFont="1" applyFill="1" applyBorder="1" applyAlignment="1">
      <alignment horizontal="center" vertical="center"/>
    </xf>
    <xf numFmtId="0" fontId="28" fillId="2" borderId="30" xfId="0" applyFont="1" applyFill="1" applyBorder="1" applyAlignment="1">
      <alignment horizontal="center" vertical="center"/>
    </xf>
    <xf numFmtId="0" fontId="28" fillId="2" borderId="30" xfId="0" applyFont="1" applyFill="1" applyBorder="1" applyAlignment="1">
      <alignment horizontal="right" vertical="center"/>
    </xf>
    <xf numFmtId="0" fontId="4" fillId="2" borderId="31" xfId="0" applyFont="1" applyFill="1" applyBorder="1" applyAlignment="1">
      <alignment horizontal="right" vertical="center"/>
    </xf>
    <xf numFmtId="0" fontId="4" fillId="2" borderId="34" xfId="0" applyFont="1" applyFill="1" applyBorder="1" applyAlignment="1">
      <alignment horizontal="center" vertical="center" wrapText="1"/>
    </xf>
    <xf numFmtId="0" fontId="28" fillId="2" borderId="34" xfId="0" applyFont="1" applyFill="1" applyBorder="1" applyAlignment="1">
      <alignment horizontal="center" vertical="center"/>
    </xf>
    <xf numFmtId="0" fontId="4" fillId="8" borderId="42" xfId="0" applyFont="1" applyFill="1" applyBorder="1" applyAlignment="1">
      <alignment horizontal="right" vertical="center"/>
    </xf>
    <xf numFmtId="0" fontId="4" fillId="8" borderId="43" xfId="0" applyFont="1" applyFill="1" applyBorder="1" applyAlignment="1">
      <alignment horizontal="right" vertical="center"/>
    </xf>
    <xf numFmtId="165" fontId="4" fillId="6" borderId="1" xfId="1" applyNumberFormat="1" applyFont="1" applyFill="1" applyBorder="1" applyAlignment="1">
      <alignment horizontal="center" vertical="center" wrapText="1"/>
    </xf>
    <xf numFmtId="44" fontId="33" fillId="12" borderId="57" xfId="0" applyNumberFormat="1" applyFont="1" applyFill="1" applyBorder="1" applyAlignment="1">
      <alignment vertical="center"/>
    </xf>
    <xf numFmtId="0" fontId="3" fillId="8" borderId="5" xfId="0" applyFont="1" applyFill="1" applyBorder="1" applyAlignment="1">
      <alignment vertical="center" wrapText="1"/>
    </xf>
    <xf numFmtId="0" fontId="2" fillId="8" borderId="5" xfId="0" applyFont="1" applyFill="1" applyBorder="1" applyAlignment="1">
      <alignment vertical="center" wrapText="1"/>
    </xf>
    <xf numFmtId="0" fontId="2" fillId="8" borderId="47" xfId="0" applyFont="1" applyFill="1" applyBorder="1" applyAlignment="1">
      <alignment vertical="center" wrapText="1"/>
    </xf>
    <xf numFmtId="0" fontId="3" fillId="8" borderId="46" xfId="0" applyFont="1" applyFill="1" applyBorder="1" applyAlignment="1">
      <alignment vertical="center" wrapText="1"/>
    </xf>
    <xf numFmtId="0" fontId="4" fillId="8" borderId="45" xfId="0" applyFont="1" applyFill="1" applyBorder="1" applyAlignment="1">
      <alignment vertical="center" wrapText="1"/>
    </xf>
    <xf numFmtId="0" fontId="33" fillId="8" borderId="5" xfId="0" applyFont="1" applyFill="1" applyBorder="1" applyAlignment="1">
      <alignment horizontal="center" vertical="center" wrapText="1"/>
    </xf>
    <xf numFmtId="0" fontId="6" fillId="2" borderId="4" xfId="0" applyFont="1" applyFill="1" applyBorder="1" applyAlignment="1">
      <alignment vertical="center" wrapText="1"/>
    </xf>
    <xf numFmtId="0" fontId="29" fillId="0" borderId="10" xfId="0" quotePrefix="1" applyFont="1" applyBorder="1" applyAlignment="1">
      <alignment horizontal="left" vertical="center" wrapText="1"/>
    </xf>
    <xf numFmtId="0" fontId="4" fillId="0" borderId="35" xfId="0" applyFont="1" applyBorder="1" applyAlignment="1">
      <alignment horizontal="center" vertical="center" wrapText="1"/>
    </xf>
    <xf numFmtId="0" fontId="1" fillId="0" borderId="57" xfId="0" applyFont="1" applyBorder="1" applyAlignment="1">
      <alignment horizontal="left" vertical="center"/>
    </xf>
    <xf numFmtId="0" fontId="1" fillId="0" borderId="0" xfId="0" applyFont="1" applyBorder="1" applyAlignment="1">
      <alignment vertical="center" wrapText="1"/>
    </xf>
    <xf numFmtId="0" fontId="16" fillId="0" borderId="57" xfId="0" applyFont="1" applyBorder="1" applyAlignment="1">
      <alignment vertical="center" wrapText="1"/>
    </xf>
    <xf numFmtId="0" fontId="3" fillId="0" borderId="88" xfId="0" applyFont="1" applyFill="1" applyBorder="1" applyAlignment="1">
      <alignment horizontal="right" vertical="center"/>
    </xf>
    <xf numFmtId="0" fontId="0" fillId="0" borderId="87" xfId="0" applyBorder="1" applyAlignment="1">
      <alignment horizontal="left" vertical="center" wrapText="1"/>
    </xf>
    <xf numFmtId="0" fontId="0" fillId="0" borderId="20" xfId="0" applyBorder="1" applyAlignment="1">
      <alignment horizontal="left" vertical="center" wrapText="1"/>
    </xf>
    <xf numFmtId="0" fontId="4" fillId="8" borderId="65" xfId="0" applyFont="1" applyFill="1" applyBorder="1" applyAlignment="1">
      <alignment horizontal="right" vertical="center"/>
    </xf>
    <xf numFmtId="0" fontId="2" fillId="0" borderId="20" xfId="0" applyFont="1" applyFill="1" applyBorder="1" applyAlignment="1">
      <alignment horizontal="center" vertical="center"/>
    </xf>
    <xf numFmtId="0" fontId="4" fillId="7" borderId="66" xfId="0" applyFont="1" applyFill="1" applyBorder="1" applyAlignment="1">
      <alignment horizontal="right" vertical="center"/>
    </xf>
    <xf numFmtId="0" fontId="0" fillId="0" borderId="20" xfId="0" applyBorder="1" applyAlignment="1">
      <alignment vertical="center"/>
    </xf>
    <xf numFmtId="10" fontId="0" fillId="7" borderId="50" xfId="2" applyNumberFormat="1" applyFont="1" applyFill="1" applyBorder="1" applyAlignment="1">
      <alignment vertical="center"/>
    </xf>
    <xf numFmtId="10" fontId="0" fillId="7" borderId="17" xfId="0" applyNumberFormat="1" applyFill="1" applyBorder="1" applyAlignment="1">
      <alignment vertical="center"/>
    </xf>
    <xf numFmtId="0" fontId="37" fillId="0" borderId="75" xfId="0" applyFont="1" applyBorder="1" applyAlignment="1" applyProtection="1">
      <alignment horizontal="right" vertical="center"/>
      <protection locked="0"/>
    </xf>
    <xf numFmtId="0" fontId="37" fillId="0" borderId="53" xfId="0" applyFont="1" applyBorder="1" applyAlignment="1" applyProtection="1">
      <alignment horizontal="right" vertical="center"/>
      <protection locked="0"/>
    </xf>
    <xf numFmtId="0" fontId="37" fillId="11" borderId="9" xfId="0" applyFont="1" applyFill="1" applyBorder="1" applyAlignment="1" applyProtection="1">
      <alignment horizontal="right" vertical="center"/>
      <protection locked="0"/>
    </xf>
    <xf numFmtId="0" fontId="37" fillId="0" borderId="9" xfId="0" applyFont="1" applyBorder="1" applyAlignment="1" applyProtection="1">
      <alignment horizontal="right" vertical="center"/>
      <protection locked="0"/>
    </xf>
    <xf numFmtId="0" fontId="38" fillId="0" borderId="52" xfId="0" applyFont="1" applyBorder="1" applyAlignment="1" applyProtection="1">
      <alignment horizontal="right" vertical="center" wrapText="1"/>
      <protection locked="0"/>
    </xf>
    <xf numFmtId="0" fontId="37" fillId="0" borderId="75" xfId="0" applyFont="1" applyFill="1" applyBorder="1" applyAlignment="1" applyProtection="1">
      <alignment horizontal="right" vertical="center"/>
      <protection locked="0"/>
    </xf>
    <xf numFmtId="0" fontId="37" fillId="0" borderId="53" xfId="0" applyFont="1" applyFill="1" applyBorder="1" applyAlignment="1" applyProtection="1">
      <alignment horizontal="right" vertical="center"/>
      <protection locked="0"/>
    </xf>
    <xf numFmtId="0" fontId="37" fillId="0" borderId="9" xfId="0" applyFont="1" applyFill="1" applyBorder="1" applyAlignment="1" applyProtection="1">
      <alignment horizontal="right" vertical="center"/>
      <protection locked="0"/>
    </xf>
    <xf numFmtId="0" fontId="37" fillId="0" borderId="3" xfId="0" applyFont="1" applyFill="1" applyBorder="1" applyAlignment="1" applyProtection="1">
      <alignment horizontal="right" vertical="center"/>
      <protection locked="0"/>
    </xf>
    <xf numFmtId="0" fontId="37" fillId="0" borderId="78" xfId="0" applyFont="1" applyFill="1" applyBorder="1" applyAlignment="1" applyProtection="1">
      <alignment horizontal="right" vertical="center"/>
      <protection locked="0"/>
    </xf>
    <xf numFmtId="0" fontId="37" fillId="0" borderId="17" xfId="0" applyFont="1" applyFill="1" applyBorder="1" applyAlignment="1" applyProtection="1">
      <alignment horizontal="right" vertical="center"/>
      <protection locked="0"/>
    </xf>
    <xf numFmtId="0" fontId="37" fillId="0" borderId="52" xfId="0" applyFont="1" applyFill="1" applyBorder="1" applyAlignment="1" applyProtection="1">
      <alignment horizontal="right" vertical="center"/>
      <protection locked="0"/>
    </xf>
    <xf numFmtId="0" fontId="37" fillId="0" borderId="83" xfId="0" applyFont="1" applyFill="1" applyBorder="1" applyAlignment="1" applyProtection="1">
      <alignment horizontal="right" vertical="center"/>
      <protection locked="0"/>
    </xf>
    <xf numFmtId="0" fontId="37" fillId="0" borderId="10" xfId="0" applyFont="1" applyFill="1" applyBorder="1" applyAlignment="1" applyProtection="1">
      <alignment horizontal="right" vertical="center"/>
      <protection locked="0"/>
    </xf>
    <xf numFmtId="0" fontId="37" fillId="11" borderId="10" xfId="0" applyFont="1" applyFill="1" applyBorder="1" applyAlignment="1" applyProtection="1">
      <alignment horizontal="right" vertical="center"/>
      <protection locked="0"/>
    </xf>
    <xf numFmtId="0" fontId="37" fillId="11" borderId="11" xfId="0" applyFont="1" applyFill="1" applyBorder="1" applyAlignment="1" applyProtection="1">
      <alignment horizontal="right" vertical="center"/>
      <protection locked="0"/>
    </xf>
    <xf numFmtId="0" fontId="37" fillId="11" borderId="78" xfId="0" applyFont="1" applyFill="1" applyBorder="1" applyAlignment="1" applyProtection="1">
      <alignment horizontal="left" vertical="center"/>
      <protection locked="0"/>
    </xf>
    <xf numFmtId="0" fontId="0" fillId="0" borderId="0" xfId="0" applyAlignment="1">
      <alignment vertical="center" shrinkToFit="1"/>
    </xf>
    <xf numFmtId="0" fontId="9" fillId="0" borderId="2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6" xfId="0" applyFont="1" applyBorder="1" applyAlignment="1">
      <alignment horizontal="center" vertical="center" wrapText="1"/>
    </xf>
    <xf numFmtId="0" fontId="1" fillId="0" borderId="61" xfId="0" applyFont="1" applyBorder="1" applyAlignment="1">
      <alignment horizontal="center" vertical="center" wrapText="1"/>
    </xf>
    <xf numFmtId="0" fontId="4" fillId="0" borderId="62" xfId="0" applyFont="1" applyBorder="1" applyAlignment="1">
      <alignment horizontal="center" vertical="center" wrapText="1"/>
    </xf>
    <xf numFmtId="0" fontId="4" fillId="0" borderId="63" xfId="0" applyFont="1" applyBorder="1" applyAlignment="1">
      <alignment horizontal="center" vertical="center" wrapText="1"/>
    </xf>
    <xf numFmtId="0" fontId="4" fillId="0" borderId="40" xfId="0" applyFont="1" applyBorder="1" applyAlignment="1">
      <alignment horizontal="center" vertical="center" wrapText="1"/>
    </xf>
    <xf numFmtId="0" fontId="6" fillId="0" borderId="0" xfId="0" applyFont="1" applyBorder="1" applyAlignment="1">
      <alignment horizontal="left" vertical="center" wrapText="1" indent="2"/>
    </xf>
    <xf numFmtId="0" fontId="6" fillId="0" borderId="0" xfId="0" applyFont="1" applyAlignment="1">
      <alignment horizontal="left" vertical="center" wrapText="1" indent="2"/>
    </xf>
    <xf numFmtId="0" fontId="4" fillId="8" borderId="41" xfId="0" applyFont="1" applyFill="1" applyBorder="1" applyAlignment="1">
      <alignment horizontal="right" vertical="center"/>
    </xf>
    <xf numFmtId="0" fontId="4" fillId="8" borderId="42" xfId="0" applyFont="1" applyFill="1" applyBorder="1" applyAlignment="1">
      <alignment horizontal="right" vertical="center"/>
    </xf>
    <xf numFmtId="0" fontId="4" fillId="2" borderId="20" xfId="0" applyFont="1" applyFill="1" applyBorder="1" applyAlignment="1">
      <alignment horizontal="right" vertical="center"/>
    </xf>
    <xf numFmtId="0" fontId="4" fillId="2" borderId="55" xfId="0" applyFont="1" applyFill="1" applyBorder="1" applyAlignment="1">
      <alignment horizontal="right" vertical="center"/>
    </xf>
    <xf numFmtId="0" fontId="4" fillId="8" borderId="37" xfId="0" applyFont="1" applyFill="1" applyBorder="1" applyAlignment="1">
      <alignment horizontal="center" vertical="center" wrapText="1"/>
    </xf>
    <xf numFmtId="0" fontId="4" fillId="8" borderId="38" xfId="0" applyFont="1" applyFill="1" applyBorder="1" applyAlignment="1">
      <alignment horizontal="center" vertical="center" wrapText="1"/>
    </xf>
    <xf numFmtId="0" fontId="4" fillId="8" borderId="39" xfId="0" applyFont="1" applyFill="1" applyBorder="1" applyAlignment="1">
      <alignment horizontal="center" vertical="center" wrapText="1"/>
    </xf>
    <xf numFmtId="0" fontId="4" fillId="8" borderId="40" xfId="0" applyFont="1" applyFill="1" applyBorder="1" applyAlignment="1">
      <alignment horizontal="center" vertical="center" wrapText="1"/>
    </xf>
    <xf numFmtId="0" fontId="7" fillId="10" borderId="20" xfId="0" applyFont="1" applyFill="1" applyBorder="1" applyAlignment="1">
      <alignment horizontal="left" vertical="center" wrapText="1" indent="2"/>
    </xf>
    <xf numFmtId="0" fontId="7" fillId="10" borderId="0" xfId="0" applyFont="1" applyFill="1" applyAlignment="1">
      <alignment horizontal="left" vertical="center" wrapText="1" indent="2"/>
    </xf>
    <xf numFmtId="0" fontId="1" fillId="0" borderId="12" xfId="0" applyFont="1" applyBorder="1" applyAlignment="1">
      <alignment horizontal="center" vertical="center" wrapText="1"/>
    </xf>
    <xf numFmtId="0" fontId="1" fillId="0" borderId="26" xfId="0" applyFont="1" applyBorder="1" applyAlignment="1">
      <alignment horizontal="center" vertical="center" wrapText="1"/>
    </xf>
    <xf numFmtId="0" fontId="4" fillId="2" borderId="28" xfId="0" applyFont="1" applyFill="1" applyBorder="1" applyAlignment="1">
      <alignment horizontal="right" vertical="center"/>
    </xf>
    <xf numFmtId="0" fontId="4" fillId="2" borderId="29" xfId="0" applyFont="1" applyFill="1" applyBorder="1" applyAlignment="1">
      <alignment horizontal="right" vertical="center"/>
    </xf>
    <xf numFmtId="0" fontId="4" fillId="2" borderId="33" xfId="0" applyFont="1" applyFill="1" applyBorder="1" applyAlignment="1">
      <alignment horizontal="center" vertical="center" wrapText="1"/>
    </xf>
    <xf numFmtId="0" fontId="4" fillId="2" borderId="34" xfId="0" applyFont="1" applyFill="1" applyBorder="1" applyAlignment="1">
      <alignment horizontal="center" vertical="center" wrapText="1"/>
    </xf>
    <xf numFmtId="0" fontId="4" fillId="6" borderId="70" xfId="0" applyFont="1" applyFill="1" applyBorder="1" applyAlignment="1">
      <alignment horizontal="center" vertical="center" wrapText="1"/>
    </xf>
    <xf numFmtId="0" fontId="4" fillId="6" borderId="72" xfId="0" applyFont="1" applyFill="1" applyBorder="1" applyAlignment="1">
      <alignment horizontal="center" vertical="center" wrapText="1"/>
    </xf>
    <xf numFmtId="0" fontId="4" fillId="6" borderId="71" xfId="0" applyFont="1" applyFill="1" applyBorder="1" applyAlignment="1">
      <alignment horizontal="center" vertical="center" wrapText="1"/>
    </xf>
    <xf numFmtId="0" fontId="4" fillId="12" borderId="67" xfId="0" applyFont="1" applyFill="1" applyBorder="1" applyAlignment="1">
      <alignment horizontal="center" vertical="center" wrapText="1"/>
    </xf>
    <xf numFmtId="0" fontId="4" fillId="12" borderId="32" xfId="0" applyFont="1" applyFill="1" applyBorder="1" applyAlignment="1">
      <alignment horizontal="center" vertical="center" wrapText="1"/>
    </xf>
    <xf numFmtId="0" fontId="4" fillId="12" borderId="68" xfId="0" applyFont="1" applyFill="1" applyBorder="1" applyAlignment="1">
      <alignment horizontal="center" vertical="center" wrapText="1"/>
    </xf>
    <xf numFmtId="0" fontId="0" fillId="0" borderId="0" xfId="0" applyAlignment="1">
      <alignment horizontal="left" vertical="center" wrapText="1"/>
    </xf>
    <xf numFmtId="0" fontId="4" fillId="8" borderId="23"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8" fillId="2" borderId="21" xfId="0" applyFont="1" applyFill="1" applyBorder="1" applyAlignment="1">
      <alignment horizontal="left" vertical="center" wrapText="1"/>
    </xf>
    <xf numFmtId="0" fontId="8" fillId="2" borderId="4" xfId="0" applyFont="1" applyFill="1" applyBorder="1" applyAlignment="1">
      <alignment horizontal="left" vertical="center"/>
    </xf>
    <xf numFmtId="0" fontId="1" fillId="0" borderId="36" xfId="0" applyFont="1" applyBorder="1" applyAlignment="1">
      <alignment horizontal="center" vertical="center" wrapText="1"/>
    </xf>
    <xf numFmtId="0" fontId="1" fillId="0" borderId="51"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6" xfId="0" applyFont="1" applyBorder="1" applyAlignment="1">
      <alignment horizontal="center" vertical="center" wrapText="1"/>
    </xf>
    <xf numFmtId="0" fontId="0" fillId="0" borderId="44" xfId="0" applyFill="1" applyBorder="1" applyAlignment="1">
      <alignment horizontal="right" vertical="center"/>
    </xf>
    <xf numFmtId="0" fontId="4" fillId="0" borderId="36" xfId="0" applyFont="1" applyBorder="1" applyAlignment="1">
      <alignment horizontal="center" vertical="center" wrapText="1"/>
    </xf>
    <xf numFmtId="0" fontId="4" fillId="0" borderId="51" xfId="0" applyFont="1" applyBorder="1" applyAlignment="1">
      <alignment horizontal="center" vertical="center" wrapText="1"/>
    </xf>
    <xf numFmtId="0" fontId="4" fillId="0" borderId="21" xfId="0" applyFont="1" applyBorder="1" applyAlignment="1">
      <alignment horizontal="center" vertical="center" wrapText="1"/>
    </xf>
    <xf numFmtId="0" fontId="6" fillId="0" borderId="53" xfId="0" applyFont="1" applyBorder="1" applyAlignment="1">
      <alignment horizontal="center" vertical="center" wrapText="1"/>
    </xf>
    <xf numFmtId="0" fontId="6" fillId="0" borderId="69" xfId="0" applyFont="1" applyBorder="1" applyAlignment="1">
      <alignment horizontal="center" vertical="center" wrapText="1"/>
    </xf>
    <xf numFmtId="0" fontId="6" fillId="0" borderId="5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3" xfId="0" quotePrefix="1" applyFont="1" applyBorder="1" applyAlignment="1">
      <alignment horizontal="center" vertical="center" wrapText="1"/>
    </xf>
    <xf numFmtId="0" fontId="6" fillId="0" borderId="4" xfId="0" quotePrefix="1" applyFont="1" applyBorder="1" applyAlignment="1">
      <alignment horizontal="center" vertical="center" wrapText="1"/>
    </xf>
    <xf numFmtId="0" fontId="0" fillId="0" borderId="0" xfId="0" applyBorder="1" applyAlignment="1">
      <alignment horizontal="left" vertical="center" wrapText="1" indent="2"/>
    </xf>
    <xf numFmtId="0" fontId="0" fillId="0" borderId="0" xfId="0" applyAlignment="1">
      <alignment horizontal="left" vertical="center" wrapText="1" indent="2"/>
    </xf>
    <xf numFmtId="0" fontId="4" fillId="5" borderId="70" xfId="0" applyFont="1" applyFill="1" applyBorder="1" applyAlignment="1">
      <alignment horizontal="center" vertical="center"/>
    </xf>
    <xf numFmtId="0" fontId="4" fillId="5" borderId="72" xfId="0" applyFont="1" applyFill="1" applyBorder="1" applyAlignment="1">
      <alignment horizontal="center" vertical="center"/>
    </xf>
    <xf numFmtId="0" fontId="4" fillId="5" borderId="73" xfId="0" applyFont="1" applyFill="1" applyBorder="1" applyAlignment="1">
      <alignment horizontal="center" vertical="center"/>
    </xf>
    <xf numFmtId="0" fontId="6" fillId="0" borderId="74" xfId="0" applyFont="1" applyBorder="1" applyAlignment="1">
      <alignment horizontal="center" vertical="center" wrapText="1"/>
    </xf>
    <xf numFmtId="0" fontId="4" fillId="8" borderId="86"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39" fillId="13" borderId="0" xfId="0" applyFont="1" applyFill="1" applyBorder="1" applyAlignment="1">
      <alignment horizontal="center" vertical="center" wrapText="1"/>
    </xf>
    <xf numFmtId="0" fontId="0" fillId="13" borderId="0" xfId="0" applyFill="1" applyBorder="1" applyAlignment="1">
      <alignment vertical="center"/>
    </xf>
  </cellXfs>
  <cellStyles count="3">
    <cellStyle name="Monétaire" xfId="1" builtinId="4"/>
    <cellStyle name="Normal" xfId="0" builtinId="0"/>
    <cellStyle name="Pourcentage" xfId="2" builtinId="5"/>
  </cellStyles>
  <dxfs count="0"/>
  <tableStyles count="0" defaultTableStyle="TableStyleMedium2"/>
  <colors>
    <mruColors>
      <color rgb="FFB4C6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1</xdr:rowOff>
    </xdr:from>
    <xdr:to>
      <xdr:col>1</xdr:col>
      <xdr:colOff>6226629</xdr:colOff>
      <xdr:row>2</xdr:row>
      <xdr:rowOff>1894833</xdr:rowOff>
    </xdr:to>
    <xdr:pic>
      <xdr:nvPicPr>
        <xdr:cNvPr id="3" name="Image 2">
          <a:extLst>
            <a:ext uri="{FF2B5EF4-FFF2-40B4-BE49-F238E27FC236}">
              <a16:creationId xmlns:a16="http://schemas.microsoft.com/office/drawing/2014/main" id="{928A95F6-E485-AFD1-2EE8-E48D55FA00F5}"/>
            </a:ext>
          </a:extLst>
        </xdr:cNvPr>
        <xdr:cNvPicPr>
          <a:picLocks noChangeAspect="1"/>
        </xdr:cNvPicPr>
      </xdr:nvPicPr>
      <xdr:blipFill>
        <a:blip xmlns:r="http://schemas.openxmlformats.org/officeDocument/2006/relationships" r:embed="rId1"/>
        <a:stretch>
          <a:fillRect/>
        </a:stretch>
      </xdr:blipFill>
      <xdr:spPr>
        <a:xfrm>
          <a:off x="1328057" y="2024744"/>
          <a:ext cx="6226629" cy="1894832"/>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dimension ref="A1:O76"/>
  <sheetViews>
    <sheetView tabSelected="1" zoomScale="70" zoomScaleNormal="70" zoomScalePageLayoutView="70" workbookViewId="0">
      <selection activeCell="E3" sqref="E3"/>
    </sheetView>
  </sheetViews>
  <sheetFormatPr baseColWidth="10" defaultRowHeight="79.95" customHeight="1" x14ac:dyDescent="0.3"/>
  <cols>
    <col min="1" max="1" width="19.33203125" style="128" customWidth="1"/>
    <col min="2" max="2" width="91.44140625" customWidth="1"/>
    <col min="3" max="3" width="56" style="155" customWidth="1"/>
    <col min="4" max="4" width="22.33203125" customWidth="1"/>
    <col min="5" max="5" width="21.44140625" customWidth="1"/>
    <col min="6" max="6" width="14.33203125" customWidth="1"/>
    <col min="7" max="7" width="50.6640625" customWidth="1"/>
    <col min="8" max="8" width="19.44140625" customWidth="1"/>
    <col min="9" max="9" width="41.6640625" bestFit="1" customWidth="1"/>
  </cols>
  <sheetData>
    <row r="1" spans="1:14" ht="79.95" customHeight="1" x14ac:dyDescent="0.3">
      <c r="A1" s="277" t="s">
        <v>108</v>
      </c>
      <c r="B1" s="278"/>
      <c r="C1" s="278"/>
      <c r="D1" s="278"/>
      <c r="E1" s="278"/>
      <c r="F1" s="4"/>
      <c r="G1" s="4"/>
      <c r="H1" s="4"/>
      <c r="I1" s="4"/>
      <c r="J1" s="4"/>
      <c r="K1" s="4"/>
      <c r="L1" s="4"/>
      <c r="M1" s="4"/>
      <c r="N1" s="4"/>
    </row>
    <row r="2" spans="1:14" ht="86.4" customHeight="1" x14ac:dyDescent="0.3">
      <c r="A2" s="278"/>
      <c r="B2" s="278"/>
      <c r="C2" s="278"/>
      <c r="D2" s="278"/>
      <c r="E2" s="278"/>
      <c r="F2" s="4"/>
      <c r="G2" s="4"/>
      <c r="H2" s="4"/>
      <c r="I2" s="4"/>
      <c r="J2" s="4"/>
      <c r="K2" s="4"/>
      <c r="L2" s="4"/>
      <c r="M2" s="4"/>
      <c r="N2" s="4"/>
    </row>
    <row r="3" spans="1:14" ht="174.6" customHeight="1" thickBot="1" x14ac:dyDescent="0.35">
      <c r="A3" s="123"/>
      <c r="B3" s="217"/>
      <c r="C3" s="130"/>
      <c r="D3" s="4"/>
      <c r="E3" s="4"/>
      <c r="F3" s="4"/>
      <c r="G3" s="4"/>
      <c r="H3" s="4"/>
      <c r="I3" s="4"/>
      <c r="J3" s="4"/>
      <c r="K3" s="4"/>
      <c r="L3" s="4"/>
      <c r="M3" s="4"/>
      <c r="N3" s="4"/>
    </row>
    <row r="4" spans="1:14" ht="79.95" customHeight="1" thickTop="1" thickBot="1" x14ac:dyDescent="0.35">
      <c r="A4" s="123"/>
      <c r="B4" s="11" t="s">
        <v>84</v>
      </c>
      <c r="C4" s="131"/>
      <c r="D4" s="4"/>
      <c r="E4" s="4"/>
      <c r="F4" s="4"/>
      <c r="G4" s="4"/>
      <c r="H4" s="5"/>
      <c r="I4" s="4"/>
      <c r="J4" s="4"/>
      <c r="K4" s="4"/>
      <c r="L4" s="4"/>
      <c r="M4" s="4"/>
      <c r="N4" s="4"/>
    </row>
    <row r="5" spans="1:14" ht="79.95" customHeight="1" thickTop="1" thickBot="1" x14ac:dyDescent="0.35">
      <c r="A5" s="123"/>
      <c r="B5" s="54"/>
      <c r="C5" s="132"/>
      <c r="D5" s="4"/>
      <c r="E5" s="4"/>
      <c r="F5" s="4"/>
      <c r="G5" s="4"/>
      <c r="H5" s="4"/>
      <c r="I5" s="4"/>
      <c r="J5" s="4"/>
      <c r="K5" s="4"/>
      <c r="L5" s="4"/>
      <c r="M5" s="4"/>
      <c r="N5" s="4"/>
    </row>
    <row r="6" spans="1:14" ht="79.95" customHeight="1" thickTop="1" x14ac:dyDescent="0.3">
      <c r="A6" s="123"/>
      <c r="B6" s="249" t="s">
        <v>76</v>
      </c>
      <c r="C6" s="249"/>
      <c r="D6" s="249"/>
      <c r="E6" s="249"/>
      <c r="F6" s="249"/>
      <c r="G6" s="4"/>
      <c r="H6" s="4"/>
      <c r="I6" s="4"/>
      <c r="J6" s="4"/>
      <c r="K6" s="4"/>
      <c r="L6" s="4"/>
      <c r="M6" s="4"/>
      <c r="N6" s="4"/>
    </row>
    <row r="7" spans="1:14" ht="79.95" customHeight="1" x14ac:dyDescent="0.3">
      <c r="A7" s="123"/>
      <c r="B7" s="249" t="s">
        <v>77</v>
      </c>
      <c r="C7" s="249"/>
      <c r="D7" s="249"/>
      <c r="E7" s="249"/>
      <c r="F7" s="249"/>
      <c r="G7" s="4"/>
      <c r="H7" s="4"/>
      <c r="I7" s="4"/>
      <c r="J7" s="4"/>
      <c r="K7" s="4"/>
      <c r="L7" s="4"/>
      <c r="M7" s="4"/>
      <c r="N7" s="4"/>
    </row>
    <row r="8" spans="1:14" ht="79.95" customHeight="1" x14ac:dyDescent="0.3">
      <c r="A8" s="123"/>
      <c r="B8" s="37"/>
      <c r="C8" s="1" t="s">
        <v>58</v>
      </c>
      <c r="D8" s="38">
        <v>7</v>
      </c>
      <c r="E8" s="58"/>
      <c r="F8" s="58"/>
      <c r="G8" s="4"/>
      <c r="H8" s="4"/>
      <c r="I8" s="4"/>
      <c r="J8" s="4"/>
      <c r="K8" s="4"/>
      <c r="L8" s="4"/>
      <c r="M8" s="4"/>
      <c r="N8" s="4"/>
    </row>
    <row r="9" spans="1:14" ht="79.95" customHeight="1" thickBot="1" x14ac:dyDescent="0.35">
      <c r="A9" s="123"/>
      <c r="B9" s="4"/>
      <c r="C9" s="130"/>
      <c r="D9" s="4"/>
      <c r="E9" s="4"/>
      <c r="F9" s="4"/>
      <c r="G9" s="4"/>
      <c r="H9" s="4"/>
      <c r="I9" s="4"/>
      <c r="J9" s="4"/>
      <c r="K9" s="4"/>
      <c r="L9" s="4"/>
      <c r="M9" s="4"/>
      <c r="N9" s="4"/>
    </row>
    <row r="10" spans="1:14" ht="79.95" customHeight="1" thickTop="1" thickBot="1" x14ac:dyDescent="0.35">
      <c r="A10" s="250" t="s">
        <v>91</v>
      </c>
      <c r="B10" s="251"/>
      <c r="C10" s="94" t="s">
        <v>59</v>
      </c>
      <c r="D10" s="94" t="s">
        <v>89</v>
      </c>
      <c r="E10" s="94" t="s">
        <v>90</v>
      </c>
      <c r="F10" s="95" t="s">
        <v>85</v>
      </c>
      <c r="G10" s="1"/>
      <c r="H10" s="1"/>
      <c r="I10" s="1"/>
      <c r="J10" s="1"/>
      <c r="K10" s="1"/>
      <c r="L10" s="1"/>
      <c r="M10" s="1"/>
      <c r="N10" s="1"/>
    </row>
    <row r="11" spans="1:14" ht="117.75" customHeight="1" thickBot="1" x14ac:dyDescent="0.35">
      <c r="A11" s="252" t="s">
        <v>78</v>
      </c>
      <c r="B11" s="253"/>
      <c r="C11" s="124"/>
      <c r="D11" s="168"/>
      <c r="E11" s="185" t="s">
        <v>27</v>
      </c>
      <c r="F11" s="20" t="s">
        <v>86</v>
      </c>
      <c r="G11" s="4"/>
      <c r="H11" s="12"/>
      <c r="I11" s="4"/>
      <c r="J11" s="4"/>
      <c r="K11" s="4"/>
      <c r="L11" s="4"/>
      <c r="M11" s="4"/>
      <c r="N11" s="4"/>
    </row>
    <row r="12" spans="1:14" ht="133.19999999999999" x14ac:dyDescent="0.3">
      <c r="A12" s="254" t="s">
        <v>81</v>
      </c>
      <c r="B12" s="13" t="s">
        <v>44</v>
      </c>
      <c r="C12" s="133"/>
      <c r="D12" s="14">
        <v>800</v>
      </c>
      <c r="E12" s="202"/>
      <c r="F12" s="70">
        <f>IF(E12="OUI",D12, 0)</f>
        <v>0</v>
      </c>
      <c r="G12" s="219" t="s">
        <v>65</v>
      </c>
      <c r="H12" s="4"/>
      <c r="I12" s="4"/>
      <c r="J12" s="4"/>
      <c r="K12" s="4"/>
      <c r="L12" s="4"/>
      <c r="M12" s="4"/>
      <c r="N12" s="4"/>
    </row>
    <row r="13" spans="1:14" ht="60.45" customHeight="1" x14ac:dyDescent="0.3">
      <c r="A13" s="255"/>
      <c r="B13" s="15" t="s">
        <v>103</v>
      </c>
      <c r="C13" s="134"/>
      <c r="D13" s="16">
        <f>800-60</f>
        <v>740</v>
      </c>
      <c r="E13" s="214"/>
      <c r="F13" s="71">
        <f t="shared" ref="F13:F19" si="0">IF(E13="OUI",D13, 0)</f>
        <v>0</v>
      </c>
      <c r="G13" s="220"/>
      <c r="H13" s="4"/>
      <c r="I13" s="4"/>
      <c r="J13" s="4"/>
      <c r="K13" s="4"/>
      <c r="L13" s="4"/>
      <c r="M13" s="4"/>
      <c r="N13" s="4"/>
    </row>
    <row r="14" spans="1:14" ht="50.55" customHeight="1" x14ac:dyDescent="0.3">
      <c r="A14" s="255"/>
      <c r="B14" s="15" t="s">
        <v>104</v>
      </c>
      <c r="C14" s="134"/>
      <c r="D14" s="16">
        <f>800-150</f>
        <v>650</v>
      </c>
      <c r="E14" s="214"/>
      <c r="F14" s="71">
        <f t="shared" si="0"/>
        <v>0</v>
      </c>
      <c r="G14" s="220"/>
      <c r="H14" s="4"/>
      <c r="I14" s="4"/>
      <c r="J14" s="4"/>
      <c r="K14" s="4"/>
      <c r="L14" s="4"/>
      <c r="M14" s="4"/>
      <c r="N14" s="4"/>
    </row>
    <row r="15" spans="1:14" ht="49.2" customHeight="1" x14ac:dyDescent="0.3">
      <c r="A15" s="255"/>
      <c r="B15" s="55" t="s">
        <v>92</v>
      </c>
      <c r="C15" s="135"/>
      <c r="D15" s="16">
        <f>800-120</f>
        <v>680</v>
      </c>
      <c r="E15" s="214"/>
      <c r="F15" s="71">
        <f t="shared" si="0"/>
        <v>0</v>
      </c>
      <c r="G15" s="220"/>
      <c r="H15" s="4"/>
      <c r="I15" s="4"/>
      <c r="J15" s="4"/>
      <c r="K15" s="4"/>
      <c r="L15" s="4"/>
      <c r="M15" s="4"/>
      <c r="N15" s="4"/>
    </row>
    <row r="16" spans="1:14" ht="48" customHeight="1" thickBot="1" x14ac:dyDescent="0.35">
      <c r="A16" s="255"/>
      <c r="B16" s="17" t="s">
        <v>105</v>
      </c>
      <c r="C16" s="136"/>
      <c r="D16" s="18">
        <f>800-20</f>
        <v>780</v>
      </c>
      <c r="E16" s="215"/>
      <c r="F16" s="72">
        <f t="shared" si="0"/>
        <v>0</v>
      </c>
      <c r="G16" s="221"/>
      <c r="H16" s="4"/>
      <c r="I16" s="4"/>
      <c r="J16" s="4"/>
      <c r="K16" s="4"/>
      <c r="L16" s="4"/>
      <c r="M16" s="4"/>
      <c r="N16" s="4"/>
    </row>
    <row r="17" spans="1:15" ht="79.95" customHeight="1" x14ac:dyDescent="0.3">
      <c r="A17" s="255"/>
      <c r="B17" s="96" t="s">
        <v>60</v>
      </c>
      <c r="C17" s="121" t="s">
        <v>69</v>
      </c>
      <c r="D17" s="64">
        <v>100</v>
      </c>
      <c r="E17" s="201"/>
      <c r="F17" s="99">
        <f t="shared" si="0"/>
        <v>0</v>
      </c>
      <c r="G17" s="4"/>
      <c r="H17" s="4"/>
      <c r="I17" s="4"/>
      <c r="J17" s="4"/>
      <c r="K17" s="4"/>
      <c r="L17" s="4"/>
      <c r="M17" s="4"/>
      <c r="N17" s="4"/>
    </row>
    <row r="18" spans="1:15" ht="79.95" customHeight="1" x14ac:dyDescent="0.3">
      <c r="A18" s="256"/>
      <c r="B18" s="97" t="s">
        <v>61</v>
      </c>
      <c r="C18" s="122" t="s">
        <v>70</v>
      </c>
      <c r="D18" s="98">
        <v>350</v>
      </c>
      <c r="E18" s="200"/>
      <c r="F18" s="100">
        <f>IF(AND(E17="Oui",E18="Oui"),350*(B5/4000),0)</f>
        <v>0</v>
      </c>
      <c r="G18" s="4"/>
      <c r="H18" s="4"/>
      <c r="I18" s="4"/>
      <c r="J18" s="4"/>
      <c r="K18" s="4"/>
      <c r="L18" s="4"/>
      <c r="M18" s="4"/>
      <c r="N18" s="4"/>
    </row>
    <row r="19" spans="1:15" ht="122.4" thickBot="1" x14ac:dyDescent="0.35">
      <c r="A19" s="237" t="s">
        <v>83</v>
      </c>
      <c r="B19" s="13" t="s">
        <v>47</v>
      </c>
      <c r="C19" s="133" t="s">
        <v>71</v>
      </c>
      <c r="D19" s="14">
        <v>1000</v>
      </c>
      <c r="E19" s="203"/>
      <c r="F19" s="66">
        <f t="shared" si="0"/>
        <v>0</v>
      </c>
      <c r="G19" s="4"/>
      <c r="H19" s="4"/>
      <c r="I19" s="4"/>
      <c r="J19" s="4"/>
      <c r="K19" s="4"/>
      <c r="L19" s="4"/>
      <c r="M19" s="4"/>
      <c r="N19" s="4"/>
    </row>
    <row r="20" spans="1:15" ht="44.55" customHeight="1" thickBot="1" x14ac:dyDescent="0.35">
      <c r="A20" s="257"/>
      <c r="B20" s="73" t="s">
        <v>32</v>
      </c>
      <c r="C20" s="137"/>
      <c r="D20" s="74">
        <v>1700</v>
      </c>
      <c r="E20" s="75"/>
      <c r="F20" s="79">
        <f>D20*(E20/4000)</f>
        <v>0</v>
      </c>
      <c r="G20" s="83" t="s">
        <v>56</v>
      </c>
      <c r="H20" s="4"/>
      <c r="I20" s="4"/>
      <c r="J20" s="4"/>
      <c r="K20" s="4"/>
      <c r="L20" s="4"/>
      <c r="M20" s="4"/>
      <c r="N20" s="4"/>
    </row>
    <row r="21" spans="1:15" ht="49.2" customHeight="1" thickBot="1" x14ac:dyDescent="0.35">
      <c r="A21" s="258"/>
      <c r="B21" s="76" t="s">
        <v>33</v>
      </c>
      <c r="C21" s="138"/>
      <c r="D21" s="77">
        <v>1100</v>
      </c>
      <c r="E21" s="78"/>
      <c r="F21" s="79">
        <f>D21*(E21/4000)</f>
        <v>0</v>
      </c>
      <c r="G21" s="82" t="s">
        <v>57</v>
      </c>
      <c r="H21" s="4"/>
      <c r="I21" s="4"/>
      <c r="J21" s="4"/>
      <c r="K21" s="4"/>
      <c r="L21" s="4"/>
      <c r="M21" s="4"/>
      <c r="N21" s="4"/>
    </row>
    <row r="22" spans="1:15" ht="64.8" thickBot="1" x14ac:dyDescent="0.35">
      <c r="A22" s="237" t="s">
        <v>82</v>
      </c>
      <c r="B22" s="13" t="s">
        <v>48</v>
      </c>
      <c r="C22" s="263" t="s">
        <v>72</v>
      </c>
      <c r="D22" s="14">
        <v>500</v>
      </c>
      <c r="E22" s="203"/>
      <c r="F22" s="40">
        <f>IF(E22="OUI",D22, 0)</f>
        <v>0</v>
      </c>
      <c r="G22" s="81" t="s">
        <v>79</v>
      </c>
      <c r="H22" s="39"/>
      <c r="I22" s="39"/>
      <c r="J22" s="39"/>
      <c r="K22" s="39"/>
      <c r="L22" s="39"/>
      <c r="M22" s="39"/>
      <c r="N22" s="39"/>
    </row>
    <row r="23" spans="1:15" ht="79.95" customHeight="1" thickBot="1" x14ac:dyDescent="0.35">
      <c r="A23" s="238"/>
      <c r="B23" s="21" t="s">
        <v>34</v>
      </c>
      <c r="C23" s="264"/>
      <c r="D23" s="25" t="s">
        <v>93</v>
      </c>
      <c r="E23" s="53"/>
      <c r="F23" s="80">
        <f>IF(E23&gt;15,(200*16)+(150*(E23-16)),E23*200)</f>
        <v>0</v>
      </c>
      <c r="G23" s="83" t="s">
        <v>55</v>
      </c>
      <c r="H23" s="39"/>
      <c r="I23" s="39"/>
      <c r="J23" s="39"/>
      <c r="K23" s="39"/>
      <c r="L23" s="39"/>
      <c r="M23" s="39"/>
      <c r="N23" s="39"/>
    </row>
    <row r="24" spans="1:15" ht="79.95" customHeight="1" thickBot="1" x14ac:dyDescent="0.35">
      <c r="A24" s="239" t="s">
        <v>87</v>
      </c>
      <c r="B24" s="240"/>
      <c r="C24" s="169"/>
      <c r="D24" s="170"/>
      <c r="E24" s="171"/>
      <c r="F24" s="172">
        <f>SUM(F12:F23)</f>
        <v>0</v>
      </c>
      <c r="G24" s="48"/>
      <c r="H24" s="4"/>
      <c r="I24" s="4"/>
      <c r="J24" s="4"/>
      <c r="K24" s="4"/>
      <c r="L24" s="4"/>
      <c r="M24" s="4"/>
      <c r="N24" s="4"/>
    </row>
    <row r="25" spans="1:15" ht="69.75" customHeight="1" thickBot="1" x14ac:dyDescent="0.35">
      <c r="A25" s="125"/>
      <c r="B25" s="27"/>
      <c r="C25" s="139"/>
      <c r="D25" s="28"/>
      <c r="E25" s="29"/>
      <c r="F25" s="27"/>
      <c r="G25" s="4"/>
      <c r="H25" s="4"/>
      <c r="I25" s="4"/>
      <c r="J25" s="4"/>
      <c r="K25" s="4"/>
      <c r="L25" s="4"/>
      <c r="M25" s="4"/>
      <c r="N25" s="4"/>
    </row>
    <row r="26" spans="1:15" ht="115.5" customHeight="1" thickBot="1" x14ac:dyDescent="0.35">
      <c r="A26" s="241" t="s">
        <v>19</v>
      </c>
      <c r="B26" s="242"/>
      <c r="C26" s="173" t="s">
        <v>59</v>
      </c>
      <c r="D26" s="174"/>
      <c r="E26" s="161" t="s">
        <v>17</v>
      </c>
      <c r="F26" s="46" t="s">
        <v>86</v>
      </c>
      <c r="G26" s="7"/>
      <c r="H26" s="8"/>
      <c r="I26" s="2"/>
      <c r="J26" s="4"/>
      <c r="K26" s="4"/>
      <c r="L26" s="4"/>
      <c r="M26" s="4"/>
      <c r="N26" s="4"/>
    </row>
    <row r="27" spans="1:15" ht="246" customHeight="1" thickBot="1" x14ac:dyDescent="0.35">
      <c r="A27" s="222" t="s">
        <v>96</v>
      </c>
      <c r="B27" s="63" t="s">
        <v>39</v>
      </c>
      <c r="C27" s="121" t="s">
        <v>73</v>
      </c>
      <c r="D27" s="64">
        <v>100</v>
      </c>
      <c r="E27" s="102"/>
      <c r="F27" s="86">
        <f>IF(E27&gt;8,800,E27*D27)</f>
        <v>0</v>
      </c>
      <c r="G27" s="83" t="s">
        <v>6</v>
      </c>
      <c r="H27" s="225" t="s">
        <v>80</v>
      </c>
      <c r="I27" s="225"/>
      <c r="J27" s="225"/>
      <c r="K27" s="225"/>
      <c r="L27" s="225"/>
      <c r="M27" s="225"/>
      <c r="N27" s="225"/>
      <c r="O27" s="225"/>
    </row>
    <row r="28" spans="1:15" ht="33" customHeight="1" x14ac:dyDescent="0.3">
      <c r="A28" s="223"/>
      <c r="B28" s="101" t="s">
        <v>46</v>
      </c>
      <c r="C28" s="140"/>
      <c r="D28" s="98">
        <v>40</v>
      </c>
      <c r="E28" s="204"/>
      <c r="F28" s="103">
        <f>IF(E28="Oui",E27*D28,0)</f>
        <v>0</v>
      </c>
      <c r="G28" s="59"/>
    </row>
    <row r="29" spans="1:15" ht="132" customHeight="1" x14ac:dyDescent="0.3">
      <c r="A29" s="223"/>
      <c r="B29" s="63" t="s">
        <v>35</v>
      </c>
      <c r="C29" s="121" t="s">
        <v>74</v>
      </c>
      <c r="D29" s="64">
        <v>1000</v>
      </c>
      <c r="E29" s="201"/>
      <c r="F29" s="105">
        <f>IF(E29="Oui",D29*(B5/4000),0)</f>
        <v>0</v>
      </c>
      <c r="G29" s="269" t="s">
        <v>62</v>
      </c>
      <c r="H29" s="270"/>
      <c r="I29" s="270"/>
      <c r="J29" s="270"/>
      <c r="K29" s="270"/>
      <c r="L29" s="270"/>
      <c r="M29" s="270"/>
      <c r="N29" s="270"/>
    </row>
    <row r="30" spans="1:15" ht="43.5" customHeight="1" x14ac:dyDescent="0.3">
      <c r="A30" s="224"/>
      <c r="B30" s="101" t="s">
        <v>45</v>
      </c>
      <c r="C30" s="140"/>
      <c r="D30" s="98">
        <v>200</v>
      </c>
      <c r="E30" s="200"/>
      <c r="F30" s="104">
        <f>IF(AND(E29="Oui",E30="Oui"),(D30*B5/4000),0)</f>
        <v>0</v>
      </c>
      <c r="G30" s="60"/>
      <c r="H30" s="61"/>
      <c r="I30" s="61"/>
      <c r="J30" s="61"/>
      <c r="K30" s="61"/>
      <c r="L30" s="61"/>
      <c r="M30" s="61"/>
      <c r="N30" s="61"/>
    </row>
    <row r="31" spans="1:15" ht="79.95" customHeight="1" thickBot="1" x14ac:dyDescent="0.35">
      <c r="A31" s="229" t="s">
        <v>88</v>
      </c>
      <c r="B31" s="230"/>
      <c r="C31" s="162"/>
      <c r="D31" s="163"/>
      <c r="E31" s="164"/>
      <c r="F31" s="196">
        <f>SUM(F27:F30)</f>
        <v>0</v>
      </c>
      <c r="G31" s="197"/>
      <c r="H31" s="4"/>
      <c r="I31" s="4"/>
      <c r="J31" s="4"/>
      <c r="K31" s="4"/>
      <c r="L31" s="4"/>
      <c r="M31" s="4"/>
      <c r="N31" s="4"/>
    </row>
    <row r="32" spans="1:15" ht="79.95" customHeight="1" thickTop="1" thickBot="1" x14ac:dyDescent="0.35">
      <c r="A32" s="227" t="s">
        <v>94</v>
      </c>
      <c r="B32" s="228"/>
      <c r="C32" s="165"/>
      <c r="D32" s="166"/>
      <c r="E32" s="167"/>
      <c r="F32" s="194">
        <f>F31+F24</f>
        <v>0</v>
      </c>
      <c r="G32" s="195"/>
      <c r="H32" s="8"/>
      <c r="I32" s="2"/>
      <c r="J32" s="4"/>
      <c r="K32" s="4"/>
      <c r="L32" s="4"/>
      <c r="M32" s="4"/>
      <c r="N32" s="4"/>
    </row>
    <row r="33" spans="1:15" ht="79.95" customHeight="1" thickTop="1" thickBot="1" x14ac:dyDescent="0.35">
      <c r="A33" s="126"/>
      <c r="B33" s="26"/>
      <c r="C33" s="141"/>
      <c r="D33" s="19"/>
      <c r="E33" s="22"/>
      <c r="F33" s="84"/>
      <c r="G33" s="7"/>
      <c r="H33" s="8"/>
      <c r="I33" s="2"/>
      <c r="J33" s="9"/>
      <c r="K33" s="9"/>
      <c r="L33" s="9"/>
      <c r="M33" s="9"/>
      <c r="N33" s="9"/>
    </row>
    <row r="34" spans="1:15" ht="79.95" customHeight="1" thickTop="1" x14ac:dyDescent="0.3">
      <c r="A34" s="231" t="s">
        <v>95</v>
      </c>
      <c r="B34" s="232"/>
      <c r="C34" s="275" t="s">
        <v>59</v>
      </c>
      <c r="D34" s="159" t="s">
        <v>89</v>
      </c>
      <c r="E34" s="159" t="s">
        <v>90</v>
      </c>
      <c r="F34" s="160" t="s">
        <v>85</v>
      </c>
      <c r="G34" s="4"/>
      <c r="H34" s="4"/>
      <c r="I34" s="4"/>
      <c r="J34" s="4"/>
      <c r="K34" s="4"/>
      <c r="L34" s="4"/>
      <c r="M34" s="4"/>
      <c r="N34" s="4"/>
    </row>
    <row r="35" spans="1:15" ht="140.4" x14ac:dyDescent="0.3">
      <c r="A35" s="233"/>
      <c r="B35" s="234"/>
      <c r="C35" s="276"/>
      <c r="D35" s="156"/>
      <c r="E35" s="157" t="s">
        <v>18</v>
      </c>
      <c r="F35" s="158" t="s">
        <v>86</v>
      </c>
      <c r="G35" s="4"/>
      <c r="H35" s="4"/>
      <c r="I35" s="4"/>
      <c r="J35" s="4"/>
      <c r="K35" s="4"/>
      <c r="L35" s="4"/>
      <c r="M35" s="4"/>
      <c r="N35" s="4"/>
    </row>
    <row r="36" spans="1:15" ht="79.95" customHeight="1" x14ac:dyDescent="0.3">
      <c r="A36" s="222" t="s">
        <v>81</v>
      </c>
      <c r="B36" s="13" t="s">
        <v>10</v>
      </c>
      <c r="C36" s="263" t="s">
        <v>3</v>
      </c>
      <c r="D36" s="14">
        <f>300</f>
        <v>300</v>
      </c>
      <c r="E36" s="207"/>
      <c r="F36" s="40">
        <f>IF(E36="Oui",D36,0)</f>
        <v>0</v>
      </c>
      <c r="G36" s="235"/>
      <c r="H36" s="236"/>
      <c r="I36" s="236"/>
      <c r="J36" s="4"/>
      <c r="K36" s="4"/>
      <c r="L36" s="4"/>
      <c r="M36" s="4"/>
      <c r="N36" s="4"/>
    </row>
    <row r="37" spans="1:15" ht="56.25" customHeight="1" x14ac:dyDescent="0.3">
      <c r="A37" s="223"/>
      <c r="B37" s="31" t="s">
        <v>11</v>
      </c>
      <c r="C37" s="274"/>
      <c r="D37" s="16">
        <f>300</f>
        <v>300</v>
      </c>
      <c r="E37" s="213"/>
      <c r="F37" s="40">
        <f>IF(E37="Oui",D37,0)</f>
        <v>0</v>
      </c>
      <c r="G37" s="235"/>
      <c r="H37" s="236"/>
      <c r="I37" s="236"/>
      <c r="J37" s="4"/>
      <c r="K37" s="4"/>
      <c r="L37" s="4"/>
      <c r="M37" s="4"/>
      <c r="N37" s="4"/>
    </row>
    <row r="38" spans="1:15" ht="96.75" customHeight="1" x14ac:dyDescent="0.3">
      <c r="A38" s="223"/>
      <c r="B38" s="32" t="s">
        <v>12</v>
      </c>
      <c r="C38" s="142"/>
      <c r="D38" s="33">
        <v>300</v>
      </c>
      <c r="E38" s="207"/>
      <c r="F38" s="40">
        <f>IF(E38="Oui",D38,0)</f>
        <v>0</v>
      </c>
      <c r="G38" s="235"/>
      <c r="H38" s="236"/>
      <c r="I38" s="236"/>
      <c r="J38" s="4"/>
      <c r="K38" s="4"/>
      <c r="L38" s="4"/>
      <c r="M38" s="4"/>
      <c r="N38" s="4"/>
    </row>
    <row r="39" spans="1:15" ht="52.5" customHeight="1" x14ac:dyDescent="0.3">
      <c r="A39" s="223"/>
      <c r="B39" s="31" t="s">
        <v>13</v>
      </c>
      <c r="C39" s="143"/>
      <c r="D39" s="34">
        <v>300</v>
      </c>
      <c r="E39" s="213"/>
      <c r="F39" s="40">
        <f>IF(E39="Oui",D39,0)</f>
        <v>0</v>
      </c>
      <c r="G39" s="235"/>
      <c r="H39" s="236"/>
      <c r="I39" s="236"/>
      <c r="J39" s="4"/>
      <c r="K39" s="4"/>
      <c r="L39" s="4"/>
      <c r="M39" s="4"/>
      <c r="N39" s="4"/>
    </row>
    <row r="40" spans="1:15" ht="130.5" customHeight="1" thickBot="1" x14ac:dyDescent="0.35">
      <c r="A40" s="223"/>
      <c r="B40" s="186" t="s">
        <v>7</v>
      </c>
      <c r="C40" s="143" t="s">
        <v>75</v>
      </c>
      <c r="D40" s="34">
        <v>200</v>
      </c>
      <c r="E40" s="213"/>
      <c r="F40" s="41">
        <f>IF(E40="OUI",D40, 0)</f>
        <v>0</v>
      </c>
      <c r="G40" s="4"/>
      <c r="H40" s="4"/>
      <c r="I40" s="4"/>
      <c r="J40" s="4"/>
      <c r="K40" s="4"/>
      <c r="L40" s="4"/>
      <c r="M40" s="4"/>
      <c r="N40" s="4"/>
    </row>
    <row r="41" spans="1:15" ht="130.94999999999999" customHeight="1" thickBot="1" x14ac:dyDescent="0.35">
      <c r="A41" s="223"/>
      <c r="B41" s="106" t="s">
        <v>41</v>
      </c>
      <c r="C41" s="144" t="s">
        <v>40</v>
      </c>
      <c r="D41" s="67">
        <v>350</v>
      </c>
      <c r="E41" s="206"/>
      <c r="F41" s="86">
        <f>IF(E41&gt;2,2*D41*(B5/4000),E41*D41*(B5/4000))</f>
        <v>0</v>
      </c>
      <c r="G41" s="190" t="s">
        <v>26</v>
      </c>
      <c r="H41" s="225" t="s">
        <v>106</v>
      </c>
      <c r="I41" s="226"/>
      <c r="J41" s="226"/>
      <c r="K41" s="226"/>
      <c r="L41" s="226"/>
      <c r="M41" s="226"/>
      <c r="N41" s="226"/>
      <c r="O41" s="226"/>
    </row>
    <row r="42" spans="1:15" ht="50.25" customHeight="1" x14ac:dyDescent="0.3">
      <c r="A42" s="223"/>
      <c r="B42" s="107" t="s">
        <v>8</v>
      </c>
      <c r="C42" s="145"/>
      <c r="D42" s="108">
        <v>200</v>
      </c>
      <c r="E42" s="205"/>
      <c r="F42" s="100">
        <f>IF(AND(E42="Oui",E41&gt;=2),D42,0)</f>
        <v>0</v>
      </c>
      <c r="G42" s="56"/>
      <c r="H42" s="57"/>
      <c r="I42" s="57"/>
      <c r="J42" s="57"/>
      <c r="K42" s="57"/>
      <c r="L42" s="57"/>
      <c r="M42" s="57"/>
      <c r="N42" s="57"/>
    </row>
    <row r="43" spans="1:15" ht="150" customHeight="1" x14ac:dyDescent="0.3">
      <c r="A43" s="223"/>
      <c r="B43" s="106" t="s">
        <v>24</v>
      </c>
      <c r="C43" s="267" t="s">
        <v>42</v>
      </c>
      <c r="D43" s="67">
        <v>200</v>
      </c>
      <c r="E43" s="206"/>
      <c r="F43" s="116">
        <f>IF(E43="OUI",D43, 0)</f>
        <v>0</v>
      </c>
      <c r="G43" s="193"/>
      <c r="H43" s="58"/>
      <c r="I43" s="58"/>
      <c r="J43" s="58"/>
      <c r="K43" s="58"/>
      <c r="L43" s="58"/>
      <c r="M43" s="58"/>
      <c r="N43" s="58"/>
    </row>
    <row r="44" spans="1:15" ht="57" customHeight="1" thickBot="1" x14ac:dyDescent="0.35">
      <c r="A44" s="223"/>
      <c r="B44" s="107" t="s">
        <v>25</v>
      </c>
      <c r="C44" s="268"/>
      <c r="D44" s="108">
        <v>300</v>
      </c>
      <c r="E44" s="205"/>
      <c r="F44" s="191">
        <f>IF(E44="Oui",D44*(B5/4000),0)</f>
        <v>0</v>
      </c>
      <c r="G44" s="192"/>
      <c r="H44" s="62"/>
      <c r="I44" s="62"/>
      <c r="J44" s="62"/>
      <c r="K44" s="62"/>
      <c r="L44" s="62"/>
      <c r="M44" s="62"/>
      <c r="N44" s="62"/>
    </row>
    <row r="45" spans="1:15" ht="79.95" customHeight="1" x14ac:dyDescent="0.3">
      <c r="A45" s="223"/>
      <c r="B45" s="129" t="s">
        <v>15</v>
      </c>
      <c r="C45" s="267" t="s">
        <v>36</v>
      </c>
      <c r="D45" s="110">
        <v>200</v>
      </c>
      <c r="E45" s="216"/>
      <c r="F45" s="113">
        <f t="shared" ref="F45:F46" si="1">IF(E45="OUI",D45, 0)</f>
        <v>0</v>
      </c>
      <c r="G45" s="219" t="s">
        <v>66</v>
      </c>
      <c r="H45" s="189"/>
      <c r="I45" s="189"/>
      <c r="J45" s="58"/>
      <c r="K45" s="58"/>
      <c r="L45" s="58"/>
      <c r="M45" s="58"/>
      <c r="N45" s="58"/>
    </row>
    <row r="46" spans="1:15" s="58" customFormat="1" ht="51" customHeight="1" thickBot="1" x14ac:dyDescent="0.35">
      <c r="A46" s="224"/>
      <c r="B46" s="101" t="s">
        <v>14</v>
      </c>
      <c r="C46" s="268"/>
      <c r="D46" s="109">
        <v>100</v>
      </c>
      <c r="E46" s="111"/>
      <c r="F46" s="112">
        <f t="shared" si="1"/>
        <v>0</v>
      </c>
      <c r="G46" s="221"/>
      <c r="H46" s="189"/>
      <c r="I46" s="189"/>
    </row>
    <row r="47" spans="1:15" ht="79.95" customHeight="1" thickBot="1" x14ac:dyDescent="0.35">
      <c r="A47" s="260" t="s">
        <v>83</v>
      </c>
      <c r="B47" s="63" t="s">
        <v>43</v>
      </c>
      <c r="C47" s="263" t="s">
        <v>49</v>
      </c>
      <c r="D47" s="67">
        <v>450</v>
      </c>
      <c r="E47" s="206"/>
      <c r="F47" s="116">
        <f>IF(E47&gt;1,D47,0)</f>
        <v>0</v>
      </c>
      <c r="G47" s="188" t="s">
        <v>4</v>
      </c>
      <c r="H47" s="4"/>
      <c r="I47" s="4"/>
      <c r="J47" s="4"/>
      <c r="K47" s="4"/>
      <c r="L47" s="4"/>
      <c r="M47" s="4"/>
      <c r="N47" s="4"/>
    </row>
    <row r="48" spans="1:15" ht="36" customHeight="1" x14ac:dyDescent="0.3">
      <c r="A48" s="261"/>
      <c r="B48" s="114" t="s">
        <v>63</v>
      </c>
      <c r="C48" s="265"/>
      <c r="D48" s="115">
        <v>225</v>
      </c>
      <c r="E48" s="212"/>
      <c r="F48" s="117">
        <f>IF(E48="Oui",225,0)</f>
        <v>0</v>
      </c>
      <c r="G48" s="4"/>
      <c r="H48" s="4"/>
      <c r="I48" s="4"/>
      <c r="J48" s="4"/>
      <c r="K48" s="4"/>
      <c r="L48" s="4"/>
      <c r="M48" s="4"/>
      <c r="N48" s="4"/>
    </row>
    <row r="49" spans="1:14" ht="32.25" customHeight="1" x14ac:dyDescent="0.3">
      <c r="A49" s="261"/>
      <c r="B49" s="101" t="s">
        <v>64</v>
      </c>
      <c r="C49" s="266"/>
      <c r="D49" s="108">
        <v>225</v>
      </c>
      <c r="E49" s="205"/>
      <c r="F49" s="100">
        <f>IF(E49="Oui",225,0)</f>
        <v>0</v>
      </c>
      <c r="G49" s="4"/>
      <c r="H49" s="4"/>
      <c r="I49" s="4"/>
      <c r="J49" s="4"/>
      <c r="K49" s="4"/>
      <c r="L49" s="4"/>
      <c r="M49" s="4"/>
      <c r="N49" s="4"/>
    </row>
    <row r="50" spans="1:14" ht="139.5" customHeight="1" x14ac:dyDescent="0.3">
      <c r="A50" s="261"/>
      <c r="B50" s="3" t="s">
        <v>28</v>
      </c>
      <c r="C50" s="146" t="s">
        <v>37</v>
      </c>
      <c r="D50" s="30">
        <v>200</v>
      </c>
      <c r="E50" s="208"/>
      <c r="F50" s="42">
        <f>IF(E50="Oui",D50*(B5/4000),0)</f>
        <v>0</v>
      </c>
      <c r="G50" s="4"/>
      <c r="H50" s="4"/>
      <c r="I50" s="4"/>
      <c r="J50" s="4"/>
      <c r="K50" s="4"/>
      <c r="L50" s="4"/>
      <c r="M50" s="4"/>
      <c r="N50" s="4"/>
    </row>
    <row r="51" spans="1:14" ht="71.25" customHeight="1" x14ac:dyDescent="0.3">
      <c r="A51" s="261"/>
      <c r="B51" s="63" t="s">
        <v>0</v>
      </c>
      <c r="C51" s="121" t="s">
        <v>16</v>
      </c>
      <c r="D51" s="67">
        <v>100</v>
      </c>
      <c r="E51" s="209"/>
      <c r="F51" s="65">
        <f>IF(E51="Oui",D51,0)</f>
        <v>0</v>
      </c>
      <c r="G51" s="4"/>
      <c r="H51" s="4"/>
      <c r="I51" s="4"/>
      <c r="J51" s="4"/>
      <c r="K51" s="4"/>
      <c r="L51" s="4"/>
      <c r="M51" s="4"/>
      <c r="N51" s="4"/>
    </row>
    <row r="52" spans="1:14" ht="54" customHeight="1" x14ac:dyDescent="0.3">
      <c r="A52" s="261"/>
      <c r="B52" s="114" t="s">
        <v>1</v>
      </c>
      <c r="C52" s="147" t="s">
        <v>54</v>
      </c>
      <c r="D52" s="119">
        <v>200</v>
      </c>
      <c r="E52" s="120"/>
      <c r="F52" s="117">
        <f>IF(E52="Oui",D52*(B5/4000),0)</f>
        <v>0</v>
      </c>
      <c r="G52" s="4"/>
      <c r="H52" s="4"/>
      <c r="I52" s="4"/>
      <c r="J52" s="4"/>
      <c r="K52" s="4"/>
      <c r="L52" s="4"/>
      <c r="M52" s="4"/>
      <c r="N52" s="4"/>
    </row>
    <row r="53" spans="1:14" ht="38.25" customHeight="1" thickBot="1" x14ac:dyDescent="0.35">
      <c r="A53" s="261"/>
      <c r="B53" s="101" t="s">
        <v>2</v>
      </c>
      <c r="C53" s="140" t="s">
        <v>38</v>
      </c>
      <c r="D53" s="118">
        <v>300</v>
      </c>
      <c r="E53" s="211"/>
      <c r="F53" s="100">
        <f>IF(E53="Oui",D53*(B5/4000),0)</f>
        <v>0</v>
      </c>
      <c r="G53" s="4"/>
      <c r="H53" s="4"/>
      <c r="I53" s="4"/>
      <c r="J53" s="4"/>
      <c r="K53" s="4"/>
      <c r="L53" s="4"/>
      <c r="M53" s="4"/>
      <c r="N53" s="4"/>
    </row>
    <row r="54" spans="1:14" ht="46.5" customHeight="1" thickBot="1" x14ac:dyDescent="0.35">
      <c r="A54" s="261"/>
      <c r="B54" s="63" t="s">
        <v>29</v>
      </c>
      <c r="C54" s="121" t="s">
        <v>52</v>
      </c>
      <c r="D54" s="67">
        <v>100</v>
      </c>
      <c r="E54" s="68"/>
      <c r="F54" s="86">
        <f>D54*E54</f>
        <v>0</v>
      </c>
      <c r="G54" s="83" t="s">
        <v>5</v>
      </c>
      <c r="H54" s="4"/>
      <c r="I54" s="4"/>
      <c r="J54" s="4"/>
      <c r="K54" s="4"/>
      <c r="L54" s="4"/>
      <c r="M54" s="4"/>
      <c r="N54" s="4"/>
    </row>
    <row r="55" spans="1:14" ht="113.25" customHeight="1" x14ac:dyDescent="0.3">
      <c r="A55" s="261"/>
      <c r="B55" s="69" t="s">
        <v>30</v>
      </c>
      <c r="C55" s="148" t="s">
        <v>53</v>
      </c>
      <c r="D55" s="67">
        <v>100</v>
      </c>
      <c r="E55" s="206"/>
      <c r="F55" s="65">
        <f>IF(E55="Oui",100*(B5/4000),0)</f>
        <v>0</v>
      </c>
      <c r="G55" s="4"/>
      <c r="H55" s="4"/>
      <c r="I55" s="4"/>
      <c r="J55" s="4"/>
      <c r="K55" s="4"/>
      <c r="L55" s="4"/>
      <c r="M55" s="4"/>
      <c r="N55" s="4"/>
    </row>
    <row r="56" spans="1:14" ht="42" x14ac:dyDescent="0.3">
      <c r="A56" s="262"/>
      <c r="B56" s="63" t="s">
        <v>31</v>
      </c>
      <c r="C56" s="121" t="s">
        <v>51</v>
      </c>
      <c r="D56" s="67">
        <v>100</v>
      </c>
      <c r="E56" s="206"/>
      <c r="F56" s="65">
        <f>IF(E56="oui",100,0)</f>
        <v>0</v>
      </c>
      <c r="G56" s="4"/>
      <c r="H56" s="4"/>
      <c r="I56" s="4"/>
      <c r="J56" s="4"/>
      <c r="K56" s="4"/>
      <c r="L56" s="4"/>
      <c r="M56" s="4"/>
      <c r="N56" s="4"/>
    </row>
    <row r="57" spans="1:14" ht="80.25" customHeight="1" thickBot="1" x14ac:dyDescent="0.35">
      <c r="A57" s="187" t="s">
        <v>82</v>
      </c>
      <c r="B57" s="35" t="s">
        <v>23</v>
      </c>
      <c r="C57" s="149" t="s">
        <v>50</v>
      </c>
      <c r="D57" s="36">
        <v>100</v>
      </c>
      <c r="E57" s="210"/>
      <c r="F57" s="43">
        <f>IF(E57="OUI",D57, 0)</f>
        <v>0</v>
      </c>
      <c r="G57" s="4"/>
      <c r="H57" s="4"/>
      <c r="I57" s="4"/>
      <c r="J57" s="4"/>
      <c r="K57" s="4"/>
      <c r="L57" s="4"/>
      <c r="M57" s="4"/>
      <c r="N57" s="4"/>
    </row>
    <row r="58" spans="1:14" ht="79.95" customHeight="1" thickTop="1" thickBot="1" x14ac:dyDescent="0.35">
      <c r="A58" s="227" t="s">
        <v>97</v>
      </c>
      <c r="B58" s="228"/>
      <c r="C58" s="165"/>
      <c r="D58" s="165"/>
      <c r="E58" s="175"/>
      <c r="F58" s="176">
        <f>SUM(F36:F57)</f>
        <v>0</v>
      </c>
      <c r="G58" s="4"/>
      <c r="H58" s="4"/>
      <c r="I58" s="4"/>
      <c r="J58" s="4"/>
      <c r="K58" s="4"/>
      <c r="L58" s="4"/>
      <c r="M58" s="4"/>
      <c r="N58" s="4"/>
    </row>
    <row r="59" spans="1:14" ht="29.55" customHeight="1" thickTop="1" thickBot="1" x14ac:dyDescent="0.35">
      <c r="A59" s="259"/>
      <c r="B59" s="259"/>
      <c r="C59" s="150"/>
      <c r="D59" s="7"/>
      <c r="E59" s="23"/>
      <c r="F59" s="44"/>
      <c r="G59" s="6"/>
      <c r="H59" s="4"/>
      <c r="I59" s="4"/>
      <c r="J59" s="4"/>
      <c r="K59" s="4"/>
      <c r="L59" s="4"/>
      <c r="M59" s="4"/>
      <c r="N59" s="4"/>
    </row>
    <row r="60" spans="1:14" ht="79.95" customHeight="1" thickTop="1" thickBot="1" x14ac:dyDescent="0.35">
      <c r="A60" s="271" t="s">
        <v>98</v>
      </c>
      <c r="B60" s="272"/>
      <c r="C60" s="272"/>
      <c r="D60" s="272"/>
      <c r="E60" s="273"/>
      <c r="F60" s="45">
        <f>F58+F32</f>
        <v>0</v>
      </c>
      <c r="G60" s="6"/>
      <c r="H60" s="4"/>
      <c r="I60" s="4"/>
      <c r="J60" s="4"/>
      <c r="K60" s="4"/>
      <c r="L60" s="4"/>
      <c r="M60" s="4"/>
      <c r="N60" s="4"/>
    </row>
    <row r="61" spans="1:14" ht="19.95" customHeight="1" thickTop="1" thickBot="1" x14ac:dyDescent="0.35">
      <c r="A61" s="123"/>
      <c r="B61" s="58"/>
      <c r="C61" s="151"/>
      <c r="D61" s="24"/>
      <c r="E61" s="10"/>
      <c r="F61" s="4"/>
      <c r="G61" s="10"/>
      <c r="H61" s="4"/>
      <c r="I61" s="4"/>
      <c r="J61" s="4"/>
      <c r="K61" s="4"/>
      <c r="L61" s="4"/>
      <c r="M61" s="4"/>
      <c r="N61" s="4"/>
    </row>
    <row r="62" spans="1:14" ht="79.95" customHeight="1" thickTop="1" thickBot="1" x14ac:dyDescent="0.35">
      <c r="A62" s="243" t="s">
        <v>99</v>
      </c>
      <c r="B62" s="244"/>
      <c r="C62" s="244"/>
      <c r="D62" s="244"/>
      <c r="E62" s="245"/>
      <c r="F62" s="177">
        <f>F60*D8</f>
        <v>0</v>
      </c>
      <c r="G62" s="4"/>
      <c r="H62" s="4"/>
      <c r="I62" s="4"/>
      <c r="J62" s="4"/>
      <c r="K62" s="4"/>
      <c r="L62" s="4"/>
      <c r="M62" s="4"/>
    </row>
    <row r="63" spans="1:14" ht="26.55" customHeight="1" thickTop="1" thickBot="1" x14ac:dyDescent="0.35">
      <c r="A63" s="4"/>
      <c r="B63" s="130"/>
      <c r="C63" s="87"/>
      <c r="D63" s="4"/>
      <c r="E63" s="4"/>
      <c r="F63" s="4"/>
      <c r="G63" s="4"/>
      <c r="H63" s="4"/>
      <c r="I63" s="4"/>
      <c r="J63" s="4"/>
      <c r="K63" s="4"/>
      <c r="L63" s="4"/>
      <c r="M63" s="4"/>
    </row>
    <row r="64" spans="1:14" ht="45.75" customHeight="1" thickBot="1" x14ac:dyDescent="0.35">
      <c r="A64" s="246" t="s">
        <v>102</v>
      </c>
      <c r="B64" s="247"/>
      <c r="C64" s="247"/>
      <c r="D64" s="247"/>
      <c r="E64" s="248"/>
      <c r="F64" s="178">
        <f>SUM(F12:F23,F27:F30)*D8*60/100</f>
        <v>0</v>
      </c>
      <c r="G64" s="91" t="s">
        <v>68</v>
      </c>
      <c r="H64" s="4"/>
      <c r="I64" s="4"/>
      <c r="J64" s="4"/>
      <c r="K64" s="4"/>
      <c r="L64" s="4"/>
      <c r="M64" s="4"/>
    </row>
    <row r="65" spans="1:14" ht="15" thickBot="1" x14ac:dyDescent="0.35">
      <c r="A65" s="4"/>
      <c r="B65" s="130"/>
      <c r="C65" s="4"/>
      <c r="D65" s="4"/>
      <c r="E65" s="4"/>
      <c r="F65" s="4"/>
      <c r="G65" s="4"/>
      <c r="H65" s="4"/>
      <c r="I65" s="4"/>
      <c r="J65" s="4"/>
      <c r="K65" s="4"/>
      <c r="L65" s="4"/>
      <c r="M65" s="4"/>
    </row>
    <row r="66" spans="1:14" ht="129" customHeight="1" thickTop="1" x14ac:dyDescent="0.3">
      <c r="A66" s="183" t="s">
        <v>100</v>
      </c>
      <c r="B66" s="184" t="s">
        <v>90</v>
      </c>
      <c r="C66" s="179" t="s">
        <v>20</v>
      </c>
      <c r="D66" s="180" t="s">
        <v>21</v>
      </c>
      <c r="E66" s="181" t="s">
        <v>22</v>
      </c>
      <c r="F66" s="182" t="s">
        <v>9</v>
      </c>
      <c r="G66" s="218" t="s">
        <v>107</v>
      </c>
      <c r="H66" s="88"/>
      <c r="I66" s="4"/>
      <c r="J66" s="4"/>
      <c r="K66" s="4"/>
      <c r="L66" s="4"/>
    </row>
    <row r="67" spans="1:14" ht="113.25" customHeight="1" x14ac:dyDescent="0.3">
      <c r="A67" s="85" t="s">
        <v>67</v>
      </c>
      <c r="B67" s="152"/>
      <c r="C67" s="93"/>
      <c r="D67" s="47" t="e">
        <f>B67/B5</f>
        <v>#DIV/0!</v>
      </c>
      <c r="E67" s="51" t="e">
        <f>IF(AND(D67&gt;C67,D68&gt;C68),((D67-C67)+(D68-C68)),0)</f>
        <v>#DIV/0!</v>
      </c>
      <c r="F67" s="52" t="e">
        <f>IF(E67=0%,0,IF(E67&lt;25%,(C62+(C62*E67%)),(C62+(C62*25%))))</f>
        <v>#DIV/0!</v>
      </c>
      <c r="G67" s="218"/>
      <c r="H67" s="88"/>
      <c r="I67" s="4"/>
      <c r="J67" s="4"/>
      <c r="K67" s="4"/>
      <c r="L67" s="4"/>
    </row>
    <row r="68" spans="1:14" ht="86.25" customHeight="1" x14ac:dyDescent="0.3">
      <c r="A68" s="85" t="s">
        <v>101</v>
      </c>
      <c r="B68" s="152"/>
      <c r="C68" s="93"/>
      <c r="D68" s="47" t="e">
        <f>B68/B5</f>
        <v>#DIV/0!</v>
      </c>
      <c r="E68" s="51" t="e">
        <f>IF(AND(D67&gt;C67,D68&lt;=C68),(D67-C67),0)</f>
        <v>#DIV/0!</v>
      </c>
      <c r="F68" s="52" t="e">
        <f>IF(E68=0%,0,IF(E68&lt;25%,(C62+(C62*E68%)),(C62+(C62*25%))))</f>
        <v>#DIV/0!</v>
      </c>
      <c r="G68" s="218"/>
      <c r="H68" s="88"/>
      <c r="I68" s="4"/>
      <c r="J68" s="4"/>
      <c r="K68" s="4"/>
      <c r="L68" s="4"/>
    </row>
    <row r="69" spans="1:14" ht="37.950000000000003" customHeight="1" thickBot="1" x14ac:dyDescent="0.35">
      <c r="A69" s="49"/>
      <c r="B69" s="153"/>
      <c r="C69" s="50"/>
      <c r="D69" s="199"/>
      <c r="E69" s="198" t="e">
        <f>IF(AND(D67&lt;=7.5%,D68&gt;0.4%),(D68-0.4%),0)</f>
        <v>#DIV/0!</v>
      </c>
      <c r="F69" s="52" t="e">
        <f>IF(E69=0%,0,IF(E69&lt;25%,(C62+(C62*E69%)),(C62+(C62*25%))))</f>
        <v>#DIV/0!</v>
      </c>
      <c r="G69" s="218"/>
      <c r="H69" s="88"/>
      <c r="I69" s="4"/>
      <c r="J69" s="4"/>
      <c r="K69" s="4"/>
      <c r="L69" s="4"/>
    </row>
    <row r="70" spans="1:14" ht="79.95" customHeight="1" thickTop="1" x14ac:dyDescent="0.3">
      <c r="A70" s="123"/>
      <c r="B70" s="92"/>
      <c r="C70" s="154"/>
      <c r="D70" s="4"/>
      <c r="E70" s="4"/>
      <c r="G70" s="4"/>
      <c r="H70" s="4"/>
      <c r="I70" s="88"/>
      <c r="J70" s="88"/>
      <c r="K70" s="4"/>
      <c r="L70" s="4"/>
      <c r="M70" s="4"/>
      <c r="N70" s="4"/>
    </row>
    <row r="71" spans="1:14" ht="79.95" customHeight="1" x14ac:dyDescent="0.3">
      <c r="A71" s="123"/>
      <c r="B71" s="92"/>
      <c r="C71" s="154"/>
      <c r="D71" s="4"/>
      <c r="E71" s="4"/>
      <c r="G71" s="4"/>
      <c r="H71" s="4"/>
      <c r="I71" s="88"/>
      <c r="J71" s="88"/>
      <c r="K71" s="4"/>
      <c r="L71" s="4"/>
      <c r="M71" s="4"/>
      <c r="N71" s="4"/>
    </row>
    <row r="72" spans="1:14" ht="14.4" x14ac:dyDescent="0.3">
      <c r="B72" s="89"/>
      <c r="C72" s="127"/>
    </row>
    <row r="73" spans="1:14" ht="14.4" x14ac:dyDescent="0.3">
      <c r="B73" s="89"/>
      <c r="C73" s="127"/>
    </row>
    <row r="74" spans="1:14" ht="79.95" customHeight="1" x14ac:dyDescent="0.3">
      <c r="B74" s="90"/>
      <c r="C74" s="127"/>
    </row>
    <row r="75" spans="1:14" ht="79.95" customHeight="1" x14ac:dyDescent="0.3">
      <c r="B75" s="90"/>
      <c r="C75" s="127"/>
    </row>
    <row r="76" spans="1:14" ht="79.95" customHeight="1" x14ac:dyDescent="0.3">
      <c r="B76" s="90"/>
      <c r="C76" s="127"/>
    </row>
  </sheetData>
  <mergeCells count="35">
    <mergeCell ref="H27:O27"/>
    <mergeCell ref="G29:N29"/>
    <mergeCell ref="A60:E60"/>
    <mergeCell ref="C36:C37"/>
    <mergeCell ref="C34:C35"/>
    <mergeCell ref="C43:C44"/>
    <mergeCell ref="G45:G46"/>
    <mergeCell ref="A59:B59"/>
    <mergeCell ref="A47:A56"/>
    <mergeCell ref="C22:C23"/>
    <mergeCell ref="C47:C49"/>
    <mergeCell ref="C45:C46"/>
    <mergeCell ref="H41:O41"/>
    <mergeCell ref="A58:B58"/>
    <mergeCell ref="A31:B31"/>
    <mergeCell ref="A32:B32"/>
    <mergeCell ref="A34:B35"/>
    <mergeCell ref="G36:I37"/>
    <mergeCell ref="G38:I39"/>
    <mergeCell ref="A1:E2"/>
    <mergeCell ref="G66:G69"/>
    <mergeCell ref="G12:G16"/>
    <mergeCell ref="A36:A46"/>
    <mergeCell ref="A27:A30"/>
    <mergeCell ref="A22:A23"/>
    <mergeCell ref="A24:B24"/>
    <mergeCell ref="A26:B26"/>
    <mergeCell ref="A62:E62"/>
    <mergeCell ref="A64:E64"/>
    <mergeCell ref="B6:F6"/>
    <mergeCell ref="B7:F7"/>
    <mergeCell ref="A10:B10"/>
    <mergeCell ref="A11:B11"/>
    <mergeCell ref="A12:A18"/>
    <mergeCell ref="A19:A21"/>
  </mergeCells>
  <phoneticPr fontId="36" type="noConversion"/>
  <dataValidations count="2">
    <dataValidation type="whole" allowBlank="1" showInputMessage="1" showErrorMessage="1" sqref="E54" xr:uid="{00000000-0002-0000-0000-000000000000}">
      <formula1>0</formula1>
      <formula2>6</formula2>
    </dataValidation>
    <dataValidation showDropDown="1" showInputMessage="1" showErrorMessage="1" sqref="E17:E19" xr:uid="{00000000-0002-0000-0000-000001000000}"/>
  </dataValidations>
  <pageMargins left="0.7" right="0.7" top="0.75" bottom="0.75" header="0.3" footer="0.3"/>
  <pageSetup paperSize="9" orientation="portrait" r:id="rId1"/>
  <ignoredErrors>
    <ignoredError sqref="F18 F44" formula="1"/>
  </ignoredErrors>
  <drawing r:id="rId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Calcul ACI 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Uilisateur</dc:creator>
  <cp:lastModifiedBy>Thibaud Imbert</cp:lastModifiedBy>
  <cp:lastPrinted>2019-02-05T11:23:44Z</cp:lastPrinted>
  <dcterms:created xsi:type="dcterms:W3CDTF">2014-10-16T05:22:40Z</dcterms:created>
  <dcterms:modified xsi:type="dcterms:W3CDTF">2022-06-07T12:15:03Z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0x010100497A7C69DD3B7946B82F585A0B220E28</vt:lpwstr>
  </property>
</Properties>
</file>