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1" firstSheet="0" showHorizontalScroll="true" showSheetTabs="true" showVerticalScroll="true" tabRatio="988" windowHeight="8192" windowWidth="16384" xWindow="0" yWindow="0"/>
  </bookViews>
  <sheets>
    <sheet name="Overview" r:id="rId2" sheetId="1" state="visible"/>
    <sheet name="Personnel totals" r:id="rId3" sheetId="2" state="visible"/>
    <sheet name="Other costs" r:id="rId4" sheetId="3" state="visible"/>
    <sheet name="Personnel hours" r:id="rId5" sheetId="4" state="visible"/>
  </sheets>
  <definedNames>
    <definedName function="false" hidden="false" name="avgcost" vbProcedure="false">'Personnel totals'!$G$16</definedName>
    <definedName function="false" hidden="false" name="hpm" vbProcedure="false">'Personnel totals'!$L$5</definedName>
    <definedName function="false" hidden="false" name="overhead" vbProcedure="false">'Personnel totals'!$L$4</definedName>
  </definedNames>
  <calcPr iterate="false" iterateCount="100" iterateDelta="0.001" refMode="A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<sst xmlns="http://schemas.openxmlformats.org/spreadsheetml/2006/main" count="2055" uniqueCount="63">
  <si>
    <t>Work plan</t>
  </si>
  <si>
    <t>Hours</t>
  </si>
  <si>
    <t>Money</t>
  </si>
  <si>
    <t> M.start </t>
  </si>
  <si>
    <t> M.end </t>
  </si>
  <si>
    <t>P.M.</t>
  </si>
  <si>
    <t> Task </t>
  </si>
  <si>
    <t>Total</t>
  </si>
  <si>
    <t>Used</t>
  </si>
  <si>
    <t>Left</t>
  </si>
  <si>
    <t>Spent</t>
  </si>
  <si>
    <t>alpha</t>
  </si>
  <si>
    <t>beta</t>
  </si>
  <si>
    <t>gamma</t>
  </si>
  <si>
    <t>delta</t>
  </si>
  <si>
    <t>epsilon</t>
  </si>
  <si>
    <t>Totals:</t>
  </si>
  <si>
    <t>EARNINGS, OVERHEADS AND TAXES</t>
  </si>
  <si>
    <t>PERSONNEL</t>
  </si>
  <si>
    <t>HOURLY RATES AND TAXES</t>
  </si>
  <si>
    <t>TAX</t>
  </si>
  <si>
    <t>VAT</t>
  </si>
  <si>
    <t>OVERHEAD</t>
  </si>
  <si>
    <t>EARNED</t>
  </si>
  <si>
    <t>EUR/h</t>
  </si>
  <si>
    <t>VAT %</t>
  </si>
  <si>
    <t>TAX %</t>
  </si>
  <si>
    <t>PROJECT RATES</t>
  </si>
  <si>
    <t>L. Pacioli</t>
  </si>
  <si>
    <t>overhead:</t>
  </si>
  <si>
    <t>hours p/m</t>
  </si>
  <si>
    <t>TOTALS</t>
  </si>
  <si>
    <t>AVERAGE</t>
  </si>
  <si>
    <t>Manually</t>
  </si>
  <si>
    <t>inserted</t>
  </si>
  <si>
    <t>personnel</t>
  </si>
  <si>
    <t>costs</t>
  </si>
  <si>
    <t>Equipment</t>
  </si>
  <si>
    <t>Structural</t>
  </si>
  <si>
    <t>Name</t>
  </si>
  <si>
    <t>Date</t>
  </si>
  <si>
    <t>Task</t>
  </si>
  <si>
    <t>Amount</t>
  </si>
  <si>
    <t>Type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</si>
  <si>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</si>
  <si>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</si>
  <si>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</si>
  <si>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</si>
  <si>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</si>
  <si>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</si>
  <si>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</si>
  <si>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</si>
  <si>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</si>
  <si>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</si>
  <si>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</si>
  <si>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</si>
  <si>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T1.1</t>
  </si>
  <si>
    <t/>
  </si>
  <si>
    <t>.</t>
  </si>
  <si>
    <t>name</t>
  </si>
  <si>
    <t>month</t>
  </si>
  <si>
    <t>task</t>
  </si>
  <si>
    <t>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</si>
</sst>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name val="Inconsolata"/>
      <family val="0"/>
      <charset val="1"/>
    </font>
    <font>
      <b val="true"/>
      <sz val="11"/>
      <name val="Inconsolata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6E6FF"/>
        <bgColor rgb="FFEEEEEE"/>
      </patternFill>
    </fill>
    <fill>
      <patternFill patternType="solid">
        <fgColor rgb="FFFFCCFF"/>
        <bgColor rgb="FFE6E6FF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E6E6FF"/>
      </patternFill>
    </fill>
    <fill>
      <patternFill patternType="solid">
        <fgColor rgb="FFFF8080"/>
        <bgColor rgb="FFFF99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4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6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6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5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5" fontId="5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sharedStrings.xml" Type="http://schemas.openxmlformats.org/officeDocument/2006/relationships/sharedStrings"/>
</Relationships>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pc="-1" sz="1300">
                <a:latin typeface="Arial"/>
              </a:defRPr>
            </a:pPr>
            <a:r>
              <a:rPr b="1" spc="-1" sz="1300">
                <a:latin typeface="Arial"/>
              </a:rPr>
              <a:t>Hours usage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tot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Overview!$E$4:$E$19</c:f>
              <c:numCache>
                <c:formatCode>General</c:formatCode>
                <c:ptCount val="16"/>
                <c:pt idx="0">
                  <c:v>562.5</c:v>
                </c:pt>
                <c:pt idx="1">
                  <c:v>2100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use</c:f>
              <c:strCache>
                <c:ptCount val="1"/>
                <c:pt idx="0">
                  <c:v>use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Overview!$F$4:$F$19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2"/>
          <c:order val="2"/>
          <c:tx>
            <c:strRef>
              <c:f>lft</c:f>
              <c:strCache>
                <c:ptCount val="1"/>
                <c:pt idx="0">
                  <c:v>lft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Overview!$G$4:$G$19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overlap val="0"/>
        <c:axId val="79933938"/>
        <c:axId val="3913106"/>
      </c:barChart>
      <c:catAx>
        <c:axId val="7993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3913106"/>
        <c:crosses val="autoZero"/>
        <c:auto val="1"/>
        <c:lblAlgn val="ctr"/>
        <c:lblOffset val="100"/>
      </c:catAx>
      <c:valAx>
        <c:axId val="3913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799339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pc="-1" sz="1300">
                <a:latin typeface="Arial"/>
              </a:defRPr>
            </a:pPr>
            <a:r>
              <a:rPr b="1" spc="-1" sz="1300">
                <a:latin typeface="Arial"/>
              </a:rPr>
              <a:t>Money usage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tot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Overview!$H$4:$H$19</c:f>
              <c:numCache>
                <c:formatCode>General</c:formatCode>
                <c:ptCount val="16"/>
                <c:pt idx="0">
                  <c:v>20115</c:v>
                </c:pt>
                <c:pt idx="1">
                  <c:v>75096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use</c:f>
              <c:strCache>
                <c:ptCount val="1"/>
                <c:pt idx="0">
                  <c:v>use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Overview!$I$4:$I$19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2"/>
          <c:order val="2"/>
          <c:tx>
            <c:strRef>
              <c:f>lft</c:f>
              <c:strCache>
                <c:ptCount val="1"/>
                <c:pt idx="0">
                  <c:v>lft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Overview!$D$4:$D$19</c:f>
              <c:strCache>
                <c:ptCount val="16"/>
                <c:pt idx="0">
                  <c:v>alpha</c:v>
                </c:pt>
                <c:pt idx="1">
                  <c:v>beta</c:v>
                </c:pt>
                <c:pt idx="2">
                  <c:v>gamma</c:v>
                </c:pt>
                <c:pt idx="3">
                  <c:v>delta</c:v>
                </c:pt>
                <c:pt idx="4">
                  <c:v>epsilon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Overview!$J$4:$J$19</c:f>
              <c:numCache>
                <c:formatCode>General</c:formatCod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gapWidth val="100"/>
        <c:overlap val="0"/>
        <c:axId val="46966583"/>
        <c:axId val="23164935"/>
      </c:barChart>
      <c:catAx>
        <c:axId val="46966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23164935"/>
        <c:crosses val="autoZero"/>
        <c:auto val="1"/>
        <c:lblAlgn val="ctr"/>
        <c:lblOffset val="100"/>
      </c:catAx>
      <c:valAx>
        <c:axId val="23164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pc="-1" sz="900">
                    <a:latin typeface="Arial"/>
                  </a:defRPr>
                </a:pPr>
                <a:r>
                  <a:rPr b="1" spc="-1" sz="900">
                    <a:latin typeface="Arial"/>
                  </a:rPr>
                  <a:t>euros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pc="-1" sz="1000">
                <a:latin typeface="Arial"/>
              </a:defRPr>
            </a:pPr>
          </a:p>
        </c:txPr>
        <c:crossAx val="469665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yes"?>
<Relationships xmlns="http://schemas.openxmlformats.org/package/2006/relationships">
<Relationship Id="rId1" Target="../charts/chart3.xml" Type="http://schemas.openxmlformats.org/officeDocument/2006/relationships/chart"/>
<Relationship Id="rId2" Target="../charts/chart4.xml" Type="http://schemas.openxmlformats.org/officeDocument/2006/relationships/chart"/>
</Relationships>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302040</xdr:colOff>
      <xdr:row>21</xdr:row>
      <xdr:rowOff>103320</xdr:rowOff>
    </xdr:from>
    <xdr:to>
      <xdr:col>7</xdr:col>
      <xdr:colOff>161640</xdr:colOff>
      <xdr:row>40</xdr:row>
      <xdr:rowOff>9720</xdr:rowOff>
    </xdr:to>
    <xdr:graphicFrame>
      <xdr:nvGraphicFramePr>
        <xdr:cNvPr id="0" name=""/>
        <xdr:cNvGraphicFramePr/>
      </xdr:nvGraphicFramePr>
      <xdr:xfrm>
        <a:off x="302040" y="3783600"/>
        <a:ext cx="4774320" cy="3236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7</xdr:col>
      <xdr:colOff>212760</xdr:colOff>
      <xdr:row>21</xdr:row>
      <xdr:rowOff>84600</xdr:rowOff>
    </xdr:from>
    <xdr:to>
      <xdr:col>14</xdr:col>
      <xdr:colOff>259200</xdr:colOff>
      <xdr:row>39</xdr:row>
      <xdr:rowOff>159480</xdr:rowOff>
    </xdr:to>
    <xdr:graphicFrame>
      <xdr:nvGraphicFramePr>
        <xdr:cNvPr id="1" name=""/>
        <xdr:cNvGraphicFramePr/>
      </xdr:nvGraphicFramePr>
      <xdr:xfrm>
        <a:off x="5127480" y="3764880"/>
        <a:ext cx="4713840" cy="32295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5" activeCellId="0" pane="topLeft" sqref="D5"/>
    </sheetView>
  </sheetViews>
  <sheetFormatPr defaultRowHeight="13.8"/>
  <cols>
    <col min="1" max="1" hidden="false" style="1" width="12.9591836734694" collapsed="true"/>
    <col min="2" max="1025" hidden="false" style="1" width="9.44897959183673" collapsed="true"/>
  </cols>
  <sheetData>
    <row collapsed="false" customFormat="false" customHeight="false" hidden="false" ht="13.8" outlineLevel="0" r="1">
      <c r="A1" s="2" t="s">
        <v>0</v>
      </c>
      <c r="B1" s="2"/>
      <c r="C1" s="2"/>
      <c r="D1" s="2"/>
      <c r="E1" s="3" t="s">
        <v>1</v>
      </c>
      <c r="F1" s="3"/>
      <c r="G1" s="3"/>
      <c r="H1" s="4" t="s">
        <v>2</v>
      </c>
      <c r="I1" s="4"/>
      <c r="J1" s="4"/>
      <c r="K1" s="0"/>
      <c r="L1" s="0"/>
      <c r="M1" s="0"/>
      <c r="O1" s="0"/>
    </row>
    <row collapsed="false" customFormat="false" customHeight="false" hidden="false" ht="13.8" outlineLevel="0" r="2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6" t="s">
        <v>8</v>
      </c>
      <c r="G2" s="6" t="s">
        <v>9</v>
      </c>
      <c r="H2" s="7" t="s">
        <v>7</v>
      </c>
      <c r="I2" s="7" t="s">
        <v>10</v>
      </c>
      <c r="J2" s="7" t="s">
        <v>9</v>
      </c>
      <c r="K2" s="0"/>
      <c r="L2" s="0"/>
      <c r="M2" s="0"/>
      <c r="O2" s="8"/>
    </row>
    <row collapsed="false" customFormat="false" customHeight="false" hidden="false" ht="13.8" outlineLevel="0" r="3">
      <c r="A3" s="9"/>
      <c r="B3" s="9"/>
      <c r="C3" s="9"/>
      <c r="D3" s="9"/>
      <c r="E3" s="0"/>
      <c r="F3" s="9"/>
      <c r="G3" s="0"/>
      <c r="H3" s="0"/>
      <c r="I3" s="0"/>
      <c r="J3" s="0"/>
      <c r="K3" s="0"/>
      <c r="L3" s="0"/>
      <c r="M3" s="0"/>
    </row>
    <row collapsed="false" customFormat="false" customHeight="false" hidden="false" ht="13.8" outlineLevel="0" r="4">
      <c r="A4" s="9" t="n">
        <v>1</v>
      </c>
      <c r="B4" s="9" t="n">
        <v>24</v>
      </c>
      <c r="C4" s="9" t="n">
        <v>3.75</v>
      </c>
      <c r="D4" s="10" t="s">
        <v>11</v>
      </c>
      <c r="E4" s="11" t="n">
        <f aca="false">C4*hpm</f>
        <v>562.5</v>
      </c>
      <c r="F4" s="11" t="e">
        <f aca="false">SUMIF(#REF!!$C$2:$C$500,D4,#REF!!$D$2:$D$500)</f>
        <v>#REF!</v>
      </c>
      <c r="G4" s="11" t="e">
        <f aca="false">E4-F4</f>
        <v>#REF!</v>
      </c>
      <c r="H4" s="11" t="n">
        <f aca="false">E4*avgcost</f>
        <v>20115</v>
      </c>
      <c r="I4" s="11" t="e">
        <f aca="false">F4*'Personnel totals'!$G$16</f>
        <v>#REF!</v>
      </c>
      <c r="J4" s="11" t="e">
        <f aca="false">H4-I4</f>
        <v>#REF!</v>
      </c>
      <c r="K4" s="0"/>
      <c r="L4" s="0"/>
      <c r="M4" s="0"/>
    </row>
    <row collapsed="false" customFormat="false" customHeight="false" hidden="false" ht="13.8" outlineLevel="0" r="5">
      <c r="A5" s="9" t="n">
        <v>1</v>
      </c>
      <c r="B5" s="9" t="n">
        <v>32</v>
      </c>
      <c r="C5" s="9" t="n">
        <v>14</v>
      </c>
      <c r="D5" s="10" t="s">
        <v>12</v>
      </c>
      <c r="E5" s="11" t="n">
        <f aca="false">C5*hpm</f>
        <v>2100</v>
      </c>
      <c r="F5" s="11" t="e">
        <f aca="false">SUMIF(#REF!!$C$2:$C$500,D5,#REF!!$D$2:$D$500)</f>
        <v>#REF!</v>
      </c>
      <c r="G5" s="11" t="e">
        <f aca="false">E5-F5</f>
        <v>#REF!</v>
      </c>
      <c r="H5" s="11" t="n">
        <f aca="false">E5*avgcost</f>
        <v>75096</v>
      </c>
      <c r="I5" s="11" t="e">
        <f aca="false">F5*'Personnel totals'!$G$16</f>
        <v>#REF!</v>
      </c>
      <c r="J5" s="11" t="e">
        <f aca="false">H5-I5</f>
        <v>#REF!</v>
      </c>
      <c r="K5" s="0"/>
      <c r="L5" s="0"/>
      <c r="M5" s="0"/>
    </row>
    <row collapsed="false" customFormat="false" customHeight="false" hidden="false" ht="13.8" outlineLevel="0" r="6">
      <c r="A6" s="9"/>
      <c r="B6" s="9"/>
      <c r="C6" s="9"/>
      <c r="D6" s="10" t="s">
        <v>13</v>
      </c>
      <c r="E6" s="11" t="n">
        <f aca="false">C6*hpm</f>
        <v>0</v>
      </c>
      <c r="F6" s="11" t="e">
        <f aca="false">SUMIF(#REF!!$C$2:$C$500,D6,#REF!!$D$2:$D$500)</f>
        <v>#REF!</v>
      </c>
      <c r="G6" s="11" t="e">
        <f aca="false">E6-F6</f>
        <v>#REF!</v>
      </c>
      <c r="H6" s="11" t="n">
        <f aca="false">E6*avgcost</f>
        <v>0</v>
      </c>
      <c r="I6" s="11" t="e">
        <f aca="false">F6*'Personnel totals'!$G$16</f>
        <v>#REF!</v>
      </c>
      <c r="J6" s="11" t="e">
        <f aca="false">H6-I6</f>
        <v>#REF!</v>
      </c>
      <c r="K6" s="0"/>
      <c r="L6" s="0"/>
      <c r="M6" s="0"/>
    </row>
    <row collapsed="false" customFormat="false" customHeight="false" hidden="false" ht="13.8" outlineLevel="0" r="7">
      <c r="A7" s="9"/>
      <c r="B7" s="9"/>
      <c r="C7" s="9"/>
      <c r="D7" s="10" t="s">
        <v>14</v>
      </c>
      <c r="E7" s="11" t="n">
        <f aca="false">C7*hpm</f>
        <v>0</v>
      </c>
      <c r="F7" s="11" t="e">
        <f aca="false">SUMIF(#REF!!$C$2:$C$500,D7,#REF!!$D$2:$D$500)</f>
        <v>#REF!</v>
      </c>
      <c r="G7" s="11" t="e">
        <f aca="false">E7-F7</f>
        <v>#REF!</v>
      </c>
      <c r="H7" s="11" t="n">
        <f aca="false">E7*avgcost</f>
        <v>0</v>
      </c>
      <c r="I7" s="11" t="e">
        <f aca="false">F7*'Personnel totals'!$G$16</f>
        <v>#REF!</v>
      </c>
      <c r="J7" s="11" t="e">
        <f aca="false">H7-I7</f>
        <v>#REF!</v>
      </c>
      <c r="K7" s="0"/>
      <c r="L7" s="0"/>
      <c r="M7" s="0"/>
    </row>
    <row collapsed="false" customFormat="false" customHeight="false" hidden="false" ht="13.8" outlineLevel="0" r="8">
      <c r="A8" s="9"/>
      <c r="B8" s="9"/>
      <c r="C8" s="9"/>
      <c r="D8" s="10" t="s">
        <v>15</v>
      </c>
      <c r="E8" s="11" t="n">
        <f aca="false">C8*hpm</f>
        <v>0</v>
      </c>
      <c r="F8" s="11" t="e">
        <f aca="false">SUMIF(#REF!!$C$2:$C$500,D8,#REF!!$D$2:$D$500)</f>
        <v>#REF!</v>
      </c>
      <c r="G8" s="11" t="e">
        <f aca="false">E8-F8</f>
        <v>#REF!</v>
      </c>
      <c r="H8" s="11" t="n">
        <f aca="false">E8*avgcost</f>
        <v>0</v>
      </c>
      <c r="I8" s="11" t="e">
        <f aca="false">F8*'Personnel totals'!$G$16</f>
        <v>#REF!</v>
      </c>
      <c r="J8" s="11" t="e">
        <f aca="false">H8-I8</f>
        <v>#REF!</v>
      </c>
      <c r="K8" s="0"/>
      <c r="L8" s="0"/>
      <c r="M8" s="0"/>
    </row>
    <row collapsed="false" customFormat="false" customHeight="false" hidden="false" ht="13.8" outlineLevel="0" r="9">
      <c r="A9" s="9"/>
      <c r="B9" s="9"/>
      <c r="C9" s="9"/>
      <c r="D9" s="10"/>
      <c r="E9" s="11" t="n">
        <f aca="false">C9*hpm</f>
        <v>0</v>
      </c>
      <c r="F9" s="11" t="e">
        <f aca="false">SUMIF(#REF!!$C$2:$C$500,D9,#REF!!$D$2:$D$500)</f>
        <v>#REF!</v>
      </c>
      <c r="G9" s="11" t="e">
        <f aca="false">E9-F9</f>
        <v>#REF!</v>
      </c>
      <c r="H9" s="11" t="n">
        <f aca="false">E9*avgcost</f>
        <v>0</v>
      </c>
      <c r="I9" s="11" t="e">
        <f aca="false">F9*'Personnel totals'!$G$16</f>
        <v>#REF!</v>
      </c>
      <c r="J9" s="11" t="e">
        <f aca="false">H9-I9</f>
        <v>#REF!</v>
      </c>
      <c r="K9" s="0"/>
      <c r="L9" s="0"/>
      <c r="M9" s="0"/>
    </row>
    <row collapsed="false" customFormat="false" customHeight="false" hidden="false" ht="13.8" outlineLevel="0" r="10">
      <c r="A10" s="9"/>
      <c r="B10" s="9"/>
      <c r="C10" s="9"/>
      <c r="D10" s="10"/>
      <c r="E10" s="11" t="n">
        <f aca="false">C10*hpm</f>
        <v>0</v>
      </c>
      <c r="F10" s="11" t="e">
        <f aca="false">SUMIF(#REF!!$C$2:$C$500,D10,#REF!!$D$2:$D$500)</f>
        <v>#REF!</v>
      </c>
      <c r="G10" s="11" t="e">
        <f aca="false">E10-F10</f>
        <v>#REF!</v>
      </c>
      <c r="H10" s="11" t="n">
        <f aca="false">E10*avgcost</f>
        <v>0</v>
      </c>
      <c r="I10" s="11" t="e">
        <f aca="false">F10*'Personnel totals'!$G$16</f>
        <v>#REF!</v>
      </c>
      <c r="J10" s="11" t="e">
        <f aca="false">H10-I10</f>
        <v>#REF!</v>
      </c>
      <c r="K10" s="0"/>
      <c r="L10" s="0"/>
      <c r="M10" s="0"/>
    </row>
    <row collapsed="false" customFormat="false" customHeight="false" hidden="false" ht="13.8" outlineLevel="0" r="11">
      <c r="A11" s="9"/>
      <c r="B11" s="9"/>
      <c r="C11" s="9"/>
      <c r="D11" s="10"/>
      <c r="E11" s="11" t="n">
        <f aca="false">C11*hpm</f>
        <v>0</v>
      </c>
      <c r="F11" s="11" t="e">
        <f aca="false">SUMIF(#REF!!$C$2:$C$500,D11,#REF!!$D$2:$D$500)</f>
        <v>#REF!</v>
      </c>
      <c r="G11" s="11" t="e">
        <f aca="false">E11-F11</f>
        <v>#REF!</v>
      </c>
      <c r="H11" s="11" t="n">
        <f aca="false">E11*avgcost</f>
        <v>0</v>
      </c>
      <c r="I11" s="11" t="e">
        <f aca="false">F11*'Personnel totals'!$G$16</f>
        <v>#REF!</v>
      </c>
      <c r="J11" s="11" t="e">
        <f aca="false">H11-I11</f>
        <v>#REF!</v>
      </c>
      <c r="K11" s="0"/>
      <c r="L11" s="0"/>
      <c r="M11" s="0"/>
    </row>
    <row collapsed="false" customFormat="false" customHeight="false" hidden="false" ht="13.8" outlineLevel="0" r="12">
      <c r="A12" s="9"/>
      <c r="B12" s="9"/>
      <c r="C12" s="9"/>
      <c r="D12" s="10"/>
      <c r="E12" s="11" t="n">
        <f aca="false">C12*hpm</f>
        <v>0</v>
      </c>
      <c r="F12" s="11" t="e">
        <f aca="false">SUMIF(#REF!!$C$2:$C$500,D12,#REF!!$D$2:$D$500)</f>
        <v>#REF!</v>
      </c>
      <c r="G12" s="11" t="e">
        <f aca="false">E12-F12</f>
        <v>#REF!</v>
      </c>
      <c r="H12" s="11" t="n">
        <f aca="false">E12*avgcost</f>
        <v>0</v>
      </c>
      <c r="I12" s="11" t="e">
        <f aca="false">F12*'Personnel totals'!$G$16</f>
        <v>#REF!</v>
      </c>
      <c r="J12" s="11" t="e">
        <f aca="false">H12-I12</f>
        <v>#REF!</v>
      </c>
      <c r="K12" s="0"/>
      <c r="L12" s="0"/>
      <c r="M12" s="0"/>
    </row>
    <row collapsed="false" customFormat="false" customHeight="false" hidden="false" ht="13.8" outlineLevel="0" r="13">
      <c r="A13" s="9"/>
      <c r="B13" s="9"/>
      <c r="C13" s="9"/>
      <c r="D13" s="10"/>
      <c r="E13" s="11" t="n">
        <f aca="false">C13*hpm</f>
        <v>0</v>
      </c>
      <c r="F13" s="11" t="e">
        <f aca="false">SUMIF(#REF!!$C$2:$C$500,D13,#REF!!$D$2:$D$500)</f>
        <v>#REF!</v>
      </c>
      <c r="G13" s="11" t="e">
        <f aca="false">E13-F13</f>
        <v>#REF!</v>
      </c>
      <c r="H13" s="11" t="n">
        <f aca="false">E13*avgcost</f>
        <v>0</v>
      </c>
      <c r="I13" s="11" t="e">
        <f aca="false">F13*'Personnel totals'!$G$16</f>
        <v>#REF!</v>
      </c>
      <c r="J13" s="11" t="e">
        <f aca="false">H13-I13</f>
        <v>#REF!</v>
      </c>
      <c r="K13" s="0"/>
      <c r="L13" s="0"/>
      <c r="M13" s="0"/>
    </row>
    <row collapsed="false" customFormat="false" customHeight="false" hidden="false" ht="13.8" outlineLevel="0" r="14">
      <c r="A14" s="9"/>
      <c r="B14" s="9"/>
      <c r="C14" s="9"/>
      <c r="D14" s="10"/>
      <c r="E14" s="11" t="n">
        <f aca="false">C14*hpm</f>
        <v>0</v>
      </c>
      <c r="F14" s="11" t="e">
        <f aca="false">SUMIF(#REF!!$C$2:$C$500,D14,#REF!!$D$2:$D$500)</f>
        <v>#REF!</v>
      </c>
      <c r="G14" s="11" t="e">
        <f aca="false">E14-F14</f>
        <v>#REF!</v>
      </c>
      <c r="H14" s="11" t="n">
        <f aca="false">E14*avgcost</f>
        <v>0</v>
      </c>
      <c r="I14" s="11" t="e">
        <f aca="false">F14*'Personnel totals'!$G$16</f>
        <v>#REF!</v>
      </c>
      <c r="J14" s="11" t="e">
        <f aca="false">H14-I14</f>
        <v>#REF!</v>
      </c>
      <c r="K14" s="0"/>
      <c r="L14" s="0"/>
      <c r="M14" s="0"/>
    </row>
    <row collapsed="false" customFormat="false" customHeight="false" hidden="false" ht="13.8" outlineLevel="0" r="15">
      <c r="A15" s="9"/>
      <c r="B15" s="9"/>
      <c r="C15" s="9"/>
      <c r="D15" s="10"/>
      <c r="E15" s="11" t="n">
        <f aca="false">C15*hpm</f>
        <v>0</v>
      </c>
      <c r="F15" s="11" t="e">
        <f aca="false">SUMIF(#REF!!$C$2:$C$500,D15,#REF!!$D$2:$D$500)</f>
        <v>#REF!</v>
      </c>
      <c r="G15" s="11" t="e">
        <f aca="false">E15-F15</f>
        <v>#REF!</v>
      </c>
      <c r="H15" s="11" t="n">
        <f aca="false">E15*avgcost</f>
        <v>0</v>
      </c>
      <c r="I15" s="11" t="e">
        <f aca="false">F15*'Personnel totals'!$G$16</f>
        <v>#REF!</v>
      </c>
      <c r="J15" s="11" t="e">
        <f aca="false">H15-I15</f>
        <v>#REF!</v>
      </c>
      <c r="K15" s="0"/>
      <c r="L15" s="0"/>
      <c r="M15" s="0"/>
    </row>
    <row collapsed="false" customFormat="false" customHeight="false" hidden="false" ht="13.8" outlineLevel="0" r="16">
      <c r="A16" s="9"/>
      <c r="B16" s="9"/>
      <c r="C16" s="9"/>
      <c r="D16" s="10"/>
      <c r="E16" s="11" t="n">
        <f aca="false">C16*hpm</f>
        <v>0</v>
      </c>
      <c r="F16" s="11" t="e">
        <f aca="false">SUMIF(#REF!!$C$2:$C$500,D16,#REF!!$D$2:$D$500)</f>
        <v>#REF!</v>
      </c>
      <c r="G16" s="11" t="e">
        <f aca="false">E16-F16</f>
        <v>#REF!</v>
      </c>
      <c r="H16" s="11" t="n">
        <f aca="false">E16*avgcost</f>
        <v>0</v>
      </c>
      <c r="I16" s="11" t="e">
        <f aca="false">F16*'Personnel totals'!$G$16</f>
        <v>#REF!</v>
      </c>
      <c r="J16" s="11" t="e">
        <f aca="false">H16-I16</f>
        <v>#REF!</v>
      </c>
      <c r="K16" s="0"/>
      <c r="L16" s="0"/>
      <c r="M16" s="0"/>
    </row>
    <row collapsed="false" customFormat="false" customHeight="false" hidden="false" ht="13.8" outlineLevel="0" r="17">
      <c r="A17" s="9"/>
      <c r="B17" s="9"/>
      <c r="C17" s="9"/>
      <c r="D17" s="10"/>
      <c r="E17" s="11" t="n">
        <f aca="false">C17*hpm</f>
        <v>0</v>
      </c>
      <c r="F17" s="11" t="e">
        <f aca="false">SUMIF(#REF!!$C$2:$C$500,D17,#REF!!$D$2:$D$500)</f>
        <v>#REF!</v>
      </c>
      <c r="G17" s="11" t="e">
        <f aca="false">E17-F17</f>
        <v>#REF!</v>
      </c>
      <c r="H17" s="11" t="n">
        <f aca="false">E17*avgcost</f>
        <v>0</v>
      </c>
      <c r="I17" s="11" t="e">
        <f aca="false">F17*'Personnel totals'!$G$16</f>
        <v>#REF!</v>
      </c>
      <c r="J17" s="11" t="e">
        <f aca="false">H17-I17</f>
        <v>#REF!</v>
      </c>
      <c r="K17" s="0"/>
      <c r="L17" s="0"/>
      <c r="M17" s="0"/>
    </row>
    <row collapsed="false" customFormat="false" customHeight="false" hidden="false" ht="13.8" outlineLevel="0" r="18">
      <c r="A18" s="9"/>
      <c r="B18" s="9"/>
      <c r="C18" s="9"/>
      <c r="D18" s="10"/>
      <c r="E18" s="11" t="n">
        <f aca="false">C18*hpm</f>
        <v>0</v>
      </c>
      <c r="F18" s="11" t="e">
        <f aca="false">SUMIF(#REF!!$C$2:$C$500,D18,#REF!!$D$2:$D$500)</f>
        <v>#REF!</v>
      </c>
      <c r="G18" s="11" t="e">
        <f aca="false">E18-F18</f>
        <v>#REF!</v>
      </c>
      <c r="H18" s="11" t="n">
        <f aca="false">E18*avgcost</f>
        <v>0</v>
      </c>
      <c r="I18" s="11" t="e">
        <f aca="false">F18*'Personnel totals'!$G$16</f>
        <v>#REF!</v>
      </c>
      <c r="J18" s="11" t="e">
        <f aca="false">H18-I18</f>
        <v>#REF!</v>
      </c>
      <c r="K18" s="0"/>
      <c r="L18" s="0"/>
      <c r="M18" s="0"/>
    </row>
    <row collapsed="false" customFormat="false" customHeight="false" hidden="false" ht="13.8" outlineLevel="0" r="19">
      <c r="A19" s="9"/>
      <c r="B19" s="9"/>
      <c r="C19" s="9"/>
      <c r="D19" s="10"/>
      <c r="E19" s="11" t="n">
        <f aca="false">C19*hpm</f>
        <v>0</v>
      </c>
      <c r="F19" s="11" t="e">
        <f aca="false">SUMIF(#REF!!$C$2:$C$500,D19,#REF!!$D$2:$D$500)</f>
        <v>#REF!</v>
      </c>
      <c r="G19" s="11" t="e">
        <f aca="false">E19-F19</f>
        <v>#REF!</v>
      </c>
      <c r="H19" s="11" t="n">
        <f aca="false">E19*avgcost</f>
        <v>0</v>
      </c>
      <c r="I19" s="11" t="e">
        <f aca="false">F19*'Personnel totals'!$G$16</f>
        <v>#REF!</v>
      </c>
      <c r="J19" s="11" t="e">
        <f aca="false">H19-I19</f>
        <v>#REF!</v>
      </c>
      <c r="K19" s="0"/>
      <c r="L19" s="0"/>
      <c r="M19" s="0"/>
    </row>
    <row collapsed="false" customFormat="false" customHeight="false" hidden="false" ht="13.8" outlineLevel="0" r="20">
      <c r="D20" s="0"/>
      <c r="E20" s="0"/>
      <c r="F20" s="0"/>
      <c r="G20" s="0"/>
      <c r="H20" s="0"/>
      <c r="I20" s="0"/>
      <c r="J20" s="0"/>
      <c r="K20" s="0"/>
      <c r="L20" s="0"/>
      <c r="M20" s="0"/>
    </row>
    <row collapsed="false" customFormat="false" customHeight="false" hidden="false" ht="13.8" outlineLevel="0" r="21">
      <c r="D21" s="12" t="s">
        <v>16</v>
      </c>
      <c r="E21" s="13" t="n">
        <f aca="false">SUM(E4:E19)</f>
        <v>2662.5</v>
      </c>
      <c r="F21" s="13" t="e">
        <f aca="false">SUM(F4:F19)</f>
        <v>#REF!</v>
      </c>
      <c r="G21" s="13" t="e">
        <f aca="false">SUM(G4:G19)</f>
        <v>#REF!</v>
      </c>
      <c r="H21" s="13" t="n">
        <f aca="false">SUM(H4:H19)</f>
        <v>95211</v>
      </c>
      <c r="I21" s="13" t="e">
        <f aca="false">SUM(I4:I19)</f>
        <v>#REF!</v>
      </c>
      <c r="J21" s="13" t="e">
        <f aca="false">SUM(J4:J19)</f>
        <v>#REF!</v>
      </c>
      <c r="K21" s="0"/>
      <c r="L21" s="0"/>
      <c r="M21" s="0"/>
    </row>
  </sheetData>
  <mergeCells count="3">
    <mergeCell ref="A1:D1"/>
    <mergeCell ref="E1:G1"/>
    <mergeCell ref="H1:J1"/>
  </mergeCells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8" activeCellId="0" pane="topLeft" sqref="E28"/>
    </sheetView>
  </sheetViews>
  <sheetFormatPr defaultRowHeight="13.8"/>
  <cols>
    <col min="1" max="10" hidden="false" style="14" width="9.44897959183673" collapsed="true"/>
    <col min="11" max="11" hidden="false" style="14" width="13.2295918367347" collapsed="true"/>
    <col min="12" max="1025" hidden="false" style="14" width="9.44897959183673" collapsed="true"/>
  </cols>
  <sheetData>
    <row collapsed="false" customFormat="false" customHeight="false" hidden="false" ht="13.8" outlineLevel="0" r="1">
      <c r="A1" s="15" t="s">
        <v>17</v>
      </c>
      <c r="B1" s="15"/>
      <c r="C1" s="15"/>
      <c r="D1" s="15"/>
      <c r="E1" s="15" t="s">
        <v>18</v>
      </c>
      <c r="F1" s="15"/>
      <c r="G1" s="15" t="s">
        <v>19</v>
      </c>
      <c r="H1" s="15"/>
      <c r="I1" s="15"/>
      <c r="K1" s="0"/>
      <c r="L1" s="0"/>
    </row>
    <row collapsed="false" customFormat="false" customHeight="false" hidden="false" ht="13.8" outlineLevel="0" r="2">
      <c r="A2" s="11" t="s">
        <v>20</v>
      </c>
      <c r="B2" s="11" t="s">
        <v>21</v>
      </c>
      <c r="C2" s="11" t="s">
        <v>22</v>
      </c>
      <c r="D2" s="11" t="s">
        <v>23</v>
      </c>
      <c r="E2" s="16"/>
      <c r="F2" s="16"/>
      <c r="G2" s="11" t="s">
        <v>24</v>
      </c>
      <c r="H2" s="11" t="s">
        <v>25</v>
      </c>
      <c r="I2" s="11" t="s">
        <v>26</v>
      </c>
      <c r="K2" s="17" t="s">
        <v>27</v>
      </c>
      <c r="L2" s="17"/>
    </row>
    <row collapsed="false" customFormat="false" customHeight="false" hidden="false" ht="13.8" outlineLevel="0" r="3">
      <c r="A3" s="9" t="n">
        <f aca="false">I3*D3</f>
        <v>3368.475</v>
      </c>
      <c r="B3" s="9" t="n">
        <f aca="false">H3*D3</f>
        <v>0</v>
      </c>
      <c r="C3" s="9" t="n">
        <f aca="false">(D3*overhead)+A3</f>
        <v>9492.975</v>
      </c>
      <c r="D3" s="9" t="n">
        <f aca="false">SUMIF('Personnel hours'!$A$2:$A$500,E3,'Personnel hours'!$D$2:$D$500)*G3</f>
        <v>30622.5</v>
      </c>
      <c r="E3" s="18" t="s">
        <v>28</v>
      </c>
      <c r="F3" s="18"/>
      <c r="G3" s="9" t="n">
        <v>45</v>
      </c>
      <c r="H3" s="0"/>
      <c r="I3" s="9" t="n">
        <v>0.11</v>
      </c>
      <c r="K3" s="0"/>
      <c r="L3" s="0"/>
    </row>
    <row collapsed="false" customFormat="false" customHeight="false" hidden="false" ht="13.8" outlineLevel="0" r="4">
      <c r="A4" s="9" t="n">
        <f aca="false">I4*D4</f>
        <v>0</v>
      </c>
      <c r="B4" s="9" t="n">
        <f aca="false">H4*D4</f>
        <v>0</v>
      </c>
      <c r="C4" s="9" t="n">
        <f aca="false">D4*overhead</f>
        <v>0</v>
      </c>
      <c r="D4" s="9" t="n">
        <f aca="false">SUMIF('Personnel hours'!$A$2:$A$500,E4,'Personnel hours'!$D$2:$D$500)*G4</f>
        <v>0</v>
      </c>
      <c r="E4" s="18"/>
      <c r="F4" s="18"/>
      <c r="G4" s="9" t="n">
        <v>40</v>
      </c>
      <c r="H4" s="9" t="n">
        <v>0.21</v>
      </c>
      <c r="K4" s="9" t="s">
        <v>29</v>
      </c>
      <c r="L4" s="9" t="n">
        <v>0.2</v>
      </c>
    </row>
    <row collapsed="false" customFormat="false" customHeight="false" hidden="false" ht="13.8" outlineLevel="0" r="5">
      <c r="A5" s="9" t="n">
        <f aca="false">I5*D5</f>
        <v>0</v>
      </c>
      <c r="B5" s="9" t="n">
        <f aca="false">H5*D5</f>
        <v>0</v>
      </c>
      <c r="C5" s="9" t="n">
        <f aca="false">D5*overhead</f>
        <v>0</v>
      </c>
      <c r="D5" s="9" t="n">
        <f aca="false">SUMIF('Personnel hours'!$A$2:$A$500,E5,'Personnel hours'!$D$2:$D$500)*G5</f>
        <v>0</v>
      </c>
      <c r="E5" s="18"/>
      <c r="F5" s="18"/>
      <c r="G5" s="9" t="n">
        <v>40</v>
      </c>
      <c r="H5" s="9" t="n">
        <v>0.21</v>
      </c>
      <c r="K5" s="9" t="s">
        <v>30</v>
      </c>
      <c r="L5" s="9" t="n">
        <v>150</v>
      </c>
    </row>
    <row collapsed="false" customFormat="false" customHeight="false" hidden="false" ht="13.8" outlineLevel="0" r="6">
      <c r="A6" s="9" t="n">
        <f aca="false">I6*D6</f>
        <v>0</v>
      </c>
      <c r="B6" s="9" t="n">
        <f aca="false">H6*D6</f>
        <v>0</v>
      </c>
      <c r="C6" s="9" t="n">
        <f aca="false">D6*overhead</f>
        <v>0</v>
      </c>
      <c r="D6" s="9" t="n">
        <f aca="false">SUMIF('Personnel hours'!$A$2:$A$500,E6,'Personnel hours'!$D$2:$D$500)*G6</f>
        <v>0</v>
      </c>
      <c r="E6" s="18"/>
      <c r="F6" s="18"/>
      <c r="G6" s="9" t="n">
        <v>30</v>
      </c>
      <c r="H6" s="0"/>
    </row>
    <row collapsed="false" customFormat="false" customHeight="false" hidden="false" ht="13.8" outlineLevel="0" r="7">
      <c r="A7" s="9" t="n">
        <f aca="false">I7*D7</f>
        <v>0</v>
      </c>
      <c r="B7" s="9" t="n">
        <f aca="false">H7*D7</f>
        <v>0</v>
      </c>
      <c r="C7" s="9" t="n">
        <f aca="false">D7*overhead</f>
        <v>0</v>
      </c>
      <c r="D7" s="9" t="n">
        <f aca="false">SUMIF('Personnel hours'!$A$2:$A$500,E7,'Personnel hours'!$D$2:$D$500)*G7</f>
        <v>0</v>
      </c>
      <c r="E7" s="18"/>
      <c r="F7" s="18"/>
      <c r="G7" s="9" t="n">
        <v>30</v>
      </c>
      <c r="H7" s="0"/>
    </row>
    <row collapsed="false" customFormat="false" customHeight="false" hidden="false" ht="13.8" outlineLevel="0" r="8">
      <c r="A8" s="9" t="n">
        <f aca="false">I8*D8</f>
        <v>0</v>
      </c>
      <c r="B8" s="9" t="n">
        <f aca="false">H8*D8</f>
        <v>0</v>
      </c>
      <c r="C8" s="9" t="n">
        <f aca="false">D8*overhead</f>
        <v>0</v>
      </c>
      <c r="D8" s="9" t="n">
        <f aca="false">SUMIF('Personnel hours'!$A$2:$A$500,E8,'Personnel hours'!$D$2:$D$500)*G8</f>
        <v>0</v>
      </c>
      <c r="E8" s="18"/>
      <c r="F8" s="18"/>
      <c r="G8" s="9" t="n">
        <v>42.6</v>
      </c>
      <c r="H8" s="0"/>
    </row>
    <row collapsed="false" customFormat="false" customHeight="false" hidden="false" ht="13.8" outlineLevel="0" r="9">
      <c r="A9" s="9" t="n">
        <f aca="false">I9*D9</f>
        <v>0</v>
      </c>
      <c r="B9" s="9" t="n">
        <f aca="false">H9*D9</f>
        <v>0</v>
      </c>
      <c r="C9" s="9" t="n">
        <f aca="false">D9*overhead</f>
        <v>0</v>
      </c>
      <c r="D9" s="9" t="n">
        <f aca="false">SUMIF('Personnel hours'!$A$2:$A$500,E9,'Personnel hours'!$D$2:$D$500)*G9</f>
        <v>0</v>
      </c>
      <c r="E9" s="18"/>
      <c r="F9" s="18"/>
      <c r="G9" s="9" t="n">
        <v>30</v>
      </c>
      <c r="H9" s="0"/>
    </row>
    <row collapsed="false" customFormat="false" customHeight="false" hidden="false" ht="13.8" outlineLevel="0" r="10">
      <c r="A10" s="9" t="n">
        <f aca="false">I10*D10</f>
        <v>0</v>
      </c>
      <c r="B10" s="9" t="n">
        <f aca="false">H10*D10</f>
        <v>0</v>
      </c>
      <c r="C10" s="9" t="n">
        <f aca="false">D10*overhead</f>
        <v>0</v>
      </c>
      <c r="D10" s="9" t="n">
        <f aca="false">SUMIF('Personnel hours'!$A$2:$A$500,E10,'Personnel hours'!$D$2:$D$500)*G10</f>
        <v>0</v>
      </c>
      <c r="E10" s="18"/>
      <c r="F10" s="18"/>
      <c r="G10" s="9" t="n">
        <v>30</v>
      </c>
      <c r="H10" s="9" t="n">
        <v>0.21</v>
      </c>
    </row>
    <row collapsed="false" customFormat="false" customHeight="false" hidden="false" ht="13.8" outlineLevel="0" r="11">
      <c r="A11" s="9" t="n">
        <f aca="false">I11*D11</f>
        <v>0</v>
      </c>
      <c r="B11" s="9" t="n">
        <f aca="false">H11*D11</f>
        <v>0</v>
      </c>
      <c r="C11" s="9" t="n">
        <f aca="false">D11*overhead</f>
        <v>0</v>
      </c>
      <c r="D11" s="9" t="n">
        <f aca="false">SUMIF('Personnel hours'!$A$2:$A$500,E11,'Personnel hours'!$D$2:$D$500)*G11</f>
        <v>0</v>
      </c>
      <c r="E11" s="18"/>
      <c r="F11" s="18"/>
      <c r="G11" s="9" t="n">
        <v>30</v>
      </c>
      <c r="H11" s="9" t="n">
        <v>0.21</v>
      </c>
    </row>
    <row collapsed="false" customFormat="false" customHeight="false" hidden="false" ht="13.8" outlineLevel="0" r="12">
      <c r="A12" s="9" t="n">
        <f aca="false">I12*D12</f>
        <v>0</v>
      </c>
      <c r="B12" s="9" t="n">
        <f aca="false">H12*D12</f>
        <v>0</v>
      </c>
      <c r="C12" s="9" t="n">
        <f aca="false">D12*overhead</f>
        <v>0</v>
      </c>
      <c r="D12" s="9" t="n">
        <f aca="false">SUMIF('Personnel hours'!$A$2:$A$500,E12,'Personnel hours'!$D$2:$D$500)*G12</f>
        <v>0</v>
      </c>
      <c r="E12" s="16"/>
      <c r="F12" s="16"/>
      <c r="G12" s="9" t="n">
        <v>40</v>
      </c>
      <c r="H12" s="9" t="n">
        <v>0.21</v>
      </c>
    </row>
    <row collapsed="false" customFormat="false" customHeight="false" hidden="false" ht="13.8" outlineLevel="0" r="13">
      <c r="A13" s="0"/>
      <c r="B13" s="0"/>
      <c r="C13" s="0"/>
      <c r="D13" s="0"/>
      <c r="E13" s="0"/>
      <c r="F13" s="0"/>
      <c r="G13" s="0"/>
    </row>
    <row collapsed="false" customFormat="false" customHeight="false" hidden="false" ht="13.8" outlineLevel="0" r="14">
      <c r="A14" s="0"/>
      <c r="B14" s="0"/>
      <c r="C14" s="0"/>
      <c r="D14" s="0"/>
      <c r="E14" s="0"/>
      <c r="F14" s="0"/>
      <c r="G14" s="0"/>
    </row>
    <row collapsed="false" customFormat="false" customHeight="false" hidden="false" ht="13.8" outlineLevel="0" r="15">
      <c r="A15" s="0"/>
      <c r="B15" s="0"/>
      <c r="C15" s="0"/>
      <c r="D15" s="0"/>
      <c r="E15" s="0"/>
      <c r="F15" s="0"/>
      <c r="G15" s="0"/>
    </row>
    <row collapsed="false" customFormat="false" customHeight="false" hidden="false" ht="13.8" outlineLevel="0" r="16">
      <c r="A16" s="9" t="n">
        <f aca="false">SUM(A3:A12)</f>
        <v>3368.475</v>
      </c>
      <c r="B16" s="9" t="n">
        <f aca="false">SUM(B3:B12)</f>
        <v>0</v>
      </c>
      <c r="C16" s="9" t="n">
        <f aca="false">SUM(C3:C12)</f>
        <v>9492.975</v>
      </c>
      <c r="D16" s="9" t="n">
        <f aca="false">SUM(D3:D12)</f>
        <v>30622.5</v>
      </c>
      <c r="E16" s="19" t="s">
        <v>31</v>
      </c>
      <c r="F16" s="11" t="s">
        <v>32</v>
      </c>
      <c r="G16" s="9" t="n">
        <f aca="false">AVERAGE(G3:G12)</f>
        <v>35.76</v>
      </c>
    </row>
  </sheetData>
  <mergeCells count="15">
    <mergeCell ref="A1:D1"/>
    <mergeCell ref="E1:F1"/>
    <mergeCell ref="G1:I1"/>
    <mergeCell ref="E2:F2"/>
    <mergeCell ref="K2:L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</mergeCells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3.8"/>
  <cols>
    <col min="1" max="5" hidden="false" style="14" width="9.44897959183673" collapsed="true"/>
    <col min="6" max="6" hidden="false" style="14" width="10.8010204081633" collapsed="true"/>
    <col min="7" max="10" hidden="false" style="14" width="9.44897959183673" collapsed="true"/>
    <col min="11" max="11" hidden="false" style="14" width="10.9336734693878" collapsed="true"/>
    <col min="12" max="1025" hidden="false" style="14" width="9.44897959183673" collapsed="true"/>
  </cols>
  <sheetData>
    <row collapsed="false" customFormat="false" customHeight="false" hidden="false" ht="13.8" outlineLevel="0" r="1">
      <c r="A1" s="11" t="s">
        <v>33</v>
      </c>
      <c r="B1" s="11" t="s">
        <v>34</v>
      </c>
      <c r="C1" s="11" t="s">
        <v>35</v>
      </c>
      <c r="D1" s="11" t="s">
        <v>36</v>
      </c>
      <c r="F1" s="11" t="s">
        <v>37</v>
      </c>
      <c r="G1" s="11" t="s">
        <v>36</v>
      </c>
      <c r="H1" s="20"/>
      <c r="I1" s="20"/>
      <c r="K1" s="11" t="s">
        <v>38</v>
      </c>
      <c r="L1" s="11" t="s">
        <v>36</v>
      </c>
      <c r="M1" s="20"/>
      <c r="N1" s="20"/>
    </row>
    <row collapsed="false" customFormat="false" customHeight="false" hidden="false" ht="13.8" outlineLevel="0" r="2">
      <c r="A2" s="11" t="s">
        <v>39</v>
      </c>
      <c r="B2" s="11" t="s">
        <v>40</v>
      </c>
      <c r="C2" s="11" t="s">
        <v>41</v>
      </c>
      <c r="D2" s="11" t="s">
        <v>42</v>
      </c>
      <c r="F2" s="11" t="s">
        <v>39</v>
      </c>
      <c r="G2" s="11" t="s">
        <v>40</v>
      </c>
      <c r="H2" s="11" t="s">
        <v>43</v>
      </c>
      <c r="I2" s="11" t="s">
        <v>42</v>
      </c>
      <c r="K2" s="11" t="s">
        <v>39</v>
      </c>
      <c r="L2" s="11" t="s">
        <v>40</v>
      </c>
      <c r="M2" s="11" t="s">
        <v>43</v>
      </c>
      <c r="N2" s="11" t="s">
        <v>42</v>
      </c>
    </row>
  </sheetData>
  <printOptions gridLines="false" gridLinesSet="true" headings="false" horizontalCentered="false" verticalCentered="false"/>
  <pageMargins bottom="1.025" footer="0.7875" header="0.7875" left="0.7875" right="0.7875" top="1.02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025" hidden="false" style="0" width="8.50510204081633" collapsed="true"/>
  </cols>
  <sheetData>
    <row r="1">
      <c r="A1" t="s">
        <v>61</v>
      </c>
      <c r="B1" t="s">
        <v>59</v>
      </c>
      <c r="C1" t="s">
        <v>60</v>
      </c>
      <c r="D1" t="s">
        <v>62</v>
      </c>
    </row>
    <row r="2">
      <c r="A2"/>
      <c r="B2" t="s">
        <v>28</v>
      </c>
      <c r="C2" t="s">
        <v>50</v>
      </c>
      <c r="D2" t="n">
        <v>15.0</v>
      </c>
    </row>
    <row r="3">
      <c r="A3"/>
      <c r="B3" t="s">
        <v>28</v>
      </c>
      <c r="C3" t="s">
        <v>52</v>
      </c>
      <c r="D3" t="n">
        <v>30.0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1988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2015-10-17T15:29:01Z</dcterms:created>
  <dc:creator>Denis Jaromil Roio</dc:creator>
  <dc:language>en-US</dc:language>
  <cp:lastModifiedBy>Jaromil </cp:lastModifiedBy>
  <dcterms:modified xsi:type="dcterms:W3CDTF">2017-06-18T15:19:07Z</dcterms:modified>
  <cp:revision>73</cp:revision>
</cp:coreProperties>
</file>