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omments2.xml" ContentType="application/vnd.openxmlformats-officedocument.spreadsheetml.comments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Google Drive\EducaTIC\Cursos EducaTIC\2026\Cuaderno Peda Inv enero\Cuaderno ped\"/>
    </mc:Choice>
  </mc:AlternateContent>
  <xr:revisionPtr revIDLastSave="0" documentId="13_ncr:1_{5AA32122-8202-43DE-9215-D9B8E8B56B5C}" xr6:coauthVersionLast="47" xr6:coauthVersionMax="47" xr10:uidLastSave="{00000000-0000-0000-0000-000000000000}"/>
  <bookViews>
    <workbookView xWindow="45972" yWindow="-108" windowWidth="23256" windowHeight="12456" tabRatio="745" firstSheet="3" activeTab="10" xr2:uid="{00000000-000D-0000-FFFF-FFFF00000000}"/>
  </bookViews>
  <sheets>
    <sheet name="INDICE" sheetId="34" r:id="rId1"/>
    <sheet name="Carátula" sheetId="1" r:id="rId2"/>
    <sheet name="FIL" sheetId="4" r:id="rId3"/>
    <sheet name="REGISTRO PPFF" sheetId="36" r:id="rId4"/>
    <sheet name="Asist. 1 Trim. Sec." sheetId="24" r:id="rId5"/>
    <sheet name="Asist. Bimestral Prim." sheetId="5" state="hidden" r:id="rId6"/>
    <sheet name="Asist. 2 Trim. Sec." sheetId="26" r:id="rId7"/>
    <sheet name="Asist. 3 Trim. Sec." sheetId="27" r:id="rId8"/>
    <sheet name="Primer Trimestre" sheetId="28" r:id="rId9"/>
    <sheet name="Segundo Trimestre" sheetId="40" r:id="rId10"/>
    <sheet name="Tercer Trimestre" sheetId="41" r:id="rId11"/>
    <sheet name="Centralizador" sheetId="22" r:id="rId12"/>
    <sheet name="Mejores Est" sheetId="31" r:id="rId13"/>
    <sheet name="Centralizador Materias" sheetId="32" r:id="rId14"/>
    <sheet name="LIBRETA" sheetId="37" r:id="rId15"/>
    <sheet name="Horario" sheetId="11" r:id="rId16"/>
    <sheet name="Avance Sec." sheetId="14" r:id="rId17"/>
    <sheet name="Obs. Est." sheetId="15" r:id="rId18"/>
    <sheet name="Entrevista PF" sheetId="16" r:id="rId19"/>
    <sheet name="Entrevista Est." sheetId="17" r:id="rId20"/>
    <sheet name="Citación" sheetId="18" r:id="rId21"/>
    <sheet name="Eval. Comu." sheetId="19" r:id="rId22"/>
    <sheet name="Acta PPFF" sheetId="20" r:id="rId23"/>
    <sheet name="INFORMES TRIM" sheetId="38" r:id="rId24"/>
    <sheet name="CALENDARIO ESCOLAR" sheetId="35" r:id="rId25"/>
    <sheet name="DELEGADOS" sheetId="39" r:id="rId26"/>
  </sheets>
  <externalReferences>
    <externalReference r:id="rId27"/>
  </externalReferences>
  <definedNames>
    <definedName name="_xlnm.Print_Area" localSheetId="22">'Acta PPFF'!$A$1:$C$14</definedName>
    <definedName name="_xlnm.Print_Area" localSheetId="7">'Asist. 3 Trim. Sec.'!$A$1:$AE$59</definedName>
    <definedName name="_xlnm.Print_Area" localSheetId="16">'Avance Sec.'!$B$2:$V$20</definedName>
    <definedName name="_xlnm.Print_Area" localSheetId="1">Carátula!$A$1:$U$30</definedName>
    <definedName name="_xlnm.Print_Area" localSheetId="11">Centralizador!$A$1:$J$62</definedName>
    <definedName name="_xlnm.Print_Area" localSheetId="20">Citación!$A$1:$Q$35</definedName>
    <definedName name="_xlnm.Print_Area" localSheetId="25">DELEGADOS!$A$1:$I$55</definedName>
    <definedName name="_xlnm.Print_Area" localSheetId="19">'Entrevista Est.'!$A$1:$E$18</definedName>
    <definedName name="_xlnm.Print_Area" localSheetId="18">'Entrevista PF'!$A$1:$G$24</definedName>
    <definedName name="_xlnm.Print_Area" localSheetId="2">FIL!$A$1:$L$55</definedName>
    <definedName name="_xlnm.Print_Area" localSheetId="15">Horario!$B$1:$Z$18</definedName>
    <definedName name="_xlnm.Print_Area" localSheetId="23">'INFORMES TRIM'!$A$1:$O$70</definedName>
    <definedName name="_xlnm.Print_Area" localSheetId="17">'Obs. Est.'!$A$1:$D$34</definedName>
    <definedName name="_xlnm.Print_Area" localSheetId="3">'REGISTRO PPFF'!$A$1:$H$56</definedName>
    <definedName name="_xlnm.Print_Titles" localSheetId="11">Centralizador!$1:$7</definedName>
    <definedName name="_xlnm.Print_Titles" localSheetId="2">FIL!$5:$5</definedName>
    <definedName name="_xlnm.Print_Titles" localSheetId="8">'Primer Trimestre'!$1:$8</definedName>
    <definedName name="_xlnm.Print_Titles" localSheetId="3">'REGISTRO PPFF'!$5:$6</definedName>
    <definedName name="_xlnm.Print_Titles" localSheetId="9">'Segundo Trimestre'!$1:$8</definedName>
    <definedName name="_xlnm.Print_Titles" localSheetId="10">'Tercer Trimestre'!$1:$8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22" l="1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AJ58" i="41"/>
  <c r="U58" i="41"/>
  <c r="AL58" i="41" s="1"/>
  <c r="AJ57" i="41"/>
  <c r="U57" i="41"/>
  <c r="AL57" i="41" s="1"/>
  <c r="AJ56" i="41"/>
  <c r="U56" i="41"/>
  <c r="AL56" i="41" s="1"/>
  <c r="AM55" i="41"/>
  <c r="AK55" i="41"/>
  <c r="AJ55" i="41"/>
  <c r="V55" i="41"/>
  <c r="J55" i="41"/>
  <c r="B55" i="41"/>
  <c r="AJ54" i="41"/>
  <c r="V54" i="41"/>
  <c r="J54" i="41"/>
  <c r="AK54" i="41" s="1"/>
  <c r="AM54" i="41" s="1"/>
  <c r="B54" i="41"/>
  <c r="AJ53" i="41"/>
  <c r="V53" i="41"/>
  <c r="J53" i="41"/>
  <c r="AK53" i="41" s="1"/>
  <c r="AM53" i="41" s="1"/>
  <c r="B53" i="41"/>
  <c r="AJ52" i="41"/>
  <c r="V52" i="41"/>
  <c r="J52" i="41"/>
  <c r="AK52" i="41" s="1"/>
  <c r="AM52" i="41" s="1"/>
  <c r="B52" i="41"/>
  <c r="AJ51" i="41"/>
  <c r="V51" i="41"/>
  <c r="J51" i="41"/>
  <c r="AK51" i="41" s="1"/>
  <c r="AM51" i="41" s="1"/>
  <c r="B51" i="41"/>
  <c r="AJ50" i="41"/>
  <c r="AK50" i="41" s="1"/>
  <c r="AM50" i="41" s="1"/>
  <c r="V50" i="41"/>
  <c r="J50" i="41"/>
  <c r="B50" i="41"/>
  <c r="AJ49" i="41"/>
  <c r="AK49" i="41" s="1"/>
  <c r="AM49" i="41" s="1"/>
  <c r="V49" i="41"/>
  <c r="J49" i="41"/>
  <c r="B49" i="41"/>
  <c r="AJ48" i="41"/>
  <c r="V48" i="41"/>
  <c r="J48" i="41"/>
  <c r="AK48" i="41" s="1"/>
  <c r="AM48" i="41" s="1"/>
  <c r="B48" i="41"/>
  <c r="AM47" i="41"/>
  <c r="AK47" i="41"/>
  <c r="AJ47" i="41"/>
  <c r="V47" i="41"/>
  <c r="J47" i="41"/>
  <c r="B47" i="41"/>
  <c r="AJ46" i="41"/>
  <c r="V46" i="41"/>
  <c r="J46" i="41"/>
  <c r="AK46" i="41" s="1"/>
  <c r="AM46" i="41" s="1"/>
  <c r="B46" i="41"/>
  <c r="AJ45" i="41"/>
  <c r="V45" i="41"/>
  <c r="J45" i="41"/>
  <c r="AK45" i="41" s="1"/>
  <c r="AM45" i="41" s="1"/>
  <c r="B45" i="41"/>
  <c r="AJ44" i="41"/>
  <c r="V44" i="41"/>
  <c r="J44" i="41"/>
  <c r="AK44" i="41" s="1"/>
  <c r="AM44" i="41" s="1"/>
  <c r="B44" i="41"/>
  <c r="AJ43" i="41"/>
  <c r="V43" i="41"/>
  <c r="J43" i="41"/>
  <c r="AK43" i="41" s="1"/>
  <c r="AM43" i="41" s="1"/>
  <c r="B43" i="41"/>
  <c r="AJ42" i="41"/>
  <c r="AK42" i="41" s="1"/>
  <c r="AM42" i="41" s="1"/>
  <c r="V42" i="41"/>
  <c r="J42" i="41"/>
  <c r="B42" i="41"/>
  <c r="AJ41" i="41"/>
  <c r="AK41" i="41" s="1"/>
  <c r="AM41" i="41" s="1"/>
  <c r="V41" i="41"/>
  <c r="J41" i="41"/>
  <c r="B41" i="41"/>
  <c r="AJ40" i="41"/>
  <c r="V40" i="41"/>
  <c r="J40" i="41"/>
  <c r="AK40" i="41" s="1"/>
  <c r="AM40" i="41" s="1"/>
  <c r="B40" i="41"/>
  <c r="AM39" i="41"/>
  <c r="AK39" i="41"/>
  <c r="AJ39" i="41"/>
  <c r="V39" i="41"/>
  <c r="J39" i="41"/>
  <c r="B39" i="41"/>
  <c r="AJ38" i="41"/>
  <c r="V38" i="41"/>
  <c r="J38" i="41"/>
  <c r="AK38" i="41" s="1"/>
  <c r="AM38" i="41" s="1"/>
  <c r="B38" i="41"/>
  <c r="AJ37" i="41"/>
  <c r="V37" i="41"/>
  <c r="J37" i="41"/>
  <c r="AK37" i="41" s="1"/>
  <c r="AM37" i="41" s="1"/>
  <c r="B37" i="41"/>
  <c r="AJ36" i="41"/>
  <c r="V36" i="41"/>
  <c r="J36" i="41"/>
  <c r="AK36" i="41" s="1"/>
  <c r="AM36" i="41" s="1"/>
  <c r="B36" i="41"/>
  <c r="AJ35" i="41"/>
  <c r="V35" i="41"/>
  <c r="J35" i="41"/>
  <c r="AK35" i="41" s="1"/>
  <c r="AM35" i="41" s="1"/>
  <c r="B35" i="41"/>
  <c r="AJ34" i="41"/>
  <c r="AK34" i="41" s="1"/>
  <c r="AM34" i="41" s="1"/>
  <c r="V34" i="41"/>
  <c r="J34" i="41"/>
  <c r="B34" i="41"/>
  <c r="AJ33" i="41"/>
  <c r="AK33" i="41" s="1"/>
  <c r="AM33" i="41" s="1"/>
  <c r="V33" i="41"/>
  <c r="J33" i="41"/>
  <c r="B33" i="41"/>
  <c r="AJ32" i="41"/>
  <c r="V32" i="41"/>
  <c r="J32" i="41"/>
  <c r="AK32" i="41" s="1"/>
  <c r="AM32" i="41" s="1"/>
  <c r="B32" i="41"/>
  <c r="AM31" i="41"/>
  <c r="AK31" i="41"/>
  <c r="AJ31" i="41"/>
  <c r="V31" i="41"/>
  <c r="J31" i="41"/>
  <c r="B31" i="41"/>
  <c r="AJ30" i="41"/>
  <c r="V30" i="41"/>
  <c r="J30" i="41"/>
  <c r="AK30" i="41" s="1"/>
  <c r="AM30" i="41" s="1"/>
  <c r="B30" i="41"/>
  <c r="AJ29" i="41"/>
  <c r="V29" i="41"/>
  <c r="J29" i="41"/>
  <c r="AK29" i="41" s="1"/>
  <c r="AM29" i="41" s="1"/>
  <c r="B29" i="41"/>
  <c r="AJ28" i="41"/>
  <c r="V28" i="41"/>
  <c r="J28" i="41"/>
  <c r="AK28" i="41" s="1"/>
  <c r="AM28" i="41" s="1"/>
  <c r="B28" i="41"/>
  <c r="AJ27" i="41"/>
  <c r="V27" i="41"/>
  <c r="J27" i="41"/>
  <c r="AK27" i="41" s="1"/>
  <c r="AM27" i="41" s="1"/>
  <c r="B27" i="41"/>
  <c r="AJ26" i="41"/>
  <c r="AK26" i="41" s="1"/>
  <c r="AM26" i="41" s="1"/>
  <c r="V26" i="41"/>
  <c r="J26" i="41"/>
  <c r="B26" i="41"/>
  <c r="AJ25" i="41"/>
  <c r="AK25" i="41" s="1"/>
  <c r="AM25" i="41" s="1"/>
  <c r="V25" i="41"/>
  <c r="J25" i="41"/>
  <c r="B25" i="41"/>
  <c r="AJ24" i="41"/>
  <c r="V24" i="41"/>
  <c r="J24" i="41"/>
  <c r="AK24" i="41" s="1"/>
  <c r="AM24" i="41" s="1"/>
  <c r="B24" i="41"/>
  <c r="AM23" i="41"/>
  <c r="AK23" i="41"/>
  <c r="AJ23" i="41"/>
  <c r="V23" i="41"/>
  <c r="J23" i="41"/>
  <c r="B23" i="41"/>
  <c r="AJ22" i="41"/>
  <c r="V22" i="41"/>
  <c r="J22" i="41"/>
  <c r="AK22" i="41" s="1"/>
  <c r="AM22" i="41" s="1"/>
  <c r="B22" i="41"/>
  <c r="AJ21" i="41"/>
  <c r="V21" i="41"/>
  <c r="J21" i="41"/>
  <c r="AK21" i="41" s="1"/>
  <c r="AM21" i="41" s="1"/>
  <c r="B21" i="41"/>
  <c r="AJ20" i="41"/>
  <c r="V20" i="41"/>
  <c r="J20" i="41"/>
  <c r="AK20" i="41" s="1"/>
  <c r="AM20" i="41" s="1"/>
  <c r="B20" i="41"/>
  <c r="AJ19" i="41"/>
  <c r="V19" i="41"/>
  <c r="J19" i="41"/>
  <c r="AK19" i="41" s="1"/>
  <c r="AM19" i="41" s="1"/>
  <c r="B19" i="41"/>
  <c r="AK18" i="41"/>
  <c r="AM18" i="41" s="1"/>
  <c r="AJ18" i="41"/>
  <c r="V18" i="41"/>
  <c r="J18" i="41"/>
  <c r="B18" i="41"/>
  <c r="AJ17" i="41"/>
  <c r="AK17" i="41" s="1"/>
  <c r="AM17" i="41" s="1"/>
  <c r="V17" i="41"/>
  <c r="J17" i="41"/>
  <c r="B17" i="41"/>
  <c r="AJ16" i="41"/>
  <c r="V16" i="41"/>
  <c r="J16" i="41"/>
  <c r="AK16" i="41" s="1"/>
  <c r="AM16" i="41" s="1"/>
  <c r="B16" i="41"/>
  <c r="AM15" i="41"/>
  <c r="AK15" i="41"/>
  <c r="AJ15" i="41"/>
  <c r="V15" i="41"/>
  <c r="J15" i="41"/>
  <c r="B15" i="41"/>
  <c r="AJ14" i="41"/>
  <c r="V14" i="41"/>
  <c r="J14" i="41"/>
  <c r="AK14" i="41" s="1"/>
  <c r="AM14" i="41" s="1"/>
  <c r="B14" i="41"/>
  <c r="AJ13" i="41"/>
  <c r="V13" i="41"/>
  <c r="J13" i="41"/>
  <c r="AK13" i="41" s="1"/>
  <c r="AM13" i="41" s="1"/>
  <c r="B13" i="41"/>
  <c r="AJ12" i="41"/>
  <c r="V12" i="41"/>
  <c r="J12" i="41"/>
  <c r="AK12" i="41" s="1"/>
  <c r="AM12" i="41" s="1"/>
  <c r="B12" i="41"/>
  <c r="AJ11" i="41"/>
  <c r="V11" i="41"/>
  <c r="J11" i="41"/>
  <c r="B11" i="41"/>
  <c r="AJ10" i="41"/>
  <c r="V10" i="41"/>
  <c r="J10" i="41"/>
  <c r="B10" i="41"/>
  <c r="AJ9" i="41"/>
  <c r="V9" i="41"/>
  <c r="J9" i="41"/>
  <c r="B9" i="41"/>
  <c r="C5" i="41"/>
  <c r="C4" i="41"/>
  <c r="C3" i="41"/>
  <c r="C2" i="41"/>
  <c r="AA1" i="41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AJ58" i="40"/>
  <c r="U58" i="40"/>
  <c r="AL58" i="40" s="1"/>
  <c r="AJ57" i="40"/>
  <c r="U57" i="40"/>
  <c r="AL57" i="40" s="1"/>
  <c r="AJ56" i="40"/>
  <c r="U56" i="40"/>
  <c r="AL56" i="40" s="1"/>
  <c r="AJ55" i="40"/>
  <c r="V55" i="40"/>
  <c r="J55" i="40"/>
  <c r="AK55" i="40" s="1"/>
  <c r="AM55" i="40" s="1"/>
  <c r="B55" i="40"/>
  <c r="AJ54" i="40"/>
  <c r="V54" i="40"/>
  <c r="J54" i="40"/>
  <c r="AK54" i="40" s="1"/>
  <c r="AM54" i="40" s="1"/>
  <c r="B54" i="40"/>
  <c r="AJ53" i="40"/>
  <c r="V53" i="40"/>
  <c r="J53" i="40"/>
  <c r="AK53" i="40" s="1"/>
  <c r="AM53" i="40" s="1"/>
  <c r="B53" i="40"/>
  <c r="AJ52" i="40"/>
  <c r="V52" i="40"/>
  <c r="J52" i="40"/>
  <c r="AK52" i="40" s="1"/>
  <c r="AM52" i="40" s="1"/>
  <c r="B52" i="40"/>
  <c r="AJ51" i="40"/>
  <c r="V51" i="40"/>
  <c r="J51" i="40"/>
  <c r="AK51" i="40" s="1"/>
  <c r="AM51" i="40" s="1"/>
  <c r="B51" i="40"/>
  <c r="AJ50" i="40"/>
  <c r="AK50" i="40" s="1"/>
  <c r="AM50" i="40" s="1"/>
  <c r="V50" i="40"/>
  <c r="J50" i="40"/>
  <c r="B50" i="40"/>
  <c r="AJ49" i="40"/>
  <c r="V49" i="40"/>
  <c r="J49" i="40"/>
  <c r="AK49" i="40" s="1"/>
  <c r="AM49" i="40" s="1"/>
  <c r="B49" i="40"/>
  <c r="AJ48" i="40"/>
  <c r="V48" i="40"/>
  <c r="J48" i="40"/>
  <c r="AK48" i="40" s="1"/>
  <c r="AM48" i="40" s="1"/>
  <c r="B48" i="40"/>
  <c r="AJ47" i="40"/>
  <c r="V47" i="40"/>
  <c r="AK47" i="40" s="1"/>
  <c r="AM47" i="40" s="1"/>
  <c r="J47" i="40"/>
  <c r="B47" i="40"/>
  <c r="AJ46" i="40"/>
  <c r="V46" i="40"/>
  <c r="J46" i="40"/>
  <c r="AK46" i="40" s="1"/>
  <c r="AM46" i="40" s="1"/>
  <c r="B46" i="40"/>
  <c r="AJ45" i="40"/>
  <c r="V45" i="40"/>
  <c r="J45" i="40"/>
  <c r="AK45" i="40" s="1"/>
  <c r="AM45" i="40" s="1"/>
  <c r="B45" i="40"/>
  <c r="AJ44" i="40"/>
  <c r="V44" i="40"/>
  <c r="J44" i="40"/>
  <c r="AK44" i="40" s="1"/>
  <c r="AM44" i="40" s="1"/>
  <c r="B44" i="40"/>
  <c r="AJ43" i="40"/>
  <c r="V43" i="40"/>
  <c r="J43" i="40"/>
  <c r="AK43" i="40" s="1"/>
  <c r="AM43" i="40" s="1"/>
  <c r="B43" i="40"/>
  <c r="AJ42" i="40"/>
  <c r="AK42" i="40" s="1"/>
  <c r="AM42" i="40" s="1"/>
  <c r="V42" i="40"/>
  <c r="J42" i="40"/>
  <c r="B42" i="40"/>
  <c r="AJ41" i="40"/>
  <c r="V41" i="40"/>
  <c r="J41" i="40"/>
  <c r="AK41" i="40" s="1"/>
  <c r="AM41" i="40" s="1"/>
  <c r="B41" i="40"/>
  <c r="AJ40" i="40"/>
  <c r="V40" i="40"/>
  <c r="J40" i="40"/>
  <c r="AK40" i="40" s="1"/>
  <c r="AM40" i="40" s="1"/>
  <c r="B40" i="40"/>
  <c r="AJ39" i="40"/>
  <c r="V39" i="40"/>
  <c r="AK39" i="40" s="1"/>
  <c r="AM39" i="40" s="1"/>
  <c r="J39" i="40"/>
  <c r="B39" i="40"/>
  <c r="AJ38" i="40"/>
  <c r="V38" i="40"/>
  <c r="J38" i="40"/>
  <c r="AK38" i="40" s="1"/>
  <c r="AM38" i="40" s="1"/>
  <c r="B38" i="40"/>
  <c r="AJ37" i="40"/>
  <c r="V37" i="40"/>
  <c r="J37" i="40"/>
  <c r="AK37" i="40" s="1"/>
  <c r="AM37" i="40" s="1"/>
  <c r="B37" i="40"/>
  <c r="AJ36" i="40"/>
  <c r="V36" i="40"/>
  <c r="J36" i="40"/>
  <c r="AK36" i="40" s="1"/>
  <c r="AM36" i="40" s="1"/>
  <c r="B36" i="40"/>
  <c r="AJ35" i="40"/>
  <c r="V35" i="40"/>
  <c r="J35" i="40"/>
  <c r="AK35" i="40" s="1"/>
  <c r="AM35" i="40" s="1"/>
  <c r="B35" i="40"/>
  <c r="AJ34" i="40"/>
  <c r="AK34" i="40" s="1"/>
  <c r="AM34" i="40" s="1"/>
  <c r="V34" i="40"/>
  <c r="J34" i="40"/>
  <c r="B34" i="40"/>
  <c r="AJ33" i="40"/>
  <c r="V33" i="40"/>
  <c r="J33" i="40"/>
  <c r="AK33" i="40" s="1"/>
  <c r="AM33" i="40" s="1"/>
  <c r="B33" i="40"/>
  <c r="AJ32" i="40"/>
  <c r="V32" i="40"/>
  <c r="J32" i="40"/>
  <c r="AK32" i="40" s="1"/>
  <c r="AM32" i="40" s="1"/>
  <c r="B32" i="40"/>
  <c r="AJ31" i="40"/>
  <c r="V31" i="40"/>
  <c r="AK31" i="40" s="1"/>
  <c r="AM31" i="40" s="1"/>
  <c r="J31" i="40"/>
  <c r="B31" i="40"/>
  <c r="AJ30" i="40"/>
  <c r="V30" i="40"/>
  <c r="J30" i="40"/>
  <c r="AK30" i="40" s="1"/>
  <c r="AM30" i="40" s="1"/>
  <c r="B30" i="40"/>
  <c r="AJ29" i="40"/>
  <c r="V29" i="40"/>
  <c r="J29" i="40"/>
  <c r="AK29" i="40" s="1"/>
  <c r="AM29" i="40" s="1"/>
  <c r="B29" i="40"/>
  <c r="AJ28" i="40"/>
  <c r="V28" i="40"/>
  <c r="J28" i="40"/>
  <c r="AK28" i="40" s="1"/>
  <c r="AM28" i="40" s="1"/>
  <c r="B28" i="40"/>
  <c r="AJ27" i="40"/>
  <c r="V27" i="40"/>
  <c r="J27" i="40"/>
  <c r="AK27" i="40" s="1"/>
  <c r="AM27" i="40" s="1"/>
  <c r="B27" i="40"/>
  <c r="AJ26" i="40"/>
  <c r="AK26" i="40" s="1"/>
  <c r="AM26" i="40" s="1"/>
  <c r="V26" i="40"/>
  <c r="J26" i="40"/>
  <c r="B26" i="40"/>
  <c r="AJ25" i="40"/>
  <c r="V25" i="40"/>
  <c r="J25" i="40"/>
  <c r="AK25" i="40" s="1"/>
  <c r="AM25" i="40" s="1"/>
  <c r="B25" i="40"/>
  <c r="AJ24" i="40"/>
  <c r="V24" i="40"/>
  <c r="J24" i="40"/>
  <c r="AK24" i="40" s="1"/>
  <c r="AM24" i="40" s="1"/>
  <c r="B24" i="40"/>
  <c r="AJ23" i="40"/>
  <c r="V23" i="40"/>
  <c r="J23" i="40"/>
  <c r="AK23" i="40" s="1"/>
  <c r="AM23" i="40" s="1"/>
  <c r="B23" i="40"/>
  <c r="AJ22" i="40"/>
  <c r="V22" i="40"/>
  <c r="J22" i="40"/>
  <c r="AK22" i="40" s="1"/>
  <c r="AM22" i="40" s="1"/>
  <c r="B22" i="40"/>
  <c r="AJ21" i="40"/>
  <c r="V21" i="40"/>
  <c r="J21" i="40"/>
  <c r="AK21" i="40" s="1"/>
  <c r="AM21" i="40" s="1"/>
  <c r="B21" i="40"/>
  <c r="AJ20" i="40"/>
  <c r="V20" i="40"/>
  <c r="J20" i="40"/>
  <c r="AK20" i="40" s="1"/>
  <c r="AM20" i="40" s="1"/>
  <c r="B20" i="40"/>
  <c r="AJ19" i="40"/>
  <c r="V19" i="40"/>
  <c r="J19" i="40"/>
  <c r="AK19" i="40" s="1"/>
  <c r="AM19" i="40" s="1"/>
  <c r="B19" i="40"/>
  <c r="AJ18" i="40"/>
  <c r="AK18" i="40" s="1"/>
  <c r="AM18" i="40" s="1"/>
  <c r="V18" i="40"/>
  <c r="J18" i="40"/>
  <c r="B18" i="40"/>
  <c r="AJ17" i="40"/>
  <c r="V17" i="40"/>
  <c r="J17" i="40"/>
  <c r="AK17" i="40" s="1"/>
  <c r="AM17" i="40" s="1"/>
  <c r="B17" i="40"/>
  <c r="AJ16" i="40"/>
  <c r="V16" i="40"/>
  <c r="J16" i="40"/>
  <c r="AK16" i="40" s="1"/>
  <c r="AM16" i="40" s="1"/>
  <c r="B16" i="40"/>
  <c r="AJ15" i="40"/>
  <c r="V15" i="40"/>
  <c r="J15" i="40"/>
  <c r="AK15" i="40" s="1"/>
  <c r="AM15" i="40" s="1"/>
  <c r="B15" i="40"/>
  <c r="AJ14" i="40"/>
  <c r="V14" i="40"/>
  <c r="J14" i="40"/>
  <c r="AK14" i="40" s="1"/>
  <c r="AM14" i="40" s="1"/>
  <c r="B14" i="40"/>
  <c r="AJ13" i="40"/>
  <c r="V13" i="40"/>
  <c r="J13" i="40"/>
  <c r="AK13" i="40" s="1"/>
  <c r="AM13" i="40" s="1"/>
  <c r="B13" i="40"/>
  <c r="AJ12" i="40"/>
  <c r="V12" i="40"/>
  <c r="J12" i="40"/>
  <c r="AK12" i="40" s="1"/>
  <c r="AM12" i="40" s="1"/>
  <c r="B12" i="40"/>
  <c r="AJ11" i="40"/>
  <c r="V11" i="40"/>
  <c r="J11" i="40"/>
  <c r="B11" i="40"/>
  <c r="AJ10" i="40"/>
  <c r="V10" i="40"/>
  <c r="J10" i="40"/>
  <c r="B10" i="40"/>
  <c r="AJ9" i="40"/>
  <c r="V9" i="40"/>
  <c r="J9" i="40"/>
  <c r="B9" i="40"/>
  <c r="C5" i="40"/>
  <c r="C4" i="40"/>
  <c r="C3" i="40"/>
  <c r="C2" i="40"/>
  <c r="AA1" i="40"/>
  <c r="A1" i="38"/>
  <c r="A1" i="18"/>
  <c r="C2" i="11"/>
  <c r="AK13" i="28"/>
  <c r="AK14" i="28"/>
  <c r="AK15" i="28"/>
  <c r="AK16" i="28"/>
  <c r="AK17" i="28"/>
  <c r="AK18" i="28"/>
  <c r="AK19" i="28"/>
  <c r="AK20" i="28"/>
  <c r="AK21" i="28"/>
  <c r="AK22" i="28"/>
  <c r="AK23" i="28"/>
  <c r="AK24" i="28"/>
  <c r="AK25" i="28"/>
  <c r="AK26" i="28"/>
  <c r="AK27" i="28"/>
  <c r="AK28" i="28"/>
  <c r="AK29" i="28"/>
  <c r="AK30" i="28"/>
  <c r="AK31" i="28"/>
  <c r="AK32" i="28"/>
  <c r="AK33" i="28"/>
  <c r="AK34" i="28"/>
  <c r="AK35" i="28"/>
  <c r="AK36" i="28"/>
  <c r="AK37" i="28"/>
  <c r="AK38" i="28"/>
  <c r="AK39" i="28"/>
  <c r="AK40" i="28"/>
  <c r="AK41" i="28"/>
  <c r="AK42" i="28"/>
  <c r="AK43" i="28"/>
  <c r="AK44" i="28"/>
  <c r="AK45" i="28"/>
  <c r="AK46" i="28"/>
  <c r="AK47" i="28"/>
  <c r="AK48" i="28"/>
  <c r="AK49" i="28"/>
  <c r="AK50" i="28"/>
  <c r="AK51" i="28"/>
  <c r="AK52" i="28"/>
  <c r="AK53" i="28"/>
  <c r="AK54" i="28"/>
  <c r="AK55" i="28"/>
  <c r="AK10" i="28"/>
  <c r="AK12" i="28"/>
  <c r="C5" i="37"/>
  <c r="A3" i="17"/>
  <c r="A2" i="17"/>
  <c r="AK9" i="40" l="1"/>
  <c r="AM9" i="40" s="1"/>
  <c r="G8" i="22" s="1"/>
  <c r="AK10" i="41"/>
  <c r="AM10" i="41" s="1"/>
  <c r="H9" i="22" s="1"/>
  <c r="AK9" i="41"/>
  <c r="AM9" i="41" s="1"/>
  <c r="H8" i="22" s="1"/>
  <c r="AK11" i="41"/>
  <c r="AM11" i="41" s="1"/>
  <c r="H10" i="22" s="1"/>
  <c r="AK10" i="40"/>
  <c r="AM10" i="40" s="1"/>
  <c r="G9" i="22" s="1"/>
  <c r="AK11" i="40"/>
  <c r="AM11" i="40" s="1"/>
  <c r="G10" i="22" s="1"/>
  <c r="I55" i="22"/>
  <c r="I56" i="22"/>
  <c r="I57" i="22"/>
  <c r="D2" i="22"/>
  <c r="A3" i="22"/>
  <c r="AA1" i="28"/>
  <c r="H27" i="37"/>
  <c r="G27" i="37"/>
  <c r="F27" i="37"/>
  <c r="E27" i="37"/>
  <c r="H26" i="37"/>
  <c r="G26" i="37"/>
  <c r="F26" i="37"/>
  <c r="E26" i="37"/>
  <c r="H25" i="37"/>
  <c r="G25" i="37"/>
  <c r="F25" i="37"/>
  <c r="E25" i="37"/>
  <c r="H24" i="37"/>
  <c r="G24" i="37"/>
  <c r="F24" i="37"/>
  <c r="G17" i="37"/>
  <c r="E24" i="37"/>
  <c r="H23" i="37"/>
  <c r="G23" i="37"/>
  <c r="F23" i="37"/>
  <c r="E23" i="37"/>
  <c r="H22" i="37"/>
  <c r="G22" i="37"/>
  <c r="F22" i="37"/>
  <c r="E22" i="37"/>
  <c r="H21" i="37"/>
  <c r="G21" i="37"/>
  <c r="F21" i="37"/>
  <c r="E21" i="37"/>
  <c r="H20" i="37"/>
  <c r="G20" i="37"/>
  <c r="E20" i="37"/>
  <c r="F20" i="37"/>
  <c r="H19" i="37"/>
  <c r="G19" i="37"/>
  <c r="F19" i="37"/>
  <c r="E19" i="37"/>
  <c r="H18" i="37"/>
  <c r="G18" i="37"/>
  <c r="F18" i="37"/>
  <c r="E18" i="37"/>
  <c r="AM60" i="41" l="1"/>
  <c r="AM61" i="41" s="1"/>
  <c r="AM64" i="41" s="1"/>
  <c r="AM60" i="40"/>
  <c r="AM63" i="40" s="1"/>
  <c r="H17" i="37"/>
  <c r="F17" i="37"/>
  <c r="E17" i="37"/>
  <c r="H16" i="37"/>
  <c r="G16" i="37"/>
  <c r="F16" i="37"/>
  <c r="E16" i="37"/>
  <c r="H15" i="37"/>
  <c r="G15" i="37"/>
  <c r="F15" i="37"/>
  <c r="E15" i="37"/>
  <c r="D11" i="37"/>
  <c r="D10" i="37"/>
  <c r="AM63" i="41" l="1"/>
  <c r="AM62" i="41"/>
  <c r="AM65" i="41" s="1"/>
  <c r="AM62" i="40"/>
  <c r="AM65" i="40" s="1"/>
  <c r="AM61" i="40"/>
  <c r="AM64" i="40" s="1"/>
  <c r="E28" i="37"/>
  <c r="F28" i="37"/>
  <c r="G28" i="37"/>
  <c r="H28" i="37"/>
  <c r="D10" i="36" l="1"/>
  <c r="D11" i="36"/>
  <c r="D12" i="36"/>
  <c r="D13" i="36"/>
  <c r="D14" i="36"/>
  <c r="D15" i="36"/>
  <c r="D16" i="36"/>
  <c r="D17" i="36"/>
  <c r="D18" i="36"/>
  <c r="D19" i="36"/>
  <c r="D20" i="36"/>
  <c r="D21" i="36"/>
  <c r="D22" i="36"/>
  <c r="D23" i="36"/>
  <c r="D24" i="36"/>
  <c r="D25" i="36"/>
  <c r="D26" i="36"/>
  <c r="D27" i="36"/>
  <c r="D28" i="36"/>
  <c r="D29" i="36"/>
  <c r="D30" i="36"/>
  <c r="D31" i="36"/>
  <c r="D32" i="36"/>
  <c r="D33" i="36"/>
  <c r="D34" i="36"/>
  <c r="D35" i="36"/>
  <c r="D36" i="36"/>
  <c r="D37" i="36"/>
  <c r="D38" i="36"/>
  <c r="D39" i="36"/>
  <c r="D40" i="36"/>
  <c r="D41" i="36"/>
  <c r="D42" i="36"/>
  <c r="D43" i="36"/>
  <c r="D44" i="36"/>
  <c r="D45" i="36"/>
  <c r="D46" i="36"/>
  <c r="D47" i="36"/>
  <c r="D48" i="36"/>
  <c r="D49" i="36"/>
  <c r="D50" i="36"/>
  <c r="D51" i="36"/>
  <c r="D52" i="36"/>
  <c r="D53" i="36"/>
  <c r="D54" i="36"/>
  <c r="D55" i="36"/>
  <c r="F56" i="36"/>
  <c r="F55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F33" i="36"/>
  <c r="F34" i="36"/>
  <c r="F35" i="36"/>
  <c r="F36" i="36"/>
  <c r="F37" i="36"/>
  <c r="F38" i="36"/>
  <c r="F39" i="36"/>
  <c r="F40" i="36"/>
  <c r="F41" i="36"/>
  <c r="F42" i="36"/>
  <c r="F43" i="36"/>
  <c r="F44" i="36"/>
  <c r="F45" i="36"/>
  <c r="F46" i="36"/>
  <c r="F47" i="36"/>
  <c r="F48" i="36"/>
  <c r="F49" i="36"/>
  <c r="F50" i="36"/>
  <c r="F51" i="36"/>
  <c r="F52" i="36"/>
  <c r="F53" i="36"/>
  <c r="F54" i="36"/>
  <c r="F8" i="36"/>
  <c r="F7" i="36"/>
  <c r="D7" i="36"/>
  <c r="D56" i="36"/>
  <c r="D9" i="36"/>
  <c r="D8" i="36"/>
  <c r="B7" i="36"/>
  <c r="G11" i="37" l="1"/>
  <c r="B56" i="36" l="1"/>
  <c r="B57" i="24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8" i="36"/>
  <c r="B9" i="24"/>
  <c r="B8" i="24"/>
  <c r="F3" i="36"/>
  <c r="F2" i="36"/>
  <c r="C3" i="36"/>
  <c r="C2" i="36"/>
  <c r="R3" i="36"/>
  <c r="R2" i="36"/>
  <c r="B47" i="32" l="1"/>
  <c r="B46" i="32"/>
  <c r="B45" i="32"/>
  <c r="B44" i="32"/>
  <c r="B43" i="32"/>
  <c r="B42" i="32"/>
  <c r="B41" i="32"/>
  <c r="B40" i="32"/>
  <c r="B39" i="32"/>
  <c r="B38" i="32"/>
  <c r="B37" i="32"/>
  <c r="B36" i="32"/>
  <c r="B35" i="32"/>
  <c r="B34" i="32"/>
  <c r="B33" i="32"/>
  <c r="B32" i="32"/>
  <c r="B31" i="32"/>
  <c r="B30" i="32"/>
  <c r="B29" i="32"/>
  <c r="B28" i="32"/>
  <c r="B27" i="32"/>
  <c r="B26" i="32"/>
  <c r="B25" i="32"/>
  <c r="B24" i="32"/>
  <c r="B23" i="32"/>
  <c r="B22" i="32"/>
  <c r="B21" i="32"/>
  <c r="B20" i="32"/>
  <c r="B19" i="32"/>
  <c r="B18" i="32"/>
  <c r="B17" i="32"/>
  <c r="B16" i="32"/>
  <c r="B15" i="32"/>
  <c r="B14" i="32"/>
  <c r="B13" i="32"/>
  <c r="B12" i="32"/>
  <c r="B11" i="32"/>
  <c r="B10" i="32"/>
  <c r="B9" i="32"/>
  <c r="B8" i="32"/>
  <c r="D9" i="37" s="1"/>
  <c r="A2" i="32"/>
  <c r="C6" i="32"/>
  <c r="C5" i="32"/>
  <c r="C4" i="32"/>
  <c r="BD47" i="32"/>
  <c r="AZ47" i="32"/>
  <c r="AV47" i="32"/>
  <c r="AR47" i="32"/>
  <c r="AN47" i="32"/>
  <c r="AJ47" i="32"/>
  <c r="AF47" i="32"/>
  <c r="AB47" i="32"/>
  <c r="X47" i="32"/>
  <c r="T47" i="32"/>
  <c r="P47" i="32"/>
  <c r="L47" i="32"/>
  <c r="H47" i="32"/>
  <c r="BD46" i="32"/>
  <c r="AZ46" i="32"/>
  <c r="AV46" i="32"/>
  <c r="AR46" i="32"/>
  <c r="AN46" i="32"/>
  <c r="AJ46" i="32"/>
  <c r="AF46" i="32"/>
  <c r="AB46" i="32"/>
  <c r="X46" i="32"/>
  <c r="T46" i="32"/>
  <c r="P46" i="32"/>
  <c r="L46" i="32"/>
  <c r="H46" i="32"/>
  <c r="BD45" i="32"/>
  <c r="AZ45" i="32"/>
  <c r="AV45" i="32"/>
  <c r="AR45" i="32"/>
  <c r="AN45" i="32"/>
  <c r="AJ45" i="32"/>
  <c r="AF45" i="32"/>
  <c r="AB45" i="32"/>
  <c r="X45" i="32"/>
  <c r="T45" i="32"/>
  <c r="P45" i="32"/>
  <c r="L45" i="32"/>
  <c r="H45" i="32"/>
  <c r="BD44" i="32"/>
  <c r="AZ44" i="32"/>
  <c r="AV44" i="32"/>
  <c r="AR44" i="32"/>
  <c r="AN44" i="32"/>
  <c r="AJ44" i="32"/>
  <c r="AF44" i="32"/>
  <c r="AB44" i="32"/>
  <c r="X44" i="32"/>
  <c r="T44" i="32"/>
  <c r="P44" i="32"/>
  <c r="L44" i="32"/>
  <c r="H44" i="32"/>
  <c r="BD43" i="32"/>
  <c r="AZ43" i="32"/>
  <c r="AV43" i="32"/>
  <c r="AR43" i="32"/>
  <c r="AN43" i="32"/>
  <c r="AJ43" i="32"/>
  <c r="AF43" i="32"/>
  <c r="AB43" i="32"/>
  <c r="X43" i="32"/>
  <c r="T43" i="32"/>
  <c r="P43" i="32"/>
  <c r="L43" i="32"/>
  <c r="H43" i="32"/>
  <c r="BD42" i="32"/>
  <c r="AZ42" i="32"/>
  <c r="AV42" i="32"/>
  <c r="AR42" i="32"/>
  <c r="AN42" i="32"/>
  <c r="AJ42" i="32"/>
  <c r="AF42" i="32"/>
  <c r="AB42" i="32"/>
  <c r="X42" i="32"/>
  <c r="T42" i="32"/>
  <c r="P42" i="32"/>
  <c r="L42" i="32"/>
  <c r="H42" i="32"/>
  <c r="BD41" i="32"/>
  <c r="AZ41" i="32"/>
  <c r="AV41" i="32"/>
  <c r="AR41" i="32"/>
  <c r="AN41" i="32"/>
  <c r="AJ41" i="32"/>
  <c r="AF41" i="32"/>
  <c r="AB41" i="32"/>
  <c r="X41" i="32"/>
  <c r="T41" i="32"/>
  <c r="P41" i="32"/>
  <c r="L41" i="32"/>
  <c r="H41" i="32"/>
  <c r="BD40" i="32"/>
  <c r="AZ40" i="32"/>
  <c r="AV40" i="32"/>
  <c r="AR40" i="32"/>
  <c r="AN40" i="32"/>
  <c r="AJ40" i="32"/>
  <c r="AF40" i="32"/>
  <c r="AB40" i="32"/>
  <c r="X40" i="32"/>
  <c r="T40" i="32"/>
  <c r="P40" i="32"/>
  <c r="L40" i="32"/>
  <c r="H40" i="32"/>
  <c r="BD39" i="32"/>
  <c r="AZ39" i="32"/>
  <c r="AV39" i="32"/>
  <c r="AR39" i="32"/>
  <c r="AN39" i="32"/>
  <c r="AJ39" i="32"/>
  <c r="AF39" i="32"/>
  <c r="AB39" i="32"/>
  <c r="X39" i="32"/>
  <c r="T39" i="32"/>
  <c r="P39" i="32"/>
  <c r="L39" i="32"/>
  <c r="H39" i="32"/>
  <c r="BD38" i="32"/>
  <c r="AZ38" i="32"/>
  <c r="AV38" i="32"/>
  <c r="AR38" i="32"/>
  <c r="AN38" i="32"/>
  <c r="AJ38" i="32"/>
  <c r="AF38" i="32"/>
  <c r="AB38" i="32"/>
  <c r="X38" i="32"/>
  <c r="T38" i="32"/>
  <c r="P38" i="32"/>
  <c r="L38" i="32"/>
  <c r="H38" i="32"/>
  <c r="BD37" i="32"/>
  <c r="AZ37" i="32"/>
  <c r="AV37" i="32"/>
  <c r="AR37" i="32"/>
  <c r="AN37" i="32"/>
  <c r="AJ37" i="32"/>
  <c r="AF37" i="32"/>
  <c r="AB37" i="32"/>
  <c r="X37" i="32"/>
  <c r="T37" i="32"/>
  <c r="P37" i="32"/>
  <c r="L37" i="32"/>
  <c r="H37" i="32"/>
  <c r="BD36" i="32"/>
  <c r="AZ36" i="32"/>
  <c r="AV36" i="32"/>
  <c r="AR36" i="32"/>
  <c r="AN36" i="32"/>
  <c r="AJ36" i="32"/>
  <c r="AF36" i="32"/>
  <c r="AB36" i="32"/>
  <c r="X36" i="32"/>
  <c r="T36" i="32"/>
  <c r="P36" i="32"/>
  <c r="L36" i="32"/>
  <c r="H36" i="32"/>
  <c r="BD35" i="32"/>
  <c r="AZ35" i="32"/>
  <c r="AV35" i="32"/>
  <c r="AR35" i="32"/>
  <c r="AN35" i="32"/>
  <c r="AJ35" i="32"/>
  <c r="AF35" i="32"/>
  <c r="AB35" i="32"/>
  <c r="X35" i="32"/>
  <c r="T35" i="32"/>
  <c r="P35" i="32"/>
  <c r="L35" i="32"/>
  <c r="H35" i="32"/>
  <c r="BD34" i="32"/>
  <c r="AZ34" i="32"/>
  <c r="AV34" i="32"/>
  <c r="AR34" i="32"/>
  <c r="AN34" i="32"/>
  <c r="AJ34" i="32"/>
  <c r="AF34" i="32"/>
  <c r="AB34" i="32"/>
  <c r="X34" i="32"/>
  <c r="T34" i="32"/>
  <c r="P34" i="32"/>
  <c r="L34" i="32"/>
  <c r="H34" i="32"/>
  <c r="BD33" i="32"/>
  <c r="AZ33" i="32"/>
  <c r="AV33" i="32"/>
  <c r="AR33" i="32"/>
  <c r="AN33" i="32"/>
  <c r="AJ33" i="32"/>
  <c r="AF33" i="32"/>
  <c r="AB33" i="32"/>
  <c r="X33" i="32"/>
  <c r="T33" i="32"/>
  <c r="P33" i="32"/>
  <c r="L33" i="32"/>
  <c r="H33" i="32"/>
  <c r="BD32" i="32"/>
  <c r="AZ32" i="32"/>
  <c r="AV32" i="32"/>
  <c r="AR32" i="32"/>
  <c r="AN32" i="32"/>
  <c r="AJ32" i="32"/>
  <c r="AF32" i="32"/>
  <c r="AB32" i="32"/>
  <c r="X32" i="32"/>
  <c r="T32" i="32"/>
  <c r="P32" i="32"/>
  <c r="L32" i="32"/>
  <c r="H32" i="32"/>
  <c r="BD31" i="32"/>
  <c r="AZ31" i="32"/>
  <c r="AV31" i="32"/>
  <c r="AR31" i="32"/>
  <c r="AN31" i="32"/>
  <c r="AJ31" i="32"/>
  <c r="AF31" i="32"/>
  <c r="AB31" i="32"/>
  <c r="X31" i="32"/>
  <c r="T31" i="32"/>
  <c r="P31" i="32"/>
  <c r="L31" i="32"/>
  <c r="H31" i="32"/>
  <c r="BD30" i="32"/>
  <c r="AZ30" i="32"/>
  <c r="AV30" i="32"/>
  <c r="AR30" i="32"/>
  <c r="AN30" i="32"/>
  <c r="AJ30" i="32"/>
  <c r="AF30" i="32"/>
  <c r="AB30" i="32"/>
  <c r="X30" i="32"/>
  <c r="T30" i="32"/>
  <c r="P30" i="32"/>
  <c r="L30" i="32"/>
  <c r="H30" i="32"/>
  <c r="BD29" i="32"/>
  <c r="AZ29" i="32"/>
  <c r="AV29" i="32"/>
  <c r="AR29" i="32"/>
  <c r="AN29" i="32"/>
  <c r="AJ29" i="32"/>
  <c r="AF29" i="32"/>
  <c r="AB29" i="32"/>
  <c r="X29" i="32"/>
  <c r="T29" i="32"/>
  <c r="P29" i="32"/>
  <c r="L29" i="32"/>
  <c r="H29" i="32"/>
  <c r="BD28" i="32"/>
  <c r="AZ28" i="32"/>
  <c r="AV28" i="32"/>
  <c r="AR28" i="32"/>
  <c r="AN28" i="32"/>
  <c r="AJ28" i="32"/>
  <c r="AF28" i="32"/>
  <c r="AB28" i="32"/>
  <c r="X28" i="32"/>
  <c r="T28" i="32"/>
  <c r="P28" i="32"/>
  <c r="L28" i="32"/>
  <c r="H28" i="32"/>
  <c r="BD27" i="32"/>
  <c r="AZ27" i="32"/>
  <c r="AV27" i="32"/>
  <c r="AR27" i="32"/>
  <c r="AN27" i="32"/>
  <c r="AJ27" i="32"/>
  <c r="AF27" i="32"/>
  <c r="AB27" i="32"/>
  <c r="X27" i="32"/>
  <c r="T27" i="32"/>
  <c r="P27" i="32"/>
  <c r="L27" i="32"/>
  <c r="H27" i="32"/>
  <c r="BD26" i="32"/>
  <c r="AZ26" i="32"/>
  <c r="AV26" i="32"/>
  <c r="AR26" i="32"/>
  <c r="AN26" i="32"/>
  <c r="AJ26" i="32"/>
  <c r="AF26" i="32"/>
  <c r="AB26" i="32"/>
  <c r="X26" i="32"/>
  <c r="T26" i="32"/>
  <c r="P26" i="32"/>
  <c r="L26" i="32"/>
  <c r="H26" i="32"/>
  <c r="BD25" i="32"/>
  <c r="AZ25" i="32"/>
  <c r="AV25" i="32"/>
  <c r="AR25" i="32"/>
  <c r="AN25" i="32"/>
  <c r="AJ25" i="32"/>
  <c r="AF25" i="32"/>
  <c r="AB25" i="32"/>
  <c r="X25" i="32"/>
  <c r="T25" i="32"/>
  <c r="P25" i="32"/>
  <c r="L25" i="32"/>
  <c r="H25" i="32"/>
  <c r="BD24" i="32"/>
  <c r="AZ24" i="32"/>
  <c r="AV24" i="32"/>
  <c r="AR24" i="32"/>
  <c r="AN24" i="32"/>
  <c r="AJ24" i="32"/>
  <c r="AF24" i="32"/>
  <c r="AB24" i="32"/>
  <c r="X24" i="32"/>
  <c r="T24" i="32"/>
  <c r="P24" i="32"/>
  <c r="L24" i="32"/>
  <c r="H24" i="32"/>
  <c r="BD23" i="32"/>
  <c r="AZ23" i="32"/>
  <c r="AV23" i="32"/>
  <c r="AR23" i="32"/>
  <c r="AN23" i="32"/>
  <c r="AJ23" i="32"/>
  <c r="AF23" i="32"/>
  <c r="AB23" i="32"/>
  <c r="X23" i="32"/>
  <c r="T23" i="32"/>
  <c r="P23" i="32"/>
  <c r="L23" i="32"/>
  <c r="H23" i="32"/>
  <c r="BD22" i="32"/>
  <c r="AZ22" i="32"/>
  <c r="AV22" i="32"/>
  <c r="AR22" i="32"/>
  <c r="AN22" i="32"/>
  <c r="AJ22" i="32"/>
  <c r="AF22" i="32"/>
  <c r="AB22" i="32"/>
  <c r="X22" i="32"/>
  <c r="T22" i="32"/>
  <c r="P22" i="32"/>
  <c r="L22" i="32"/>
  <c r="H22" i="32"/>
  <c r="BD21" i="32"/>
  <c r="AZ21" i="32"/>
  <c r="AV21" i="32"/>
  <c r="AR21" i="32"/>
  <c r="AN21" i="32"/>
  <c r="AJ21" i="32"/>
  <c r="AF21" i="32"/>
  <c r="AB21" i="32"/>
  <c r="X21" i="32"/>
  <c r="T21" i="32"/>
  <c r="P21" i="32"/>
  <c r="L21" i="32"/>
  <c r="H21" i="32"/>
  <c r="BD20" i="32"/>
  <c r="AZ20" i="32"/>
  <c r="AV20" i="32"/>
  <c r="AR20" i="32"/>
  <c r="AN20" i="32"/>
  <c r="AJ20" i="32"/>
  <c r="AF20" i="32"/>
  <c r="AB20" i="32"/>
  <c r="X20" i="32"/>
  <c r="T20" i="32"/>
  <c r="P20" i="32"/>
  <c r="L20" i="32"/>
  <c r="H20" i="32"/>
  <c r="BD19" i="32"/>
  <c r="AZ19" i="32"/>
  <c r="AV19" i="32"/>
  <c r="AR19" i="32"/>
  <c r="AN19" i="32"/>
  <c r="AJ19" i="32"/>
  <c r="AF19" i="32"/>
  <c r="AB19" i="32"/>
  <c r="X19" i="32"/>
  <c r="T19" i="32"/>
  <c r="P19" i="32"/>
  <c r="L19" i="32"/>
  <c r="H19" i="32"/>
  <c r="BD18" i="32"/>
  <c r="AZ18" i="32"/>
  <c r="AV18" i="32"/>
  <c r="AR18" i="32"/>
  <c r="AN18" i="32"/>
  <c r="AJ18" i="32"/>
  <c r="AF18" i="32"/>
  <c r="AB18" i="32"/>
  <c r="X18" i="32"/>
  <c r="T18" i="32"/>
  <c r="P18" i="32"/>
  <c r="L18" i="32"/>
  <c r="H18" i="32"/>
  <c r="BD17" i="32"/>
  <c r="AZ17" i="32"/>
  <c r="AV17" i="32"/>
  <c r="AR17" i="32"/>
  <c r="AN17" i="32"/>
  <c r="AJ17" i="32"/>
  <c r="AF17" i="32"/>
  <c r="AB17" i="32"/>
  <c r="X17" i="32"/>
  <c r="T17" i="32"/>
  <c r="P17" i="32"/>
  <c r="L17" i="32"/>
  <c r="H17" i="32"/>
  <c r="BD16" i="32"/>
  <c r="AZ16" i="32"/>
  <c r="AV16" i="32"/>
  <c r="AR16" i="32"/>
  <c r="AN16" i="32"/>
  <c r="AJ16" i="32"/>
  <c r="AF16" i="32"/>
  <c r="AB16" i="32"/>
  <c r="X16" i="32"/>
  <c r="T16" i="32"/>
  <c r="P16" i="32"/>
  <c r="L16" i="32"/>
  <c r="H16" i="32"/>
  <c r="BD15" i="32"/>
  <c r="AZ15" i="32"/>
  <c r="AV15" i="32"/>
  <c r="AR15" i="32"/>
  <c r="AN15" i="32"/>
  <c r="AJ15" i="32"/>
  <c r="AF15" i="32"/>
  <c r="AB15" i="32"/>
  <c r="X15" i="32"/>
  <c r="T15" i="32"/>
  <c r="P15" i="32"/>
  <c r="L15" i="32"/>
  <c r="H15" i="32"/>
  <c r="BD14" i="32"/>
  <c r="AZ14" i="32"/>
  <c r="AV14" i="32"/>
  <c r="AR14" i="32"/>
  <c r="AN14" i="32"/>
  <c r="AJ14" i="32"/>
  <c r="AF14" i="32"/>
  <c r="AB14" i="32"/>
  <c r="X14" i="32"/>
  <c r="T14" i="32"/>
  <c r="P14" i="32"/>
  <c r="L14" i="32"/>
  <c r="H14" i="32"/>
  <c r="BD13" i="32"/>
  <c r="AZ13" i="32"/>
  <c r="AV13" i="32"/>
  <c r="AR13" i="32"/>
  <c r="AN13" i="32"/>
  <c r="AJ13" i="32"/>
  <c r="AF13" i="32"/>
  <c r="AB13" i="32"/>
  <c r="X13" i="32"/>
  <c r="T13" i="32"/>
  <c r="P13" i="32"/>
  <c r="L13" i="32"/>
  <c r="H13" i="32"/>
  <c r="BD12" i="32"/>
  <c r="AZ12" i="32"/>
  <c r="AV12" i="32"/>
  <c r="AR12" i="32"/>
  <c r="AN12" i="32"/>
  <c r="AJ12" i="32"/>
  <c r="AF12" i="32"/>
  <c r="AB12" i="32"/>
  <c r="X12" i="32"/>
  <c r="T12" i="32"/>
  <c r="P12" i="32"/>
  <c r="L12" i="32"/>
  <c r="H12" i="32"/>
  <c r="BD11" i="32"/>
  <c r="AZ11" i="32"/>
  <c r="AV11" i="32"/>
  <c r="AR11" i="32"/>
  <c r="AN11" i="32"/>
  <c r="AJ11" i="32"/>
  <c r="AF11" i="32"/>
  <c r="AB11" i="32"/>
  <c r="X11" i="32"/>
  <c r="T11" i="32"/>
  <c r="P11" i="32"/>
  <c r="L11" i="32"/>
  <c r="H11" i="32"/>
  <c r="BD10" i="32"/>
  <c r="AZ10" i="32"/>
  <c r="AV10" i="32"/>
  <c r="AR10" i="32"/>
  <c r="AN10" i="32"/>
  <c r="AJ10" i="32"/>
  <c r="AF10" i="32"/>
  <c r="AB10" i="32"/>
  <c r="X10" i="32"/>
  <c r="T10" i="32"/>
  <c r="P10" i="32"/>
  <c r="L10" i="32"/>
  <c r="H10" i="32"/>
  <c r="BD9" i="32"/>
  <c r="AZ9" i="32"/>
  <c r="AV9" i="32"/>
  <c r="AR9" i="32"/>
  <c r="AN9" i="32"/>
  <c r="AJ9" i="32"/>
  <c r="AF9" i="32"/>
  <c r="AB9" i="32"/>
  <c r="X9" i="32"/>
  <c r="T9" i="32"/>
  <c r="P9" i="32"/>
  <c r="L9" i="32"/>
  <c r="H9" i="32"/>
  <c r="BD8" i="32"/>
  <c r="AZ8" i="32"/>
  <c r="AV8" i="32"/>
  <c r="AR8" i="32"/>
  <c r="AN8" i="32"/>
  <c r="AJ8" i="32"/>
  <c r="AF8" i="32"/>
  <c r="AB8" i="32"/>
  <c r="X8" i="32"/>
  <c r="T8" i="32"/>
  <c r="P8" i="32"/>
  <c r="L8" i="32"/>
  <c r="H8" i="32"/>
  <c r="A3" i="19"/>
  <c r="C28" i="31"/>
  <c r="C27" i="31"/>
  <c r="C26" i="31"/>
  <c r="C25" i="31"/>
  <c r="C17" i="31"/>
  <c r="C16" i="31"/>
  <c r="C15" i="31"/>
  <c r="C14" i="31"/>
  <c r="C6" i="31"/>
  <c r="C5" i="31"/>
  <c r="C4" i="31"/>
  <c r="C3" i="31"/>
  <c r="AJ58" i="28" l="1"/>
  <c r="U58" i="28"/>
  <c r="AJ57" i="28"/>
  <c r="U57" i="28"/>
  <c r="AL57" i="28" s="1"/>
  <c r="AJ56" i="28"/>
  <c r="U56" i="28"/>
  <c r="AJ55" i="28"/>
  <c r="V55" i="28"/>
  <c r="J55" i="28"/>
  <c r="B55" i="28"/>
  <c r="AJ54" i="28"/>
  <c r="V54" i="28"/>
  <c r="J54" i="28"/>
  <c r="B54" i="28"/>
  <c r="AJ53" i="28"/>
  <c r="V53" i="28"/>
  <c r="J53" i="28"/>
  <c r="B53" i="28"/>
  <c r="AJ52" i="28"/>
  <c r="V52" i="28"/>
  <c r="J52" i="28"/>
  <c r="B52" i="28"/>
  <c r="AJ51" i="28"/>
  <c r="V51" i="28"/>
  <c r="J51" i="28"/>
  <c r="B51" i="28"/>
  <c r="AJ50" i="28"/>
  <c r="V50" i="28"/>
  <c r="J50" i="28"/>
  <c r="B50" i="28"/>
  <c r="AJ49" i="28"/>
  <c r="V49" i="28"/>
  <c r="J49" i="28"/>
  <c r="B49" i="28"/>
  <c r="AJ48" i="28"/>
  <c r="V48" i="28"/>
  <c r="J48" i="28"/>
  <c r="B48" i="28"/>
  <c r="AJ47" i="28"/>
  <c r="V47" i="28"/>
  <c r="J47" i="28"/>
  <c r="B47" i="28"/>
  <c r="AJ46" i="28"/>
  <c r="V46" i="28"/>
  <c r="J46" i="28"/>
  <c r="B46" i="28"/>
  <c r="AJ45" i="28"/>
  <c r="V45" i="28"/>
  <c r="J45" i="28"/>
  <c r="B45" i="28"/>
  <c r="AJ44" i="28"/>
  <c r="V44" i="28"/>
  <c r="J44" i="28"/>
  <c r="B44" i="28"/>
  <c r="AJ43" i="28"/>
  <c r="V43" i="28"/>
  <c r="J43" i="28"/>
  <c r="B43" i="28"/>
  <c r="AJ42" i="28"/>
  <c r="V42" i="28"/>
  <c r="J42" i="28"/>
  <c r="B42" i="28"/>
  <c r="AJ41" i="28"/>
  <c r="V41" i="28"/>
  <c r="J41" i="28"/>
  <c r="B41" i="28"/>
  <c r="AJ40" i="28"/>
  <c r="V40" i="28"/>
  <c r="J40" i="28"/>
  <c r="B40" i="28"/>
  <c r="AJ39" i="28"/>
  <c r="V39" i="28"/>
  <c r="J39" i="28"/>
  <c r="B39" i="28"/>
  <c r="AJ38" i="28"/>
  <c r="V38" i="28"/>
  <c r="J38" i="28"/>
  <c r="B38" i="28"/>
  <c r="AJ37" i="28"/>
  <c r="V37" i="28"/>
  <c r="J37" i="28"/>
  <c r="B37" i="28"/>
  <c r="AJ36" i="28"/>
  <c r="V36" i="28"/>
  <c r="J36" i="28"/>
  <c r="B36" i="28"/>
  <c r="AJ35" i="28"/>
  <c r="V35" i="28"/>
  <c r="J35" i="28"/>
  <c r="B35" i="28"/>
  <c r="AJ34" i="28"/>
  <c r="V34" i="28"/>
  <c r="J34" i="28"/>
  <c r="B34" i="28"/>
  <c r="AJ33" i="28"/>
  <c r="V33" i="28"/>
  <c r="J33" i="28"/>
  <c r="B33" i="28"/>
  <c r="AJ32" i="28"/>
  <c r="V32" i="28"/>
  <c r="J32" i="28"/>
  <c r="B32" i="28"/>
  <c r="AJ31" i="28"/>
  <c r="V31" i="28"/>
  <c r="J31" i="28"/>
  <c r="B31" i="28"/>
  <c r="AJ30" i="28"/>
  <c r="V30" i="28"/>
  <c r="J30" i="28"/>
  <c r="B30" i="28"/>
  <c r="AJ29" i="28"/>
  <c r="V29" i="28"/>
  <c r="J29" i="28"/>
  <c r="B29" i="28"/>
  <c r="AJ28" i="28"/>
  <c r="V28" i="28"/>
  <c r="J28" i="28"/>
  <c r="B28" i="28"/>
  <c r="AJ27" i="28"/>
  <c r="V27" i="28"/>
  <c r="J27" i="28"/>
  <c r="B27" i="28"/>
  <c r="AJ26" i="28"/>
  <c r="V26" i="28"/>
  <c r="J26" i="28"/>
  <c r="B26" i="28"/>
  <c r="AJ25" i="28"/>
  <c r="V25" i="28"/>
  <c r="J25" i="28"/>
  <c r="B25" i="28"/>
  <c r="AJ24" i="28"/>
  <c r="V24" i="28"/>
  <c r="J24" i="28"/>
  <c r="B24" i="28"/>
  <c r="AJ23" i="28"/>
  <c r="V23" i="28"/>
  <c r="J23" i="28"/>
  <c r="B23" i="28"/>
  <c r="AJ22" i="28"/>
  <c r="V22" i="28"/>
  <c r="J22" i="28"/>
  <c r="B22" i="28"/>
  <c r="AJ21" i="28"/>
  <c r="V21" i="28"/>
  <c r="J21" i="28"/>
  <c r="B21" i="28"/>
  <c r="AJ20" i="28"/>
  <c r="V20" i="28"/>
  <c r="J20" i="28"/>
  <c r="B20" i="28"/>
  <c r="AJ19" i="28"/>
  <c r="V19" i="28"/>
  <c r="J19" i="28"/>
  <c r="B19" i="28"/>
  <c r="AJ18" i="28"/>
  <c r="V18" i="28"/>
  <c r="J18" i="28"/>
  <c r="B18" i="28"/>
  <c r="AJ17" i="28"/>
  <c r="V17" i="28"/>
  <c r="J17" i="28"/>
  <c r="B17" i="28"/>
  <c r="AJ16" i="28"/>
  <c r="V16" i="28"/>
  <c r="J16" i="28"/>
  <c r="B16" i="28"/>
  <c r="AJ15" i="28"/>
  <c r="V15" i="28"/>
  <c r="J15" i="28"/>
  <c r="B15" i="28"/>
  <c r="AJ14" i="28"/>
  <c r="V14" i="28"/>
  <c r="J14" i="28"/>
  <c r="B14" i="28"/>
  <c r="AJ13" i="28"/>
  <c r="V13" i="28"/>
  <c r="J13" i="28"/>
  <c r="B13" i="28"/>
  <c r="AJ12" i="28"/>
  <c r="V12" i="28"/>
  <c r="J12" i="28"/>
  <c r="B12" i="28"/>
  <c r="AJ11" i="28"/>
  <c r="V11" i="28"/>
  <c r="J11" i="28"/>
  <c r="B11" i="28"/>
  <c r="AJ10" i="28"/>
  <c r="V10" i="28"/>
  <c r="J10" i="28"/>
  <c r="B10" i="28"/>
  <c r="AJ9" i="28"/>
  <c r="V9" i="28"/>
  <c r="J9" i="28"/>
  <c r="B9" i="28"/>
  <c r="C5" i="28"/>
  <c r="C4" i="28"/>
  <c r="C3" i="28"/>
  <c r="C2" i="28"/>
  <c r="AK11" i="28" l="1"/>
  <c r="AM31" i="28"/>
  <c r="F30" i="22" s="1"/>
  <c r="AM21" i="28"/>
  <c r="F20" i="22" s="1"/>
  <c r="AK9" i="28"/>
  <c r="AM13" i="28"/>
  <c r="F12" i="22" s="1"/>
  <c r="AM17" i="28"/>
  <c r="F16" i="22" s="1"/>
  <c r="AM25" i="28"/>
  <c r="F24" i="22" s="1"/>
  <c r="AM37" i="28"/>
  <c r="F36" i="22" s="1"/>
  <c r="AM49" i="28"/>
  <c r="F48" i="22" s="1"/>
  <c r="AM19" i="28"/>
  <c r="F18" i="22" s="1"/>
  <c r="AM34" i="28"/>
  <c r="F33" i="22" s="1"/>
  <c r="AM43" i="28"/>
  <c r="F42" i="22" s="1"/>
  <c r="AM26" i="28"/>
  <c r="F25" i="22" s="1"/>
  <c r="AM32" i="28"/>
  <c r="F31" i="22" s="1"/>
  <c r="AL56" i="28"/>
  <c r="AM45" i="28"/>
  <c r="F44" i="22" s="1"/>
  <c r="AM12" i="28"/>
  <c r="F11" i="22" s="1"/>
  <c r="AM55" i="28"/>
  <c r="F54" i="22" s="1"/>
  <c r="AM47" i="28"/>
  <c r="F46" i="22" s="1"/>
  <c r="AM48" i="28"/>
  <c r="F47" i="22" s="1"/>
  <c r="AM53" i="28"/>
  <c r="F52" i="22" s="1"/>
  <c r="AL58" i="28"/>
  <c r="AM14" i="28"/>
  <c r="F13" i="22" s="1"/>
  <c r="AM22" i="28"/>
  <c r="F21" i="22" s="1"/>
  <c r="AM36" i="28"/>
  <c r="F35" i="22" s="1"/>
  <c r="AM15" i="28"/>
  <c r="F14" i="22" s="1"/>
  <c r="AM20" i="28"/>
  <c r="F19" i="22" s="1"/>
  <c r="AM28" i="28"/>
  <c r="F27" i="22" s="1"/>
  <c r="AM41" i="28"/>
  <c r="F40" i="22" s="1"/>
  <c r="AM42" i="28"/>
  <c r="F41" i="22" s="1"/>
  <c r="AM51" i="28"/>
  <c r="F50" i="22" s="1"/>
  <c r="AM40" i="28"/>
  <c r="F39" i="22" s="1"/>
  <c r="AM54" i="28"/>
  <c r="F53" i="22" s="1"/>
  <c r="AM24" i="28"/>
  <c r="F23" i="22" s="1"/>
  <c r="AM33" i="28"/>
  <c r="F32" i="22" s="1"/>
  <c r="AM38" i="28"/>
  <c r="F37" i="22" s="1"/>
  <c r="AM46" i="28"/>
  <c r="F45" i="22" s="1"/>
  <c r="AM18" i="28"/>
  <c r="F17" i="22" s="1"/>
  <c r="AM27" i="28"/>
  <c r="F26" i="22" s="1"/>
  <c r="AM23" i="28"/>
  <c r="F22" i="22" s="1"/>
  <c r="AM16" i="28"/>
  <c r="F15" i="22" s="1"/>
  <c r="AM29" i="28"/>
  <c r="F28" i="22" s="1"/>
  <c r="AM30" i="28"/>
  <c r="F29" i="22" s="1"/>
  <c r="AM39" i="28"/>
  <c r="F38" i="22" s="1"/>
  <c r="AM44" i="28"/>
  <c r="F43" i="22" s="1"/>
  <c r="AM52" i="28"/>
  <c r="F51" i="22" s="1"/>
  <c r="AM35" i="28"/>
  <c r="F34" i="22" s="1"/>
  <c r="AM50" i="28"/>
  <c r="F49" i="22" s="1"/>
  <c r="AM11" i="28"/>
  <c r="F10" i="22" s="1"/>
  <c r="AM10" i="28"/>
  <c r="F9" i="22" s="1"/>
  <c r="AM9" i="28"/>
  <c r="F8" i="22" s="1"/>
  <c r="F8" i="31" l="1"/>
  <c r="F10" i="31"/>
  <c r="F23" i="31"/>
  <c r="B23" i="31" s="1"/>
  <c r="F19" i="31"/>
  <c r="F20" i="31"/>
  <c r="F21" i="31"/>
  <c r="F22" i="31"/>
  <c r="B22" i="31" s="1"/>
  <c r="F12" i="31"/>
  <c r="B12" i="31" s="1"/>
  <c r="F9" i="31"/>
  <c r="F11" i="31"/>
  <c r="B11" i="31" s="1"/>
  <c r="AM60" i="28"/>
  <c r="AM61" i="28" s="1"/>
  <c r="AM64" i="28" s="1"/>
  <c r="AM62" i="28" l="1"/>
  <c r="AM65" i="28" s="1"/>
  <c r="AM63" i="28"/>
  <c r="I10" i="22" l="1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9" i="22" l="1"/>
  <c r="I52" i="22"/>
  <c r="I48" i="22"/>
  <c r="I46" i="22"/>
  <c r="I44" i="22"/>
  <c r="I53" i="22"/>
  <c r="I43" i="22"/>
  <c r="I51" i="22"/>
  <c r="I47" i="22"/>
  <c r="I54" i="22"/>
  <c r="I45" i="22"/>
  <c r="I50" i="22"/>
  <c r="I9" i="22"/>
  <c r="C59" i="27"/>
  <c r="C58" i="27"/>
  <c r="AE57" i="27"/>
  <c r="AD57" i="27"/>
  <c r="AC57" i="27"/>
  <c r="AB57" i="27"/>
  <c r="B57" i="27"/>
  <c r="AE56" i="27"/>
  <c r="AD56" i="27"/>
  <c r="AC56" i="27"/>
  <c r="AB56" i="27"/>
  <c r="B56" i="27"/>
  <c r="AE55" i="27"/>
  <c r="AD55" i="27"/>
  <c r="AC55" i="27"/>
  <c r="AB55" i="27"/>
  <c r="B55" i="27"/>
  <c r="AE54" i="27"/>
  <c r="AD54" i="27"/>
  <c r="AC54" i="27"/>
  <c r="AB54" i="27"/>
  <c r="B54" i="27"/>
  <c r="AE53" i="27"/>
  <c r="AD53" i="27"/>
  <c r="AC53" i="27"/>
  <c r="AB53" i="27"/>
  <c r="B53" i="27"/>
  <c r="AE52" i="27"/>
  <c r="AD52" i="27"/>
  <c r="AC52" i="27"/>
  <c r="AB52" i="27"/>
  <c r="B52" i="27"/>
  <c r="AE51" i="27"/>
  <c r="AD51" i="27"/>
  <c r="AC51" i="27"/>
  <c r="AB51" i="27"/>
  <c r="B51" i="27"/>
  <c r="AE50" i="27"/>
  <c r="AD50" i="27"/>
  <c r="AC50" i="27"/>
  <c r="AB50" i="27"/>
  <c r="B50" i="27"/>
  <c r="AE49" i="27"/>
  <c r="AD49" i="27"/>
  <c r="AC49" i="27"/>
  <c r="AB49" i="27"/>
  <c r="B49" i="27"/>
  <c r="AE48" i="27"/>
  <c r="AD48" i="27"/>
  <c r="AC48" i="27"/>
  <c r="AB48" i="27"/>
  <c r="B48" i="27"/>
  <c r="AE47" i="27"/>
  <c r="AD47" i="27"/>
  <c r="AC47" i="27"/>
  <c r="AB47" i="27"/>
  <c r="B47" i="27"/>
  <c r="AE46" i="27"/>
  <c r="AD46" i="27"/>
  <c r="AC46" i="27"/>
  <c r="AB46" i="27"/>
  <c r="B46" i="27"/>
  <c r="AE45" i="27"/>
  <c r="AD45" i="27"/>
  <c r="AC45" i="27"/>
  <c r="AB45" i="27"/>
  <c r="B45" i="27"/>
  <c r="AE44" i="27"/>
  <c r="AD44" i="27"/>
  <c r="AC44" i="27"/>
  <c r="AB44" i="27"/>
  <c r="B44" i="27"/>
  <c r="AE43" i="27"/>
  <c r="AD43" i="27"/>
  <c r="AC43" i="27"/>
  <c r="AB43" i="27"/>
  <c r="B43" i="27"/>
  <c r="AE42" i="27"/>
  <c r="AD42" i="27"/>
  <c r="AC42" i="27"/>
  <c r="AB42" i="27"/>
  <c r="B42" i="27"/>
  <c r="AE41" i="27"/>
  <c r="AD41" i="27"/>
  <c r="AC41" i="27"/>
  <c r="AB41" i="27"/>
  <c r="B41" i="27"/>
  <c r="AE40" i="27"/>
  <c r="AD40" i="27"/>
  <c r="AC40" i="27"/>
  <c r="AB40" i="27"/>
  <c r="B40" i="27"/>
  <c r="AE39" i="27"/>
  <c r="AD39" i="27"/>
  <c r="AC39" i="27"/>
  <c r="AB39" i="27"/>
  <c r="B39" i="27"/>
  <c r="AE38" i="27"/>
  <c r="AD38" i="27"/>
  <c r="AC38" i="27"/>
  <c r="AB38" i="27"/>
  <c r="B38" i="27"/>
  <c r="AE37" i="27"/>
  <c r="AD37" i="27"/>
  <c r="AC37" i="27"/>
  <c r="AB37" i="27"/>
  <c r="B37" i="27"/>
  <c r="AE36" i="27"/>
  <c r="AD36" i="27"/>
  <c r="AC36" i="27"/>
  <c r="AB36" i="27"/>
  <c r="B36" i="27"/>
  <c r="AE35" i="27"/>
  <c r="AD35" i="27"/>
  <c r="AC35" i="27"/>
  <c r="AB35" i="27"/>
  <c r="B35" i="27"/>
  <c r="AE34" i="27"/>
  <c r="AD34" i="27"/>
  <c r="AC34" i="27"/>
  <c r="AB34" i="27"/>
  <c r="B34" i="27"/>
  <c r="AE33" i="27"/>
  <c r="AD33" i="27"/>
  <c r="AC33" i="27"/>
  <c r="AB33" i="27"/>
  <c r="B33" i="27"/>
  <c r="AE32" i="27"/>
  <c r="AD32" i="27"/>
  <c r="AC32" i="27"/>
  <c r="AB32" i="27"/>
  <c r="B32" i="27"/>
  <c r="AE31" i="27"/>
  <c r="AD31" i="27"/>
  <c r="AC31" i="27"/>
  <c r="AB31" i="27"/>
  <c r="B31" i="27"/>
  <c r="AE30" i="27"/>
  <c r="AD30" i="27"/>
  <c r="AC30" i="27"/>
  <c r="AB30" i="27"/>
  <c r="B30" i="27"/>
  <c r="AE29" i="27"/>
  <c r="AD29" i="27"/>
  <c r="AC29" i="27"/>
  <c r="AB29" i="27"/>
  <c r="B29" i="27"/>
  <c r="AE28" i="27"/>
  <c r="AD28" i="27"/>
  <c r="AC28" i="27"/>
  <c r="AB28" i="27"/>
  <c r="B28" i="27"/>
  <c r="AE27" i="27"/>
  <c r="AD27" i="27"/>
  <c r="AC27" i="27"/>
  <c r="AB27" i="27"/>
  <c r="B27" i="27"/>
  <c r="AE26" i="27"/>
  <c r="AD26" i="27"/>
  <c r="AC26" i="27"/>
  <c r="AB26" i="27"/>
  <c r="B26" i="27"/>
  <c r="AE25" i="27"/>
  <c r="AD25" i="27"/>
  <c r="AC25" i="27"/>
  <c r="AB25" i="27"/>
  <c r="B25" i="27"/>
  <c r="AE24" i="27"/>
  <c r="AD24" i="27"/>
  <c r="AC24" i="27"/>
  <c r="AB24" i="27"/>
  <c r="B24" i="27"/>
  <c r="AE23" i="27"/>
  <c r="AD23" i="27"/>
  <c r="AC23" i="27"/>
  <c r="AB23" i="27"/>
  <c r="B23" i="27"/>
  <c r="AE22" i="27"/>
  <c r="AD22" i="27"/>
  <c r="AC22" i="27"/>
  <c r="AB22" i="27"/>
  <c r="B22" i="27"/>
  <c r="AE21" i="27"/>
  <c r="AD21" i="27"/>
  <c r="AC21" i="27"/>
  <c r="AB21" i="27"/>
  <c r="B21" i="27"/>
  <c r="AE20" i="27"/>
  <c r="AD20" i="27"/>
  <c r="AC20" i="27"/>
  <c r="AB20" i="27"/>
  <c r="B20" i="27"/>
  <c r="AE19" i="27"/>
  <c r="AD19" i="27"/>
  <c r="AC19" i="27"/>
  <c r="AB19" i="27"/>
  <c r="B19" i="27"/>
  <c r="AE18" i="27"/>
  <c r="AD18" i="27"/>
  <c r="AC18" i="27"/>
  <c r="AB18" i="27"/>
  <c r="B18" i="27"/>
  <c r="AE17" i="27"/>
  <c r="AD17" i="27"/>
  <c r="AC17" i="27"/>
  <c r="AB17" i="27"/>
  <c r="B17" i="27"/>
  <c r="AE16" i="27"/>
  <c r="AD16" i="27"/>
  <c r="AC16" i="27"/>
  <c r="AB16" i="27"/>
  <c r="B16" i="27"/>
  <c r="AE15" i="27"/>
  <c r="AD15" i="27"/>
  <c r="AC15" i="27"/>
  <c r="AB15" i="27"/>
  <c r="B15" i="27"/>
  <c r="AE14" i="27"/>
  <c r="AD14" i="27"/>
  <c r="AC14" i="27"/>
  <c r="AB14" i="27"/>
  <c r="B14" i="27"/>
  <c r="AE13" i="27"/>
  <c r="AD13" i="27"/>
  <c r="AC13" i="27"/>
  <c r="AB13" i="27"/>
  <c r="B13" i="27"/>
  <c r="AE12" i="27"/>
  <c r="AD12" i="27"/>
  <c r="AC12" i="27"/>
  <c r="AB12" i="27"/>
  <c r="B12" i="27"/>
  <c r="AE11" i="27"/>
  <c r="AD11" i="27"/>
  <c r="AC11" i="27"/>
  <c r="AB11" i="27"/>
  <c r="B11" i="27"/>
  <c r="AE10" i="27"/>
  <c r="AD10" i="27"/>
  <c r="AC10" i="27"/>
  <c r="AB10" i="27"/>
  <c r="B10" i="27"/>
  <c r="AE9" i="27"/>
  <c r="AD9" i="27"/>
  <c r="AC9" i="27"/>
  <c r="AB9" i="27"/>
  <c r="B9" i="27"/>
  <c r="AE8" i="27"/>
  <c r="AD8" i="27"/>
  <c r="AC8" i="27"/>
  <c r="AB8" i="27"/>
  <c r="B8" i="27"/>
  <c r="X4" i="27"/>
  <c r="C4" i="27"/>
  <c r="X3" i="27"/>
  <c r="C3" i="27"/>
  <c r="X2" i="27"/>
  <c r="C2" i="27"/>
  <c r="C59" i="26"/>
  <c r="C58" i="26"/>
  <c r="AE57" i="26"/>
  <c r="AD57" i="26"/>
  <c r="AC57" i="26"/>
  <c r="AB57" i="26"/>
  <c r="B57" i="26"/>
  <c r="AE56" i="26"/>
  <c r="AD56" i="26"/>
  <c r="AC56" i="26"/>
  <c r="AB56" i="26"/>
  <c r="B56" i="26"/>
  <c r="AE55" i="26"/>
  <c r="AD55" i="26"/>
  <c r="AC55" i="26"/>
  <c r="AB55" i="26"/>
  <c r="B55" i="26"/>
  <c r="AE54" i="26"/>
  <c r="AD54" i="26"/>
  <c r="AC54" i="26"/>
  <c r="AB54" i="26"/>
  <c r="B54" i="26"/>
  <c r="AE53" i="26"/>
  <c r="AD53" i="26"/>
  <c r="AC53" i="26"/>
  <c r="AB53" i="26"/>
  <c r="B53" i="26"/>
  <c r="AE52" i="26"/>
  <c r="AD52" i="26"/>
  <c r="AC52" i="26"/>
  <c r="AB52" i="26"/>
  <c r="B52" i="26"/>
  <c r="AE51" i="26"/>
  <c r="AD51" i="26"/>
  <c r="AC51" i="26"/>
  <c r="AB51" i="26"/>
  <c r="B51" i="26"/>
  <c r="AE50" i="26"/>
  <c r="AD50" i="26"/>
  <c r="AC50" i="26"/>
  <c r="AB50" i="26"/>
  <c r="B50" i="26"/>
  <c r="AE49" i="26"/>
  <c r="AD49" i="26"/>
  <c r="AC49" i="26"/>
  <c r="AB49" i="26"/>
  <c r="B49" i="26"/>
  <c r="AE48" i="26"/>
  <c r="AD48" i="26"/>
  <c r="AC48" i="26"/>
  <c r="AB48" i="26"/>
  <c r="B48" i="26"/>
  <c r="AE47" i="26"/>
  <c r="AD47" i="26"/>
  <c r="AC47" i="26"/>
  <c r="AB47" i="26"/>
  <c r="B47" i="26"/>
  <c r="AE46" i="26"/>
  <c r="AD46" i="26"/>
  <c r="AC46" i="26"/>
  <c r="AB46" i="26"/>
  <c r="B46" i="26"/>
  <c r="AE45" i="26"/>
  <c r="AD45" i="26"/>
  <c r="AC45" i="26"/>
  <c r="AB45" i="26"/>
  <c r="B45" i="26"/>
  <c r="AE44" i="26"/>
  <c r="AD44" i="26"/>
  <c r="AC44" i="26"/>
  <c r="AB44" i="26"/>
  <c r="B44" i="26"/>
  <c r="AE43" i="26"/>
  <c r="AD43" i="26"/>
  <c r="AC43" i="26"/>
  <c r="AB43" i="26"/>
  <c r="B43" i="26"/>
  <c r="AE42" i="26"/>
  <c r="AD42" i="26"/>
  <c r="AC42" i="26"/>
  <c r="AB42" i="26"/>
  <c r="B42" i="26"/>
  <c r="AE41" i="26"/>
  <c r="AD41" i="26"/>
  <c r="AC41" i="26"/>
  <c r="AB41" i="26"/>
  <c r="B41" i="26"/>
  <c r="AE40" i="26"/>
  <c r="AD40" i="26"/>
  <c r="AC40" i="26"/>
  <c r="AB40" i="26"/>
  <c r="B40" i="26"/>
  <c r="AE39" i="26"/>
  <c r="AD39" i="26"/>
  <c r="AC39" i="26"/>
  <c r="AB39" i="26"/>
  <c r="B39" i="26"/>
  <c r="AE38" i="26"/>
  <c r="AD38" i="26"/>
  <c r="AC38" i="26"/>
  <c r="AB38" i="26"/>
  <c r="B38" i="26"/>
  <c r="AE37" i="26"/>
  <c r="AD37" i="26"/>
  <c r="AC37" i="26"/>
  <c r="AB37" i="26"/>
  <c r="B37" i="26"/>
  <c r="AE36" i="26"/>
  <c r="AD36" i="26"/>
  <c r="AC36" i="26"/>
  <c r="AB36" i="26"/>
  <c r="B36" i="26"/>
  <c r="AE35" i="26"/>
  <c r="AD35" i="26"/>
  <c r="AC35" i="26"/>
  <c r="AB35" i="26"/>
  <c r="B35" i="26"/>
  <c r="AE34" i="26"/>
  <c r="AD34" i="26"/>
  <c r="AC34" i="26"/>
  <c r="AB34" i="26"/>
  <c r="B34" i="26"/>
  <c r="AE33" i="26"/>
  <c r="AD33" i="26"/>
  <c r="AC33" i="26"/>
  <c r="AB33" i="26"/>
  <c r="B33" i="26"/>
  <c r="AE32" i="26"/>
  <c r="AD32" i="26"/>
  <c r="AC32" i="26"/>
  <c r="AB32" i="26"/>
  <c r="B32" i="26"/>
  <c r="AE31" i="26"/>
  <c r="AD31" i="26"/>
  <c r="AC31" i="26"/>
  <c r="AB31" i="26"/>
  <c r="B31" i="26"/>
  <c r="AE30" i="26"/>
  <c r="AD30" i="26"/>
  <c r="AC30" i="26"/>
  <c r="AB30" i="26"/>
  <c r="B30" i="26"/>
  <c r="AE29" i="26"/>
  <c r="AD29" i="26"/>
  <c r="AC29" i="26"/>
  <c r="AB29" i="26"/>
  <c r="B29" i="26"/>
  <c r="AE28" i="26"/>
  <c r="AD28" i="26"/>
  <c r="AC28" i="26"/>
  <c r="AB28" i="26"/>
  <c r="B28" i="26"/>
  <c r="AE27" i="26"/>
  <c r="AD27" i="26"/>
  <c r="AC27" i="26"/>
  <c r="AB27" i="26"/>
  <c r="B27" i="26"/>
  <c r="AE26" i="26"/>
  <c r="AD26" i="26"/>
  <c r="AC26" i="26"/>
  <c r="AB26" i="26"/>
  <c r="B26" i="26"/>
  <c r="AE25" i="26"/>
  <c r="AD25" i="26"/>
  <c r="AC25" i="26"/>
  <c r="AB25" i="26"/>
  <c r="B25" i="26"/>
  <c r="AE24" i="26"/>
  <c r="AD24" i="26"/>
  <c r="AC24" i="26"/>
  <c r="AB24" i="26"/>
  <c r="B24" i="26"/>
  <c r="AE23" i="26"/>
  <c r="AD23" i="26"/>
  <c r="AC23" i="26"/>
  <c r="AB23" i="26"/>
  <c r="B23" i="26"/>
  <c r="AE22" i="26"/>
  <c r="AD22" i="26"/>
  <c r="AC22" i="26"/>
  <c r="AB22" i="26"/>
  <c r="B22" i="26"/>
  <c r="AE21" i="26"/>
  <c r="AD21" i="26"/>
  <c r="AC21" i="26"/>
  <c r="AB21" i="26"/>
  <c r="B21" i="26"/>
  <c r="AE20" i="26"/>
  <c r="AD20" i="26"/>
  <c r="AC20" i="26"/>
  <c r="AB20" i="26"/>
  <c r="B20" i="26"/>
  <c r="AE19" i="26"/>
  <c r="AD19" i="26"/>
  <c r="AC19" i="26"/>
  <c r="AB19" i="26"/>
  <c r="B19" i="26"/>
  <c r="AE18" i="26"/>
  <c r="AD18" i="26"/>
  <c r="AC18" i="26"/>
  <c r="AB18" i="26"/>
  <c r="B18" i="26"/>
  <c r="AE17" i="26"/>
  <c r="AD17" i="26"/>
  <c r="AC17" i="26"/>
  <c r="AB17" i="26"/>
  <c r="B17" i="26"/>
  <c r="AE16" i="26"/>
  <c r="AD16" i="26"/>
  <c r="AC16" i="26"/>
  <c r="AB16" i="26"/>
  <c r="B16" i="26"/>
  <c r="AE15" i="26"/>
  <c r="AD15" i="26"/>
  <c r="AC15" i="26"/>
  <c r="AB15" i="26"/>
  <c r="B15" i="26"/>
  <c r="AE14" i="26"/>
  <c r="AD14" i="26"/>
  <c r="AC14" i="26"/>
  <c r="AB14" i="26"/>
  <c r="B14" i="26"/>
  <c r="AE13" i="26"/>
  <c r="AD13" i="26"/>
  <c r="AC13" i="26"/>
  <c r="AB13" i="26"/>
  <c r="B13" i="26"/>
  <c r="AE12" i="26"/>
  <c r="AD12" i="26"/>
  <c r="AC12" i="26"/>
  <c r="AB12" i="26"/>
  <c r="B12" i="26"/>
  <c r="AE11" i="26"/>
  <c r="AD11" i="26"/>
  <c r="AC11" i="26"/>
  <c r="AB11" i="26"/>
  <c r="B11" i="26"/>
  <c r="AE10" i="26"/>
  <c r="AD10" i="26"/>
  <c r="AC10" i="26"/>
  <c r="AB10" i="26"/>
  <c r="B10" i="26"/>
  <c r="AE9" i="26"/>
  <c r="AD9" i="26"/>
  <c r="AC9" i="26"/>
  <c r="AB9" i="26"/>
  <c r="B9" i="26"/>
  <c r="AE8" i="26"/>
  <c r="AD8" i="26"/>
  <c r="AC8" i="26"/>
  <c r="AB8" i="26"/>
  <c r="B8" i="26"/>
  <c r="X4" i="26"/>
  <c r="C4" i="26"/>
  <c r="X3" i="26"/>
  <c r="C3" i="26"/>
  <c r="X2" i="26"/>
  <c r="C2" i="26"/>
  <c r="AB58" i="26" l="1"/>
  <c r="AB59" i="26" s="1"/>
  <c r="AB58" i="27"/>
  <c r="AB59" i="27" s="1"/>
  <c r="AE58" i="26"/>
  <c r="AE59" i="26" s="1"/>
  <c r="AC58" i="27"/>
  <c r="AC59" i="27" s="1"/>
  <c r="AC58" i="26"/>
  <c r="AC59" i="26" s="1"/>
  <c r="AD58" i="26"/>
  <c r="AD59" i="26" s="1"/>
  <c r="AD58" i="27"/>
  <c r="AD59" i="27" s="1"/>
  <c r="AE58" i="27"/>
  <c r="AE59" i="27" s="1"/>
  <c r="I8" i="22"/>
  <c r="F33" i="31" s="1"/>
  <c r="B33" i="31" s="1"/>
  <c r="C59" i="24"/>
  <c r="C58" i="24"/>
  <c r="AE57" i="24"/>
  <c r="AD57" i="24"/>
  <c r="AC57" i="24"/>
  <c r="AB57" i="24"/>
  <c r="AE56" i="24"/>
  <c r="AD56" i="24"/>
  <c r="AC56" i="24"/>
  <c r="AB56" i="24"/>
  <c r="B56" i="24"/>
  <c r="AE55" i="24"/>
  <c r="AD55" i="24"/>
  <c r="AC55" i="24"/>
  <c r="AB55" i="24"/>
  <c r="B55" i="24"/>
  <c r="AE54" i="24"/>
  <c r="AD54" i="24"/>
  <c r="AC54" i="24"/>
  <c r="AB54" i="24"/>
  <c r="B54" i="24"/>
  <c r="AE53" i="24"/>
  <c r="AD53" i="24"/>
  <c r="AC53" i="24"/>
  <c r="AB53" i="24"/>
  <c r="B53" i="24"/>
  <c r="AE52" i="24"/>
  <c r="AD52" i="24"/>
  <c r="AC52" i="24"/>
  <c r="AB52" i="24"/>
  <c r="B52" i="24"/>
  <c r="AE51" i="24"/>
  <c r="AD51" i="24"/>
  <c r="AC51" i="24"/>
  <c r="AB51" i="24"/>
  <c r="B51" i="24"/>
  <c r="AE50" i="24"/>
  <c r="AD50" i="24"/>
  <c r="AC50" i="24"/>
  <c r="AB50" i="24"/>
  <c r="B50" i="24"/>
  <c r="AE49" i="24"/>
  <c r="AD49" i="24"/>
  <c r="AC49" i="24"/>
  <c r="AB49" i="24"/>
  <c r="B49" i="24"/>
  <c r="AE48" i="24"/>
  <c r="AD48" i="24"/>
  <c r="AC48" i="24"/>
  <c r="AB48" i="24"/>
  <c r="B48" i="24"/>
  <c r="AE47" i="24"/>
  <c r="AD47" i="24"/>
  <c r="AC47" i="24"/>
  <c r="AB47" i="24"/>
  <c r="B47" i="24"/>
  <c r="AE46" i="24"/>
  <c r="AD46" i="24"/>
  <c r="AC46" i="24"/>
  <c r="AB46" i="24"/>
  <c r="B46" i="24"/>
  <c r="AE45" i="24"/>
  <c r="AD45" i="24"/>
  <c r="AC45" i="24"/>
  <c r="AB45" i="24"/>
  <c r="B45" i="24"/>
  <c r="AE44" i="24"/>
  <c r="AD44" i="24"/>
  <c r="AC44" i="24"/>
  <c r="AB44" i="24"/>
  <c r="B44" i="24"/>
  <c r="AE43" i="24"/>
  <c r="AD43" i="24"/>
  <c r="AC43" i="24"/>
  <c r="AB43" i="24"/>
  <c r="B43" i="24"/>
  <c r="AE42" i="24"/>
  <c r="AD42" i="24"/>
  <c r="AC42" i="24"/>
  <c r="AB42" i="24"/>
  <c r="B42" i="24"/>
  <c r="AE41" i="24"/>
  <c r="AD41" i="24"/>
  <c r="AC41" i="24"/>
  <c r="AB41" i="24"/>
  <c r="B41" i="24"/>
  <c r="AE40" i="24"/>
  <c r="AD40" i="24"/>
  <c r="AC40" i="24"/>
  <c r="AB40" i="24"/>
  <c r="B40" i="24"/>
  <c r="AE39" i="24"/>
  <c r="AD39" i="24"/>
  <c r="AC39" i="24"/>
  <c r="AB39" i="24"/>
  <c r="B39" i="24"/>
  <c r="AE38" i="24"/>
  <c r="AD38" i="24"/>
  <c r="AC38" i="24"/>
  <c r="AB38" i="24"/>
  <c r="B38" i="24"/>
  <c r="AE37" i="24"/>
  <c r="AD37" i="24"/>
  <c r="AC37" i="24"/>
  <c r="AB37" i="24"/>
  <c r="B37" i="24"/>
  <c r="AE36" i="24"/>
  <c r="AD36" i="24"/>
  <c r="AC36" i="24"/>
  <c r="AB36" i="24"/>
  <c r="B36" i="24"/>
  <c r="AE35" i="24"/>
  <c r="AD35" i="24"/>
  <c r="AC35" i="24"/>
  <c r="AB35" i="24"/>
  <c r="B35" i="24"/>
  <c r="AE34" i="24"/>
  <c r="AD34" i="24"/>
  <c r="AC34" i="24"/>
  <c r="AB34" i="24"/>
  <c r="B34" i="24"/>
  <c r="AE33" i="24"/>
  <c r="AD33" i="24"/>
  <c r="AC33" i="24"/>
  <c r="AB33" i="24"/>
  <c r="B33" i="24"/>
  <c r="AE32" i="24"/>
  <c r="AD32" i="24"/>
  <c r="AC32" i="24"/>
  <c r="AB32" i="24"/>
  <c r="B32" i="24"/>
  <c r="AE31" i="24"/>
  <c r="AD31" i="24"/>
  <c r="AC31" i="24"/>
  <c r="AB31" i="24"/>
  <c r="B31" i="24"/>
  <c r="AE30" i="24"/>
  <c r="AD30" i="24"/>
  <c r="AC30" i="24"/>
  <c r="AB30" i="24"/>
  <c r="B30" i="24"/>
  <c r="AE29" i="24"/>
  <c r="AD29" i="24"/>
  <c r="AC29" i="24"/>
  <c r="AB29" i="24"/>
  <c r="B29" i="24"/>
  <c r="AE28" i="24"/>
  <c r="AD28" i="24"/>
  <c r="AC28" i="24"/>
  <c r="AB28" i="24"/>
  <c r="B28" i="24"/>
  <c r="AE27" i="24"/>
  <c r="AD27" i="24"/>
  <c r="AC27" i="24"/>
  <c r="AB27" i="24"/>
  <c r="B27" i="24"/>
  <c r="AE26" i="24"/>
  <c r="AD26" i="24"/>
  <c r="AC26" i="24"/>
  <c r="AB26" i="24"/>
  <c r="B26" i="24"/>
  <c r="AE25" i="24"/>
  <c r="AD25" i="24"/>
  <c r="AC25" i="24"/>
  <c r="AB25" i="24"/>
  <c r="B25" i="24"/>
  <c r="AE24" i="24"/>
  <c r="AD24" i="24"/>
  <c r="AC24" i="24"/>
  <c r="AB24" i="24"/>
  <c r="B24" i="24"/>
  <c r="AE23" i="24"/>
  <c r="AD23" i="24"/>
  <c r="AC23" i="24"/>
  <c r="AB23" i="24"/>
  <c r="B23" i="24"/>
  <c r="AE22" i="24"/>
  <c r="AD22" i="24"/>
  <c r="AC22" i="24"/>
  <c r="AB22" i="24"/>
  <c r="B22" i="24"/>
  <c r="AE21" i="24"/>
  <c r="AD21" i="24"/>
  <c r="AC21" i="24"/>
  <c r="AB21" i="24"/>
  <c r="B21" i="24"/>
  <c r="AE20" i="24"/>
  <c r="AD20" i="24"/>
  <c r="AC20" i="24"/>
  <c r="AB20" i="24"/>
  <c r="B20" i="24"/>
  <c r="AE19" i="24"/>
  <c r="AD19" i="24"/>
  <c r="AC19" i="24"/>
  <c r="AB19" i="24"/>
  <c r="B19" i="24"/>
  <c r="AE18" i="24"/>
  <c r="AD18" i="24"/>
  <c r="AC18" i="24"/>
  <c r="AB18" i="24"/>
  <c r="B18" i="24"/>
  <c r="AE17" i="24"/>
  <c r="AD17" i="24"/>
  <c r="AC17" i="24"/>
  <c r="AB17" i="24"/>
  <c r="B17" i="24"/>
  <c r="AE16" i="24"/>
  <c r="AD16" i="24"/>
  <c r="AC16" i="24"/>
  <c r="AB16" i="24"/>
  <c r="B16" i="24"/>
  <c r="AE15" i="24"/>
  <c r="AD15" i="24"/>
  <c r="AC15" i="24"/>
  <c r="AB15" i="24"/>
  <c r="B15" i="24"/>
  <c r="AE14" i="24"/>
  <c r="AD14" i="24"/>
  <c r="AC14" i="24"/>
  <c r="AB14" i="24"/>
  <c r="B14" i="24"/>
  <c r="AE13" i="24"/>
  <c r="AD13" i="24"/>
  <c r="AC13" i="24"/>
  <c r="AB13" i="24"/>
  <c r="B13" i="24"/>
  <c r="AE12" i="24"/>
  <c r="AD12" i="24"/>
  <c r="AC12" i="24"/>
  <c r="AB12" i="24"/>
  <c r="B12" i="24"/>
  <c r="AE11" i="24"/>
  <c r="AD11" i="24"/>
  <c r="AC11" i="24"/>
  <c r="AB11" i="24"/>
  <c r="B11" i="24"/>
  <c r="AE10" i="24"/>
  <c r="AD10" i="24"/>
  <c r="AC10" i="24"/>
  <c r="AB10" i="24"/>
  <c r="B10" i="24"/>
  <c r="AE9" i="24"/>
  <c r="AD9" i="24"/>
  <c r="AC9" i="24"/>
  <c r="AB9" i="24"/>
  <c r="AE8" i="24"/>
  <c r="AD8" i="24"/>
  <c r="AC8" i="24"/>
  <c r="AB8" i="24"/>
  <c r="X4" i="24"/>
  <c r="C4" i="24"/>
  <c r="X3" i="24"/>
  <c r="C3" i="24"/>
  <c r="X2" i="24"/>
  <c r="C2" i="24"/>
  <c r="C59" i="5"/>
  <c r="C58" i="5"/>
  <c r="AQ9" i="5"/>
  <c r="AR9" i="5"/>
  <c r="AS9" i="5"/>
  <c r="AT9" i="5"/>
  <c r="AQ10" i="5"/>
  <c r="AR10" i="5"/>
  <c r="AS10" i="5"/>
  <c r="AT10" i="5"/>
  <c r="AQ11" i="5"/>
  <c r="AR11" i="5"/>
  <c r="AS11" i="5"/>
  <c r="AT11" i="5"/>
  <c r="AQ12" i="5"/>
  <c r="AR12" i="5"/>
  <c r="AS12" i="5"/>
  <c r="AT12" i="5"/>
  <c r="AQ13" i="5"/>
  <c r="AR13" i="5"/>
  <c r="AS13" i="5"/>
  <c r="AT13" i="5"/>
  <c r="AQ14" i="5"/>
  <c r="AR14" i="5"/>
  <c r="AS14" i="5"/>
  <c r="AT14" i="5"/>
  <c r="AQ15" i="5"/>
  <c r="AR15" i="5"/>
  <c r="AS15" i="5"/>
  <c r="AT15" i="5"/>
  <c r="AQ16" i="5"/>
  <c r="AR16" i="5"/>
  <c r="AS16" i="5"/>
  <c r="AT16" i="5"/>
  <c r="AQ17" i="5"/>
  <c r="AR17" i="5"/>
  <c r="AS17" i="5"/>
  <c r="AT17" i="5"/>
  <c r="AQ18" i="5"/>
  <c r="AR18" i="5"/>
  <c r="AS18" i="5"/>
  <c r="AT18" i="5"/>
  <c r="AQ19" i="5"/>
  <c r="AR19" i="5"/>
  <c r="AS19" i="5"/>
  <c r="AT19" i="5"/>
  <c r="AQ20" i="5"/>
  <c r="AR20" i="5"/>
  <c r="AS20" i="5"/>
  <c r="AT20" i="5"/>
  <c r="AQ21" i="5"/>
  <c r="AR21" i="5"/>
  <c r="AS21" i="5"/>
  <c r="AT21" i="5"/>
  <c r="AQ22" i="5"/>
  <c r="AR22" i="5"/>
  <c r="AS22" i="5"/>
  <c r="AT22" i="5"/>
  <c r="AQ23" i="5"/>
  <c r="AR23" i="5"/>
  <c r="AS23" i="5"/>
  <c r="AT23" i="5"/>
  <c r="AQ24" i="5"/>
  <c r="AR24" i="5"/>
  <c r="AS24" i="5"/>
  <c r="AT24" i="5"/>
  <c r="AQ25" i="5"/>
  <c r="AR25" i="5"/>
  <c r="AS25" i="5"/>
  <c r="AT25" i="5"/>
  <c r="AQ26" i="5"/>
  <c r="AR26" i="5"/>
  <c r="AS26" i="5"/>
  <c r="AT26" i="5"/>
  <c r="AQ27" i="5"/>
  <c r="AR27" i="5"/>
  <c r="AS27" i="5"/>
  <c r="AT27" i="5"/>
  <c r="AQ28" i="5"/>
  <c r="AR28" i="5"/>
  <c r="AS28" i="5"/>
  <c r="AT28" i="5"/>
  <c r="AQ29" i="5"/>
  <c r="AR29" i="5"/>
  <c r="AS29" i="5"/>
  <c r="AT29" i="5"/>
  <c r="AQ30" i="5"/>
  <c r="AR30" i="5"/>
  <c r="AS30" i="5"/>
  <c r="AT30" i="5"/>
  <c r="AQ31" i="5"/>
  <c r="AR31" i="5"/>
  <c r="AS31" i="5"/>
  <c r="AT31" i="5"/>
  <c r="AQ32" i="5"/>
  <c r="AR32" i="5"/>
  <c r="AS32" i="5"/>
  <c r="AT32" i="5"/>
  <c r="AQ33" i="5"/>
  <c r="AR33" i="5"/>
  <c r="AS33" i="5"/>
  <c r="AT33" i="5"/>
  <c r="AQ34" i="5"/>
  <c r="AR34" i="5"/>
  <c r="AS34" i="5"/>
  <c r="AT34" i="5"/>
  <c r="AQ35" i="5"/>
  <c r="AR35" i="5"/>
  <c r="AS35" i="5"/>
  <c r="AT35" i="5"/>
  <c r="AQ36" i="5"/>
  <c r="AR36" i="5"/>
  <c r="AS36" i="5"/>
  <c r="AT36" i="5"/>
  <c r="AQ37" i="5"/>
  <c r="AR37" i="5"/>
  <c r="AS37" i="5"/>
  <c r="AT37" i="5"/>
  <c r="AQ38" i="5"/>
  <c r="AR38" i="5"/>
  <c r="AS38" i="5"/>
  <c r="AT38" i="5"/>
  <c r="AQ39" i="5"/>
  <c r="AR39" i="5"/>
  <c r="AS39" i="5"/>
  <c r="AT39" i="5"/>
  <c r="AQ40" i="5"/>
  <c r="AR40" i="5"/>
  <c r="AS40" i="5"/>
  <c r="AT40" i="5"/>
  <c r="AQ41" i="5"/>
  <c r="AR41" i="5"/>
  <c r="AS41" i="5"/>
  <c r="AT41" i="5"/>
  <c r="AQ42" i="5"/>
  <c r="AR42" i="5"/>
  <c r="AS42" i="5"/>
  <c r="AT42" i="5"/>
  <c r="AQ43" i="5"/>
  <c r="AR43" i="5"/>
  <c r="AS43" i="5"/>
  <c r="AT43" i="5"/>
  <c r="AQ44" i="5"/>
  <c r="AR44" i="5"/>
  <c r="AS44" i="5"/>
  <c r="AT44" i="5"/>
  <c r="AQ45" i="5"/>
  <c r="AR45" i="5"/>
  <c r="AS45" i="5"/>
  <c r="AT45" i="5"/>
  <c r="AQ46" i="5"/>
  <c r="AR46" i="5"/>
  <c r="AS46" i="5"/>
  <c r="AT46" i="5"/>
  <c r="AQ47" i="5"/>
  <c r="AR47" i="5"/>
  <c r="AS47" i="5"/>
  <c r="AT47" i="5"/>
  <c r="AQ48" i="5"/>
  <c r="AR48" i="5"/>
  <c r="AS48" i="5"/>
  <c r="AT48" i="5"/>
  <c r="AQ49" i="5"/>
  <c r="AR49" i="5"/>
  <c r="AS49" i="5"/>
  <c r="AT49" i="5"/>
  <c r="AQ50" i="5"/>
  <c r="AR50" i="5"/>
  <c r="AS50" i="5"/>
  <c r="AT50" i="5"/>
  <c r="AQ51" i="5"/>
  <c r="AR51" i="5"/>
  <c r="AS51" i="5"/>
  <c r="AT51" i="5"/>
  <c r="AQ52" i="5"/>
  <c r="AR52" i="5"/>
  <c r="AS52" i="5"/>
  <c r="AT52" i="5"/>
  <c r="AQ53" i="5"/>
  <c r="AR53" i="5"/>
  <c r="AS53" i="5"/>
  <c r="AT53" i="5"/>
  <c r="AQ54" i="5"/>
  <c r="AR54" i="5"/>
  <c r="AS54" i="5"/>
  <c r="AT54" i="5"/>
  <c r="AQ55" i="5"/>
  <c r="AR55" i="5"/>
  <c r="AS55" i="5"/>
  <c r="AT55" i="5"/>
  <c r="AQ56" i="5"/>
  <c r="AR56" i="5"/>
  <c r="AS56" i="5"/>
  <c r="AT56" i="5"/>
  <c r="AQ57" i="5"/>
  <c r="AR57" i="5"/>
  <c r="AS57" i="5"/>
  <c r="AT57" i="5"/>
  <c r="AT8" i="5"/>
  <c r="AS8" i="5"/>
  <c r="AR8" i="5"/>
  <c r="AQ8" i="5"/>
  <c r="F31" i="31" l="1"/>
  <c r="F34" i="31"/>
  <c r="B34" i="31" s="1"/>
  <c r="F30" i="31"/>
  <c r="F32" i="31"/>
  <c r="AR58" i="5"/>
  <c r="AR59" i="5" s="1"/>
  <c r="AC58" i="24"/>
  <c r="AC59" i="24" s="1"/>
  <c r="AS58" i="5"/>
  <c r="AS59" i="5" s="1"/>
  <c r="AE58" i="24"/>
  <c r="AE59" i="24" s="1"/>
  <c r="AT58" i="5"/>
  <c r="AT59" i="5" s="1"/>
  <c r="AB58" i="24"/>
  <c r="AB59" i="24" s="1"/>
  <c r="AD58" i="24"/>
  <c r="AD59" i="24" s="1"/>
  <c r="AQ58" i="5"/>
  <c r="AQ59" i="5" s="1"/>
  <c r="B8" i="5"/>
  <c r="B9" i="5"/>
  <c r="B10" i="5"/>
  <c r="B11" i="5"/>
  <c r="B12" i="5"/>
  <c r="B13" i="5"/>
  <c r="C4" i="5" l="1"/>
  <c r="C3" i="5"/>
  <c r="C2" i="5"/>
  <c r="B57" i="22"/>
  <c r="B56" i="22"/>
  <c r="B55" i="22"/>
  <c r="B54" i="22"/>
  <c r="B53" i="22"/>
  <c r="B52" i="22"/>
  <c r="B51" i="22"/>
  <c r="B50" i="22"/>
  <c r="B49" i="22"/>
  <c r="B48" i="22"/>
  <c r="B47" i="22"/>
  <c r="B46" i="22"/>
  <c r="B45" i="22"/>
  <c r="B44" i="22"/>
  <c r="B43" i="22"/>
  <c r="B42" i="22"/>
  <c r="B41" i="22"/>
  <c r="B40" i="22"/>
  <c r="B39" i="22"/>
  <c r="B38" i="22"/>
  <c r="B37" i="22"/>
  <c r="B36" i="22"/>
  <c r="B35" i="22"/>
  <c r="B34" i="22"/>
  <c r="B33" i="22"/>
  <c r="B32" i="22"/>
  <c r="B31" i="22"/>
  <c r="B30" i="22"/>
  <c r="B29" i="22"/>
  <c r="B28" i="22"/>
  <c r="B27" i="22"/>
  <c r="B26" i="22"/>
  <c r="B25" i="22"/>
  <c r="B24" i="22"/>
  <c r="B23" i="22"/>
  <c r="B22" i="22"/>
  <c r="B21" i="22"/>
  <c r="B20" i="22"/>
  <c r="B19" i="22"/>
  <c r="B18" i="22"/>
  <c r="B17" i="22"/>
  <c r="B16" i="22"/>
  <c r="B15" i="22"/>
  <c r="B14" i="22"/>
  <c r="B13" i="22"/>
  <c r="B12" i="22"/>
  <c r="B11" i="22"/>
  <c r="B10" i="22"/>
  <c r="B9" i="22"/>
  <c r="B8" i="31" s="1"/>
  <c r="B8" i="22"/>
  <c r="C6" i="22"/>
  <c r="C5" i="22"/>
  <c r="C4" i="22"/>
  <c r="B31" i="31" l="1"/>
  <c r="B20" i="31"/>
  <c r="B9" i="31"/>
  <c r="B21" i="31"/>
  <c r="B32" i="31"/>
  <c r="B19" i="31"/>
  <c r="B10" i="31"/>
  <c r="B30" i="31"/>
  <c r="A2" i="15"/>
  <c r="A2" i="16"/>
  <c r="F2" i="19"/>
  <c r="A2" i="19"/>
  <c r="A2" i="20"/>
  <c r="C2" i="20" s="1"/>
  <c r="F6" i="14"/>
  <c r="R4" i="14"/>
  <c r="D4" i="14"/>
  <c r="E3" i="14"/>
  <c r="Q3" i="11"/>
  <c r="C3" i="11"/>
  <c r="R2" i="11"/>
  <c r="J20" i="18"/>
  <c r="A7" i="20" l="1"/>
  <c r="J1" i="18"/>
  <c r="A20" i="18"/>
  <c r="A12" i="20" l="1"/>
  <c r="C12" i="20" s="1"/>
  <c r="C7" i="20"/>
  <c r="AM4" i="5"/>
  <c r="AM3" i="5"/>
  <c r="AM2" i="5"/>
  <c r="A2" i="4"/>
  <c r="A3" i="4"/>
  <c r="F4" i="4"/>
  <c r="F3" i="4"/>
  <c r="F2" i="4"/>
  <c r="A4" i="4"/>
  <c r="B14" i="5" l="1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Rolando Valencia</author>
  </authors>
  <commentList>
    <comment ref="E1" authorId="0" shapeId="0" xr:uid="{590DC7A6-ABBB-469C-AC5F-52BFB320BB4E}">
      <text>
        <r>
          <rPr>
            <b/>
            <sz val="9"/>
            <color indexed="81"/>
            <rFont val="Tahoma"/>
            <family val="2"/>
          </rPr>
          <t>LOGO DE LA UNIDAD EDUCATIVA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ROLANDO VALENCIA CHUQUIMIA</author>
  </authors>
  <commentList>
    <comment ref="A2" authorId="0" shapeId="0" xr:uid="{9C5095BB-4384-4570-8D5E-27393F29D6A1}">
      <text>
        <r>
          <rPr>
            <b/>
            <sz val="9"/>
            <color indexed="81"/>
            <rFont val="Tahoma"/>
            <family val="2"/>
          </rPr>
          <t>CAMBIE EL TRIMESTRE PARA SU IMPRESIÓN</t>
        </r>
      </text>
    </comment>
  </commentList>
</comments>
</file>

<file path=xl/sharedStrings.xml><?xml version="1.0" encoding="utf-8"?>
<sst xmlns="http://schemas.openxmlformats.org/spreadsheetml/2006/main" count="788" uniqueCount="264">
  <si>
    <t>UNIDAD EDUCATIVA:</t>
  </si>
  <si>
    <t>PROFESOR:</t>
  </si>
  <si>
    <t>CURSO:</t>
  </si>
  <si>
    <t>NIVEL:</t>
  </si>
  <si>
    <t>N°</t>
  </si>
  <si>
    <t>CODIGO SIE:</t>
  </si>
  <si>
    <t>GRADO:</t>
  </si>
  <si>
    <t>PARALELO:</t>
  </si>
  <si>
    <t>APELLIDOS Y NOMBRES</t>
  </si>
  <si>
    <t>RUDE</t>
  </si>
  <si>
    <t>PATERNO</t>
  </si>
  <si>
    <t>MATERNO</t>
  </si>
  <si>
    <t>NOMBRES</t>
  </si>
  <si>
    <t>TELEFONO/CELULAR</t>
  </si>
  <si>
    <t>NOMBRE</t>
  </si>
  <si>
    <t>OCUPACION</t>
  </si>
  <si>
    <t>DATOS DE LA MADRE</t>
  </si>
  <si>
    <t>DATOS DEL PADRE</t>
  </si>
  <si>
    <t>PROFESOR(A):</t>
  </si>
  <si>
    <t xml:space="preserve"> </t>
  </si>
  <si>
    <t xml:space="preserve">NIVEL : </t>
  </si>
  <si>
    <t>HORA</t>
  </si>
  <si>
    <t>LUNES</t>
  </si>
  <si>
    <t>MARTES</t>
  </si>
  <si>
    <t>MIERCOLES</t>
  </si>
  <si>
    <t>JUEVES</t>
  </si>
  <si>
    <t>VIERNES</t>
  </si>
  <si>
    <t>SABADO</t>
  </si>
  <si>
    <t>R  E  C  R  E  O</t>
  </si>
  <si>
    <t>CAMPOS</t>
  </si>
  <si>
    <t>ÁREA</t>
  </si>
  <si>
    <t>TP</t>
  </si>
  <si>
    <t>%</t>
  </si>
  <si>
    <t>TA</t>
  </si>
  <si>
    <t>TNA</t>
  </si>
  <si>
    <t>CURSO</t>
  </si>
  <si>
    <t>GUÍA DE OBSERVACIÓN DEL ESTUDIANTE</t>
  </si>
  <si>
    <t>ESTUDIANTE</t>
  </si>
  <si>
    <t>ACCIÓN OBSERVADA</t>
  </si>
  <si>
    <t>FECHA</t>
  </si>
  <si>
    <t>FICHA DE ENTREVISTA CON EL PADRE DE FAMILIA</t>
  </si>
  <si>
    <t>PADRE O TUTOR</t>
  </si>
  <si>
    <t>MOTIVO DE LA ENTREVISTA</t>
  </si>
  <si>
    <t>SUGERENCIA DE SOLUCIÓN</t>
  </si>
  <si>
    <t>FIRMA</t>
  </si>
  <si>
    <t>OBSERV</t>
  </si>
  <si>
    <t>GUÍA DE ENTREVISTA CON EL ESTUDIANTE</t>
  </si>
  <si>
    <t>BOLETIN INFORMATIVO Y/O DE CITACIÓN</t>
  </si>
  <si>
    <t xml:space="preserve">Sr. Padre de familia sentimos mucho comunicarle que su hijo ………………….……………… del curso ……… del Nivel </t>
  </si>
  <si>
    <t>No hizo su tarea escolar</t>
  </si>
  <si>
    <t>Rindió un examen insastifactorio</t>
  </si>
  <si>
    <t>Llegó tarde a clases</t>
  </si>
  <si>
    <t>No se presentó al examen</t>
  </si>
  <si>
    <t>Se comporta mal en clases</t>
  </si>
  <si>
    <t>Faltó el respeto a sus compañeros</t>
  </si>
  <si>
    <t>No asistió a clases</t>
  </si>
  <si>
    <t>Faltó el respeto al profesor</t>
  </si>
  <si>
    <t>No presentó sus cuadernos</t>
  </si>
  <si>
    <t>Asistió a clases sin uniforme</t>
  </si>
  <si>
    <t>Asistió a clases sin material escolar</t>
  </si>
  <si>
    <t>……………………………………</t>
  </si>
  <si>
    <t>PROFESOR</t>
  </si>
  <si>
    <t>PADRE DE FAMILIA</t>
  </si>
  <si>
    <t>ACTA DE LA EVALUACIÓN COMUNITARIA</t>
  </si>
  <si>
    <t>C.I.</t>
  </si>
  <si>
    <t>ACTA DE COMPROMISO DEL PARE DE FAMILIA</t>
  </si>
  <si>
    <t>ACTA DE COMPROMISO DEL PADRE DE FAMILIA</t>
  </si>
  <si>
    <t xml:space="preserve">    FIRMA PP.FF                                  FIRMA DOCENTE</t>
  </si>
  <si>
    <t xml:space="preserve">    FIRMA PP.FF                                      FIRMA DOCENTE</t>
  </si>
  <si>
    <t>Prof.:</t>
  </si>
  <si>
    <t>Nº</t>
  </si>
  <si>
    <t>_ _ _ _ _ _ _ _ _ _ _ _ _ _ _ _ _ _ _ _ _ _ _</t>
  </si>
  <si>
    <t>FIRMA / SELLO</t>
  </si>
  <si>
    <t>Promedio Anual</t>
  </si>
  <si>
    <t>OBS.</t>
  </si>
  <si>
    <t>CALIFICACION CUALITATIVA</t>
  </si>
  <si>
    <t>Materia:</t>
  </si>
  <si>
    <t>Gestión:</t>
  </si>
  <si>
    <t xml:space="preserve">Totales: </t>
  </si>
  <si>
    <t>Porcentajes:</t>
  </si>
  <si>
    <t>P=Presente</t>
  </si>
  <si>
    <t>F=Faltas</t>
  </si>
  <si>
    <t>A=Atrasos</t>
  </si>
  <si>
    <t>L=Licencias</t>
  </si>
  <si>
    <t>Total Estudiantes:</t>
  </si>
  <si>
    <t>Días trabajados:</t>
  </si>
  <si>
    <t>ASISTENCIA TRIMESTRAL - GESTIÓN</t>
  </si>
  <si>
    <t>Prom. 1er Trim.</t>
  </si>
  <si>
    <t>Prom. 2do Trim.</t>
  </si>
  <si>
    <t>Prom. 3er Trim.</t>
  </si>
  <si>
    <t>1er  Trimestre</t>
  </si>
  <si>
    <t>2do  Trimestre</t>
  </si>
  <si>
    <t>3er  Trimestre</t>
  </si>
  <si>
    <t>PORCENTAJE DE REPROBADOS</t>
  </si>
  <si>
    <t>PORCENTAJE DE APROBADOS</t>
  </si>
  <si>
    <t>PROMEDIO TRIMESTRAL</t>
  </si>
  <si>
    <t>TOTAL REPROBADOS</t>
  </si>
  <si>
    <t>TOTAL APROBADOS</t>
  </si>
  <si>
    <t>TOTAL DE ESTUDIANTES</t>
  </si>
  <si>
    <t>Trimestre:</t>
  </si>
  <si>
    <t>PASOS A SEGUIR</t>
  </si>
  <si>
    <t>1. LLENE SOLO LOS DATOS DE LA CARATULA Y FILIACION</t>
  </si>
  <si>
    <t xml:space="preserve">2. ESTOS DATOS SALTARAN DE FORMA AUTOMATICA EN TODAS LAS HOJAS </t>
  </si>
  <si>
    <t>"A"</t>
  </si>
  <si>
    <t>3. ESTE REGISTRO NO ESTA BLOQUEADO PUEDE MODIFICARLO A SUS NECESIDADES</t>
  </si>
  <si>
    <t>Profesor(a):</t>
  </si>
  <si>
    <t>Gestion:</t>
  </si>
  <si>
    <t>DISTRITO:</t>
  </si>
  <si>
    <t>SECUNDARIA</t>
  </si>
  <si>
    <t>SEXTO</t>
  </si>
  <si>
    <t>ÁREA:</t>
  </si>
  <si>
    <t>COCHABAMBA - BOLIVIA</t>
  </si>
  <si>
    <t>LOGO U.E.</t>
  </si>
  <si>
    <t>EVALUACION DEL MAESTRA (O) - DIMENSIONES</t>
  </si>
  <si>
    <t>www.educatic.xyz</t>
  </si>
  <si>
    <t>CUADERNO PEDAGÓGICO</t>
  </si>
  <si>
    <t>Sírvase Ud. devolver el presente boletín firmado hasta el día ………..…, …. de ...…………………….... de 2023 como muestra de su conocimiento.</t>
  </si>
  <si>
    <t>Sírvase Ud. devolver el presente boletín firmado hasta el día …………, …. de ..………………….... de 2023 como muestra de su conocimiento.</t>
  </si>
  <si>
    <t>Sírvase Ud. devolver el presente boletín firmado hasta el día ……………, …..…. de ...………………….... de 2023 como muestra de su conocimiento.</t>
  </si>
  <si>
    <t>Sírvase Ud. presentarse en la unidad educativa el día …………....., …... de ………….. del año  2023 para converzar con el profesor ………….....…..……..………………. sobre la conducta académica de sus hijo.</t>
  </si>
  <si>
    <t>SABER - 45</t>
  </si>
  <si>
    <t>HACER - 40</t>
  </si>
  <si>
    <t>VALORACIÓN 5 Pts</t>
  </si>
  <si>
    <t>VALORACION 40 Pts</t>
  </si>
  <si>
    <t>VALORACION 45 Pts</t>
  </si>
  <si>
    <t>www.educa-tics.com</t>
  </si>
  <si>
    <t>AUTOEVALAUCIÓN 5 Pts</t>
  </si>
  <si>
    <t>Auto-Eval</t>
  </si>
  <si>
    <t>Curso:</t>
  </si>
  <si>
    <t>COCHABAMBA 2</t>
  </si>
  <si>
    <t>MATEMÁTICAS</t>
  </si>
  <si>
    <t>JOSE CUELLAR SANCHEZ</t>
  </si>
  <si>
    <t>MEJORES ESTUDIANTES</t>
  </si>
  <si>
    <t>TERCER TRIMESTRE</t>
  </si>
  <si>
    <t>PROMEDIO PARCIAL</t>
  </si>
  <si>
    <t>ANUAL</t>
  </si>
  <si>
    <t>MEJORES ESTUDIANTES - ANUAL</t>
  </si>
  <si>
    <t>PRIMER TRIMESTRE</t>
  </si>
  <si>
    <t>MEJORES ESTUDIANTES - PRIMER TRIMESTRE</t>
  </si>
  <si>
    <t>MEJORES ESTUDIANTES - SEGUNDO TRIMESTRE</t>
  </si>
  <si>
    <t>SEGUNDO TRIMESTRE</t>
  </si>
  <si>
    <t>En los predios de la Unidad Educativa a horas …………….....………. y a convocatoria del Profesor ………........…………………………… asesor del curso ………………………. del Nivel …..........., con informes de las diferentes áreas de conocimientos, se reunió con los padres de familia y representantes de estudiantes con el único objetivo de la evaluación comunitaria correspondiente al .......... Trimestre de estudio del curso mencionado en líneas precedentes, después de escuchar las orientaciones pedagógicas logros y dificultades hechas por el asesor y padres de familia se llegó a establecer los criterios de la evaluación comunitaria consensuados al inicio del Trimestre de estudio, para luego cualificar el aprendizaje de los estudiantes y tomar las referencias correspondientes, las mismas quedan registradas en las planillas que a continuación firmamos:</t>
  </si>
  <si>
    <t>UNIDAD EDUCATIVA</t>
  </si>
  <si>
    <t>CUADRO CENTRALIZADOR DE NOTAS DIFERENTES ÁREAS</t>
  </si>
  <si>
    <t>MAESTRO:</t>
  </si>
  <si>
    <t>GESTIÓN:</t>
  </si>
  <si>
    <t>COMUNICACIÓN Y LENGUAJE</t>
  </si>
  <si>
    <t>LENGUA EXTRANJERA</t>
  </si>
  <si>
    <t>CIENCIAS SOCIALES</t>
  </si>
  <si>
    <t>EDUCACIÓN FÍSICA Y DEPORTES</t>
  </si>
  <si>
    <t>EDUCACIÓN MUSICAL</t>
  </si>
  <si>
    <t>ARTES PLÁSTICAS Y VISUALES</t>
  </si>
  <si>
    <t>TÉCNICA TECNOLÓGICA GENERAL</t>
  </si>
  <si>
    <t>CIENCIAS NATURALES BIOLOGÍA GEOGRAFÍA</t>
  </si>
  <si>
    <t>FÍSICA</t>
  </si>
  <si>
    <t>QUÍMICA</t>
  </si>
  <si>
    <t>COSMOVISIONES PSICOLOGÍA Y FILOSOFÍA</t>
  </si>
  <si>
    <t>VALORES ESPIRITUALIDAD Y RELIGIONES</t>
  </si>
  <si>
    <t>1er TRIM</t>
  </si>
  <si>
    <t>2do TRIM</t>
  </si>
  <si>
    <t>3er TRIM</t>
  </si>
  <si>
    <t>PROM ANUAL</t>
  </si>
  <si>
    <t>MESES:</t>
  </si>
  <si>
    <t>Es dado en la ciudad de Cochabamba a los …… días del mes de ………………. del año 2025</t>
  </si>
  <si>
    <t>REGISTRO  DE  PADRES DE FAMILIA O TUTORES</t>
  </si>
  <si>
    <t/>
  </si>
  <si>
    <t>CODIGÓ SIE:</t>
  </si>
  <si>
    <t>APELLIDOS Y NOMBRES ESTUDIANTE</t>
  </si>
  <si>
    <t>DATOS DEL PADRE / O TUTOR</t>
  </si>
  <si>
    <t xml:space="preserve">DATOS DE LA MADRE </t>
  </si>
  <si>
    <t>DIRECCION</t>
  </si>
  <si>
    <t>TELEFONO</t>
  </si>
  <si>
    <t>JOSE</t>
  </si>
  <si>
    <t>LOGO U. E.</t>
  </si>
  <si>
    <t>MINISTERIO DE EDUCACIÓN</t>
  </si>
  <si>
    <t>DIRECCIÓN DEPARTAMENTAL DE EDUCACIÓN COCHABAMBA</t>
  </si>
  <si>
    <t>DIRECCIÓN DISTRITAL DE SACABA</t>
  </si>
  <si>
    <t>APELLIDOS Y NOMBRES:</t>
  </si>
  <si>
    <t>P. GENERAL:</t>
  </si>
  <si>
    <t>CAMPOS SABERES Y CONOCIMIENTOS</t>
  </si>
  <si>
    <t>ÁREAS CURRICULARES</t>
  </si>
  <si>
    <t>EVALUACIÓN CUANTITATIVA</t>
  </si>
  <si>
    <t>1 T</t>
  </si>
  <si>
    <t>2 T</t>
  </si>
  <si>
    <t>3 T</t>
  </si>
  <si>
    <t>PA</t>
  </si>
  <si>
    <t>COMUNIDAD Y SOCIEDAD</t>
  </si>
  <si>
    <t>COMUNICACIÓN Y LENGUAJES</t>
  </si>
  <si>
    <t>EDUCACIÓN MÚSICAL</t>
  </si>
  <si>
    <t>CIENCIA TECNOLOGÍA Y PRODUCCIÓN</t>
  </si>
  <si>
    <t>TÉC. TECNOLÓGICA GRAL.</t>
  </si>
  <si>
    <t>VIDA TIERRA TERRITORIO</t>
  </si>
  <si>
    <t>COSMOS Y PENSAMIENTO</t>
  </si>
  <si>
    <t>PROMEDIOS TRIMESTRALES</t>
  </si>
  <si>
    <t>Nivel Secundario</t>
  </si>
  <si>
    <t>BOLETIN DE NOTAS - 2025</t>
  </si>
  <si>
    <t>BIOLOGÍA - GEOGRAFÍA</t>
  </si>
  <si>
    <t>LENGUA EXTRANJERA (INGLES)</t>
  </si>
  <si>
    <t>DE:</t>
  </si>
  <si>
    <t>PROFESOR DE CURSO</t>
  </si>
  <si>
    <t>A:</t>
  </si>
  <si>
    <t>DIRECTOR DE UNIDAD EDUCATIVA</t>
  </si>
  <si>
    <t>REFERENCIA:</t>
  </si>
  <si>
    <t>INFORME PEDAGÓGICO</t>
  </si>
  <si>
    <t>FECHA:</t>
  </si>
  <si>
    <t>1.-</t>
  </si>
  <si>
    <t>CUADRO ESTADÍSTICO DE ESTUDIANTES</t>
  </si>
  <si>
    <t>GRADO</t>
  </si>
  <si>
    <t>EFECTIVOS</t>
  </si>
  <si>
    <t>RETENIDOS</t>
  </si>
  <si>
    <t>PROMOVIDOS</t>
  </si>
  <si>
    <t>OBSERVACIONES</t>
  </si>
  <si>
    <t>V</t>
  </si>
  <si>
    <t>M</t>
  </si>
  <si>
    <t>T</t>
  </si>
  <si>
    <t>2.-</t>
  </si>
  <si>
    <t>PORCENTAJE DE CONTENIDOS PROGRAMADOS</t>
  </si>
  <si>
    <t>NUMERO DE TEMAS PROGRAMADOS ANUALES</t>
  </si>
  <si>
    <t xml:space="preserve">OBSERVACIONES </t>
  </si>
  <si>
    <t>TEMAS PROGRAMADOS</t>
  </si>
  <si>
    <t>TEMAS AVANZADOS</t>
  </si>
  <si>
    <t>CIENCIAS NATURALES</t>
  </si>
  <si>
    <t>TÉCNICA TECNOLOGÍA</t>
  </si>
  <si>
    <t>VALORES, ESPIRITUALIDADES Y RELIGIONES</t>
  </si>
  <si>
    <t>3.-</t>
  </si>
  <si>
    <t>ESTUDIANTES CON DIFICULTADES DE APRENDIZAJE</t>
  </si>
  <si>
    <t>ESTUDIANTES</t>
  </si>
  <si>
    <t>DIFICULTAD DE APRENDIZAJE</t>
  </si>
  <si>
    <t>ÁREAS</t>
  </si>
  <si>
    <t>CARACTERÍSTICAS</t>
  </si>
  <si>
    <t xml:space="preserve">4.- </t>
  </si>
  <si>
    <t>ESTUDIANTES CON DIFICULTADES DE CONDUCTA</t>
  </si>
  <si>
    <t>DIFICULTAD DE CONDUCTA</t>
  </si>
  <si>
    <t>5.-</t>
  </si>
  <si>
    <t>LOGROS ALCANZADOS DURANTE EL TRIMESTRE</t>
  </si>
  <si>
    <t>6.-</t>
  </si>
  <si>
    <t>DIFICULTADES QUE SE PRESENTARON DURANTE EL TRIMESTRE</t>
  </si>
  <si>
    <t>7.-</t>
  </si>
  <si>
    <t>SUGERENCIAS PROPUESTAS PARA EL PROXIMO TRIMESTRE</t>
  </si>
  <si>
    <t>REGISTRO DE CALIFICACIONES</t>
  </si>
  <si>
    <t xml:space="preserve">      BOLETIN CENTRALIZADOR</t>
  </si>
  <si>
    <t>UNIDAD EDUCATIVA :</t>
  </si>
  <si>
    <t xml:space="preserve">                                                                                                              FILIACIÓN DE ESTUDIANTES - GESTIÓN 2026</t>
  </si>
  <si>
    <t>CELULAR</t>
  </si>
  <si>
    <t>SIMON BOLIVAR</t>
  </si>
  <si>
    <t>SER - 10</t>
  </si>
  <si>
    <t>HORARIO 2026 PROFESOR</t>
  </si>
  <si>
    <t>Sírvase Ud. presentarse en la unidad educativa el día …………......., …..... de ……………..... del año  2026 para converzar con el profesor ………….....…..……..………………. sobre la conducta académica de sus hijo.</t>
  </si>
  <si>
    <t>Sírvase Ud. presentarse en la unidad educativa el día ………....., …... de ………….. de 2026 para converzar con el profesor ………….....…..……..…………. sobre la conducta académica de sus hijo.</t>
  </si>
  <si>
    <t>Cochabamba, ……….. de …………………..… del año 2026</t>
  </si>
  <si>
    <t>Sírvase Ud. presentarse en la unidad educativa el día ………………....., ………... de ………….. de 2026 para converzar con el profesor ………….....…..……..………………. sobre la conducta académica de sus hijo.</t>
  </si>
  <si>
    <t>Sírvase Ud. devolver el presente boletín firmado hasta el día ………..…, …. de ...…………………….... de 2026 como muestra de su conocimiento.</t>
  </si>
  <si>
    <t>Yo ……………………………………......…padre de familia de la estudiante …………………...............................del curso …………de secundaria después de escuchar el informe del profesor……………................................sobre la conducta y aprovechamiento académico  de mi hijo y estando yo de acuerdo que lo único que busca el docente y el colegio es encausar a mi hijo en el respeto, buena convivencia social y hábito de estudio, me comprometo a realizar un seguimiento más personalizado a mi hijo asistiendo periódicamente a la Institución Educativa para recabar información de la conducta y aprovechamiento académico respectivo, en caso que mi hijo no tuviese cambio positivo solicitaré la transferencia de mi hijo a otra institución educativa. Cochabamba ..... de ....... de 2026</t>
  </si>
  <si>
    <t>Yo ……………………………………......…padre de familia de la estudiante …………………...............................del curso …………de secundaria después de escuchar el informe del profesor……………................................sobre la conducta y aprovecamiento académico  de mi hijo y estando yo de acuerdo que lo único que busca el docente y el colegio es encausar a mi hijo en el respeto, buena convivencia social y hábito de estuio, me comprometo a realizar un seguimiento más personalizado a mi hijo asisitiendo periódicamente a la institución educativa para recabar información de la conducta y aprovechamiento académico respectivo, en caso que mi hijo no tuviese cambio positivo solicitaré la transferencia de mi hijo a otra institución educativa. Cochabamba ..... de ....... de 2026</t>
  </si>
  <si>
    <t>Yo ……………………………………......…padre de familia del estudiante …………………...................................del curso …………de secundaria después de escuchar el informe del profesor……………................................sobre la conducta y aprovecamiento académico  de mi hijo y estando yo de acuerdo que lo único que busca el docente y el colegio es encausar a mi hijo en el repeto, buena convivencia social y hábito de estuio, me comprometo a realizar un seguimiento más personalizado a mi hijo asisitiendo periódicamente a la institución educativa para recabar información de la conducta y aprovechamiento académico respectivo, en caso que mi hijo no tuviese cambio positivo solicitaré la transferencia de mi hijo a otra institución educativa. Cochabamba ..... de ....... de 2026</t>
  </si>
  <si>
    <t>CUELLAR</t>
  </si>
  <si>
    <t>SANCHEZ</t>
  </si>
  <si>
    <t>VALENCIA</t>
  </si>
  <si>
    <t>ROJAS</t>
  </si>
  <si>
    <t>NICOLAS</t>
  </si>
  <si>
    <t>REPORTE TEMAS AVANZADOS</t>
  </si>
  <si>
    <t>ASISTENCIA PRIMER TRIMESTRE - GESTIÓN 2026</t>
  </si>
  <si>
    <t>ASISTENCIA SEGUNDO TRIMESTRE - GESTIÓN 2026</t>
  </si>
  <si>
    <t>ASISTENCIA TERCER TRIMESTRE - GESTIÓN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</si>
</sst>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8">
    <font>
      <sz val="11"/>
      <color theme="1"/>
      <name val="Tw Cen MT"/>
      <family val="2"/>
      <scheme val="minor"/>
    </font>
    <font>
      <sz val="11"/>
      <color theme="1"/>
      <name val="Berlin Sans FB"/>
      <family val="2"/>
    </font>
    <font>
      <sz val="11"/>
      <color theme="5"/>
      <name val="Berlin Sans FB"/>
      <family val="2"/>
    </font>
    <font>
      <sz val="16"/>
      <color theme="1"/>
      <name val="Berlin Sans FB"/>
      <family val="2"/>
    </font>
    <font>
      <sz val="18"/>
      <color theme="1"/>
      <name val="Berlin Sans FB"/>
      <family val="2"/>
    </font>
    <font>
      <sz val="11"/>
      <color theme="0" tint="-0.499984740745262"/>
      <name val="Berlin Sans FB"/>
      <family val="2"/>
    </font>
    <font>
      <b/>
      <sz val="8"/>
      <color theme="1"/>
      <name val="Arial"/>
      <family val="2"/>
    </font>
    <font>
      <sz val="8"/>
      <color theme="1"/>
      <name val="Tw Cen MT"/>
      <family val="2"/>
      <scheme val="minor"/>
    </font>
    <font>
      <b/>
      <sz val="14"/>
      <color theme="1"/>
      <name val="Tw Cen MT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name val="Trebuchet MS"/>
      <family val="2"/>
    </font>
    <font>
      <sz val="10"/>
      <color theme="1"/>
      <name val="Tw Cen MT"/>
      <family val="2"/>
      <scheme val="minor"/>
    </font>
    <font>
      <sz val="9"/>
      <color theme="1"/>
      <name val="Tw Cen MT"/>
      <family val="2"/>
      <scheme val="minor"/>
    </font>
    <font>
      <sz val="12"/>
      <color theme="1"/>
      <name val="Tw Cen MT"/>
      <family val="2"/>
      <scheme val="minor"/>
    </font>
    <font>
      <sz val="10"/>
      <name val="Tw Cen MT"/>
      <family val="2"/>
      <scheme val="minor"/>
    </font>
    <font>
      <sz val="10"/>
      <name val="Arial"/>
      <family val="2"/>
    </font>
    <font>
      <b/>
      <sz val="11"/>
      <name val="Tw Cen MT"/>
      <family val="2"/>
      <scheme val="minor"/>
    </font>
    <font>
      <sz val="9"/>
      <name val="Tw Cen MT"/>
      <family val="2"/>
      <scheme val="minor"/>
    </font>
    <font>
      <b/>
      <sz val="10"/>
      <name val="Arial"/>
      <family val="2"/>
    </font>
    <font>
      <sz val="12"/>
      <name val="Times New Roman"/>
      <family val="1"/>
    </font>
    <font>
      <sz val="18"/>
      <color indexed="8"/>
      <name val="Calibri"/>
      <family val="2"/>
    </font>
    <font>
      <sz val="8"/>
      <color theme="0" tint="-4.9989318521683403E-2"/>
      <name val="Tw Cen MT"/>
      <family val="2"/>
      <scheme val="minor"/>
    </font>
    <font>
      <b/>
      <sz val="12"/>
      <name val="Tw Cen MT"/>
      <family val="2"/>
      <scheme val="minor"/>
    </font>
    <font>
      <sz val="10"/>
      <color indexed="8"/>
      <name val="Calibri"/>
      <family val="2"/>
    </font>
    <font>
      <sz val="11"/>
      <name val="Tw Cen MT"/>
      <family val="2"/>
      <scheme val="minor"/>
    </font>
    <font>
      <b/>
      <sz val="10"/>
      <color indexed="8"/>
      <name val="Calibri"/>
      <family val="2"/>
    </font>
    <font>
      <sz val="8"/>
      <color theme="1"/>
      <name val="Arial"/>
      <family val="2"/>
    </font>
    <font>
      <sz val="11"/>
      <name val="Berlin Sans FB"/>
      <family val="2"/>
    </font>
    <font>
      <b/>
      <sz val="10"/>
      <color theme="1"/>
      <name val="Cambria"/>
      <family val="1"/>
    </font>
    <font>
      <sz val="11"/>
      <color theme="1"/>
      <name val="Tw Cen MT"/>
      <family val="2"/>
      <scheme val="minor"/>
    </font>
    <font>
      <sz val="8"/>
      <color indexed="8"/>
      <name val="Calibri"/>
      <family val="2"/>
    </font>
    <font>
      <sz val="22"/>
      <color rgb="FFFF0000"/>
      <name val="Tw Cen MT"/>
      <family val="2"/>
      <scheme val="minor"/>
    </font>
    <font>
      <b/>
      <sz val="12"/>
      <color theme="1"/>
      <name val="Tw Cen MT"/>
      <family val="2"/>
      <scheme val="minor"/>
    </font>
    <font>
      <sz val="20"/>
      <color rgb="FFFF0000"/>
      <name val="Tw Cen MT"/>
      <family val="2"/>
      <scheme val="minor"/>
    </font>
    <font>
      <sz val="28"/>
      <color theme="1"/>
      <name val="Tw Cen MT"/>
      <family val="2"/>
      <scheme val="minor"/>
    </font>
    <font>
      <b/>
      <sz val="14"/>
      <color theme="1"/>
      <name val="Cambria"/>
      <family val="1"/>
    </font>
    <font>
      <sz val="11"/>
      <color theme="1"/>
      <name val="Cambria"/>
      <family val="1"/>
    </font>
    <font>
      <sz val="10"/>
      <color theme="1"/>
      <name val="Cambria"/>
      <family val="1"/>
    </font>
    <font>
      <b/>
      <sz val="8"/>
      <color theme="1"/>
      <name val="Cambria"/>
      <family val="1"/>
    </font>
    <font>
      <sz val="12"/>
      <color theme="1"/>
      <name val="Cambria"/>
      <family val="1"/>
    </font>
    <font>
      <sz val="10"/>
      <name val="Cambria"/>
      <family val="1"/>
    </font>
    <font>
      <sz val="8"/>
      <color theme="1"/>
      <name val="Cambria"/>
      <family val="1"/>
    </font>
    <font>
      <sz val="12"/>
      <color indexed="8"/>
      <name val="Cambria"/>
      <family val="1"/>
    </font>
    <font>
      <sz val="18"/>
      <color indexed="8"/>
      <name val="Cambria"/>
      <family val="1"/>
    </font>
    <font>
      <b/>
      <sz val="12"/>
      <name val="Cambria"/>
      <family val="1"/>
    </font>
    <font>
      <sz val="10"/>
      <color indexed="8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sz val="10"/>
      <color theme="0" tint="-4.9989318521683403E-2"/>
      <name val="Cambria"/>
      <family val="1"/>
    </font>
    <font>
      <sz val="11"/>
      <color theme="0"/>
      <name val="Cambria"/>
      <family val="1"/>
    </font>
    <font>
      <b/>
      <sz val="10"/>
      <color indexed="8"/>
      <name val="Cambria"/>
      <family val="1"/>
    </font>
    <font>
      <sz val="9"/>
      <color theme="1"/>
      <name val="Cambria"/>
      <family val="1"/>
    </font>
    <font>
      <b/>
      <sz val="10"/>
      <name val="Cambria"/>
      <family val="1"/>
    </font>
    <font>
      <sz val="9"/>
      <name val="Cambria"/>
      <family val="1"/>
    </font>
    <font>
      <sz val="8"/>
      <name val="Cambria"/>
      <family val="1"/>
    </font>
    <font>
      <b/>
      <sz val="16"/>
      <name val="Cambria"/>
      <family val="1"/>
    </font>
    <font>
      <sz val="12"/>
      <name val="Cambria"/>
      <family val="1"/>
    </font>
    <font>
      <u/>
      <sz val="11"/>
      <color theme="10"/>
      <name val="Tw Cen MT"/>
      <family val="2"/>
      <scheme val="minor"/>
    </font>
    <font>
      <u/>
      <sz val="11"/>
      <color theme="10"/>
      <name val="Comic Sans MS"/>
      <family val="4"/>
    </font>
    <font>
      <u/>
      <sz val="12"/>
      <color theme="10"/>
      <name val="Comic Sans MS"/>
      <family val="4"/>
    </font>
    <font>
      <b/>
      <sz val="28"/>
      <color rgb="FFFF0000"/>
      <name val="Cambria"/>
      <family val="1"/>
    </font>
    <font>
      <b/>
      <sz val="26"/>
      <color theme="5"/>
      <name val="Tw Cen MT"/>
      <family val="2"/>
      <scheme val="minor"/>
    </font>
    <font>
      <b/>
      <sz val="26"/>
      <color rgb="FFFF0000"/>
      <name val="Cambria"/>
      <family val="1"/>
    </font>
    <font>
      <u/>
      <sz val="11"/>
      <color theme="10"/>
      <name val="Cambria"/>
      <family val="1"/>
    </font>
    <font>
      <b/>
      <sz val="9"/>
      <color indexed="8"/>
      <name val="Cambria"/>
      <family val="1"/>
    </font>
    <font>
      <b/>
      <sz val="6"/>
      <color theme="1"/>
      <name val="Cambria"/>
      <family val="1"/>
    </font>
    <font>
      <b/>
      <sz val="12"/>
      <color theme="1"/>
      <name val="Cambria"/>
      <family val="1"/>
    </font>
    <font>
      <b/>
      <sz val="11"/>
      <color theme="1"/>
      <name val="Cambria"/>
      <family val="1"/>
    </font>
    <font>
      <b/>
      <sz val="9"/>
      <color theme="1"/>
      <name val="Cambria"/>
      <family val="1"/>
    </font>
    <font>
      <sz val="10"/>
      <color indexed="8"/>
      <name val="Tw Cen MT"/>
      <family val="2"/>
      <scheme val="minor"/>
    </font>
    <font>
      <sz val="14"/>
      <color indexed="8"/>
      <name val="Cambria"/>
      <family val="1"/>
    </font>
    <font>
      <sz val="8"/>
      <color rgb="FF000000"/>
      <name val="Arial"/>
      <family val="2"/>
    </font>
    <font>
      <b/>
      <sz val="11"/>
      <color theme="1"/>
      <name val="Tw Cen MT"/>
      <family val="2"/>
      <scheme val="minor"/>
    </font>
    <font>
      <b/>
      <sz val="14"/>
      <name val="Tw Cen MT"/>
      <family val="2"/>
      <scheme val="minor"/>
    </font>
    <font>
      <b/>
      <sz val="16"/>
      <name val="Tw Cen MT"/>
      <family val="2"/>
      <scheme val="minor"/>
    </font>
    <font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10"/>
      <color theme="1"/>
      <name val="Tw Cen MT"/>
      <family val="2"/>
      <scheme val="minor"/>
    </font>
    <font>
      <b/>
      <i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1"/>
      <color theme="0"/>
      <name val="Tw Cen MT"/>
      <family val="2"/>
      <scheme val="minor"/>
    </font>
    <font>
      <b/>
      <sz val="20"/>
      <color theme="1"/>
      <name val="Cambria"/>
      <family val="1"/>
    </font>
    <font>
      <b/>
      <u/>
      <sz val="24"/>
      <color theme="1"/>
      <name val="Arial"/>
      <family val="2"/>
    </font>
    <font>
      <sz val="20"/>
      <color theme="1"/>
      <name val="Tw Cen MT"/>
      <family val="2"/>
      <scheme val="minor"/>
    </font>
    <font>
      <sz val="11"/>
      <name val="Arial"/>
      <family val="2"/>
    </font>
    <font>
      <b/>
      <sz val="8"/>
      <color rgb="FF000000"/>
      <name val="Cambria"/>
      <family val="1"/>
    </font>
    <font>
      <i/>
      <sz val="8"/>
      <color rgb="FF000000"/>
      <name val="Cambria"/>
      <family val="1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sz val="11"/>
      <color rgb="FF000000"/>
      <name val="Arial Narrow"/>
      <family val="2"/>
    </font>
    <font>
      <i/>
      <sz val="8"/>
      <color rgb="FF000000"/>
      <name val="Arial Narrow"/>
      <family val="2"/>
    </font>
    <font>
      <sz val="11"/>
      <color rgb="FF000000"/>
      <name val="Calibri"/>
      <family val="2"/>
    </font>
    <font>
      <sz val="6"/>
      <color rgb="FF000000"/>
      <name val="Arial Narrow"/>
      <family val="2"/>
    </font>
    <font>
      <sz val="7"/>
      <color rgb="FF000000"/>
      <name val="Teko"/>
    </font>
    <font>
      <sz val="9"/>
      <color rgb="FF000000"/>
      <name val="Arial Narrow"/>
      <family val="2"/>
    </font>
    <font>
      <sz val="7"/>
      <color rgb="FF000000"/>
      <name val="Bodoni"/>
    </font>
    <font>
      <sz val="7"/>
      <color rgb="FF000000"/>
      <name val="Arial Narrow"/>
      <family val="2"/>
    </font>
    <font>
      <sz val="12"/>
      <color rgb="FF000000"/>
      <name val="Teko"/>
    </font>
    <font>
      <sz val="10"/>
      <color rgb="FF000000"/>
      <name val="Bodoni"/>
    </font>
    <font>
      <sz val="8"/>
      <color theme="1"/>
      <name val="Arial Narrow"/>
      <family val="2"/>
    </font>
    <font>
      <b/>
      <sz val="12"/>
      <color theme="1"/>
      <name val="Arial Narrow"/>
      <family val="2"/>
    </font>
    <font>
      <b/>
      <sz val="20"/>
      <color theme="1"/>
      <name val="Arial Narrow"/>
      <family val="2"/>
    </font>
    <font>
      <b/>
      <sz val="8"/>
      <color theme="1"/>
      <name val="Arial Narrow"/>
      <family val="2"/>
    </font>
    <font>
      <b/>
      <sz val="22"/>
      <color theme="1"/>
      <name val="Arial Narrow"/>
      <family val="2"/>
    </font>
    <font>
      <b/>
      <i/>
      <sz val="22"/>
      <color theme="1"/>
      <name val="Arial Narrow"/>
      <family val="2"/>
    </font>
    <font>
      <b/>
      <sz val="16"/>
      <color theme="1"/>
      <name val="Arial Narrow"/>
      <family val="2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9"/>
      <color indexed="81"/>
      <name val="Tahoma"/>
      <family val="2"/>
    </font>
    <font>
      <i/>
      <sz val="9"/>
      <color theme="1" tint="0.14999847407452621"/>
      <name val="Arial Narrow"/>
      <family val="2"/>
    </font>
    <font>
      <b/>
      <sz val="20"/>
      <color theme="1"/>
      <name val="Tw Cen MT"/>
      <family val="2"/>
      <scheme val="minor"/>
    </font>
    <font>
      <b/>
      <sz val="9"/>
      <color theme="1"/>
      <name val="Tw Cen MT"/>
      <family val="2"/>
      <scheme val="minor"/>
    </font>
    <font>
      <i/>
      <sz val="8"/>
      <color theme="1"/>
      <name val="Tw Cen MT"/>
      <family val="2"/>
      <scheme val="minor"/>
    </font>
    <font>
      <b/>
      <sz val="16"/>
      <color theme="1"/>
      <name val="Cambria"/>
      <family val="1"/>
    </font>
    <font>
      <sz val="12"/>
      <name val="Tw Cen MT"/>
      <family val="2"/>
      <scheme val="minor"/>
    </font>
    <font>
      <b/>
      <sz val="18"/>
      <color indexed="8"/>
      <name val="Calibri"/>
      <family val="2"/>
    </font>
    <font>
      <b/>
      <sz val="18"/>
      <name val="Cambria"/>
      <family val="1"/>
    </font>
    <font>
      <sz val="22"/>
      <color theme="1"/>
      <name val="Cambria"/>
      <family val="1"/>
    </font>
  </fonts>
  <fills count="2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E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B7ECFF"/>
        <bgColor rgb="FFB7ECFF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medium">
        <color theme="0" tint="-0.499984740745262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3" tint="-0.499984740745262"/>
      </right>
      <top/>
      <bottom style="thin">
        <color indexed="64"/>
      </bottom>
      <diagonal/>
    </border>
    <border>
      <left style="medium">
        <color indexed="64"/>
      </left>
      <right style="thin">
        <color theme="3" tint="-0.499984740745262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3" tint="-0.499984740745262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theme="3" tint="-0.499984740745262"/>
      </left>
      <right style="thin">
        <color theme="3" tint="-0.499984740745262"/>
      </right>
      <top/>
      <bottom/>
      <diagonal/>
    </border>
    <border>
      <left style="thin">
        <color theme="3" tint="-0.499984740745262"/>
      </left>
      <right style="thin">
        <color theme="3" tint="-0.499984740745262"/>
      </right>
      <top/>
      <bottom style="thin">
        <color theme="3" tint="-0.499984740745262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hair">
        <color rgb="FF000000"/>
      </right>
      <top style="medium">
        <color indexed="64"/>
      </top>
      <bottom/>
      <diagonal/>
    </border>
    <border>
      <left style="hair">
        <color rgb="FF000000"/>
      </left>
      <right/>
      <top style="medium">
        <color indexed="64"/>
      </top>
      <bottom style="hair">
        <color rgb="FF000000"/>
      </bottom>
      <diagonal/>
    </border>
    <border>
      <left/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hair">
        <color rgb="FF000000"/>
      </right>
      <top/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/>
      <top style="hair">
        <color rgb="FF000000"/>
      </top>
      <bottom style="medium">
        <color indexed="64"/>
      </bottom>
      <diagonal/>
    </border>
    <border>
      <left/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1" fillId="0" borderId="0"/>
    <xf numFmtId="0" fontId="16" fillId="0" borderId="0"/>
    <xf numFmtId="0" fontId="16" fillId="0" borderId="0"/>
    <xf numFmtId="9" fontId="30" fillId="0" borderId="0" applyFont="0" applyFill="0" applyBorder="0" applyAlignment="0" applyProtection="0"/>
    <xf numFmtId="0" fontId="58" fillId="0" borderId="0" applyNumberFormat="0" applyFill="0" applyBorder="0" applyAlignment="0" applyProtection="0"/>
  </cellStyleXfs>
  <cellXfs count="757">
    <xf numFmtId="0" fontId="0" fillId="0" borderId="0" xfId="0"/>
    <xf numFmtId="0" fontId="0" fillId="0" borderId="8" xfId="0" applyBorder="1"/>
    <xf numFmtId="0" fontId="0" fillId="0" borderId="1" xfId="0" applyBorder="1"/>
    <xf numFmtId="0" fontId="7" fillId="6" borderId="1" xfId="0" applyFont="1" applyFill="1" applyBorder="1" applyAlignment="1" applyProtection="1">
      <alignment horizontal="center" vertical="center"/>
      <protection locked="0"/>
    </xf>
    <xf numFmtId="0" fontId="7" fillId="6" borderId="1" xfId="0" applyFont="1" applyFill="1" applyBorder="1" applyAlignment="1" applyProtection="1">
      <alignment horizontal="center"/>
      <protection locked="0"/>
    </xf>
    <xf numFmtId="0" fontId="7" fillId="6" borderId="19" xfId="0" applyFont="1" applyFill="1" applyBorder="1" applyAlignment="1" applyProtection="1">
      <alignment horizontal="center"/>
      <protection locked="0"/>
    </xf>
    <xf numFmtId="0" fontId="0" fillId="0" borderId="25" xfId="0" applyBorder="1"/>
    <xf numFmtId="0" fontId="0" fillId="0" borderId="26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7" fillId="0" borderId="25" xfId="0" applyFont="1" applyBorder="1"/>
    <xf numFmtId="0" fontId="7" fillId="0" borderId="26" xfId="0" applyFont="1" applyBorder="1"/>
    <xf numFmtId="0" fontId="0" fillId="0" borderId="25" xfId="0" quotePrefix="1" applyBorder="1"/>
    <xf numFmtId="0" fontId="7" fillId="0" borderId="33" xfId="0" applyFont="1" applyBorder="1"/>
    <xf numFmtId="0" fontId="0" fillId="0" borderId="33" xfId="0" quotePrefix="1" applyBorder="1"/>
    <xf numFmtId="0" fontId="0" fillId="0" borderId="26" xfId="0" quotePrefix="1" applyBorder="1"/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shrinkToFit="1"/>
      <protection locked="0"/>
    </xf>
    <xf numFmtId="0" fontId="16" fillId="0" borderId="0" xfId="2"/>
    <xf numFmtId="0" fontId="16" fillId="0" borderId="0" xfId="3"/>
    <xf numFmtId="0" fontId="16" fillId="0" borderId="43" xfId="3" applyBorder="1"/>
    <xf numFmtId="0" fontId="16" fillId="0" borderId="44" xfId="3" applyBorder="1"/>
    <xf numFmtId="0" fontId="16" fillId="0" borderId="47" xfId="3" applyBorder="1"/>
    <xf numFmtId="0" fontId="16" fillId="0" borderId="48" xfId="3" applyBorder="1"/>
    <xf numFmtId="0" fontId="16" fillId="0" borderId="49" xfId="3" applyBorder="1"/>
    <xf numFmtId="0" fontId="19" fillId="0" borderId="0" xfId="3" applyFont="1"/>
    <xf numFmtId="0" fontId="20" fillId="0" borderId="0" xfId="3" applyFont="1" applyAlignment="1">
      <alignment vertical="top" wrapText="1"/>
    </xf>
    <xf numFmtId="0" fontId="16" fillId="0" borderId="0" xfId="3" applyAlignment="1">
      <alignment vertical="top" wrapText="1"/>
    </xf>
    <xf numFmtId="0" fontId="16" fillId="0" borderId="50" xfId="3" applyBorder="1" applyAlignment="1">
      <alignment horizontal="center" vertical="center"/>
    </xf>
    <xf numFmtId="0" fontId="16" fillId="0" borderId="0" xfId="3" applyAlignment="1">
      <alignment vertical="center"/>
    </xf>
    <xf numFmtId="0" fontId="16" fillId="0" borderId="34" xfId="3" applyBorder="1" applyAlignment="1">
      <alignment horizontal="left" vertical="center"/>
    </xf>
    <xf numFmtId="0" fontId="16" fillId="0" borderId="51" xfId="3" applyBorder="1" applyAlignment="1">
      <alignment horizontal="center" vertical="top" wrapText="1"/>
    </xf>
    <xf numFmtId="0" fontId="16" fillId="0" borderId="0" xfId="3" applyAlignment="1">
      <alignment horizontal="center" vertical="top"/>
    </xf>
    <xf numFmtId="0" fontId="16" fillId="0" borderId="52" xfId="3" applyBorder="1"/>
    <xf numFmtId="0" fontId="26" fillId="7" borderId="1" xfId="0" applyFont="1" applyFill="1" applyBorder="1" applyAlignment="1">
      <alignment vertical="center"/>
    </xf>
    <xf numFmtId="0" fontId="0" fillId="14" borderId="0" xfId="0" applyFill="1" applyAlignment="1">
      <alignment horizontal="center" vertical="center"/>
    </xf>
    <xf numFmtId="0" fontId="24" fillId="14" borderId="0" xfId="0" applyFont="1" applyFill="1" applyAlignment="1">
      <alignment horizontal="left" vertical="center" wrapText="1"/>
    </xf>
    <xf numFmtId="0" fontId="0" fillId="14" borderId="2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14" borderId="0" xfId="0" applyFill="1"/>
    <xf numFmtId="0" fontId="25" fillId="15" borderId="19" xfId="0" applyFont="1" applyFill="1" applyBorder="1" applyAlignment="1">
      <alignment horizontal="left" vertical="center"/>
    </xf>
    <xf numFmtId="0" fontId="22" fillId="15" borderId="18" xfId="0" applyFont="1" applyFill="1" applyBorder="1" applyAlignment="1">
      <alignment horizontal="right" vertical="center"/>
    </xf>
    <xf numFmtId="0" fontId="27" fillId="14" borderId="21" xfId="0" applyFont="1" applyFill="1" applyBorder="1" applyAlignment="1">
      <alignment horizontal="center" vertical="center"/>
    </xf>
    <xf numFmtId="0" fontId="27" fillId="14" borderId="1" xfId="0" applyFont="1" applyFill="1" applyBorder="1" applyAlignment="1">
      <alignment horizontal="center" vertical="center"/>
    </xf>
    <xf numFmtId="0" fontId="25" fillId="15" borderId="17" xfId="0" applyFont="1" applyFill="1" applyBorder="1" applyAlignment="1">
      <alignment vertical="center"/>
    </xf>
    <xf numFmtId="0" fontId="24" fillId="14" borderId="3" xfId="0" applyFont="1" applyFill="1" applyBorder="1" applyAlignment="1">
      <alignment horizontal="left" vertical="center" wrapText="1"/>
    </xf>
    <xf numFmtId="0" fontId="26" fillId="14" borderId="3" xfId="0" applyFont="1" applyFill="1" applyBorder="1"/>
    <xf numFmtId="0" fontId="0" fillId="14" borderId="7" xfId="0" applyFill="1" applyBorder="1" applyAlignment="1">
      <alignment horizontal="center" vertical="center"/>
    </xf>
    <xf numFmtId="0" fontId="7" fillId="10" borderId="18" xfId="0" applyFont="1" applyFill="1" applyBorder="1" applyAlignment="1">
      <alignment horizontal="center" vertical="center"/>
    </xf>
    <xf numFmtId="0" fontId="7" fillId="14" borderId="2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9" fontId="7" fillId="0" borderId="1" xfId="4" applyFont="1" applyBorder="1"/>
    <xf numFmtId="0" fontId="0" fillId="13" borderId="1" xfId="0" applyFill="1" applyBorder="1" applyAlignment="1" applyProtection="1">
      <alignment horizontal="center" vertical="center"/>
      <protection hidden="1"/>
    </xf>
    <xf numFmtId="0" fontId="0" fillId="13" borderId="19" xfId="0" applyFill="1" applyBorder="1" applyAlignment="1" applyProtection="1">
      <alignment horizontal="center" vertical="center"/>
      <protection hidden="1"/>
    </xf>
    <xf numFmtId="164" fontId="0" fillId="14" borderId="0" xfId="0" applyNumberFormat="1" applyFill="1"/>
    <xf numFmtId="0" fontId="24" fillId="14" borderId="6" xfId="0" applyFont="1" applyFill="1" applyBorder="1" applyAlignment="1">
      <alignment horizontal="left" vertical="center" wrapText="1"/>
    </xf>
    <xf numFmtId="0" fontId="31" fillId="14" borderId="4" xfId="0" applyFont="1" applyFill="1" applyBorder="1" applyAlignment="1">
      <alignment horizontal="left" vertical="center" wrapText="1"/>
    </xf>
    <xf numFmtId="0" fontId="7" fillId="14" borderId="3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26" fillId="14" borderId="17" xfId="0" applyFont="1" applyFill="1" applyBorder="1"/>
    <xf numFmtId="164" fontId="26" fillId="14" borderId="17" xfId="0" applyNumberFormat="1" applyFont="1" applyFill="1" applyBorder="1"/>
    <xf numFmtId="0" fontId="31" fillId="14" borderId="0" xfId="0" applyFont="1" applyFill="1" applyAlignment="1">
      <alignment horizontal="left" vertical="center" wrapText="1"/>
    </xf>
    <xf numFmtId="0" fontId="7" fillId="14" borderId="0" xfId="0" applyFont="1" applyFill="1" applyAlignment="1">
      <alignment horizontal="center" vertical="center"/>
    </xf>
    <xf numFmtId="1" fontId="13" fillId="17" borderId="35" xfId="0" applyNumberFormat="1" applyFont="1" applyFill="1" applyBorder="1" applyAlignment="1">
      <alignment horizontal="center" vertical="center"/>
    </xf>
    <xf numFmtId="0" fontId="13" fillId="14" borderId="21" xfId="0" applyFont="1" applyFill="1" applyBorder="1" applyAlignment="1" applyProtection="1">
      <alignment horizontal="center" vertical="center"/>
      <protection locked="0"/>
    </xf>
    <xf numFmtId="164" fontId="13" fillId="10" borderId="35" xfId="0" applyNumberFormat="1" applyFont="1" applyFill="1" applyBorder="1" applyAlignment="1">
      <alignment horizontal="center" vertical="center"/>
    </xf>
    <xf numFmtId="164" fontId="13" fillId="18" borderId="35" xfId="0" applyNumberFormat="1" applyFont="1" applyFill="1" applyBorder="1" applyAlignment="1">
      <alignment horizontal="center" vertical="center"/>
    </xf>
    <xf numFmtId="0" fontId="13" fillId="14" borderId="1" xfId="0" applyFont="1" applyFill="1" applyBorder="1" applyAlignment="1" applyProtection="1">
      <alignment horizontal="center" vertical="center"/>
      <protection locked="0"/>
    </xf>
    <xf numFmtId="0" fontId="7" fillId="14" borderId="1" xfId="0" applyFont="1" applyFill="1" applyBorder="1" applyAlignment="1">
      <alignment horizontal="left" vertical="center"/>
    </xf>
    <xf numFmtId="1" fontId="7" fillId="16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37" fillId="0" borderId="0" xfId="0" applyFont="1"/>
    <xf numFmtId="0" fontId="29" fillId="0" borderId="1" xfId="0" applyFont="1" applyBorder="1"/>
    <xf numFmtId="0" fontId="39" fillId="7" borderId="1" xfId="0" applyFont="1" applyFill="1" applyBorder="1" applyAlignment="1">
      <alignment horizontal="center" vertical="center" wrapText="1"/>
    </xf>
    <xf numFmtId="0" fontId="37" fillId="0" borderId="26" xfId="0" applyFont="1" applyBorder="1"/>
    <xf numFmtId="49" fontId="38" fillId="0" borderId="26" xfId="0" quotePrefix="1" applyNumberFormat="1" applyFont="1" applyBorder="1"/>
    <xf numFmtId="0" fontId="38" fillId="0" borderId="26" xfId="0" applyFont="1" applyBorder="1"/>
    <xf numFmtId="0" fontId="38" fillId="0" borderId="26" xfId="0" quotePrefix="1" applyFont="1" applyBorder="1"/>
    <xf numFmtId="0" fontId="37" fillId="13" borderId="1" xfId="0" applyFont="1" applyFill="1" applyBorder="1" applyAlignment="1" applyProtection="1">
      <alignment horizontal="center" vertical="center"/>
      <protection hidden="1"/>
    </xf>
    <xf numFmtId="0" fontId="37" fillId="13" borderId="19" xfId="0" applyFont="1" applyFill="1" applyBorder="1" applyAlignment="1" applyProtection="1">
      <alignment horizontal="center" vertical="center"/>
      <protection hidden="1"/>
    </xf>
    <xf numFmtId="0" fontId="42" fillId="6" borderId="1" xfId="0" applyFont="1" applyFill="1" applyBorder="1" applyAlignment="1" applyProtection="1">
      <alignment horizontal="center" vertical="center"/>
      <protection locked="0"/>
    </xf>
    <xf numFmtId="0" fontId="42" fillId="6" borderId="1" xfId="0" applyFont="1" applyFill="1" applyBorder="1" applyAlignment="1" applyProtection="1">
      <alignment horizontal="center"/>
      <protection locked="0"/>
    </xf>
    <xf numFmtId="0" fontId="42" fillId="6" borderId="19" xfId="0" applyFont="1" applyFill="1" applyBorder="1" applyAlignment="1" applyProtection="1">
      <alignment horizontal="center"/>
      <protection locked="0"/>
    </xf>
    <xf numFmtId="0" fontId="42" fillId="0" borderId="25" xfId="0" applyFont="1" applyBorder="1"/>
    <xf numFmtId="0" fontId="42" fillId="0" borderId="26" xfId="0" applyFont="1" applyBorder="1"/>
    <xf numFmtId="0" fontId="37" fillId="0" borderId="25" xfId="0" quotePrefix="1" applyFont="1" applyBorder="1"/>
    <xf numFmtId="0" fontId="37" fillId="0" borderId="25" xfId="0" applyFont="1" applyBorder="1"/>
    <xf numFmtId="0" fontId="37" fillId="0" borderId="28" xfId="0" applyFont="1" applyBorder="1"/>
    <xf numFmtId="0" fontId="37" fillId="0" borderId="30" xfId="0" applyFont="1" applyBorder="1"/>
    <xf numFmtId="0" fontId="37" fillId="0" borderId="33" xfId="0" quotePrefix="1" applyFont="1" applyBorder="1"/>
    <xf numFmtId="0" fontId="37" fillId="0" borderId="29" xfId="0" applyFont="1" applyBorder="1"/>
    <xf numFmtId="0" fontId="37" fillId="0" borderId="26" xfId="0" quotePrefix="1" applyFont="1" applyBorder="1"/>
    <xf numFmtId="0" fontId="42" fillId="0" borderId="33" xfId="0" applyFont="1" applyBorder="1"/>
    <xf numFmtId="0" fontId="37" fillId="0" borderId="0" xfId="0" applyFont="1" applyAlignment="1">
      <alignment horizontal="right"/>
    </xf>
    <xf numFmtId="0" fontId="37" fillId="0" borderId="1" xfId="0" applyFont="1" applyBorder="1"/>
    <xf numFmtId="9" fontId="42" fillId="0" borderId="1" xfId="4" applyFont="1" applyBorder="1"/>
    <xf numFmtId="0" fontId="44" fillId="14" borderId="0" xfId="0" applyFont="1" applyFill="1" applyAlignment="1">
      <alignment vertical="top"/>
    </xf>
    <xf numFmtId="164" fontId="44" fillId="14" borderId="0" xfId="0" applyNumberFormat="1" applyFont="1" applyFill="1" applyAlignment="1">
      <alignment vertical="top"/>
    </xf>
    <xf numFmtId="0" fontId="50" fillId="15" borderId="0" xfId="0" applyFont="1" applyFill="1" applyAlignment="1">
      <alignment horizontal="center"/>
    </xf>
    <xf numFmtId="0" fontId="51" fillId="7" borderId="1" xfId="0" applyFont="1" applyFill="1" applyBorder="1" applyAlignment="1">
      <alignment vertical="center"/>
    </xf>
    <xf numFmtId="0" fontId="52" fillId="14" borderId="1" xfId="0" applyFont="1" applyFill="1" applyBorder="1" applyAlignment="1" applyProtection="1">
      <alignment horizontal="center" vertical="center"/>
      <protection locked="0"/>
    </xf>
    <xf numFmtId="0" fontId="37" fillId="14" borderId="4" xfId="0" applyFont="1" applyFill="1" applyBorder="1" applyAlignment="1">
      <alignment horizontal="center" vertical="center"/>
    </xf>
    <xf numFmtId="0" fontId="37" fillId="14" borderId="59" xfId="0" applyFont="1" applyFill="1" applyBorder="1" applyAlignment="1">
      <alignment horizontal="center" vertical="center"/>
    </xf>
    <xf numFmtId="0" fontId="37" fillId="14" borderId="6" xfId="0" applyFont="1" applyFill="1" applyBorder="1" applyAlignment="1">
      <alignment horizontal="center" vertical="center"/>
    </xf>
    <xf numFmtId="0" fontId="37" fillId="14" borderId="9" xfId="0" applyFont="1" applyFill="1" applyBorder="1" applyAlignment="1">
      <alignment horizontal="center" vertical="center"/>
    </xf>
    <xf numFmtId="0" fontId="12" fillId="14" borderId="21" xfId="0" applyFont="1" applyFill="1" applyBorder="1" applyAlignment="1" applyProtection="1">
      <alignment horizontal="center" vertical="center"/>
      <protection locked="0"/>
    </xf>
    <xf numFmtId="0" fontId="12" fillId="14" borderId="36" xfId="0" applyFont="1" applyFill="1" applyBorder="1" applyAlignment="1" applyProtection="1">
      <alignment horizontal="center" vertical="center"/>
      <protection locked="0"/>
    </xf>
    <xf numFmtId="0" fontId="12" fillId="14" borderId="1" xfId="0" applyFont="1" applyFill="1" applyBorder="1" applyAlignment="1" applyProtection="1">
      <alignment horizontal="center" vertical="center"/>
      <protection locked="0"/>
    </xf>
    <xf numFmtId="0" fontId="12" fillId="14" borderId="9" xfId="0" applyFont="1" applyFill="1" applyBorder="1" applyAlignment="1" applyProtection="1">
      <alignment horizontal="center" vertical="center"/>
      <protection locked="0"/>
    </xf>
    <xf numFmtId="0" fontId="12" fillId="9" borderId="67" xfId="0" applyFont="1" applyFill="1" applyBorder="1" applyAlignment="1">
      <alignment horizontal="center" vertical="center"/>
    </xf>
    <xf numFmtId="1" fontId="12" fillId="15" borderId="8" xfId="0" applyNumberFormat="1" applyFont="1" applyFill="1" applyBorder="1" applyAlignment="1" applyProtection="1">
      <alignment horizontal="center" vertical="center"/>
      <protection locked="0"/>
    </xf>
    <xf numFmtId="0" fontId="12" fillId="19" borderId="36" xfId="0" applyFont="1" applyFill="1" applyBorder="1" applyAlignment="1">
      <alignment horizontal="center" vertical="center"/>
    </xf>
    <xf numFmtId="0" fontId="12" fillId="14" borderId="67" xfId="0" applyFont="1" applyFill="1" applyBorder="1" applyAlignment="1" applyProtection="1">
      <alignment horizontal="center" vertical="center"/>
      <protection locked="0"/>
    </xf>
    <xf numFmtId="0" fontId="41" fillId="10" borderId="1" xfId="0" applyFont="1" applyFill="1" applyBorder="1" applyAlignment="1" applyProtection="1">
      <alignment horizontal="right" vertical="center"/>
      <protection hidden="1"/>
    </xf>
    <xf numFmtId="0" fontId="41" fillId="0" borderId="0" xfId="0" applyFont="1"/>
    <xf numFmtId="0" fontId="53" fillId="10" borderId="1" xfId="0" applyFont="1" applyFill="1" applyBorder="1" applyAlignment="1" applyProtection="1">
      <alignment horizontal="center" vertical="center"/>
      <protection locked="0"/>
    </xf>
    <xf numFmtId="0" fontId="48" fillId="10" borderId="1" xfId="0" applyFont="1" applyFill="1" applyBorder="1" applyAlignment="1" applyProtection="1">
      <alignment horizontal="center" vertical="center"/>
      <protection locked="0"/>
    </xf>
    <xf numFmtId="0" fontId="48" fillId="10" borderId="19" xfId="0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locked="0"/>
    </xf>
    <xf numFmtId="0" fontId="54" fillId="0" borderId="0" xfId="0" applyFont="1" applyAlignment="1" applyProtection="1">
      <alignment horizontal="right"/>
      <protection hidden="1"/>
    </xf>
    <xf numFmtId="0" fontId="37" fillId="0" borderId="0" xfId="0" applyFont="1" applyProtection="1">
      <protection hidden="1"/>
    </xf>
    <xf numFmtId="0" fontId="54" fillId="10" borderId="1" xfId="0" applyFont="1" applyFill="1" applyBorder="1" applyAlignment="1" applyProtection="1">
      <alignment horizontal="right"/>
      <protection hidden="1"/>
    </xf>
    <xf numFmtId="0" fontId="54" fillId="10" borderId="1" xfId="0" applyFont="1" applyFill="1" applyBorder="1" applyAlignment="1" applyProtection="1">
      <alignment horizontal="center" vertical="center"/>
      <protection locked="0"/>
    </xf>
    <xf numFmtId="0" fontId="54" fillId="0" borderId="1" xfId="0" applyFont="1" applyBorder="1" applyAlignment="1" applyProtection="1">
      <alignment shrinkToFit="1"/>
      <protection locked="0"/>
    </xf>
    <xf numFmtId="0" fontId="55" fillId="0" borderId="1" xfId="0" applyFont="1" applyBorder="1" applyAlignment="1" applyProtection="1">
      <alignment horizontal="center" vertical="center" wrapText="1"/>
      <protection locked="0"/>
    </xf>
    <xf numFmtId="0" fontId="54" fillId="0" borderId="1" xfId="0" applyFont="1" applyBorder="1" applyAlignment="1" applyProtection="1">
      <alignment horizontal="center" vertical="center" wrapText="1"/>
      <protection locked="0"/>
    </xf>
    <xf numFmtId="0" fontId="54" fillId="0" borderId="0" xfId="0" applyFont="1" applyAlignment="1" applyProtection="1">
      <alignment horizontal="center" vertical="center" wrapText="1"/>
      <protection locked="0"/>
    </xf>
    <xf numFmtId="0" fontId="54" fillId="0" borderId="0" xfId="0" applyFont="1" applyAlignment="1" applyProtection="1">
      <alignment shrinkToFit="1"/>
      <protection locked="0"/>
    </xf>
    <xf numFmtId="0" fontId="57" fillId="12" borderId="1" xfId="2" applyFont="1" applyFill="1" applyBorder="1" applyAlignment="1">
      <alignment horizontal="center" vertical="center"/>
    </xf>
    <xf numFmtId="0" fontId="41" fillId="0" borderId="1" xfId="2" applyFont="1" applyBorder="1" applyAlignment="1">
      <alignment horizontal="center"/>
    </xf>
    <xf numFmtId="0" fontId="41" fillId="0" borderId="1" xfId="2" applyFont="1" applyBorder="1"/>
    <xf numFmtId="0" fontId="41" fillId="0" borderId="0" xfId="2" applyFont="1"/>
    <xf numFmtId="0" fontId="41" fillId="0" borderId="0" xfId="3" applyFont="1"/>
    <xf numFmtId="0" fontId="53" fillId="0" borderId="17" xfId="3" applyFont="1" applyBorder="1" applyAlignment="1">
      <alignment horizontal="left"/>
    </xf>
    <xf numFmtId="0" fontId="53" fillId="0" borderId="8" xfId="3" applyFont="1" applyBorder="1" applyAlignment="1">
      <alignment horizontal="left"/>
    </xf>
    <xf numFmtId="0" fontId="45" fillId="12" borderId="1" xfId="3" applyFont="1" applyFill="1" applyBorder="1" applyAlignment="1">
      <alignment horizontal="center" vertical="center"/>
    </xf>
    <xf numFmtId="0" fontId="45" fillId="12" borderId="1" xfId="3" applyFont="1" applyFill="1" applyBorder="1" applyAlignment="1">
      <alignment horizontal="center" vertical="center" wrapText="1"/>
    </xf>
    <xf numFmtId="0" fontId="41" fillId="0" borderId="1" xfId="3" applyFont="1" applyBorder="1"/>
    <xf numFmtId="0" fontId="41" fillId="0" borderId="8" xfId="3" applyFont="1" applyBorder="1" applyAlignment="1">
      <alignment horizontal="left"/>
    </xf>
    <xf numFmtId="0" fontId="41" fillId="0" borderId="17" xfId="3" applyFont="1" applyBorder="1" applyAlignment="1">
      <alignment horizontal="left"/>
    </xf>
    <xf numFmtId="0" fontId="57" fillId="13" borderId="1" xfId="3" applyFont="1" applyFill="1" applyBorder="1" applyAlignment="1">
      <alignment horizontal="center" vertical="center"/>
    </xf>
    <xf numFmtId="0" fontId="41" fillId="0" borderId="0" xfId="3" applyFont="1" applyAlignment="1">
      <alignment horizontal="left"/>
    </xf>
    <xf numFmtId="0" fontId="41" fillId="12" borderId="1" xfId="3" applyFont="1" applyFill="1" applyBorder="1" applyAlignment="1">
      <alignment horizontal="center" vertical="center" wrapText="1"/>
    </xf>
    <xf numFmtId="0" fontId="55" fillId="12" borderId="1" xfId="3" applyFont="1" applyFill="1" applyBorder="1" applyAlignment="1">
      <alignment horizontal="center" vertical="center" wrapText="1"/>
    </xf>
    <xf numFmtId="0" fontId="41" fillId="0" borderId="1" xfId="3" applyFont="1" applyBorder="1" applyAlignment="1">
      <alignment horizontal="center" vertical="top" wrapText="1"/>
    </xf>
    <xf numFmtId="0" fontId="41" fillId="0" borderId="20" xfId="3" applyFont="1" applyBorder="1" applyAlignment="1">
      <alignment horizontal="left" vertical="top" wrapText="1"/>
    </xf>
    <xf numFmtId="0" fontId="41" fillId="0" borderId="1" xfId="3" applyFont="1" applyBorder="1" applyAlignment="1">
      <alignment vertical="top" wrapText="1"/>
    </xf>
    <xf numFmtId="0" fontId="41" fillId="0" borderId="1" xfId="3" applyFont="1" applyBorder="1" applyAlignment="1">
      <alignment horizontal="center"/>
    </xf>
    <xf numFmtId="0" fontId="41" fillId="0" borderId="1" xfId="3" applyFont="1" applyBorder="1" applyAlignment="1">
      <alignment horizontal="left" vertical="top" wrapText="1"/>
    </xf>
    <xf numFmtId="0" fontId="41" fillId="0" borderId="2" xfId="3" applyFont="1" applyBorder="1" applyAlignment="1">
      <alignment horizontal="left" vertical="top" wrapText="1"/>
    </xf>
    <xf numFmtId="0" fontId="41" fillId="0" borderId="19" xfId="3" applyFont="1" applyBorder="1" applyAlignment="1">
      <alignment horizontal="left" vertical="top" wrapText="1"/>
    </xf>
    <xf numFmtId="0" fontId="41" fillId="0" borderId="0" xfId="3" applyFont="1" applyAlignment="1">
      <alignment horizontal="center" vertical="center"/>
    </xf>
    <xf numFmtId="0" fontId="41" fillId="0" borderId="50" xfId="3" applyFont="1" applyBorder="1" applyAlignment="1">
      <alignment horizontal="center" vertical="center"/>
    </xf>
    <xf numFmtId="0" fontId="41" fillId="0" borderId="0" xfId="3" applyFont="1" applyAlignment="1">
      <alignment vertical="center"/>
    </xf>
    <xf numFmtId="0" fontId="41" fillId="0" borderId="34" xfId="3" applyFont="1" applyBorder="1" applyAlignment="1">
      <alignment horizontal="left" vertical="center"/>
    </xf>
    <xf numFmtId="0" fontId="41" fillId="0" borderId="51" xfId="3" applyFont="1" applyBorder="1" applyAlignment="1">
      <alignment horizontal="center" vertical="top" wrapText="1"/>
    </xf>
    <xf numFmtId="0" fontId="41" fillId="0" borderId="0" xfId="3" applyFont="1" applyAlignment="1">
      <alignment horizontal="center" vertical="top"/>
    </xf>
    <xf numFmtId="0" fontId="41" fillId="0" borderId="52" xfId="3" applyFont="1" applyBorder="1"/>
    <xf numFmtId="0" fontId="35" fillId="0" borderId="0" xfId="0" applyFont="1" applyAlignment="1">
      <alignment vertical="top" wrapText="1"/>
    </xf>
    <xf numFmtId="0" fontId="32" fillId="20" borderId="0" xfId="0" applyFont="1" applyFill="1"/>
    <xf numFmtId="0" fontId="0" fillId="20" borderId="0" xfId="0" applyFill="1"/>
    <xf numFmtId="0" fontId="34" fillId="20" borderId="0" xfId="0" applyFont="1" applyFill="1"/>
    <xf numFmtId="0" fontId="0" fillId="15" borderId="2" xfId="0" applyFill="1" applyBorder="1"/>
    <xf numFmtId="0" fontId="0" fillId="15" borderId="3" xfId="0" applyFill="1" applyBorder="1"/>
    <xf numFmtId="0" fontId="0" fillId="15" borderId="4" xfId="0" applyFill="1" applyBorder="1"/>
    <xf numFmtId="0" fontId="0" fillId="15" borderId="5" xfId="0" applyFill="1" applyBorder="1"/>
    <xf numFmtId="0" fontId="0" fillId="15" borderId="6" xfId="0" applyFill="1" applyBorder="1"/>
    <xf numFmtId="0" fontId="0" fillId="15" borderId="0" xfId="0" applyFill="1"/>
    <xf numFmtId="0" fontId="28" fillId="15" borderId="11" xfId="0" applyFont="1" applyFill="1" applyBorder="1"/>
    <xf numFmtId="0" fontId="2" fillId="15" borderId="11" xfId="0" applyFont="1" applyFill="1" applyBorder="1"/>
    <xf numFmtId="0" fontId="1" fillId="15" borderId="11" xfId="0" applyFont="1" applyFill="1" applyBorder="1"/>
    <xf numFmtId="0" fontId="0" fillId="15" borderId="13" xfId="0" applyFill="1" applyBorder="1"/>
    <xf numFmtId="0" fontId="1" fillId="15" borderId="0" xfId="0" applyFont="1" applyFill="1"/>
    <xf numFmtId="0" fontId="1" fillId="15" borderId="14" xfId="0" applyFont="1" applyFill="1" applyBorder="1"/>
    <xf numFmtId="0" fontId="5" fillId="15" borderId="14" xfId="0" applyFont="1" applyFill="1" applyBorder="1"/>
    <xf numFmtId="0" fontId="0" fillId="15" borderId="11" xfId="0" applyFill="1" applyBorder="1"/>
    <xf numFmtId="0" fontId="0" fillId="15" borderId="7" xfId="0" applyFill="1" applyBorder="1"/>
    <xf numFmtId="0" fontId="0" fillId="15" borderId="8" xfId="0" applyFill="1" applyBorder="1"/>
    <xf numFmtId="0" fontId="28" fillId="15" borderId="0" xfId="0" applyFont="1" applyFill="1"/>
    <xf numFmtId="0" fontId="59" fillId="15" borderId="0" xfId="5" applyFont="1" applyFill="1" applyBorder="1" applyAlignment="1"/>
    <xf numFmtId="0" fontId="58" fillId="15" borderId="0" xfId="5" applyFill="1" applyBorder="1" applyAlignment="1"/>
    <xf numFmtId="0" fontId="60" fillId="14" borderId="0" xfId="5" applyFont="1" applyFill="1" applyBorder="1" applyAlignment="1" applyProtection="1">
      <alignment vertical="top"/>
    </xf>
    <xf numFmtId="0" fontId="21" fillId="14" borderId="8" xfId="0" applyFont="1" applyFill="1" applyBorder="1" applyAlignment="1">
      <alignment vertical="top"/>
    </xf>
    <xf numFmtId="0" fontId="62" fillId="15" borderId="0" xfId="0" applyFont="1" applyFill="1"/>
    <xf numFmtId="0" fontId="64" fillId="14" borderId="0" xfId="5" applyFont="1" applyFill="1" applyBorder="1" applyAlignment="1" applyProtection="1">
      <alignment vertical="top"/>
    </xf>
    <xf numFmtId="0" fontId="37" fillId="14" borderId="0" xfId="0" applyFont="1" applyFill="1"/>
    <xf numFmtId="0" fontId="66" fillId="2" borderId="68" xfId="0" applyFont="1" applyFill="1" applyBorder="1" applyAlignment="1">
      <alignment horizontal="center" vertical="center" wrapText="1"/>
    </xf>
    <xf numFmtId="0" fontId="52" fillId="2" borderId="0" xfId="0" applyFont="1" applyFill="1" applyAlignment="1">
      <alignment horizontal="center"/>
    </xf>
    <xf numFmtId="0" fontId="43" fillId="14" borderId="8" xfId="0" applyFont="1" applyFill="1" applyBorder="1" applyAlignment="1">
      <alignment vertical="center"/>
    </xf>
    <xf numFmtId="0" fontId="71" fillId="14" borderId="8" xfId="0" applyFont="1" applyFill="1" applyBorder="1" applyAlignment="1">
      <alignment vertical="center"/>
    </xf>
    <xf numFmtId="0" fontId="27" fillId="14" borderId="7" xfId="0" quotePrefix="1" applyFont="1" applyFill="1" applyBorder="1" applyAlignment="1">
      <alignment vertical="center"/>
    </xf>
    <xf numFmtId="0" fontId="27" fillId="14" borderId="8" xfId="0" applyFont="1" applyFill="1" applyBorder="1" applyAlignment="1">
      <alignment vertical="center"/>
    </xf>
    <xf numFmtId="0" fontId="58" fillId="14" borderId="0" xfId="5" applyFill="1" applyBorder="1" applyAlignment="1" applyProtection="1">
      <alignment vertical="top"/>
    </xf>
    <xf numFmtId="0" fontId="76" fillId="14" borderId="21" xfId="0" applyFont="1" applyFill="1" applyBorder="1" applyAlignment="1">
      <alignment horizontal="center" vertical="center"/>
    </xf>
    <xf numFmtId="1" fontId="0" fillId="16" borderId="1" xfId="0" applyNumberFormat="1" applyFill="1" applyBorder="1" applyAlignment="1">
      <alignment horizontal="center" vertical="center"/>
    </xf>
    <xf numFmtId="0" fontId="76" fillId="14" borderId="1" xfId="0" applyFont="1" applyFill="1" applyBorder="1" applyAlignment="1">
      <alignment horizontal="center" vertical="center"/>
    </xf>
    <xf numFmtId="0" fontId="77" fillId="7" borderId="1" xfId="0" applyFont="1" applyFill="1" applyBorder="1" applyAlignment="1">
      <alignment vertical="center"/>
    </xf>
    <xf numFmtId="0" fontId="0" fillId="14" borderId="4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164" fontId="12" fillId="23" borderId="35" xfId="0" applyNumberFormat="1" applyFont="1" applyFill="1" applyBorder="1" applyAlignment="1">
      <alignment horizontal="center" vertical="center"/>
    </xf>
    <xf numFmtId="0" fontId="79" fillId="0" borderId="76" xfId="0" applyFont="1" applyBorder="1" applyAlignment="1">
      <alignment horizontal="center" vertical="center" wrapText="1"/>
    </xf>
    <xf numFmtId="0" fontId="79" fillId="0" borderId="0" xfId="0" applyFont="1" applyAlignment="1">
      <alignment horizontal="center" vertical="center" wrapText="1"/>
    </xf>
    <xf numFmtId="0" fontId="79" fillId="0" borderId="78" xfId="0" applyFont="1" applyBorder="1" applyAlignment="1">
      <alignment horizontal="center" vertical="center" wrapText="1"/>
    </xf>
    <xf numFmtId="0" fontId="81" fillId="0" borderId="76" xfId="0" applyFont="1" applyBorder="1" applyAlignment="1">
      <alignment horizontal="left" vertical="center" wrapText="1"/>
    </xf>
    <xf numFmtId="0" fontId="81" fillId="0" borderId="0" xfId="0" applyFont="1" applyAlignment="1">
      <alignment horizontal="left" vertical="center"/>
    </xf>
    <xf numFmtId="0" fontId="81" fillId="0" borderId="78" xfId="0" applyFont="1" applyBorder="1" applyAlignment="1">
      <alignment horizontal="left" vertical="center"/>
    </xf>
    <xf numFmtId="0" fontId="82" fillId="0" borderId="0" xfId="0" applyFont="1" applyAlignment="1">
      <alignment vertical="center"/>
    </xf>
    <xf numFmtId="0" fontId="83" fillId="0" borderId="76" xfId="0" applyFont="1" applyBorder="1" applyAlignment="1">
      <alignment horizontal="center" vertical="center" wrapText="1"/>
    </xf>
    <xf numFmtId="0" fontId="6" fillId="0" borderId="83" xfId="0" applyFont="1" applyBorder="1" applyAlignment="1">
      <alignment horizontal="center" vertical="center" wrapText="1"/>
    </xf>
    <xf numFmtId="0" fontId="6" fillId="5" borderId="83" xfId="0" applyFont="1" applyFill="1" applyBorder="1" applyAlignment="1">
      <alignment horizontal="center" vertical="center" wrapText="1"/>
    </xf>
    <xf numFmtId="0" fontId="6" fillId="5" borderId="8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0" fillId="0" borderId="50" xfId="0" applyFont="1" applyBorder="1" applyAlignment="1">
      <alignment vertical="center"/>
    </xf>
    <xf numFmtId="0" fontId="84" fillId="0" borderId="38" xfId="0" applyFont="1" applyBorder="1" applyAlignment="1">
      <alignment vertical="center"/>
    </xf>
    <xf numFmtId="0" fontId="84" fillId="0" borderId="39" xfId="0" applyFont="1" applyBorder="1" applyAlignment="1">
      <alignment vertical="center"/>
    </xf>
    <xf numFmtId="0" fontId="84" fillId="0" borderId="53" xfId="0" applyFont="1" applyBorder="1" applyAlignment="1">
      <alignment vertical="center"/>
    </xf>
    <xf numFmtId="1" fontId="85" fillId="24" borderId="85" xfId="0" applyNumberFormat="1" applyFont="1" applyFill="1" applyBorder="1" applyAlignment="1">
      <alignment horizontal="center" vertical="center"/>
    </xf>
    <xf numFmtId="1" fontId="85" fillId="5" borderId="50" xfId="0" applyNumberFormat="1" applyFont="1" applyFill="1" applyBorder="1" applyAlignment="1">
      <alignment horizontal="center" vertical="center"/>
    </xf>
    <xf numFmtId="1" fontId="85" fillId="0" borderId="0" xfId="0" applyNumberFormat="1" applyFont="1" applyAlignment="1">
      <alignment horizontal="center" vertical="center"/>
    </xf>
    <xf numFmtId="0" fontId="80" fillId="0" borderId="34" xfId="0" applyFont="1" applyBorder="1" applyAlignment="1">
      <alignment vertical="center"/>
    </xf>
    <xf numFmtId="0" fontId="84" fillId="0" borderId="31" xfId="0" applyFont="1" applyBorder="1" applyAlignment="1">
      <alignment vertical="center"/>
    </xf>
    <xf numFmtId="0" fontId="84" fillId="0" borderId="68" xfId="0" applyFont="1" applyBorder="1" applyAlignment="1">
      <alignment vertical="center"/>
    </xf>
    <xf numFmtId="0" fontId="84" fillId="0" borderId="17" xfId="0" applyFont="1" applyBorder="1" applyAlignment="1">
      <alignment vertical="center"/>
    </xf>
    <xf numFmtId="1" fontId="85" fillId="24" borderId="36" xfId="0" applyNumberFormat="1" applyFont="1" applyFill="1" applyBorder="1" applyAlignment="1">
      <alignment horizontal="center" vertical="center"/>
    </xf>
    <xf numFmtId="1" fontId="85" fillId="5" borderId="34" xfId="0" applyNumberFormat="1" applyFont="1" applyFill="1" applyBorder="1" applyAlignment="1">
      <alignment horizontal="center" vertical="center"/>
    </xf>
    <xf numFmtId="0" fontId="80" fillId="0" borderId="51" xfId="0" applyFont="1" applyBorder="1" applyAlignment="1">
      <alignment vertical="center"/>
    </xf>
    <xf numFmtId="0" fontId="84" fillId="0" borderId="86" xfId="0" applyFont="1" applyBorder="1" applyAlignment="1">
      <alignment vertical="center"/>
    </xf>
    <xf numFmtId="1" fontId="85" fillId="24" borderId="51" xfId="0" applyNumberFormat="1" applyFont="1" applyFill="1" applyBorder="1" applyAlignment="1">
      <alignment horizontal="center" vertical="center"/>
    </xf>
    <xf numFmtId="1" fontId="85" fillId="24" borderId="22" xfId="0" applyNumberFormat="1" applyFont="1" applyFill="1" applyBorder="1" applyAlignment="1">
      <alignment horizontal="center" vertical="center"/>
    </xf>
    <xf numFmtId="1" fontId="85" fillId="5" borderId="51" xfId="0" applyNumberFormat="1" applyFont="1" applyFill="1" applyBorder="1" applyAlignment="1">
      <alignment horizontal="center" vertical="center"/>
    </xf>
    <xf numFmtId="0" fontId="7" fillId="0" borderId="0" xfId="0" applyFont="1"/>
    <xf numFmtId="0" fontId="83" fillId="0" borderId="35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left" vertical="top" wrapText="1"/>
    </xf>
    <xf numFmtId="0" fontId="81" fillId="0" borderId="1" xfId="0" applyFont="1" applyBorder="1" applyAlignment="1">
      <alignment horizontal="left" vertical="top"/>
    </xf>
    <xf numFmtId="0" fontId="81" fillId="0" borderId="0" xfId="0" applyFont="1" applyAlignment="1">
      <alignment vertical="center" wrapText="1"/>
    </xf>
    <xf numFmtId="0" fontId="0" fillId="0" borderId="70" xfId="0" applyBorder="1"/>
    <xf numFmtId="0" fontId="0" fillId="0" borderId="77" xfId="0" applyBorder="1"/>
    <xf numFmtId="0" fontId="0" fillId="0" borderId="78" xfId="0" applyBorder="1"/>
    <xf numFmtId="0" fontId="86" fillId="15" borderId="0" xfId="0" applyFont="1" applyFill="1"/>
    <xf numFmtId="0" fontId="41" fillId="0" borderId="1" xfId="3" applyFont="1" applyBorder="1" applyAlignment="1">
      <alignment horizontal="center" vertical="center" wrapText="1"/>
    </xf>
    <xf numFmtId="0" fontId="41" fillId="0" borderId="1" xfId="3" applyFont="1" applyBorder="1" applyAlignment="1">
      <alignment horizontal="center" vertical="center"/>
    </xf>
    <xf numFmtId="0" fontId="29" fillId="0" borderId="87" xfId="0" applyFont="1" applyBorder="1" applyAlignment="1">
      <alignment vertical="center"/>
    </xf>
    <xf numFmtId="0" fontId="42" fillId="0" borderId="0" xfId="0" applyFont="1" applyAlignment="1">
      <alignment vertical="center" wrapText="1"/>
    </xf>
    <xf numFmtId="0" fontId="39" fillId="0" borderId="0" xfId="0" applyFont="1" applyAlignment="1">
      <alignment horizontal="center" vertical="center"/>
    </xf>
    <xf numFmtId="0" fontId="38" fillId="0" borderId="0" xfId="0" applyFont="1"/>
    <xf numFmtId="0" fontId="73" fillId="0" borderId="0" xfId="0" applyFont="1" applyAlignment="1">
      <alignment horizontal="right" vertical="center"/>
    </xf>
    <xf numFmtId="0" fontId="29" fillId="0" borderId="78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90" fillId="0" borderId="0" xfId="0" applyFont="1"/>
    <xf numFmtId="0" fontId="42" fillId="0" borderId="0" xfId="0" applyFont="1"/>
    <xf numFmtId="0" fontId="92" fillId="0" borderId="0" xfId="0" applyFont="1"/>
    <xf numFmtId="0" fontId="91" fillId="25" borderId="97" xfId="0" applyFont="1" applyFill="1" applyBorder="1" applyAlignment="1">
      <alignment horizontal="center" vertical="center" wrapText="1"/>
    </xf>
    <xf numFmtId="0" fontId="93" fillId="25" borderId="97" xfId="0" applyFont="1" applyFill="1" applyBorder="1" applyAlignment="1">
      <alignment horizontal="center" vertical="center"/>
    </xf>
    <xf numFmtId="0" fontId="94" fillId="0" borderId="99" xfId="0" applyFont="1" applyBorder="1" applyAlignment="1">
      <alignment horizontal="center" vertical="center"/>
    </xf>
    <xf numFmtId="0" fontId="95" fillId="0" borderId="100" xfId="0" applyFont="1" applyBorder="1" applyAlignment="1" applyProtection="1">
      <alignment horizontal="left" vertical="center" wrapText="1"/>
      <protection locked="0"/>
    </xf>
    <xf numFmtId="0" fontId="95" fillId="0" borderId="100" xfId="0" applyFont="1" applyBorder="1" applyAlignment="1" applyProtection="1">
      <alignment horizontal="center" vertical="center" wrapText="1"/>
      <protection locked="0"/>
    </xf>
    <xf numFmtId="12" fontId="95" fillId="0" borderId="101" xfId="0" applyNumberFormat="1" applyFont="1" applyBorder="1" applyAlignment="1" applyProtection="1">
      <alignment horizontal="center" vertical="center" wrapText="1"/>
      <protection locked="0"/>
    </xf>
    <xf numFmtId="0" fontId="96" fillId="0" borderId="0" xfId="0" applyFont="1"/>
    <xf numFmtId="0" fontId="94" fillId="0" borderId="102" xfId="0" applyFont="1" applyBorder="1" applyAlignment="1">
      <alignment horizontal="center" vertical="center"/>
    </xf>
    <xf numFmtId="0" fontId="95" fillId="0" borderId="105" xfId="0" applyFont="1" applyBorder="1" applyAlignment="1" applyProtection="1">
      <alignment horizontal="left" vertical="center" wrapText="1"/>
      <protection locked="0"/>
    </xf>
    <xf numFmtId="0" fontId="95" fillId="0" borderId="105" xfId="0" applyFont="1" applyBorder="1" applyAlignment="1" applyProtection="1">
      <alignment horizontal="center" vertical="center" wrapText="1"/>
      <protection locked="0"/>
    </xf>
    <xf numFmtId="0" fontId="95" fillId="0" borderId="106" xfId="0" applyFont="1" applyBorder="1" applyAlignment="1" applyProtection="1">
      <alignment horizontal="center" vertical="center" wrapText="1"/>
      <protection locked="0"/>
    </xf>
    <xf numFmtId="0" fontId="94" fillId="0" borderId="107" xfId="0" applyFont="1" applyBorder="1" applyAlignment="1">
      <alignment horizontal="center" vertical="center"/>
    </xf>
    <xf numFmtId="0" fontId="95" fillId="0" borderId="97" xfId="0" applyFont="1" applyBorder="1" applyAlignment="1" applyProtection="1">
      <alignment horizontal="left" vertical="center" wrapText="1"/>
      <protection locked="0"/>
    </xf>
    <xf numFmtId="0" fontId="95" fillId="0" borderId="97" xfId="0" applyFont="1" applyBorder="1" applyAlignment="1" applyProtection="1">
      <alignment horizontal="center" vertical="center" wrapText="1"/>
      <protection locked="0"/>
    </xf>
    <xf numFmtId="0" fontId="95" fillId="0" borderId="110" xfId="0" applyFont="1" applyBorder="1" applyAlignment="1" applyProtection="1">
      <alignment horizontal="center" vertical="center" wrapText="1"/>
      <protection locked="0"/>
    </xf>
    <xf numFmtId="0" fontId="97" fillId="0" borderId="0" xfId="0" applyFont="1"/>
    <xf numFmtId="0" fontId="98" fillId="0" borderId="0" xfId="0" applyFont="1" applyAlignment="1">
      <alignment horizontal="left"/>
    </xf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 applyAlignment="1">
      <alignment horizontal="left"/>
    </xf>
    <xf numFmtId="0" fontId="103" fillId="0" borderId="0" xfId="0" applyFont="1"/>
    <xf numFmtId="0" fontId="104" fillId="0" borderId="0" xfId="0" applyFont="1"/>
    <xf numFmtId="0" fontId="95" fillId="0" borderId="100" xfId="0" applyFont="1" applyBorder="1" applyAlignment="1">
      <alignment horizontal="left" vertical="center" wrapText="1"/>
    </xf>
    <xf numFmtId="0" fontId="95" fillId="0" borderId="105" xfId="0" applyFont="1" applyBorder="1" applyAlignment="1">
      <alignment horizontal="left" vertical="center" wrapText="1"/>
    </xf>
    <xf numFmtId="0" fontId="95" fillId="0" borderId="97" xfId="0" applyFont="1" applyBorder="1" applyAlignment="1">
      <alignment horizontal="left" vertical="center" wrapText="1"/>
    </xf>
    <xf numFmtId="0" fontId="105" fillId="0" borderId="71" xfId="0" applyFont="1" applyBorder="1"/>
    <xf numFmtId="0" fontId="105" fillId="0" borderId="76" xfId="0" applyFont="1" applyBorder="1"/>
    <xf numFmtId="0" fontId="10" fillId="0" borderId="70" xfId="0" applyFont="1" applyBorder="1"/>
    <xf numFmtId="0" fontId="10" fillId="0" borderId="0" xfId="0" applyFont="1"/>
    <xf numFmtId="0" fontId="105" fillId="0" borderId="70" xfId="0" applyFont="1" applyBorder="1" applyAlignment="1">
      <alignment vertical="top"/>
    </xf>
    <xf numFmtId="0" fontId="105" fillId="0" borderId="70" xfId="0" applyFont="1" applyBorder="1"/>
    <xf numFmtId="0" fontId="108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5" fillId="0" borderId="0" xfId="0" applyFont="1" applyAlignment="1">
      <alignment vertical="center" wrapText="1"/>
    </xf>
    <xf numFmtId="0" fontId="109" fillId="0" borderId="0" xfId="0" applyFont="1" applyAlignment="1">
      <alignment vertical="center" wrapText="1"/>
    </xf>
    <xf numFmtId="0" fontId="110" fillId="0" borderId="0" xfId="0" applyFont="1" applyAlignment="1">
      <alignment horizontal="center" vertical="center"/>
    </xf>
    <xf numFmtId="0" fontId="105" fillId="0" borderId="0" xfId="0" applyFont="1"/>
    <xf numFmtId="0" fontId="105" fillId="0" borderId="73" xfId="0" applyFont="1" applyBorder="1"/>
    <xf numFmtId="0" fontId="10" fillId="0" borderId="0" xfId="0" applyFont="1" applyAlignment="1">
      <alignment vertical="center" wrapText="1"/>
    </xf>
    <xf numFmtId="0" fontId="112" fillId="0" borderId="70" xfId="0" applyFont="1" applyBorder="1"/>
    <xf numFmtId="0" fontId="112" fillId="0" borderId="0" xfId="0" applyFont="1"/>
    <xf numFmtId="0" fontId="113" fillId="0" borderId="73" xfId="0" applyFont="1" applyBorder="1" applyAlignment="1">
      <alignment horizontal="center" vertical="center"/>
    </xf>
    <xf numFmtId="0" fontId="114" fillId="0" borderId="83" xfId="0" applyFont="1" applyBorder="1" applyAlignment="1">
      <alignment horizontal="center"/>
    </xf>
    <xf numFmtId="0" fontId="114" fillId="0" borderId="112" xfId="0" applyFont="1" applyBorder="1" applyAlignment="1">
      <alignment horizontal="center"/>
    </xf>
    <xf numFmtId="0" fontId="114" fillId="0" borderId="84" xfId="0" applyFont="1" applyBorder="1" applyAlignment="1">
      <alignment horizontal="center"/>
    </xf>
    <xf numFmtId="0" fontId="105" fillId="0" borderId="73" xfId="0" applyFont="1" applyBorder="1" applyAlignment="1">
      <alignment horizontal="center" vertical="center" wrapText="1"/>
    </xf>
    <xf numFmtId="1" fontId="115" fillId="0" borderId="85" xfId="0" applyNumberFormat="1" applyFont="1" applyBorder="1" applyAlignment="1">
      <alignment horizontal="center" vertical="center"/>
    </xf>
    <xf numFmtId="1" fontId="115" fillId="0" borderId="115" xfId="0" applyNumberFormat="1" applyFont="1" applyBorder="1" applyAlignment="1">
      <alignment horizontal="center" vertical="center"/>
    </xf>
    <xf numFmtId="1" fontId="115" fillId="5" borderId="50" xfId="0" applyNumberFormat="1" applyFont="1" applyFill="1" applyBorder="1" applyAlignment="1">
      <alignment horizontal="center" vertical="center"/>
    </xf>
    <xf numFmtId="1" fontId="115" fillId="0" borderId="36" xfId="0" applyNumberFormat="1" applyFont="1" applyBorder="1" applyAlignment="1">
      <alignment horizontal="center" vertical="center"/>
    </xf>
    <xf numFmtId="1" fontId="116" fillId="0" borderId="1" xfId="0" applyNumberFormat="1" applyFont="1" applyBorder="1" applyAlignment="1">
      <alignment horizontal="center" vertical="center"/>
    </xf>
    <xf numFmtId="1" fontId="116" fillId="5" borderId="34" xfId="0" applyNumberFormat="1" applyFont="1" applyFill="1" applyBorder="1" applyAlignment="1">
      <alignment horizontal="center" vertical="center"/>
    </xf>
    <xf numFmtId="1" fontId="115" fillId="0" borderId="22" xfId="0" applyNumberFormat="1" applyFont="1" applyBorder="1" applyAlignment="1">
      <alignment horizontal="center" vertical="center"/>
    </xf>
    <xf numFmtId="1" fontId="116" fillId="0" borderId="23" xfId="0" applyNumberFormat="1" applyFont="1" applyBorder="1" applyAlignment="1">
      <alignment horizontal="center" vertical="center"/>
    </xf>
    <xf numFmtId="1" fontId="116" fillId="5" borderId="51" xfId="0" applyNumberFormat="1" applyFont="1" applyFill="1" applyBorder="1" applyAlignment="1">
      <alignment horizontal="center" vertical="center"/>
    </xf>
    <xf numFmtId="1" fontId="116" fillId="0" borderId="115" xfId="0" applyNumberFormat="1" applyFont="1" applyBorder="1" applyAlignment="1">
      <alignment horizontal="center" vertical="center"/>
    </xf>
    <xf numFmtId="1" fontId="116" fillId="5" borderId="50" xfId="0" applyNumberFormat="1" applyFont="1" applyFill="1" applyBorder="1" applyAlignment="1">
      <alignment horizontal="center" vertical="center"/>
    </xf>
    <xf numFmtId="1" fontId="117" fillId="5" borderId="84" xfId="0" applyNumberFormat="1" applyFont="1" applyFill="1" applyBorder="1" applyAlignment="1">
      <alignment horizontal="center" vertical="center"/>
    </xf>
    <xf numFmtId="0" fontId="105" fillId="0" borderId="77" xfId="0" applyFont="1" applyBorder="1"/>
    <xf numFmtId="0" fontId="105" fillId="0" borderId="78" xfId="0" applyFont="1" applyBorder="1"/>
    <xf numFmtId="0" fontId="105" fillId="0" borderId="79" xfId="0" applyFont="1" applyBorder="1"/>
    <xf numFmtId="1" fontId="116" fillId="0" borderId="117" xfId="0" applyNumberFormat="1" applyFont="1" applyBorder="1" applyAlignment="1">
      <alignment horizontal="center" vertical="center"/>
    </xf>
    <xf numFmtId="1" fontId="116" fillId="0" borderId="20" xfId="0" applyNumberFormat="1" applyFont="1" applyBorder="1" applyAlignment="1">
      <alignment horizontal="center" vertical="center"/>
    </xf>
    <xf numFmtId="1" fontId="116" fillId="5" borderId="69" xfId="0" applyNumberFormat="1" applyFont="1" applyFill="1" applyBorder="1" applyAlignment="1">
      <alignment horizontal="center" vertical="center"/>
    </xf>
    <xf numFmtId="1" fontId="116" fillId="0" borderId="85" xfId="0" applyNumberFormat="1" applyFont="1" applyBorder="1" applyAlignment="1">
      <alignment horizontal="center" vertical="center"/>
    </xf>
    <xf numFmtId="1" fontId="116" fillId="0" borderId="118" xfId="0" applyNumberFormat="1" applyFont="1" applyBorder="1" applyAlignment="1">
      <alignment horizontal="center" vertical="center"/>
    </xf>
    <xf numFmtId="1" fontId="116" fillId="0" borderId="22" xfId="0" applyNumberFormat="1" applyFont="1" applyBorder="1" applyAlignment="1">
      <alignment horizontal="center" vertical="center"/>
    </xf>
    <xf numFmtId="1" fontId="116" fillId="0" borderId="24" xfId="0" applyNumberFormat="1" applyFont="1" applyBorder="1" applyAlignment="1">
      <alignment horizontal="center" vertical="center"/>
    </xf>
    <xf numFmtId="1" fontId="116" fillId="0" borderId="119" xfId="0" applyNumberFormat="1" applyFont="1" applyBorder="1" applyAlignment="1">
      <alignment horizontal="center" vertical="center"/>
    </xf>
    <xf numFmtId="1" fontId="116" fillId="0" borderId="19" xfId="0" applyNumberFormat="1" applyFont="1" applyBorder="1" applyAlignment="1">
      <alignment horizontal="center" vertical="center"/>
    </xf>
    <xf numFmtId="1" fontId="116" fillId="0" borderId="32" xfId="0" applyNumberFormat="1" applyFont="1" applyBorder="1" applyAlignment="1">
      <alignment horizontal="center" vertical="center"/>
    </xf>
    <xf numFmtId="1" fontId="115" fillId="0" borderId="67" xfId="0" applyNumberFormat="1" applyFont="1" applyBorder="1" applyAlignment="1">
      <alignment horizontal="center" vertical="center"/>
    </xf>
    <xf numFmtId="1" fontId="115" fillId="0" borderId="21" xfId="0" applyNumberFormat="1" applyFont="1" applyBorder="1" applyAlignment="1">
      <alignment horizontal="center" vertical="center"/>
    </xf>
    <xf numFmtId="1" fontId="115" fillId="5" borderId="35" xfId="0" applyNumberFormat="1" applyFont="1" applyFill="1" applyBorder="1" applyAlignment="1">
      <alignment horizontal="center" vertical="center"/>
    </xf>
    <xf numFmtId="1" fontId="114" fillId="0" borderId="80" xfId="0" applyNumberFormat="1" applyFont="1" applyBorder="1" applyAlignment="1">
      <alignment horizontal="center" vertical="center"/>
    </xf>
    <xf numFmtId="1" fontId="114" fillId="0" borderId="120" xfId="0" applyNumberFormat="1" applyFont="1" applyBorder="1" applyAlignment="1">
      <alignment horizontal="center" vertical="center"/>
    </xf>
    <xf numFmtId="1" fontId="114" fillId="0" borderId="112" xfId="0" applyNumberFormat="1" applyFont="1" applyBorder="1" applyAlignment="1">
      <alignment horizontal="center" vertical="center"/>
    </xf>
    <xf numFmtId="0" fontId="119" fillId="0" borderId="53" xfId="0" applyFont="1" applyBorder="1" applyAlignment="1">
      <alignment horizontal="left" vertical="center"/>
    </xf>
    <xf numFmtId="0" fontId="119" fillId="0" borderId="8" xfId="0" applyFont="1" applyBorder="1" applyAlignment="1">
      <alignment horizontal="left" vertical="center"/>
    </xf>
    <xf numFmtId="0" fontId="119" fillId="0" borderId="17" xfId="0" applyFont="1" applyBorder="1" applyAlignment="1">
      <alignment horizontal="left" vertical="center"/>
    </xf>
    <xf numFmtId="0" fontId="119" fillId="0" borderId="114" xfId="0" applyFont="1" applyBorder="1" applyAlignment="1">
      <alignment horizontal="left" vertical="center"/>
    </xf>
    <xf numFmtId="0" fontId="119" fillId="0" borderId="71" xfId="0" applyFont="1" applyBorder="1" applyAlignment="1">
      <alignment horizontal="left" vertical="center"/>
    </xf>
    <xf numFmtId="0" fontId="119" fillId="0" borderId="31" xfId="0" applyFont="1" applyBorder="1" applyAlignment="1">
      <alignment horizontal="left" vertical="center"/>
    </xf>
    <xf numFmtId="0" fontId="119" fillId="0" borderId="54" xfId="0" applyFont="1" applyBorder="1" applyAlignment="1">
      <alignment horizontal="left" vertical="center"/>
    </xf>
    <xf numFmtId="0" fontId="119" fillId="0" borderId="39" xfId="0" applyFont="1" applyBorder="1" applyAlignment="1">
      <alignment horizontal="left" vertical="center" wrapText="1"/>
    </xf>
    <xf numFmtId="0" fontId="119" fillId="0" borderId="86" xfId="0" applyFont="1" applyBorder="1" applyAlignment="1">
      <alignment horizontal="left" vertical="center" wrapText="1"/>
    </xf>
    <xf numFmtId="0" fontId="73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73" fillId="0" borderId="0" xfId="0" applyFont="1" applyAlignment="1">
      <alignment horizontal="right"/>
    </xf>
    <xf numFmtId="0" fontId="73" fillId="0" borderId="1" xfId="0" applyFont="1" applyBorder="1" applyAlignment="1">
      <alignment horizontal="center" vertical="center"/>
    </xf>
    <xf numFmtId="0" fontId="12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23" fillId="0" borderId="0" xfId="0" applyFont="1"/>
    <xf numFmtId="0" fontId="44" fillId="14" borderId="8" xfId="0" applyFont="1" applyFill="1" applyBorder="1" applyAlignment="1">
      <alignment vertical="center"/>
    </xf>
    <xf numFmtId="0" fontId="44" fillId="14" borderId="0" xfId="0" applyFont="1" applyFill="1" applyAlignment="1">
      <alignment vertical="center"/>
    </xf>
    <xf numFmtId="0" fontId="23" fillId="7" borderId="3" xfId="0" applyFont="1" applyFill="1" applyBorder="1" applyAlignment="1">
      <alignment vertical="center" wrapText="1"/>
    </xf>
    <xf numFmtId="0" fontId="23" fillId="7" borderId="4" xfId="0" applyFont="1" applyFill="1" applyBorder="1" applyAlignment="1">
      <alignment vertical="center" wrapText="1"/>
    </xf>
    <xf numFmtId="0" fontId="23" fillId="7" borderId="8" xfId="0" applyFont="1" applyFill="1" applyBorder="1" applyAlignment="1">
      <alignment vertical="center" wrapText="1"/>
    </xf>
    <xf numFmtId="0" fontId="23" fillId="7" borderId="9" xfId="0" applyFont="1" applyFill="1" applyBorder="1" applyAlignment="1">
      <alignment vertical="center" wrapText="1"/>
    </xf>
    <xf numFmtId="0" fontId="23" fillId="7" borderId="8" xfId="0" applyFont="1" applyFill="1" applyBorder="1" applyAlignment="1">
      <alignment vertical="center"/>
    </xf>
    <xf numFmtId="0" fontId="23" fillId="7" borderId="3" xfId="0" applyFont="1" applyFill="1" applyBorder="1" applyAlignment="1">
      <alignment vertical="center"/>
    </xf>
    <xf numFmtId="0" fontId="125" fillId="14" borderId="8" xfId="0" applyFont="1" applyFill="1" applyBorder="1" applyAlignment="1">
      <alignment vertical="top"/>
    </xf>
    <xf numFmtId="0" fontId="124" fillId="7" borderId="3" xfId="0" applyFont="1" applyFill="1" applyBorder="1" applyAlignment="1">
      <alignment vertical="center"/>
    </xf>
    <xf numFmtId="0" fontId="0" fillId="21" borderId="1" xfId="0" applyFill="1" applyBorder="1"/>
    <xf numFmtId="0" fontId="0" fillId="15" borderId="9" xfId="0" applyFill="1" applyBorder="1"/>
    <xf numFmtId="0" fontId="0" fillId="26" borderId="0" xfId="0" applyFill="1"/>
    <xf numFmtId="0" fontId="37" fillId="0" borderId="33" xfId="0" applyFont="1" applyBorder="1" applyAlignment="1">
      <alignment vertical="center" wrapText="1"/>
    </xf>
    <xf numFmtId="49" fontId="38" fillId="0" borderId="33" xfId="0" quotePrefix="1" applyNumberFormat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8" fillId="0" borderId="33" xfId="0" applyFont="1" applyBorder="1" applyAlignment="1">
      <alignment vertical="center" wrapText="1"/>
    </xf>
    <xf numFmtId="0" fontId="39" fillId="7" borderId="17" xfId="0" applyFont="1" applyFill="1" applyBorder="1" applyAlignment="1">
      <alignment horizontal="center" vertical="center" wrapText="1"/>
    </xf>
    <xf numFmtId="0" fontId="70" fillId="15" borderId="1" xfId="0" applyFont="1" applyFill="1" applyBorder="1" applyAlignment="1" applyProtection="1">
      <alignment vertical="center" wrapText="1"/>
      <protection locked="0" hidden="1"/>
    </xf>
    <xf numFmtId="0" fontId="37" fillId="0" borderId="26" xfId="0" applyFont="1" applyBorder="1" applyAlignment="1">
      <alignment vertical="center" wrapText="1"/>
    </xf>
    <xf numFmtId="49" fontId="38" fillId="0" borderId="26" xfId="0" quotePrefix="1" applyNumberFormat="1" applyFont="1" applyBorder="1" applyAlignment="1">
      <alignment vertical="center" wrapText="1"/>
    </xf>
    <xf numFmtId="0" fontId="38" fillId="0" borderId="26" xfId="0" applyFont="1" applyBorder="1" applyAlignment="1">
      <alignment vertical="center" wrapText="1"/>
    </xf>
    <xf numFmtId="0" fontId="38" fillId="0" borderId="26" xfId="0" quotePrefix="1" applyFont="1" applyBorder="1" applyAlignment="1">
      <alignment vertical="center" wrapText="1"/>
    </xf>
    <xf numFmtId="164" fontId="12" fillId="27" borderId="35" xfId="0" applyNumberFormat="1" applyFont="1" applyFill="1" applyBorder="1" applyAlignment="1">
      <alignment horizontal="center" vertical="center"/>
    </xf>
    <xf numFmtId="164" fontId="12" fillId="28" borderId="35" xfId="0" applyNumberFormat="1" applyFont="1" applyFill="1" applyBorder="1" applyAlignment="1">
      <alignment horizontal="center" vertical="center"/>
    </xf>
    <xf numFmtId="0" fontId="37" fillId="5" borderId="19" xfId="0" applyFont="1" applyFill="1" applyBorder="1" applyProtection="1">
      <protection hidden="1"/>
    </xf>
    <xf numFmtId="0" fontId="37" fillId="5" borderId="17" xfId="0" applyFont="1" applyFill="1" applyBorder="1" applyProtection="1">
      <protection hidden="1"/>
    </xf>
    <xf numFmtId="0" fontId="37" fillId="5" borderId="18" xfId="0" applyFont="1" applyFill="1" applyBorder="1" applyProtection="1">
      <protection hidden="1"/>
    </xf>
    <xf numFmtId="0" fontId="16" fillId="0" borderId="0" xfId="3" applyAlignment="1">
      <alignment horizontal="center"/>
    </xf>
    <xf numFmtId="0" fontId="41" fillId="10" borderId="19" xfId="0" applyFont="1" applyFill="1" applyBorder="1" applyProtection="1">
      <protection hidden="1"/>
    </xf>
    <xf numFmtId="0" fontId="37" fillId="10" borderId="18" xfId="0" applyFont="1" applyFill="1" applyBorder="1" applyProtection="1">
      <protection hidden="1"/>
    </xf>
    <xf numFmtId="0" fontId="0" fillId="10" borderId="0" xfId="0" applyFill="1"/>
    <xf numFmtId="0" fontId="37" fillId="10" borderId="17" xfId="0" applyFont="1" applyFill="1" applyBorder="1" applyProtection="1">
      <protection hidden="1"/>
    </xf>
    <xf numFmtId="0" fontId="0" fillId="5" borderId="0" xfId="0" applyFill="1"/>
    <xf numFmtId="0" fontId="37" fillId="5" borderId="0" xfId="0" applyFont="1" applyFill="1"/>
    <xf numFmtId="0" fontId="16" fillId="0" borderId="0" xfId="3" applyAlignment="1">
      <alignment horizontal="right"/>
    </xf>
    <xf numFmtId="0" fontId="58" fillId="15" borderId="8" xfId="5" applyFill="1" applyBorder="1" applyAlignment="1">
      <alignment horizontal="center"/>
    </xf>
    <xf numFmtId="0" fontId="59" fillId="15" borderId="8" xfId="5" applyFont="1" applyFill="1" applyBorder="1" applyAlignment="1">
      <alignment horizontal="center"/>
    </xf>
    <xf numFmtId="0" fontId="59" fillId="15" borderId="9" xfId="5" applyFont="1" applyFill="1" applyBorder="1" applyAlignment="1">
      <alignment horizontal="center"/>
    </xf>
    <xf numFmtId="0" fontId="61" fillId="15" borderId="0" xfId="0" applyFont="1" applyFill="1" applyAlignment="1">
      <alignment horizontal="center"/>
    </xf>
    <xf numFmtId="0" fontId="4" fillId="15" borderId="10" xfId="0" quotePrefix="1" applyFont="1" applyFill="1" applyBorder="1" applyAlignment="1" applyProtection="1">
      <alignment horizontal="left"/>
      <protection locked="0"/>
    </xf>
    <xf numFmtId="0" fontId="4" fillId="15" borderId="11" xfId="0" applyFont="1" applyFill="1" applyBorder="1" applyAlignment="1" applyProtection="1">
      <alignment horizontal="left"/>
      <protection locked="0"/>
    </xf>
    <xf numFmtId="0" fontId="4" fillId="15" borderId="12" xfId="0" applyFont="1" applyFill="1" applyBorder="1" applyAlignment="1" applyProtection="1">
      <alignment horizontal="left"/>
      <protection locked="0"/>
    </xf>
    <xf numFmtId="0" fontId="4" fillId="15" borderId="14" xfId="0" quotePrefix="1" applyFont="1" applyFill="1" applyBorder="1" applyAlignment="1" applyProtection="1">
      <alignment horizontal="center"/>
      <protection locked="0"/>
    </xf>
    <xf numFmtId="0" fontId="4" fillId="15" borderId="14" xfId="0" applyFont="1" applyFill="1" applyBorder="1" applyAlignment="1" applyProtection="1">
      <alignment horizontal="center"/>
      <protection locked="0"/>
    </xf>
    <xf numFmtId="0" fontId="4" fillId="15" borderId="15" xfId="0" applyFont="1" applyFill="1" applyBorder="1" applyAlignment="1" applyProtection="1">
      <alignment horizontal="center"/>
      <protection locked="0"/>
    </xf>
    <xf numFmtId="0" fontId="4" fillId="15" borderId="16" xfId="0" quotePrefix="1" applyFont="1" applyFill="1" applyBorder="1" applyAlignment="1" applyProtection="1">
      <alignment horizontal="left"/>
      <protection locked="0"/>
    </xf>
    <xf numFmtId="0" fontId="4" fillId="15" borderId="14" xfId="0" applyFont="1" applyFill="1" applyBorder="1" applyAlignment="1" applyProtection="1">
      <alignment horizontal="left"/>
      <protection locked="0"/>
    </xf>
    <xf numFmtId="0" fontId="4" fillId="15" borderId="15" xfId="0" applyFont="1" applyFill="1" applyBorder="1" applyAlignment="1" applyProtection="1">
      <alignment horizontal="left"/>
      <protection locked="0"/>
    </xf>
    <xf numFmtId="0" fontId="63" fillId="15" borderId="0" xfId="0" applyFont="1" applyFill="1" applyAlignment="1">
      <alignment horizontal="center"/>
    </xf>
    <xf numFmtId="0" fontId="28" fillId="15" borderId="16" xfId="0" applyFont="1" applyFill="1" applyBorder="1" applyAlignment="1">
      <alignment horizontal="right" vertical="center"/>
    </xf>
    <xf numFmtId="0" fontId="28" fillId="15" borderId="14" xfId="0" applyFont="1" applyFill="1" applyBorder="1" applyAlignment="1">
      <alignment horizontal="right" vertical="center"/>
    </xf>
    <xf numFmtId="0" fontId="3" fillId="15" borderId="10" xfId="0" quotePrefix="1" applyFont="1" applyFill="1" applyBorder="1" applyAlignment="1" applyProtection="1">
      <alignment horizontal="left"/>
      <protection locked="0"/>
    </xf>
    <xf numFmtId="0" fontId="3" fillId="15" borderId="11" xfId="0" applyFont="1" applyFill="1" applyBorder="1" applyAlignment="1" applyProtection="1">
      <alignment horizontal="left"/>
      <protection locked="0"/>
    </xf>
    <xf numFmtId="0" fontId="4" fillId="15" borderId="14" xfId="0" quotePrefix="1" applyFont="1" applyFill="1" applyBorder="1" applyAlignment="1" applyProtection="1">
      <alignment horizontal="right"/>
      <protection locked="0"/>
    </xf>
    <xf numFmtId="0" fontId="4" fillId="15" borderId="14" xfId="0" applyFont="1" applyFill="1" applyBorder="1" applyAlignment="1" applyProtection="1">
      <alignment horizontal="right"/>
      <protection locked="0"/>
    </xf>
    <xf numFmtId="0" fontId="0" fillId="15" borderId="0" xfId="0" applyFill="1" applyAlignment="1">
      <alignment horizontal="center" vertical="center"/>
    </xf>
    <xf numFmtId="0" fontId="39" fillId="7" borderId="19" xfId="0" applyFont="1" applyFill="1" applyBorder="1" applyAlignment="1">
      <alignment horizontal="center" vertical="center" wrapText="1"/>
    </xf>
    <xf numFmtId="0" fontId="39" fillId="7" borderId="17" xfId="0" applyFont="1" applyFill="1" applyBorder="1" applyAlignment="1">
      <alignment horizontal="center" vertical="center" wrapText="1"/>
    </xf>
    <xf numFmtId="0" fontId="39" fillId="7" borderId="18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left"/>
    </xf>
    <xf numFmtId="0" fontId="38" fillId="0" borderId="1" xfId="0" applyFont="1" applyBorder="1" applyAlignment="1">
      <alignment horizontal="left"/>
    </xf>
    <xf numFmtId="0" fontId="95" fillId="0" borderId="103" xfId="0" applyFont="1" applyBorder="1" applyAlignment="1">
      <alignment horizontal="left" vertical="center" wrapText="1"/>
    </xf>
    <xf numFmtId="0" fontId="95" fillId="0" borderId="104" xfId="0" applyFont="1" applyBorder="1" applyAlignment="1">
      <alignment horizontal="left" vertical="center" wrapText="1"/>
    </xf>
    <xf numFmtId="0" fontId="95" fillId="0" borderId="108" xfId="0" applyFont="1" applyBorder="1" applyAlignment="1">
      <alignment horizontal="left" vertical="center" wrapText="1"/>
    </xf>
    <xf numFmtId="0" fontId="95" fillId="0" borderId="109" xfId="0" applyFont="1" applyBorder="1" applyAlignment="1">
      <alignment horizontal="left" vertical="center" wrapText="1"/>
    </xf>
    <xf numFmtId="0" fontId="90" fillId="0" borderId="78" xfId="0" applyFont="1" applyBorder="1"/>
    <xf numFmtId="0" fontId="91" fillId="0" borderId="88" xfId="0" applyFont="1" applyBorder="1" applyAlignment="1">
      <alignment horizontal="center" vertical="center" wrapText="1"/>
    </xf>
    <xf numFmtId="0" fontId="91" fillId="0" borderId="94" xfId="0" applyFont="1" applyBorder="1" applyAlignment="1">
      <alignment horizontal="center" vertical="center" wrapText="1"/>
    </xf>
    <xf numFmtId="0" fontId="91" fillId="25" borderId="89" xfId="0" applyFont="1" applyFill="1" applyBorder="1" applyAlignment="1">
      <alignment horizontal="center" vertical="center" wrapText="1"/>
    </xf>
    <xf numFmtId="0" fontId="91" fillId="25" borderId="90" xfId="0" applyFont="1" applyFill="1" applyBorder="1" applyAlignment="1">
      <alignment horizontal="center" vertical="center" wrapText="1"/>
    </xf>
    <xf numFmtId="0" fontId="91" fillId="25" borderId="95" xfId="0" applyFont="1" applyFill="1" applyBorder="1" applyAlignment="1">
      <alignment horizontal="center" vertical="center" wrapText="1"/>
    </xf>
    <xf numFmtId="0" fontId="91" fillId="25" borderId="96" xfId="0" applyFont="1" applyFill="1" applyBorder="1" applyAlignment="1">
      <alignment horizontal="center" vertical="center" wrapText="1"/>
    </xf>
    <xf numFmtId="0" fontId="91" fillId="25" borderId="91" xfId="0" applyFont="1" applyFill="1" applyBorder="1" applyAlignment="1">
      <alignment horizontal="center" vertical="center" wrapText="1"/>
    </xf>
    <xf numFmtId="0" fontId="90" fillId="0" borderId="92" xfId="0" applyFont="1" applyBorder="1" applyAlignment="1">
      <alignment horizontal="center"/>
    </xf>
    <xf numFmtId="0" fontId="91" fillId="25" borderId="91" xfId="0" applyFont="1" applyFill="1" applyBorder="1" applyAlignment="1">
      <alignment horizontal="center" vertical="center"/>
    </xf>
    <xf numFmtId="0" fontId="91" fillId="25" borderId="93" xfId="0" applyFont="1" applyFill="1" applyBorder="1" applyAlignment="1">
      <alignment horizontal="center" vertical="center"/>
    </xf>
    <xf numFmtId="0" fontId="90" fillId="0" borderId="98" xfId="0" applyFont="1" applyBorder="1" applyAlignment="1">
      <alignment horizontal="center"/>
    </xf>
    <xf numFmtId="0" fontId="95" fillId="0" borderId="111" xfId="0" applyFont="1" applyBorder="1" applyAlignment="1">
      <alignment horizontal="left" vertical="center" wrapText="1"/>
    </xf>
    <xf numFmtId="0" fontId="95" fillId="0" borderId="92" xfId="0" applyFont="1" applyBorder="1" applyAlignment="1">
      <alignment horizontal="left" vertical="center" wrapText="1"/>
    </xf>
    <xf numFmtId="0" fontId="87" fillId="0" borderId="0" xfId="0" applyFont="1" applyAlignment="1">
      <alignment horizontal="center" vertical="center"/>
    </xf>
    <xf numFmtId="0" fontId="89" fillId="0" borderId="0" xfId="0" applyFont="1"/>
    <xf numFmtId="0" fontId="29" fillId="0" borderId="0" xfId="0" applyFont="1" applyAlignment="1">
      <alignment horizontal="right" vertical="center"/>
    </xf>
    <xf numFmtId="0" fontId="3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7" fillId="0" borderId="55" xfId="0" applyFont="1" applyBorder="1" applyAlignment="1">
      <alignment horizontal="center"/>
    </xf>
    <xf numFmtId="0" fontId="37" fillId="0" borderId="55" xfId="0" applyFont="1" applyBorder="1" applyAlignment="1">
      <alignment horizontal="right"/>
    </xf>
    <xf numFmtId="0" fontId="37" fillId="0" borderId="56" xfId="0" applyFont="1" applyBorder="1" applyAlignment="1">
      <alignment horizontal="right"/>
    </xf>
    <xf numFmtId="0" fontId="37" fillId="0" borderId="0" xfId="0" applyFont="1" applyAlignment="1">
      <alignment horizontal="center"/>
    </xf>
    <xf numFmtId="0" fontId="37" fillId="0" borderId="0" xfId="0" applyFont="1" applyAlignment="1">
      <alignment horizontal="right"/>
    </xf>
    <xf numFmtId="0" fontId="37" fillId="0" borderId="6" xfId="0" applyFont="1" applyBorder="1" applyAlignment="1">
      <alignment horizontal="right"/>
    </xf>
    <xf numFmtId="0" fontId="37" fillId="4" borderId="19" xfId="0" applyFont="1" applyFill="1" applyBorder="1" applyAlignment="1" applyProtection="1">
      <alignment horizontal="left" vertical="center"/>
      <protection hidden="1"/>
    </xf>
    <xf numFmtId="0" fontId="37" fillId="4" borderId="17" xfId="0" applyFont="1" applyFill="1" applyBorder="1" applyAlignment="1" applyProtection="1">
      <alignment horizontal="left" vertical="center"/>
      <protection hidden="1"/>
    </xf>
    <xf numFmtId="0" fontId="37" fillId="4" borderId="57" xfId="0" applyFont="1" applyFill="1" applyBorder="1" applyAlignment="1" applyProtection="1">
      <alignment horizontal="left" vertical="center"/>
      <protection hidden="1"/>
    </xf>
    <xf numFmtId="0" fontId="41" fillId="3" borderId="1" xfId="1" applyFont="1" applyFill="1" applyBorder="1" applyAlignment="1" applyProtection="1">
      <alignment horizontal="center" textRotation="90"/>
      <protection hidden="1"/>
    </xf>
    <xf numFmtId="0" fontId="41" fillId="6" borderId="1" xfId="1" applyFont="1" applyFill="1" applyBorder="1" applyAlignment="1" applyProtection="1">
      <alignment horizontal="center" textRotation="90"/>
      <protection hidden="1"/>
    </xf>
    <xf numFmtId="0" fontId="39" fillId="7" borderId="1" xfId="0" applyFont="1" applyFill="1" applyBorder="1" applyAlignment="1">
      <alignment horizontal="center" vertical="center" wrapText="1"/>
    </xf>
    <xf numFmtId="0" fontId="29" fillId="0" borderId="19" xfId="0" applyFont="1" applyBorder="1" applyAlignment="1">
      <alignment horizontal="right"/>
    </xf>
    <xf numFmtId="0" fontId="29" fillId="0" borderId="18" xfId="0" applyFont="1" applyBorder="1" applyAlignment="1">
      <alignment horizontal="right"/>
    </xf>
    <xf numFmtId="0" fontId="29" fillId="0" borderId="1" xfId="0" applyFont="1" applyBorder="1" applyAlignment="1">
      <alignment horizontal="right" vertical="center"/>
    </xf>
    <xf numFmtId="0" fontId="40" fillId="0" borderId="1" xfId="0" applyFont="1" applyBorder="1" applyAlignment="1">
      <alignment horizontal="left"/>
    </xf>
    <xf numFmtId="0" fontId="40" fillId="0" borderId="19" xfId="0" applyFont="1" applyBorder="1" applyAlignment="1">
      <alignment horizontal="left"/>
    </xf>
    <xf numFmtId="0" fontId="41" fillId="2" borderId="27" xfId="1" applyFont="1" applyFill="1" applyBorder="1" applyAlignment="1" applyProtection="1">
      <alignment horizontal="center" textRotation="90"/>
      <protection hidden="1"/>
    </xf>
    <xf numFmtId="0" fontId="41" fillId="2" borderId="30" xfId="1" applyFont="1" applyFill="1" applyBorder="1" applyAlignment="1" applyProtection="1">
      <alignment horizontal="center" textRotation="90"/>
      <protection hidden="1"/>
    </xf>
    <xf numFmtId="0" fontId="41" fillId="8" borderId="18" xfId="1" applyFont="1" applyFill="1" applyBorder="1" applyAlignment="1" applyProtection="1">
      <alignment horizontal="center" textRotation="90"/>
      <protection hidden="1"/>
    </xf>
    <xf numFmtId="0" fontId="37" fillId="0" borderId="1" xfId="0" applyFont="1" applyBorder="1" applyAlignment="1">
      <alignment horizontal="left"/>
    </xf>
    <xf numFmtId="0" fontId="36" fillId="0" borderId="8" xfId="0" applyFont="1" applyBorder="1" applyAlignment="1">
      <alignment horizontal="center"/>
    </xf>
    <xf numFmtId="0" fontId="29" fillId="0" borderId="7" xfId="0" applyFont="1" applyBorder="1" applyAlignment="1">
      <alignment horizontal="right"/>
    </xf>
    <xf numFmtId="0" fontId="29" fillId="0" borderId="9" xfId="0" applyFont="1" applyBorder="1" applyAlignment="1">
      <alignment horizontal="right"/>
    </xf>
    <xf numFmtId="0" fontId="38" fillId="0" borderId="21" xfId="0" applyFont="1" applyBorder="1" applyAlignment="1">
      <alignment horizontal="left"/>
    </xf>
    <xf numFmtId="0" fontId="29" fillId="0" borderId="21" xfId="0" applyFont="1" applyBorder="1" applyAlignment="1">
      <alignment horizontal="right" vertical="center"/>
    </xf>
    <xf numFmtId="0" fontId="37" fillId="0" borderId="21" xfId="0" applyFont="1" applyBorder="1" applyAlignment="1">
      <alignment horizontal="left"/>
    </xf>
    <xf numFmtId="0" fontId="0" fillId="0" borderId="55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9" xfId="0" applyFill="1" applyBorder="1" applyAlignment="1" applyProtection="1">
      <alignment horizontal="left" vertical="center"/>
      <protection hidden="1"/>
    </xf>
    <xf numFmtId="0" fontId="0" fillId="4" borderId="17" xfId="0" applyFill="1" applyBorder="1" applyAlignment="1" applyProtection="1">
      <alignment horizontal="left" vertical="center"/>
      <protection hidden="1"/>
    </xf>
    <xf numFmtId="0" fontId="0" fillId="4" borderId="57" xfId="0" applyFill="1" applyBorder="1" applyAlignment="1" applyProtection="1">
      <alignment horizontal="left" vertical="center"/>
      <protection hidden="1"/>
    </xf>
    <xf numFmtId="0" fontId="9" fillId="0" borderId="7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19" xfId="0" applyFont="1" applyBorder="1" applyAlignment="1">
      <alignment horizontal="right"/>
    </xf>
    <xf numFmtId="0" fontId="9" fillId="0" borderId="18" xfId="0" applyFont="1" applyBorder="1" applyAlignment="1">
      <alignment horizontal="right"/>
    </xf>
    <xf numFmtId="0" fontId="0" fillId="0" borderId="55" xfId="0" applyBorder="1" applyAlignment="1">
      <alignment horizontal="right"/>
    </xf>
    <xf numFmtId="0" fontId="0" fillId="0" borderId="56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8" fillId="0" borderId="8" xfId="0" applyFont="1" applyBorder="1" applyAlignment="1">
      <alignment horizontal="center"/>
    </xf>
    <xf numFmtId="0" fontId="10" fillId="0" borderId="2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5" fillId="3" borderId="1" xfId="1" applyFont="1" applyFill="1" applyBorder="1" applyAlignment="1" applyProtection="1">
      <alignment horizontal="center" textRotation="90"/>
      <protection hidden="1"/>
    </xf>
    <xf numFmtId="0" fontId="15" fillId="6" borderId="1" xfId="1" applyFont="1" applyFill="1" applyBorder="1" applyAlignment="1" applyProtection="1">
      <alignment horizontal="center" textRotation="90"/>
      <protection hidden="1"/>
    </xf>
    <xf numFmtId="0" fontId="6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/>
    </xf>
    <xf numFmtId="0" fontId="15" fillId="2" borderId="27" xfId="1" applyFont="1" applyFill="1" applyBorder="1" applyAlignment="1" applyProtection="1">
      <alignment horizontal="center" textRotation="90"/>
      <protection hidden="1"/>
    </xf>
    <xf numFmtId="0" fontId="15" fillId="2" borderId="30" xfId="1" applyFont="1" applyFill="1" applyBorder="1" applyAlignment="1" applyProtection="1">
      <alignment horizontal="center" textRotation="90"/>
      <protection hidden="1"/>
    </xf>
    <xf numFmtId="0" fontId="0" fillId="0" borderId="21" xfId="0" applyBorder="1" applyAlignment="1">
      <alignment horizontal="left"/>
    </xf>
    <xf numFmtId="0" fontId="0" fillId="0" borderId="1" xfId="0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19" xfId="0" applyFont="1" applyBorder="1" applyAlignment="1">
      <alignment horizontal="left"/>
    </xf>
    <xf numFmtId="0" fontId="15" fillId="8" borderId="18" xfId="1" applyFont="1" applyFill="1" applyBorder="1" applyAlignment="1" applyProtection="1">
      <alignment horizontal="center" textRotation="90"/>
      <protection hidden="1"/>
    </xf>
    <xf numFmtId="0" fontId="9" fillId="0" borderId="21" xfId="0" applyFont="1" applyBorder="1" applyAlignment="1">
      <alignment horizontal="right" vertical="center"/>
    </xf>
    <xf numFmtId="0" fontId="37" fillId="4" borderId="18" xfId="0" applyFont="1" applyFill="1" applyBorder="1" applyAlignment="1" applyProtection="1">
      <alignment horizontal="left" vertical="center"/>
      <protection hidden="1"/>
    </xf>
    <xf numFmtId="0" fontId="41" fillId="2" borderId="58" xfId="1" applyFont="1" applyFill="1" applyBorder="1" applyAlignment="1" applyProtection="1">
      <alignment horizontal="center" textRotation="90"/>
      <protection hidden="1"/>
    </xf>
    <xf numFmtId="0" fontId="37" fillId="14" borderId="2" xfId="0" applyFont="1" applyFill="1" applyBorder="1" applyAlignment="1">
      <alignment horizontal="right"/>
    </xf>
    <xf numFmtId="0" fontId="37" fillId="14" borderId="3" xfId="0" applyFont="1" applyFill="1" applyBorder="1" applyAlignment="1">
      <alignment horizontal="right"/>
    </xf>
    <xf numFmtId="0" fontId="37" fillId="14" borderId="5" xfId="0" applyFont="1" applyFill="1" applyBorder="1" applyAlignment="1">
      <alignment horizontal="right"/>
    </xf>
    <xf numFmtId="0" fontId="37" fillId="14" borderId="0" xfId="0" applyFont="1" applyFill="1" applyAlignment="1">
      <alignment horizontal="right"/>
    </xf>
    <xf numFmtId="0" fontId="37" fillId="14" borderId="7" xfId="0" applyFont="1" applyFill="1" applyBorder="1" applyAlignment="1">
      <alignment horizontal="right"/>
    </xf>
    <xf numFmtId="0" fontId="37" fillId="14" borderId="8" xfId="0" applyFont="1" applyFill="1" applyBorder="1" applyAlignment="1">
      <alignment horizontal="right"/>
    </xf>
    <xf numFmtId="0" fontId="42" fillId="5" borderId="1" xfId="0" applyFont="1" applyFill="1" applyBorder="1" applyAlignment="1" applyProtection="1">
      <alignment horizontal="center" vertical="center" wrapText="1" shrinkToFit="1"/>
      <protection locked="0"/>
    </xf>
    <xf numFmtId="49" fontId="39" fillId="5" borderId="69" xfId="0" applyNumberFormat="1" applyFont="1" applyFill="1" applyBorder="1" applyAlignment="1" applyProtection="1">
      <alignment horizontal="center" vertical="center" textRotation="90" shrinkToFit="1"/>
      <protection locked="0"/>
    </xf>
    <xf numFmtId="49" fontId="39" fillId="5" borderId="62" xfId="0" applyNumberFormat="1" applyFont="1" applyFill="1" applyBorder="1" applyAlignment="1" applyProtection="1">
      <alignment horizontal="center" vertical="center" textRotation="90" shrinkToFit="1"/>
      <protection locked="0"/>
    </xf>
    <xf numFmtId="49" fontId="39" fillId="5" borderId="35" xfId="0" applyNumberFormat="1" applyFont="1" applyFill="1" applyBorder="1" applyAlignment="1" applyProtection="1">
      <alignment horizontal="center" vertical="center" textRotation="90" shrinkToFit="1"/>
      <protection locked="0"/>
    </xf>
    <xf numFmtId="0" fontId="69" fillId="28" borderId="72" xfId="0" applyFont="1" applyFill="1" applyBorder="1" applyAlignment="1">
      <alignment horizontal="center" textRotation="90"/>
    </xf>
    <xf numFmtId="0" fontId="69" fillId="28" borderId="73" xfId="0" applyFont="1" applyFill="1" applyBorder="1" applyAlignment="1">
      <alignment horizontal="center" textRotation="90"/>
    </xf>
    <xf numFmtId="0" fontId="69" fillId="28" borderId="66" xfId="0" applyFont="1" applyFill="1" applyBorder="1" applyAlignment="1">
      <alignment horizontal="center" textRotation="90"/>
    </xf>
    <xf numFmtId="0" fontId="42" fillId="5" borderId="20" xfId="0" applyFont="1" applyFill="1" applyBorder="1" applyAlignment="1" applyProtection="1">
      <alignment horizontal="center" vertical="center" wrapText="1" shrinkToFit="1"/>
      <protection locked="0"/>
    </xf>
    <xf numFmtId="0" fontId="42" fillId="5" borderId="37" xfId="0" applyFont="1" applyFill="1" applyBorder="1" applyAlignment="1" applyProtection="1">
      <alignment horizontal="center" vertical="center" wrapText="1" shrinkToFit="1"/>
      <protection locked="0"/>
    </xf>
    <xf numFmtId="0" fontId="42" fillId="5" borderId="21" xfId="0" applyFont="1" applyFill="1" applyBorder="1" applyAlignment="1" applyProtection="1">
      <alignment horizontal="center" vertical="center" wrapText="1" shrinkToFit="1"/>
      <protection locked="0"/>
    </xf>
    <xf numFmtId="0" fontId="69" fillId="27" borderId="71" xfId="0" applyFont="1" applyFill="1" applyBorder="1" applyAlignment="1">
      <alignment horizontal="center" textRotation="90"/>
    </xf>
    <xf numFmtId="0" fontId="69" fillId="27" borderId="70" xfId="0" applyFont="1" applyFill="1" applyBorder="1" applyAlignment="1">
      <alignment horizontal="center" textRotation="90"/>
    </xf>
    <xf numFmtId="0" fontId="69" fillId="27" borderId="65" xfId="0" applyFont="1" applyFill="1" applyBorder="1" applyAlignment="1">
      <alignment horizontal="center" textRotation="90"/>
    </xf>
    <xf numFmtId="0" fontId="27" fillId="5" borderId="1" xfId="0" applyFont="1" applyFill="1" applyBorder="1" applyAlignment="1" applyProtection="1">
      <alignment horizontal="center" vertical="center" textRotation="90" shrinkToFit="1"/>
      <protection locked="0"/>
    </xf>
    <xf numFmtId="0" fontId="68" fillId="21" borderId="1" xfId="0" applyFont="1" applyFill="1" applyBorder="1" applyAlignment="1">
      <alignment horizontal="center" vertical="center" wrapText="1"/>
    </xf>
    <xf numFmtId="0" fontId="67" fillId="0" borderId="64" xfId="0" applyFont="1" applyBorder="1" applyAlignment="1">
      <alignment horizontal="center" vertical="center" textRotation="90"/>
    </xf>
    <xf numFmtId="0" fontId="67" fillId="0" borderId="61" xfId="0" applyFont="1" applyBorder="1" applyAlignment="1">
      <alignment horizontal="center" vertical="center" textRotation="90"/>
    </xf>
    <xf numFmtId="0" fontId="67" fillId="0" borderId="60" xfId="0" applyFont="1" applyBorder="1" applyAlignment="1">
      <alignment horizontal="center" vertical="center" textRotation="90"/>
    </xf>
    <xf numFmtId="0" fontId="69" fillId="28" borderId="74" xfId="0" applyFont="1" applyFill="1" applyBorder="1" applyAlignment="1">
      <alignment horizontal="center" vertical="center"/>
    </xf>
    <xf numFmtId="0" fontId="69" fillId="28" borderId="75" xfId="0" applyFont="1" applyFill="1" applyBorder="1" applyAlignment="1">
      <alignment horizontal="center" vertical="center"/>
    </xf>
    <xf numFmtId="0" fontId="69" fillId="23" borderId="75" xfId="0" applyFont="1" applyFill="1" applyBorder="1" applyAlignment="1">
      <alignment horizontal="center" vertical="center"/>
    </xf>
    <xf numFmtId="0" fontId="65" fillId="9" borderId="62" xfId="0" applyFont="1" applyFill="1" applyBorder="1" applyAlignment="1">
      <alignment horizontal="center" vertical="center" textRotation="90" wrapText="1"/>
    </xf>
    <xf numFmtId="0" fontId="65" fillId="9" borderId="35" xfId="0" applyFont="1" applyFill="1" applyBorder="1" applyAlignment="1">
      <alignment horizontal="center" vertical="center" textRotation="90" wrapText="1"/>
    </xf>
    <xf numFmtId="0" fontId="72" fillId="22" borderId="1" xfId="0" applyFont="1" applyFill="1" applyBorder="1" applyAlignment="1" applyProtection="1">
      <alignment horizontal="center" vertical="center" textRotation="90" shrinkToFit="1"/>
      <protection locked="0"/>
    </xf>
    <xf numFmtId="0" fontId="69" fillId="23" borderId="63" xfId="0" applyFont="1" applyFill="1" applyBorder="1" applyAlignment="1">
      <alignment horizontal="center" textRotation="90"/>
    </xf>
    <xf numFmtId="0" fontId="69" fillId="23" borderId="62" xfId="0" applyFont="1" applyFill="1" applyBorder="1" applyAlignment="1">
      <alignment horizontal="center" textRotation="90"/>
    </xf>
    <xf numFmtId="0" fontId="69" fillId="23" borderId="35" xfId="0" applyFont="1" applyFill="1" applyBorder="1" applyAlignment="1">
      <alignment horizontal="center" textRotation="90"/>
    </xf>
    <xf numFmtId="0" fontId="68" fillId="27" borderId="5" xfId="0" applyFont="1" applyFill="1" applyBorder="1" applyAlignment="1">
      <alignment horizontal="center"/>
    </xf>
    <xf numFmtId="0" fontId="68" fillId="27" borderId="0" xfId="0" applyFont="1" applyFill="1" applyAlignment="1">
      <alignment horizontal="center"/>
    </xf>
    <xf numFmtId="0" fontId="68" fillId="27" borderId="6" xfId="0" applyFont="1" applyFill="1" applyBorder="1" applyAlignment="1">
      <alignment horizontal="center"/>
    </xf>
    <xf numFmtId="0" fontId="47" fillId="15" borderId="19" xfId="0" applyFont="1" applyFill="1" applyBorder="1" applyAlignment="1">
      <alignment horizontal="center" vertical="center" wrapText="1"/>
    </xf>
    <xf numFmtId="0" fontId="47" fillId="15" borderId="17" xfId="0" applyFont="1" applyFill="1" applyBorder="1" applyAlignment="1">
      <alignment horizontal="center" vertical="center" wrapText="1"/>
    </xf>
    <xf numFmtId="0" fontId="47" fillId="15" borderId="18" xfId="0" applyFont="1" applyFill="1" applyBorder="1" applyAlignment="1">
      <alignment horizontal="center" vertical="center" wrapText="1"/>
    </xf>
    <xf numFmtId="0" fontId="38" fillId="14" borderId="19" xfId="0" applyFont="1" applyFill="1" applyBorder="1" applyAlignment="1">
      <alignment horizontal="left" vertical="center"/>
    </xf>
    <xf numFmtId="0" fontId="38" fillId="14" borderId="18" xfId="0" applyFont="1" applyFill="1" applyBorder="1" applyAlignment="1">
      <alignment horizontal="left" vertical="center"/>
    </xf>
    <xf numFmtId="0" fontId="24" fillId="14" borderId="0" xfId="0" applyFont="1" applyFill="1" applyAlignment="1">
      <alignment horizontal="center" vertical="center" wrapText="1"/>
    </xf>
    <xf numFmtId="0" fontId="24" fillId="14" borderId="6" xfId="0" applyFont="1" applyFill="1" applyBorder="1" applyAlignment="1">
      <alignment horizontal="center" vertical="center" wrapText="1"/>
    </xf>
    <xf numFmtId="0" fontId="24" fillId="14" borderId="7" xfId="0" applyFont="1" applyFill="1" applyBorder="1" applyAlignment="1">
      <alignment horizontal="center" vertical="center" wrapText="1"/>
    </xf>
    <xf numFmtId="0" fontId="24" fillId="14" borderId="8" xfId="0" applyFont="1" applyFill="1" applyBorder="1" applyAlignment="1">
      <alignment horizontal="center" vertical="center" wrapText="1"/>
    </xf>
    <xf numFmtId="0" fontId="24" fillId="14" borderId="9" xfId="0" applyFont="1" applyFill="1" applyBorder="1" applyAlignment="1">
      <alignment horizontal="center" vertical="center" wrapText="1"/>
    </xf>
    <xf numFmtId="0" fontId="7" fillId="14" borderId="19" xfId="0" applyFont="1" applyFill="1" applyBorder="1" applyAlignment="1">
      <alignment horizontal="left" vertical="center"/>
    </xf>
    <xf numFmtId="0" fontId="7" fillId="14" borderId="17" xfId="0" applyFont="1" applyFill="1" applyBorder="1" applyAlignment="1">
      <alignment horizontal="left" vertical="center"/>
    </xf>
    <xf numFmtId="0" fontId="7" fillId="14" borderId="18" xfId="0" applyFont="1" applyFill="1" applyBorder="1" applyAlignment="1">
      <alignment horizontal="left" vertical="center"/>
    </xf>
    <xf numFmtId="0" fontId="12" fillId="14" borderId="19" xfId="0" quotePrefix="1" applyFont="1" applyFill="1" applyBorder="1" applyAlignment="1">
      <alignment horizontal="left" vertical="center"/>
    </xf>
    <xf numFmtId="0" fontId="12" fillId="14" borderId="17" xfId="0" quotePrefix="1" applyFont="1" applyFill="1" applyBorder="1" applyAlignment="1">
      <alignment horizontal="left" vertical="center"/>
    </xf>
    <xf numFmtId="0" fontId="12" fillId="14" borderId="18" xfId="0" quotePrefix="1" applyFont="1" applyFill="1" applyBorder="1" applyAlignment="1">
      <alignment horizontal="left" vertical="center"/>
    </xf>
    <xf numFmtId="0" fontId="45" fillId="7" borderId="2" xfId="0" applyFont="1" applyFill="1" applyBorder="1" applyAlignment="1">
      <alignment horizontal="center" vertical="center"/>
    </xf>
    <xf numFmtId="0" fontId="45" fillId="7" borderId="3" xfId="0" applyFont="1" applyFill="1" applyBorder="1" applyAlignment="1">
      <alignment horizontal="center" vertical="center"/>
    </xf>
    <xf numFmtId="0" fontId="45" fillId="7" borderId="4" xfId="0" applyFont="1" applyFill="1" applyBorder="1" applyAlignment="1">
      <alignment horizontal="center" vertical="center"/>
    </xf>
    <xf numFmtId="0" fontId="46" fillId="7" borderId="1" xfId="0" applyFont="1" applyFill="1" applyBorder="1" applyAlignment="1">
      <alignment horizontal="left"/>
    </xf>
    <xf numFmtId="0" fontId="47" fillId="15" borderId="19" xfId="0" quotePrefix="1" applyFont="1" applyFill="1" applyBorder="1" applyAlignment="1">
      <alignment horizontal="center"/>
    </xf>
    <xf numFmtId="0" fontId="47" fillId="15" borderId="17" xfId="0" applyFont="1" applyFill="1" applyBorder="1" applyAlignment="1">
      <alignment horizontal="center"/>
    </xf>
    <xf numFmtId="0" fontId="47" fillId="15" borderId="18" xfId="0" applyFont="1" applyFill="1" applyBorder="1" applyAlignment="1">
      <alignment horizontal="center"/>
    </xf>
    <xf numFmtId="0" fontId="46" fillId="7" borderId="1" xfId="0" applyFont="1" applyFill="1" applyBorder="1" applyAlignment="1">
      <alignment horizontal="left" vertical="center" wrapText="1"/>
    </xf>
    <xf numFmtId="0" fontId="48" fillId="15" borderId="19" xfId="0" applyFont="1" applyFill="1" applyBorder="1" applyAlignment="1">
      <alignment horizontal="center" vertical="center" wrapText="1"/>
    </xf>
    <xf numFmtId="0" fontId="48" fillId="15" borderId="17" xfId="0" applyFont="1" applyFill="1" applyBorder="1" applyAlignment="1">
      <alignment horizontal="center" vertical="center" wrapText="1"/>
    </xf>
    <xf numFmtId="0" fontId="48" fillId="15" borderId="18" xfId="0" applyFont="1" applyFill="1" applyBorder="1" applyAlignment="1">
      <alignment horizontal="center" vertical="center" wrapText="1"/>
    </xf>
    <xf numFmtId="0" fontId="49" fillId="14" borderId="19" xfId="0" applyFont="1" applyFill="1" applyBorder="1" applyAlignment="1">
      <alignment horizontal="center" vertical="center"/>
    </xf>
    <xf numFmtId="0" fontId="49" fillId="14" borderId="18" xfId="0" applyFont="1" applyFill="1" applyBorder="1" applyAlignment="1">
      <alignment horizontal="center" vertical="center"/>
    </xf>
    <xf numFmtId="0" fontId="48" fillId="7" borderId="19" xfId="0" applyFont="1" applyFill="1" applyBorder="1" applyAlignment="1">
      <alignment horizontal="center" vertical="center"/>
    </xf>
    <xf numFmtId="0" fontId="48" fillId="7" borderId="17" xfId="0" applyFont="1" applyFill="1" applyBorder="1" applyAlignment="1">
      <alignment horizontal="center" vertical="center"/>
    </xf>
    <xf numFmtId="0" fontId="48" fillId="7" borderId="18" xfId="0" applyFont="1" applyFill="1" applyBorder="1" applyAlignment="1">
      <alignment horizontal="center" vertical="center"/>
    </xf>
    <xf numFmtId="0" fontId="78" fillId="21" borderId="1" xfId="0" applyFont="1" applyFill="1" applyBorder="1" applyAlignment="1">
      <alignment horizontal="center" vertical="center" wrapText="1"/>
    </xf>
    <xf numFmtId="0" fontId="33" fillId="16" borderId="4" xfId="0" applyFont="1" applyFill="1" applyBorder="1" applyAlignment="1">
      <alignment horizontal="center" vertical="center" textRotation="90"/>
    </xf>
    <xf numFmtId="0" fontId="33" fillId="16" borderId="6" xfId="0" applyFont="1" applyFill="1" applyBorder="1" applyAlignment="1">
      <alignment horizontal="center" vertical="center" textRotation="90"/>
    </xf>
    <xf numFmtId="0" fontId="33" fillId="16" borderId="9" xfId="0" applyFont="1" applyFill="1" applyBorder="1" applyAlignment="1">
      <alignment horizontal="center" vertical="center" textRotation="90"/>
    </xf>
    <xf numFmtId="0" fontId="33" fillId="10" borderId="4" xfId="0" applyFont="1" applyFill="1" applyBorder="1" applyAlignment="1">
      <alignment horizontal="center" vertical="center" textRotation="90" wrapText="1"/>
    </xf>
    <xf numFmtId="0" fontId="33" fillId="10" borderId="6" xfId="0" applyFont="1" applyFill="1" applyBorder="1" applyAlignment="1">
      <alignment horizontal="center" vertical="center" textRotation="90" wrapText="1"/>
    </xf>
    <xf numFmtId="0" fontId="33" fillId="10" borderId="9" xfId="0" applyFont="1" applyFill="1" applyBorder="1" applyAlignment="1">
      <alignment horizontal="center" vertical="center" textRotation="90" wrapText="1"/>
    </xf>
    <xf numFmtId="0" fontId="24" fillId="7" borderId="19" xfId="0" applyFont="1" applyFill="1" applyBorder="1" applyAlignment="1">
      <alignment horizontal="center" vertical="center"/>
    </xf>
    <xf numFmtId="0" fontId="24" fillId="7" borderId="18" xfId="0" applyFont="1" applyFill="1" applyBorder="1" applyAlignment="1">
      <alignment horizontal="center" vertical="center"/>
    </xf>
    <xf numFmtId="0" fontId="25" fillId="15" borderId="19" xfId="0" applyFont="1" applyFill="1" applyBorder="1" applyAlignment="1">
      <alignment horizontal="left" vertical="center" wrapText="1"/>
    </xf>
    <xf numFmtId="0" fontId="25" fillId="15" borderId="17" xfId="0" applyFont="1" applyFill="1" applyBorder="1" applyAlignment="1">
      <alignment horizontal="left" vertical="center" wrapText="1"/>
    </xf>
    <xf numFmtId="0" fontId="25" fillId="15" borderId="18" xfId="0" applyFont="1" applyFill="1" applyBorder="1" applyAlignment="1">
      <alignment horizontal="left" vertical="center" wrapText="1"/>
    </xf>
    <xf numFmtId="0" fontId="17" fillId="7" borderId="19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7" fillId="7" borderId="9" xfId="0" applyFont="1" applyFill="1" applyBorder="1" applyAlignment="1">
      <alignment horizontal="center" vertical="center"/>
    </xf>
    <xf numFmtId="0" fontId="76" fillId="14" borderId="7" xfId="0" quotePrefix="1" applyFont="1" applyFill="1" applyBorder="1" applyAlignment="1">
      <alignment horizontal="left" vertical="center"/>
    </xf>
    <xf numFmtId="0" fontId="76" fillId="14" borderId="8" xfId="0" applyFont="1" applyFill="1" applyBorder="1" applyAlignment="1">
      <alignment horizontal="left" vertical="center"/>
    </xf>
    <xf numFmtId="0" fontId="73" fillId="16" borderId="4" xfId="0" applyFont="1" applyFill="1" applyBorder="1" applyAlignment="1">
      <alignment horizontal="center" vertical="center" textRotation="90"/>
    </xf>
    <xf numFmtId="0" fontId="73" fillId="16" borderId="6" xfId="0" applyFont="1" applyFill="1" applyBorder="1" applyAlignment="1">
      <alignment horizontal="center" vertical="center" textRotation="90"/>
    </xf>
    <xf numFmtId="0" fontId="73" fillId="16" borderId="9" xfId="0" applyFont="1" applyFill="1" applyBorder="1" applyAlignment="1">
      <alignment horizontal="center" vertical="center" textRotation="90"/>
    </xf>
    <xf numFmtId="0" fontId="24" fillId="7" borderId="1" xfId="0" applyFont="1" applyFill="1" applyBorder="1" applyAlignment="1">
      <alignment horizontal="center" vertical="center"/>
    </xf>
    <xf numFmtId="0" fontId="74" fillId="7" borderId="1" xfId="0" applyFont="1" applyFill="1" applyBorder="1" applyAlignment="1">
      <alignment horizontal="center" vertical="center" wrapText="1"/>
    </xf>
    <xf numFmtId="0" fontId="25" fillId="7" borderId="19" xfId="0" applyFont="1" applyFill="1" applyBorder="1" applyAlignment="1">
      <alignment horizontal="left" vertical="center" wrapText="1"/>
    </xf>
    <xf numFmtId="0" fontId="25" fillId="7" borderId="17" xfId="0" applyFont="1" applyFill="1" applyBorder="1" applyAlignment="1">
      <alignment horizontal="left" vertical="center" wrapText="1"/>
    </xf>
    <xf numFmtId="0" fontId="25" fillId="7" borderId="18" xfId="0" applyFont="1" applyFill="1" applyBorder="1" applyAlignment="1">
      <alignment horizontal="left" vertical="center" wrapText="1"/>
    </xf>
    <xf numFmtId="0" fontId="23" fillId="7" borderId="19" xfId="0" applyFont="1" applyFill="1" applyBorder="1" applyAlignment="1">
      <alignment horizontal="center" vertical="center"/>
    </xf>
    <xf numFmtId="0" fontId="23" fillId="7" borderId="8" xfId="0" applyFont="1" applyFill="1" applyBorder="1" applyAlignment="1">
      <alignment horizontal="center" vertical="center"/>
    </xf>
    <xf numFmtId="0" fontId="23" fillId="7" borderId="9" xfId="0" applyFont="1" applyFill="1" applyBorder="1" applyAlignment="1">
      <alignment horizontal="center" vertical="center"/>
    </xf>
    <xf numFmtId="0" fontId="78" fillId="16" borderId="4" xfId="0" applyFont="1" applyFill="1" applyBorder="1" applyAlignment="1">
      <alignment horizontal="center" vertical="center" textRotation="90"/>
    </xf>
    <xf numFmtId="0" fontId="78" fillId="16" borderId="6" xfId="0" applyFont="1" applyFill="1" applyBorder="1" applyAlignment="1">
      <alignment horizontal="center" vertical="center" textRotation="90"/>
    </xf>
    <xf numFmtId="0" fontId="78" fillId="16" borderId="9" xfId="0" applyFont="1" applyFill="1" applyBorder="1" applyAlignment="1">
      <alignment horizontal="center" vertical="center" textRotation="90"/>
    </xf>
    <xf numFmtId="0" fontId="75" fillId="7" borderId="1" xfId="0" applyFont="1" applyFill="1" applyBorder="1" applyAlignment="1">
      <alignment horizontal="center" vertical="center" wrapText="1"/>
    </xf>
    <xf numFmtId="0" fontId="80" fillId="0" borderId="80" xfId="0" applyFont="1" applyBorder="1" applyAlignment="1">
      <alignment horizontal="center" vertical="center" wrapText="1"/>
    </xf>
    <xf numFmtId="0" fontId="80" fillId="0" borderId="81" xfId="0" applyFont="1" applyBorder="1" applyAlignment="1">
      <alignment horizontal="center" vertical="center" wrapText="1"/>
    </xf>
    <xf numFmtId="0" fontId="80" fillId="0" borderId="82" xfId="0" applyFont="1" applyBorder="1" applyAlignment="1">
      <alignment horizontal="center" vertical="center" wrapText="1"/>
    </xf>
    <xf numFmtId="0" fontId="80" fillId="0" borderId="1" xfId="0" applyFont="1" applyBorder="1" applyAlignment="1">
      <alignment horizontal="left" vertical="top"/>
    </xf>
    <xf numFmtId="0" fontId="83" fillId="0" borderId="70" xfId="0" applyFont="1" applyBorder="1" applyAlignment="1">
      <alignment horizontal="center" vertical="center" wrapText="1"/>
    </xf>
    <xf numFmtId="0" fontId="83" fillId="0" borderId="73" xfId="0" applyFont="1" applyBorder="1" applyAlignment="1">
      <alignment horizontal="center" vertical="center" wrapText="1"/>
    </xf>
    <xf numFmtId="0" fontId="81" fillId="0" borderId="78" xfId="0" applyFont="1" applyBorder="1" applyAlignment="1">
      <alignment horizontal="left"/>
    </xf>
    <xf numFmtId="0" fontId="80" fillId="0" borderId="77" xfId="0" applyFont="1" applyBorder="1" applyAlignment="1">
      <alignment horizontal="center" vertical="center" wrapText="1"/>
    </xf>
    <xf numFmtId="0" fontId="80" fillId="0" borderId="78" xfId="0" applyFont="1" applyBorder="1" applyAlignment="1">
      <alignment horizontal="center" vertical="center" wrapText="1"/>
    </xf>
    <xf numFmtId="0" fontId="80" fillId="0" borderId="79" xfId="0" applyFont="1" applyBorder="1" applyAlignment="1">
      <alignment horizontal="center" vertical="center" wrapText="1"/>
    </xf>
    <xf numFmtId="0" fontId="79" fillId="0" borderId="71" xfId="0" applyFont="1" applyBorder="1" applyAlignment="1">
      <alignment horizontal="center" vertical="center" wrapText="1"/>
    </xf>
    <xf numFmtId="0" fontId="79" fillId="0" borderId="76" xfId="0" applyFont="1" applyBorder="1" applyAlignment="1">
      <alignment horizontal="center" vertical="center" wrapText="1"/>
    </xf>
    <xf numFmtId="0" fontId="79" fillId="0" borderId="72" xfId="0" applyFont="1" applyBorder="1" applyAlignment="1">
      <alignment horizontal="center" vertical="center" wrapText="1"/>
    </xf>
    <xf numFmtId="0" fontId="79" fillId="0" borderId="70" xfId="0" applyFont="1" applyBorder="1" applyAlignment="1">
      <alignment horizontal="center" vertical="center" wrapText="1"/>
    </xf>
    <xf numFmtId="0" fontId="79" fillId="0" borderId="0" xfId="0" applyFont="1" applyAlignment="1">
      <alignment horizontal="center" vertical="center" wrapText="1"/>
    </xf>
    <xf numFmtId="0" fontId="79" fillId="0" borderId="73" xfId="0" applyFont="1" applyBorder="1" applyAlignment="1">
      <alignment horizontal="center" vertical="center" wrapText="1"/>
    </xf>
    <xf numFmtId="0" fontId="80" fillId="0" borderId="1" xfId="0" applyFont="1" applyBorder="1" applyAlignment="1">
      <alignment horizontal="left" vertical="top" wrapText="1"/>
    </xf>
    <xf numFmtId="0" fontId="81" fillId="0" borderId="0" xfId="0" applyFont="1" applyAlignment="1">
      <alignment horizontal="left" vertical="center" wrapText="1"/>
    </xf>
    <xf numFmtId="0" fontId="88" fillId="0" borderId="0" xfId="0" applyFont="1" applyAlignment="1">
      <alignment horizontal="center" vertical="center"/>
    </xf>
    <xf numFmtId="0" fontId="82" fillId="0" borderId="80" xfId="0" applyFont="1" applyBorder="1" applyAlignment="1">
      <alignment horizontal="center" vertical="center" wrapText="1"/>
    </xf>
    <xf numFmtId="0" fontId="82" fillId="0" borderId="81" xfId="0" applyFont="1" applyBorder="1" applyAlignment="1">
      <alignment horizontal="center" vertical="center" wrapText="1"/>
    </xf>
    <xf numFmtId="0" fontId="82" fillId="0" borderId="82" xfId="0" applyFont="1" applyBorder="1" applyAlignment="1">
      <alignment horizontal="center" vertical="center" wrapText="1"/>
    </xf>
    <xf numFmtId="0" fontId="114" fillId="0" borderId="50" xfId="0" applyFont="1" applyBorder="1" applyAlignment="1">
      <alignment horizontal="left" vertical="center" wrapText="1"/>
    </xf>
    <xf numFmtId="0" fontId="114" fillId="0" borderId="34" xfId="0" applyFont="1" applyBorder="1" applyAlignment="1">
      <alignment horizontal="left" vertical="center" wrapText="1"/>
    </xf>
    <xf numFmtId="0" fontId="114" fillId="0" borderId="83" xfId="0" applyFont="1" applyBorder="1" applyAlignment="1">
      <alignment horizontal="center" vertical="center"/>
    </xf>
    <xf numFmtId="0" fontId="114" fillId="0" borderId="116" xfId="0" applyFont="1" applyBorder="1" applyAlignment="1">
      <alignment horizontal="center" vertical="center"/>
    </xf>
    <xf numFmtId="0" fontId="114" fillId="0" borderId="63" xfId="0" applyFont="1" applyBorder="1" applyAlignment="1">
      <alignment horizontal="center" vertical="center" wrapText="1"/>
    </xf>
    <xf numFmtId="0" fontId="114" fillId="0" borderId="52" xfId="0" applyFont="1" applyBorder="1" applyAlignment="1">
      <alignment horizontal="center" vertical="center" wrapText="1"/>
    </xf>
    <xf numFmtId="0" fontId="114" fillId="0" borderId="71" xfId="0" applyFont="1" applyBorder="1" applyAlignment="1">
      <alignment horizontal="center" vertical="center" wrapText="1"/>
    </xf>
    <xf numFmtId="0" fontId="114" fillId="0" borderId="70" xfId="0" applyFont="1" applyBorder="1" applyAlignment="1">
      <alignment horizontal="center" vertical="center" wrapText="1"/>
    </xf>
    <xf numFmtId="0" fontId="114" fillId="0" borderId="77" xfId="0" applyFont="1" applyBorder="1" applyAlignment="1">
      <alignment horizontal="center" vertical="center" wrapText="1"/>
    </xf>
    <xf numFmtId="0" fontId="114" fillId="0" borderId="35" xfId="0" applyFont="1" applyBorder="1" applyAlignment="1">
      <alignment horizontal="left" vertical="center" wrapText="1"/>
    </xf>
    <xf numFmtId="0" fontId="114" fillId="0" borderId="51" xfId="0" applyFont="1" applyBorder="1" applyAlignment="1">
      <alignment horizontal="left" vertical="center" wrapText="1"/>
    </xf>
    <xf numFmtId="0" fontId="105" fillId="0" borderId="76" xfId="0" applyFont="1" applyBorder="1" applyAlignment="1">
      <alignment horizontal="center" vertical="center"/>
    </xf>
    <xf numFmtId="0" fontId="105" fillId="0" borderId="72" xfId="0" applyFont="1" applyBorder="1" applyAlignment="1">
      <alignment horizontal="center" vertical="center"/>
    </xf>
    <xf numFmtId="0" fontId="105" fillId="0" borderId="0" xfId="0" applyFont="1" applyAlignment="1">
      <alignment horizontal="center" vertical="center"/>
    </xf>
    <xf numFmtId="0" fontId="105" fillId="0" borderId="7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6" fillId="0" borderId="0" xfId="0" applyFont="1" applyAlignment="1">
      <alignment horizontal="center" vertical="center" wrapText="1"/>
    </xf>
    <xf numFmtId="0" fontId="107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center" wrapText="1"/>
    </xf>
    <xf numFmtId="1" fontId="111" fillId="0" borderId="0" xfId="0" applyNumberFormat="1" applyFont="1" applyAlignment="1">
      <alignment horizontal="left" vertical="center" wrapText="1"/>
    </xf>
    <xf numFmtId="0" fontId="111" fillId="0" borderId="0" xfId="0" applyFont="1" applyAlignment="1">
      <alignment horizontal="left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114" xfId="0" applyFont="1" applyBorder="1" applyAlignment="1">
      <alignment horizontal="center" vertical="center" wrapText="1"/>
    </xf>
    <xf numFmtId="0" fontId="113" fillId="0" borderId="83" xfId="0" applyFont="1" applyBorder="1" applyAlignment="1">
      <alignment horizontal="center" vertical="center" wrapText="1"/>
    </xf>
    <xf numFmtId="0" fontId="113" fillId="0" borderId="112" xfId="0" applyFont="1" applyBorder="1" applyAlignment="1">
      <alignment horizontal="center" vertical="center" wrapText="1"/>
    </xf>
    <xf numFmtId="0" fontId="113" fillId="0" borderId="113" xfId="0" applyFont="1" applyBorder="1" applyAlignment="1">
      <alignment horizontal="center" vertical="center" wrapText="1"/>
    </xf>
    <xf numFmtId="0" fontId="37" fillId="5" borderId="19" xfId="0" applyFont="1" applyFill="1" applyBorder="1" applyProtection="1">
      <protection hidden="1"/>
    </xf>
    <xf numFmtId="0" fontId="37" fillId="5" borderId="17" xfId="0" applyFont="1" applyFill="1" applyBorder="1" applyProtection="1">
      <protection hidden="1"/>
    </xf>
    <xf numFmtId="0" fontId="37" fillId="5" borderId="18" xfId="0" applyFont="1" applyFill="1" applyBorder="1" applyProtection="1">
      <protection hidden="1"/>
    </xf>
    <xf numFmtId="0" fontId="53" fillId="10" borderId="20" xfId="0" applyFont="1" applyFill="1" applyBorder="1" applyAlignment="1" applyProtection="1">
      <alignment horizontal="center" vertical="center"/>
      <protection locked="0"/>
    </xf>
    <xf numFmtId="0" fontId="37" fillId="0" borderId="19" xfId="0" applyFont="1" applyBorder="1" applyProtection="1">
      <protection locked="0"/>
    </xf>
    <xf numFmtId="0" fontId="37" fillId="0" borderId="17" xfId="0" applyFont="1" applyBorder="1" applyProtection="1">
      <protection locked="0"/>
    </xf>
    <xf numFmtId="0" fontId="37" fillId="0" borderId="18" xfId="0" applyFont="1" applyBorder="1" applyProtection="1">
      <protection locked="0"/>
    </xf>
    <xf numFmtId="0" fontId="53" fillId="10" borderId="19" xfId="0" applyFont="1" applyFill="1" applyBorder="1" applyAlignment="1" applyProtection="1">
      <alignment horizontal="center" vertical="center"/>
      <protection locked="0"/>
    </xf>
    <xf numFmtId="0" fontId="53" fillId="10" borderId="17" xfId="0" applyFont="1" applyFill="1" applyBorder="1" applyAlignment="1" applyProtection="1">
      <alignment horizontal="center" vertical="center"/>
      <protection locked="0"/>
    </xf>
    <xf numFmtId="0" fontId="53" fillId="10" borderId="18" xfId="0" applyFont="1" applyFill="1" applyBorder="1" applyAlignment="1" applyProtection="1">
      <alignment horizontal="center" vertical="center"/>
      <protection locked="0"/>
    </xf>
    <xf numFmtId="0" fontId="41" fillId="5" borderId="19" xfId="0" applyFont="1" applyFill="1" applyBorder="1" applyAlignment="1" applyProtection="1">
      <alignment horizontal="left" vertical="center"/>
      <protection hidden="1"/>
    </xf>
    <xf numFmtId="0" fontId="37" fillId="0" borderId="17" xfId="0" applyFont="1" applyBorder="1" applyAlignment="1" applyProtection="1">
      <alignment vertical="center"/>
      <protection hidden="1"/>
    </xf>
    <xf numFmtId="0" fontId="37" fillId="0" borderId="17" xfId="0" applyFont="1" applyBorder="1" applyProtection="1">
      <protection hidden="1"/>
    </xf>
    <xf numFmtId="0" fontId="37" fillId="0" borderId="18" xfId="0" applyFont="1" applyBorder="1" applyProtection="1">
      <protection hidden="1"/>
    </xf>
    <xf numFmtId="0" fontId="41" fillId="10" borderId="19" xfId="0" applyFont="1" applyFill="1" applyBorder="1" applyAlignment="1" applyProtection="1">
      <alignment horizontal="right"/>
      <protection hidden="1"/>
    </xf>
    <xf numFmtId="0" fontId="41" fillId="10" borderId="17" xfId="0" applyFont="1" applyFill="1" applyBorder="1" applyAlignment="1" applyProtection="1">
      <alignment horizontal="right"/>
      <protection hidden="1"/>
    </xf>
    <xf numFmtId="0" fontId="41" fillId="10" borderId="18" xfId="0" applyFont="1" applyFill="1" applyBorder="1" applyAlignment="1" applyProtection="1">
      <alignment horizontal="right"/>
      <protection hidden="1"/>
    </xf>
    <xf numFmtId="0" fontId="41" fillId="10" borderId="2" xfId="0" applyFont="1" applyFill="1" applyBorder="1" applyAlignment="1" applyProtection="1">
      <alignment horizontal="center"/>
      <protection locked="0"/>
    </xf>
    <xf numFmtId="0" fontId="37" fillId="10" borderId="3" xfId="0" applyFont="1" applyFill="1" applyBorder="1" applyAlignment="1" applyProtection="1">
      <alignment horizontal="center"/>
      <protection locked="0"/>
    </xf>
    <xf numFmtId="0" fontId="37" fillId="0" borderId="3" xfId="0" applyFont="1" applyBorder="1" applyProtection="1">
      <protection locked="0"/>
    </xf>
    <xf numFmtId="0" fontId="37" fillId="0" borderId="4" xfId="0" applyFont="1" applyBorder="1" applyProtection="1">
      <protection locked="0"/>
    </xf>
    <xf numFmtId="0" fontId="87" fillId="0" borderId="8" xfId="0" applyFont="1" applyBorder="1" applyAlignment="1">
      <alignment horizontal="center" wrapText="1"/>
    </xf>
    <xf numFmtId="0" fontId="41" fillId="10" borderId="7" xfId="0" applyFont="1" applyFill="1" applyBorder="1" applyAlignment="1" applyProtection="1">
      <alignment horizontal="center"/>
      <protection locked="0"/>
    </xf>
    <xf numFmtId="0" fontId="37" fillId="10" borderId="8" xfId="0" applyFont="1" applyFill="1" applyBorder="1" applyAlignment="1" applyProtection="1">
      <alignment horizontal="center"/>
      <protection locked="0"/>
    </xf>
    <xf numFmtId="0" fontId="37" fillId="0" borderId="8" xfId="0" applyFont="1" applyBorder="1" applyProtection="1">
      <protection locked="0"/>
    </xf>
    <xf numFmtId="0" fontId="37" fillId="0" borderId="9" xfId="0" applyFont="1" applyBorder="1" applyProtection="1">
      <protection locked="0"/>
    </xf>
    <xf numFmtId="0" fontId="41" fillId="0" borderId="19" xfId="0" applyFont="1" applyBorder="1" applyProtection="1">
      <protection locked="0"/>
    </xf>
    <xf numFmtId="0" fontId="127" fillId="0" borderId="0" xfId="0" applyFont="1" applyAlignment="1">
      <alignment horizontal="center"/>
    </xf>
    <xf numFmtId="0" fontId="54" fillId="10" borderId="19" xfId="0" applyFont="1" applyFill="1" applyBorder="1" applyAlignment="1" applyProtection="1">
      <alignment horizontal="center" vertical="center"/>
      <protection locked="0"/>
    </xf>
    <xf numFmtId="0" fontId="37" fillId="10" borderId="17" xfId="0" applyFont="1" applyFill="1" applyBorder="1" applyAlignment="1" applyProtection="1">
      <alignment horizontal="center" vertical="center"/>
      <protection locked="0"/>
    </xf>
    <xf numFmtId="0" fontId="37" fillId="0" borderId="17" xfId="0" applyFont="1" applyBorder="1" applyAlignment="1" applyProtection="1">
      <alignment horizontal="center" vertical="center"/>
      <protection locked="0"/>
    </xf>
    <xf numFmtId="0" fontId="37" fillId="0" borderId="18" xfId="0" applyFont="1" applyBorder="1" applyAlignment="1" applyProtection="1">
      <alignment horizontal="center" vertical="center"/>
      <protection locked="0"/>
    </xf>
    <xf numFmtId="0" fontId="54" fillId="0" borderId="20" xfId="0" applyFont="1" applyBorder="1" applyAlignment="1" applyProtection="1">
      <alignment horizontal="center" vertical="center" textRotation="90" wrapText="1"/>
      <protection locked="0"/>
    </xf>
    <xf numFmtId="0" fontId="54" fillId="0" borderId="37" xfId="0" applyFont="1" applyBorder="1" applyAlignment="1" applyProtection="1">
      <alignment horizontal="center" vertical="center" textRotation="90" wrapText="1"/>
      <protection locked="0"/>
    </xf>
    <xf numFmtId="0" fontId="54" fillId="0" borderId="21" xfId="0" applyFont="1" applyBorder="1" applyAlignment="1" applyProtection="1">
      <alignment horizontal="center" vertical="center" textRotation="90" wrapText="1"/>
      <protection locked="0"/>
    </xf>
    <xf numFmtId="0" fontId="37" fillId="10" borderId="18" xfId="0" applyFont="1" applyFill="1" applyBorder="1" applyAlignment="1" applyProtection="1">
      <alignment horizontal="right"/>
      <protection hidden="1"/>
    </xf>
    <xf numFmtId="0" fontId="37" fillId="5" borderId="19" xfId="0" applyFont="1" applyFill="1" applyBorder="1" applyAlignment="1" applyProtection="1">
      <alignment horizontal="left"/>
      <protection hidden="1"/>
    </xf>
    <xf numFmtId="0" fontId="37" fillId="5" borderId="17" xfId="0" applyFont="1" applyFill="1" applyBorder="1" applyAlignment="1" applyProtection="1">
      <alignment horizontal="left"/>
      <protection hidden="1"/>
    </xf>
    <xf numFmtId="0" fontId="37" fillId="5" borderId="18" xfId="0" applyFont="1" applyFill="1" applyBorder="1" applyAlignment="1" applyProtection="1">
      <alignment horizontal="left"/>
      <protection hidden="1"/>
    </xf>
    <xf numFmtId="0" fontId="37" fillId="5" borderId="19" xfId="0" applyFont="1" applyFill="1" applyBorder="1" applyAlignment="1" applyProtection="1">
      <alignment horizontal="left" vertical="center"/>
      <protection hidden="1"/>
    </xf>
    <xf numFmtId="0" fontId="37" fillId="5" borderId="17" xfId="0" applyFont="1" applyFill="1" applyBorder="1" applyAlignment="1" applyProtection="1">
      <alignment horizontal="left" vertical="center"/>
      <protection hidden="1"/>
    </xf>
    <xf numFmtId="0" fontId="37" fillId="5" borderId="18" xfId="0" applyFont="1" applyFill="1" applyBorder="1" applyAlignment="1" applyProtection="1">
      <alignment horizontal="left" vertical="center"/>
      <protection hidden="1"/>
    </xf>
    <xf numFmtId="0" fontId="54" fillId="10" borderId="20" xfId="0" applyFont="1" applyFill="1" applyBorder="1" applyAlignment="1" applyProtection="1">
      <alignment horizontal="center" vertical="center"/>
      <protection locked="0"/>
    </xf>
    <xf numFmtId="0" fontId="54" fillId="10" borderId="21" xfId="0" applyFont="1" applyFill="1" applyBorder="1" applyAlignment="1" applyProtection="1">
      <alignment horizontal="center" vertical="center"/>
      <protection locked="0"/>
    </xf>
    <xf numFmtId="0" fontId="54" fillId="10" borderId="1" xfId="0" applyFont="1" applyFill="1" applyBorder="1" applyAlignment="1" applyProtection="1">
      <alignment horizontal="center" vertical="center"/>
      <protection locked="0"/>
    </xf>
    <xf numFmtId="0" fontId="37" fillId="0" borderId="1" xfId="0" applyFont="1" applyBorder="1" applyAlignment="1" applyProtection="1">
      <alignment horizontal="center" vertical="center"/>
      <protection locked="0"/>
    </xf>
    <xf numFmtId="0" fontId="54" fillId="10" borderId="17" xfId="0" applyFont="1" applyFill="1" applyBorder="1" applyAlignment="1" applyProtection="1">
      <alignment horizontal="center" vertical="center"/>
      <protection locked="0"/>
    </xf>
    <xf numFmtId="0" fontId="56" fillId="0" borderId="0" xfId="2" applyFont="1" applyAlignment="1">
      <alignment horizontal="center"/>
    </xf>
    <xf numFmtId="0" fontId="41" fillId="11" borderId="1" xfId="2" applyFont="1" applyFill="1" applyBorder="1" applyAlignment="1">
      <alignment horizontal="left"/>
    </xf>
    <xf numFmtId="0" fontId="41" fillId="11" borderId="17" xfId="2" applyFont="1" applyFill="1" applyBorder="1" applyAlignment="1">
      <alignment horizontal="left"/>
    </xf>
    <xf numFmtId="0" fontId="41" fillId="11" borderId="18" xfId="2" applyFont="1" applyFill="1" applyBorder="1" applyAlignment="1">
      <alignment horizontal="left"/>
    </xf>
    <xf numFmtId="0" fontId="45" fillId="0" borderId="0" xfId="3" applyFont="1" applyAlignment="1">
      <alignment horizontal="center"/>
    </xf>
    <xf numFmtId="0" fontId="53" fillId="10" borderId="19" xfId="3" applyFont="1" applyFill="1" applyBorder="1" applyAlignment="1">
      <alignment horizontal="left"/>
    </xf>
    <xf numFmtId="0" fontId="53" fillId="10" borderId="17" xfId="3" applyFont="1" applyFill="1" applyBorder="1" applyAlignment="1">
      <alignment horizontal="left"/>
    </xf>
    <xf numFmtId="0" fontId="53" fillId="10" borderId="1" xfId="3" applyFont="1" applyFill="1" applyBorder="1" applyAlignment="1">
      <alignment horizontal="center"/>
    </xf>
    <xf numFmtId="0" fontId="126" fillId="0" borderId="0" xfId="3" applyFont="1" applyAlignment="1">
      <alignment horizontal="center"/>
    </xf>
    <xf numFmtId="0" fontId="41" fillId="10" borderId="1" xfId="3" applyFont="1" applyFill="1" applyBorder="1" applyAlignment="1">
      <alignment horizontal="left"/>
    </xf>
    <xf numFmtId="0" fontId="19" fillId="0" borderId="40" xfId="3" applyFont="1" applyBorder="1" applyAlignment="1">
      <alignment horizontal="center"/>
    </xf>
    <xf numFmtId="0" fontId="19" fillId="0" borderId="41" xfId="3" applyFont="1" applyBorder="1" applyAlignment="1">
      <alignment horizontal="center"/>
    </xf>
    <xf numFmtId="0" fontId="19" fillId="0" borderId="42" xfId="3" applyFont="1" applyBorder="1" applyAlignment="1">
      <alignment horizontal="center"/>
    </xf>
    <xf numFmtId="0" fontId="19" fillId="0" borderId="43" xfId="3" applyFont="1" applyBorder="1" applyAlignment="1">
      <alignment horizontal="center"/>
    </xf>
    <xf numFmtId="0" fontId="19" fillId="0" borderId="0" xfId="3" applyFont="1" applyAlignment="1">
      <alignment horizontal="center"/>
    </xf>
    <xf numFmtId="0" fontId="19" fillId="0" borderId="44" xfId="3" applyFont="1" applyBorder="1" applyAlignment="1">
      <alignment horizontal="center"/>
    </xf>
    <xf numFmtId="0" fontId="16" fillId="0" borderId="43" xfId="3" applyBorder="1" applyAlignment="1">
      <alignment horizontal="center" vertical="top" wrapText="1"/>
    </xf>
    <xf numFmtId="0" fontId="16" fillId="0" borderId="0" xfId="3" applyAlignment="1">
      <alignment horizontal="center" vertical="top" wrapText="1"/>
    </xf>
    <xf numFmtId="0" fontId="16" fillId="0" borderId="44" xfId="3" applyBorder="1" applyAlignment="1">
      <alignment horizontal="center" vertical="top" wrapText="1"/>
    </xf>
    <xf numFmtId="0" fontId="16" fillId="0" borderId="45" xfId="3" applyBorder="1" applyAlignment="1">
      <alignment horizontal="left" vertical="top" wrapText="1"/>
    </xf>
    <xf numFmtId="0" fontId="16" fillId="0" borderId="17" xfId="3" applyBorder="1" applyAlignment="1">
      <alignment horizontal="left" vertical="top" wrapText="1"/>
    </xf>
    <xf numFmtId="0" fontId="16" fillId="0" borderId="46" xfId="3" applyBorder="1" applyAlignment="1">
      <alignment horizontal="left" vertical="top" wrapText="1"/>
    </xf>
    <xf numFmtId="0" fontId="16" fillId="0" borderId="43" xfId="3" applyBorder="1" applyAlignment="1">
      <alignment horizontal="center"/>
    </xf>
    <xf numFmtId="0" fontId="16" fillId="0" borderId="0" xfId="3" applyAlignment="1">
      <alignment horizontal="center"/>
    </xf>
    <xf numFmtId="0" fontId="16" fillId="0" borderId="44" xfId="3" applyBorder="1" applyAlignment="1">
      <alignment horizontal="center"/>
    </xf>
    <xf numFmtId="0" fontId="16" fillId="0" borderId="48" xfId="3" applyBorder="1" applyAlignment="1">
      <alignment horizontal="right"/>
    </xf>
    <xf numFmtId="0" fontId="16" fillId="0" borderId="48" xfId="3" applyBorder="1" applyAlignment="1">
      <alignment horizontal="center"/>
    </xf>
    <xf numFmtId="0" fontId="41" fillId="0" borderId="0" xfId="3" applyFont="1" applyAlignment="1">
      <alignment horizontal="left" vertical="top" wrapText="1"/>
    </xf>
    <xf numFmtId="0" fontId="56" fillId="0" borderId="0" xfId="3" applyFont="1" applyAlignment="1">
      <alignment horizontal="center"/>
    </xf>
    <xf numFmtId="0" fontId="41" fillId="10" borderId="2" xfId="3" applyFont="1" applyFill="1" applyBorder="1" applyAlignment="1">
      <alignment horizontal="left"/>
    </xf>
    <xf numFmtId="0" fontId="41" fillId="10" borderId="4" xfId="3" applyFont="1" applyFill="1" applyBorder="1" applyAlignment="1">
      <alignment horizontal="left"/>
    </xf>
    <xf numFmtId="0" fontId="41" fillId="0" borderId="0" xfId="3" applyFont="1" applyAlignment="1">
      <alignment horizontal="left"/>
    </xf>
    <xf numFmtId="0" fontId="41" fillId="10" borderId="19" xfId="3" applyFont="1" applyFill="1" applyBorder="1" applyAlignment="1">
      <alignment horizontal="left"/>
    </xf>
    <xf numFmtId="0" fontId="41" fillId="10" borderId="17" xfId="3" applyFont="1" applyFill="1" applyBorder="1" applyAlignment="1">
      <alignment horizontal="left"/>
    </xf>
    <xf numFmtId="0" fontId="41" fillId="10" borderId="18" xfId="3" applyFont="1" applyFill="1" applyBorder="1" applyAlignment="1">
      <alignment horizontal="left"/>
    </xf>
    <xf numFmtId="0" fontId="41" fillId="0" borderId="2" xfId="3" applyFont="1" applyBorder="1" applyAlignment="1">
      <alignment horizontal="center" wrapText="1"/>
    </xf>
    <xf numFmtId="0" fontId="41" fillId="0" borderId="3" xfId="3" applyFont="1" applyBorder="1" applyAlignment="1">
      <alignment horizontal="center" wrapText="1"/>
    </xf>
    <xf numFmtId="0" fontId="41" fillId="0" borderId="4" xfId="3" applyFont="1" applyBorder="1" applyAlignment="1">
      <alignment horizontal="center" wrapText="1"/>
    </xf>
    <xf numFmtId="0" fontId="41" fillId="0" borderId="5" xfId="3" applyFont="1" applyBorder="1" applyAlignment="1">
      <alignment horizontal="center" wrapText="1"/>
    </xf>
    <xf numFmtId="0" fontId="41" fillId="0" borderId="0" xfId="3" applyFont="1" applyAlignment="1">
      <alignment horizontal="center" wrapText="1"/>
    </xf>
    <xf numFmtId="0" fontId="41" fillId="0" borderId="6" xfId="3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 wrapText="1"/>
    </xf>
    <xf numFmtId="0" fontId="73" fillId="0" borderId="19" xfId="0" applyFont="1" applyBorder="1" applyAlignment="1">
      <alignment horizontal="center" vertical="center" wrapText="1"/>
    </xf>
    <xf numFmtId="0" fontId="73" fillId="0" borderId="17" xfId="0" applyFont="1" applyBorder="1" applyAlignment="1">
      <alignment horizontal="center" vertical="center" wrapText="1"/>
    </xf>
    <xf numFmtId="0" fontId="73" fillId="0" borderId="18" xfId="0" applyFont="1" applyBorder="1" applyAlignment="1">
      <alignment horizontal="center" vertical="center" wrapText="1"/>
    </xf>
    <xf numFmtId="0" fontId="122" fillId="0" borderId="1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73" fillId="0" borderId="0" xfId="0" applyFont="1" applyAlignment="1">
      <alignment horizontal="left" vertical="center" wrapText="1"/>
    </xf>
    <xf numFmtId="0" fontId="121" fillId="0" borderId="1" xfId="0" applyFont="1" applyBorder="1" applyAlignment="1">
      <alignment horizontal="center" vertical="center" wrapText="1"/>
    </xf>
    <xf numFmtId="0" fontId="0" fillId="0" borderId="76" xfId="0" applyBorder="1" applyAlignment="1">
      <alignment horizontal="left" vertical="center" wrapText="1"/>
    </xf>
    <xf numFmtId="0" fontId="73" fillId="0" borderId="8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center" vertical="center" wrapText="1"/>
    </xf>
    <xf numFmtId="0" fontId="73" fillId="0" borderId="4" xfId="0" applyFont="1" applyBorder="1" applyAlignment="1">
      <alignment horizontal="center" vertical="center" wrapText="1"/>
    </xf>
    <xf numFmtId="0" fontId="73" fillId="0" borderId="7" xfId="0" applyFont="1" applyBorder="1" applyAlignment="1">
      <alignment horizontal="center" vertical="center" wrapText="1"/>
    </xf>
    <xf numFmtId="0" fontId="73" fillId="0" borderId="9" xfId="0" applyFont="1" applyBorder="1" applyAlignment="1">
      <alignment horizontal="center" vertical="center" wrapText="1"/>
    </xf>
    <xf numFmtId="0" fontId="73" fillId="0" borderId="20" xfId="0" applyFont="1" applyBorder="1" applyAlignment="1">
      <alignment horizontal="center" vertical="center" wrapText="1"/>
    </xf>
    <xf numFmtId="0" fontId="73" fillId="0" borderId="21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</cellXfs>
  <cellStyles count="6">
    <cellStyle name="Hipervínculo" xfId="5" builtinId="8"/>
    <cellStyle name="Normal" xfId="0" builtinId="0"/>
    <cellStyle name="Normal 2" xfId="2" xr:uid="{00000000-0005-0000-0000-000001000000}"/>
    <cellStyle name="Normal 3" xfId="3" xr:uid="{00000000-0005-0000-0000-000002000000}"/>
    <cellStyle name="Normal 5" xfId="1" xr:uid="{00000000-0005-0000-0000-000003000000}"/>
    <cellStyle name="Porcentaje" xfId="4" builtinId="5"/>
  </cellStyles>
  <dxfs count="16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9C0006"/>
      </font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9999FF"/>
      <color rgb="FF9933FF"/>
      <color rgb="FFFFFAEB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22" fmlaLink="$H$9" max="50" min="1" page="10" val="3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Asist. 1 Trim. Sec.'!A1"/><Relationship Id="rId13" Type="http://schemas.openxmlformats.org/officeDocument/2006/relationships/hyperlink" Target="#'Eval. Comu.'!A1"/><Relationship Id="rId18" Type="http://schemas.openxmlformats.org/officeDocument/2006/relationships/hyperlink" Target="#'Mejores Est'!A1"/><Relationship Id="rId26" Type="http://schemas.openxmlformats.org/officeDocument/2006/relationships/hyperlink" Target="#'Centralizador Materias'!A1"/><Relationship Id="rId3" Type="http://schemas.openxmlformats.org/officeDocument/2006/relationships/hyperlink" Target="#FIL!A1"/><Relationship Id="rId21" Type="http://schemas.openxmlformats.org/officeDocument/2006/relationships/hyperlink" Target="#'Segundo Trimestre'!A1"/><Relationship Id="rId7" Type="http://schemas.openxmlformats.org/officeDocument/2006/relationships/hyperlink" Target="#Car&#225;tula!A1"/><Relationship Id="rId12" Type="http://schemas.openxmlformats.org/officeDocument/2006/relationships/hyperlink" Target="#Centralizador!A1"/><Relationship Id="rId17" Type="http://schemas.openxmlformats.org/officeDocument/2006/relationships/hyperlink" Target="#LIBRETA!A1"/><Relationship Id="rId25" Type="http://schemas.openxmlformats.org/officeDocument/2006/relationships/image" Target="../media/image6.png"/><Relationship Id="rId2" Type="http://schemas.openxmlformats.org/officeDocument/2006/relationships/image" Target="../media/image3.png"/><Relationship Id="rId16" Type="http://schemas.openxmlformats.org/officeDocument/2006/relationships/hyperlink" Target="#'Acta PPFF'!A1"/><Relationship Id="rId20" Type="http://schemas.openxmlformats.org/officeDocument/2006/relationships/hyperlink" Target="#'Primer Trimestre'!A1"/><Relationship Id="rId29" Type="http://schemas.openxmlformats.org/officeDocument/2006/relationships/hyperlink" Target="#'Entrevista Est.'!A1"/><Relationship Id="rId1" Type="http://schemas.openxmlformats.org/officeDocument/2006/relationships/image" Target="../media/image2.jpg"/><Relationship Id="rId6" Type="http://schemas.openxmlformats.org/officeDocument/2006/relationships/hyperlink" Target="#Horario!A1"/><Relationship Id="rId11" Type="http://schemas.openxmlformats.org/officeDocument/2006/relationships/hyperlink" Target="#'Entrevista PF'!A1"/><Relationship Id="rId24" Type="http://schemas.openxmlformats.org/officeDocument/2006/relationships/image" Target="../media/image5.png"/><Relationship Id="rId5" Type="http://schemas.openxmlformats.org/officeDocument/2006/relationships/hyperlink" Target="#'CALENDARIO ESCOLAR'!A1"/><Relationship Id="rId15" Type="http://schemas.openxmlformats.org/officeDocument/2006/relationships/hyperlink" Target="#Citaci&#243;n!A1"/><Relationship Id="rId23" Type="http://schemas.openxmlformats.org/officeDocument/2006/relationships/image" Target="../media/image4.png"/><Relationship Id="rId28" Type="http://schemas.openxmlformats.org/officeDocument/2006/relationships/hyperlink" Target="#'Obs. Est.'!A1"/><Relationship Id="rId10" Type="http://schemas.openxmlformats.org/officeDocument/2006/relationships/hyperlink" Target="#'Asist. 2 Trim. Sec.'!A1"/><Relationship Id="rId19" Type="http://schemas.openxmlformats.org/officeDocument/2006/relationships/hyperlink" Target="#DELEGADOS!A1"/><Relationship Id="rId4" Type="http://schemas.openxmlformats.org/officeDocument/2006/relationships/hyperlink" Target="#'REGISTRO PPFF'!A1"/><Relationship Id="rId9" Type="http://schemas.openxmlformats.org/officeDocument/2006/relationships/hyperlink" Target="#'Asist. 3 Trim. Sec.'!A1"/><Relationship Id="rId14" Type="http://schemas.openxmlformats.org/officeDocument/2006/relationships/hyperlink" Target="#'INFORMES TRIM'!A1"/><Relationship Id="rId22" Type="http://schemas.openxmlformats.org/officeDocument/2006/relationships/hyperlink" Target="#'Tercer Trimestre'!A1"/><Relationship Id="rId27" Type="http://schemas.openxmlformats.org/officeDocument/2006/relationships/hyperlink" Target="#'Avance Sec.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hyperlink" Target="https://www.facebook.com/educaticenlinea" TargetMode="External"/><Relationship Id="rId6" Type="http://schemas.openxmlformats.org/officeDocument/2006/relationships/hyperlink" Target="#INDICE!A1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hyperlink" Target="#INDICE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hyperlink" Target="#INDICE!A1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28574</xdr:rowOff>
    </xdr:from>
    <xdr:to>
      <xdr:col>12</xdr:col>
      <xdr:colOff>7619</xdr:colOff>
      <xdr:row>36</xdr:row>
      <xdr:rowOff>144669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" y="28574"/>
          <a:ext cx="9397365" cy="6425455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180974</xdr:colOff>
      <xdr:row>1</xdr:row>
      <xdr:rowOff>108092</xdr:rowOff>
    </xdr:from>
    <xdr:to>
      <xdr:col>2</xdr:col>
      <xdr:colOff>1871</xdr:colOff>
      <xdr:row>8</xdr:row>
      <xdr:rowOff>115696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4" y="290972"/>
          <a:ext cx="1466817" cy="1234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755353</xdr:colOff>
      <xdr:row>1</xdr:row>
      <xdr:rowOff>72205</xdr:rowOff>
    </xdr:from>
    <xdr:ext cx="6434274" cy="1209434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536403" y="243655"/>
          <a:ext cx="6434274" cy="120943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40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CUADERNO PEDAGÓGICO</a:t>
          </a:r>
        </a:p>
        <a:p>
          <a:pPr algn="ctr"/>
          <a:r>
            <a:rPr lang="es-ES" sz="40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SECUNDARIA - 2026</a:t>
          </a:r>
        </a:p>
      </xdr:txBody>
    </xdr:sp>
    <xdr:clientData/>
  </xdr:oneCellAnchor>
  <xdr:twoCellAnchor>
    <xdr:from>
      <xdr:col>2</xdr:col>
      <xdr:colOff>117705</xdr:colOff>
      <xdr:row>9</xdr:row>
      <xdr:rowOff>76199</xdr:rowOff>
    </xdr:from>
    <xdr:to>
      <xdr:col>3</xdr:col>
      <xdr:colOff>736805</xdr:colOff>
      <xdr:row>12</xdr:row>
      <xdr:rowOff>89646</xdr:rowOff>
    </xdr:to>
    <xdr:sp macro="" textlink="">
      <xdr:nvSpPr>
        <xdr:cNvPr id="6" name="Rectángulo: esquinas redondeada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679805" y="1619249"/>
          <a:ext cx="1400150" cy="527797"/>
        </a:xfrm>
        <a:prstGeom prst="roundRect">
          <a:avLst>
            <a:gd name="adj" fmla="val 40477"/>
          </a:avLst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000" b="0">
              <a:solidFill>
                <a:sysClr val="windowText" lastClr="000000"/>
              </a:solidFill>
              <a:latin typeface="Cooper Black" panose="0208090404030B020404" pitchFamily="18" charset="0"/>
            </a:rPr>
            <a:t>FILIACIÓN</a:t>
          </a:r>
        </a:p>
        <a:p>
          <a:pPr algn="ctr"/>
          <a:r>
            <a:rPr lang="es-419" sz="1000" b="0">
              <a:solidFill>
                <a:sysClr val="windowText" lastClr="000000"/>
              </a:solidFill>
              <a:latin typeface="Cooper Black" panose="0208090404030B020404" pitchFamily="18" charset="0"/>
            </a:rPr>
            <a:t>ESTUDIANTE</a:t>
          </a:r>
        </a:p>
      </xdr:txBody>
    </xdr:sp>
    <xdr:clientData/>
  </xdr:twoCellAnchor>
  <xdr:twoCellAnchor>
    <xdr:from>
      <xdr:col>4</xdr:col>
      <xdr:colOff>26872</xdr:colOff>
      <xdr:row>9</xdr:row>
      <xdr:rowOff>76199</xdr:rowOff>
    </xdr:from>
    <xdr:to>
      <xdr:col>5</xdr:col>
      <xdr:colOff>645972</xdr:colOff>
      <xdr:row>12</xdr:row>
      <xdr:rowOff>89646</xdr:rowOff>
    </xdr:to>
    <xdr:sp macro="" textlink="">
      <xdr:nvSpPr>
        <xdr:cNvPr id="7" name="Rectángulo: esquinas redondeada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151072" y="1619249"/>
          <a:ext cx="1400150" cy="527797"/>
        </a:xfrm>
        <a:prstGeom prst="roundRect">
          <a:avLst>
            <a:gd name="adj" fmla="val 40477"/>
          </a:avLst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000" b="0">
              <a:solidFill>
                <a:sysClr val="windowText" lastClr="000000"/>
              </a:solidFill>
              <a:latin typeface="Cooper Black" panose="0208090404030B020404" pitchFamily="18" charset="0"/>
            </a:rPr>
            <a:t>DATOS</a:t>
          </a:r>
        </a:p>
        <a:p>
          <a:pPr algn="ctr"/>
          <a:r>
            <a:rPr lang="es-419" sz="1000" b="0">
              <a:solidFill>
                <a:sysClr val="windowText" lastClr="000000"/>
              </a:solidFill>
              <a:latin typeface="Cooper Black" panose="0208090404030B020404" pitchFamily="18" charset="0"/>
            </a:rPr>
            <a:t>P.P.F.F</a:t>
          </a:r>
        </a:p>
      </xdr:txBody>
    </xdr:sp>
    <xdr:clientData/>
  </xdr:twoCellAnchor>
  <xdr:twoCellAnchor>
    <xdr:from>
      <xdr:col>5</xdr:col>
      <xdr:colOff>715184</xdr:colOff>
      <xdr:row>9</xdr:row>
      <xdr:rowOff>76199</xdr:rowOff>
    </xdr:from>
    <xdr:to>
      <xdr:col>7</xdr:col>
      <xdr:colOff>502692</xdr:colOff>
      <xdr:row>12</xdr:row>
      <xdr:rowOff>89646</xdr:rowOff>
    </xdr:to>
    <xdr:sp macro="" textlink="">
      <xdr:nvSpPr>
        <xdr:cNvPr id="8" name="Rectángulo: esquinas redondeada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620434" y="1619249"/>
          <a:ext cx="1349608" cy="527797"/>
        </a:xfrm>
        <a:prstGeom prst="roundRect">
          <a:avLst>
            <a:gd name="adj" fmla="val 40477"/>
          </a:avLst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000" b="0">
              <a:solidFill>
                <a:sysClr val="windowText" lastClr="000000"/>
              </a:solidFill>
              <a:latin typeface="Cooper Black" panose="0208090404030B020404" pitchFamily="18" charset="0"/>
            </a:rPr>
            <a:t>CALENDARIO</a:t>
          </a:r>
        </a:p>
        <a:p>
          <a:pPr algn="ctr"/>
          <a:r>
            <a:rPr lang="es-419" sz="1000" b="0">
              <a:solidFill>
                <a:sysClr val="windowText" lastClr="000000"/>
              </a:solidFill>
              <a:latin typeface="Cooper Black" panose="0208090404030B020404" pitchFamily="18" charset="0"/>
            </a:rPr>
            <a:t>ESCOLAR</a:t>
          </a:r>
        </a:p>
      </xdr:txBody>
    </xdr:sp>
    <xdr:clientData/>
  </xdr:twoCellAnchor>
  <xdr:twoCellAnchor>
    <xdr:from>
      <xdr:col>9</xdr:col>
      <xdr:colOff>758190</xdr:colOff>
      <xdr:row>9</xdr:row>
      <xdr:rowOff>76199</xdr:rowOff>
    </xdr:from>
    <xdr:to>
      <xdr:col>11</xdr:col>
      <xdr:colOff>564748</xdr:colOff>
      <xdr:row>12</xdr:row>
      <xdr:rowOff>89646</xdr:rowOff>
    </xdr:to>
    <xdr:sp macro="" textlink="">
      <xdr:nvSpPr>
        <xdr:cNvPr id="9" name="Rectángulo: esquinas redondeada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787640" y="1619249"/>
          <a:ext cx="1368658" cy="527797"/>
        </a:xfrm>
        <a:prstGeom prst="roundRect">
          <a:avLst>
            <a:gd name="adj" fmla="val 40477"/>
          </a:avLst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000" b="0">
              <a:solidFill>
                <a:sysClr val="windowText" lastClr="000000"/>
              </a:solidFill>
              <a:latin typeface="Cooper Black" panose="0208090404030B020404" pitchFamily="18" charset="0"/>
            </a:rPr>
            <a:t>HORARIO</a:t>
          </a:r>
        </a:p>
        <a:p>
          <a:pPr algn="ctr"/>
          <a:r>
            <a:rPr lang="es-419" sz="1000" b="0">
              <a:solidFill>
                <a:sysClr val="windowText" lastClr="000000"/>
              </a:solidFill>
              <a:latin typeface="Cooper Black" panose="0208090404030B020404" pitchFamily="18" charset="0"/>
            </a:rPr>
            <a:t>PROFESOR</a:t>
          </a:r>
        </a:p>
      </xdr:txBody>
    </xdr:sp>
    <xdr:clientData/>
  </xdr:twoCellAnchor>
  <xdr:twoCellAnchor>
    <xdr:from>
      <xdr:col>0</xdr:col>
      <xdr:colOff>249555</xdr:colOff>
      <xdr:row>8</xdr:row>
      <xdr:rowOff>173355</xdr:rowOff>
    </xdr:from>
    <xdr:to>
      <xdr:col>11</xdr:col>
      <xdr:colOff>583103</xdr:colOff>
      <xdr:row>9</xdr:row>
      <xdr:rowOff>37449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49555" y="1636395"/>
          <a:ext cx="8967008" cy="4697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0</xdr:col>
      <xdr:colOff>209550</xdr:colOff>
      <xdr:row>12</xdr:row>
      <xdr:rowOff>161926</xdr:rowOff>
    </xdr:from>
    <xdr:to>
      <xdr:col>11</xdr:col>
      <xdr:colOff>590550</xdr:colOff>
      <xdr:row>35</xdr:row>
      <xdr:rowOff>76200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09550" y="2219326"/>
          <a:ext cx="8972550" cy="3857624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0</xdr:col>
      <xdr:colOff>241935</xdr:colOff>
      <xdr:row>9</xdr:row>
      <xdr:rowOff>76199</xdr:rowOff>
    </xdr:from>
    <xdr:to>
      <xdr:col>2</xdr:col>
      <xdr:colOff>48493</xdr:colOff>
      <xdr:row>12</xdr:row>
      <xdr:rowOff>89646</xdr:rowOff>
    </xdr:to>
    <xdr:sp macro="" textlink="">
      <xdr:nvSpPr>
        <xdr:cNvPr id="12" name="Rectángulo: esquinas redondeadas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41935" y="1619249"/>
          <a:ext cx="1368658" cy="527797"/>
        </a:xfrm>
        <a:prstGeom prst="roundRect">
          <a:avLst>
            <a:gd name="adj" fmla="val 40477"/>
          </a:avLst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000" b="0">
              <a:solidFill>
                <a:sysClr val="windowText" lastClr="000000"/>
              </a:solidFill>
              <a:latin typeface="Cooper Black" panose="0208090404030B020404" pitchFamily="18" charset="0"/>
            </a:rPr>
            <a:t>CARATULA</a:t>
          </a:r>
        </a:p>
      </xdr:txBody>
    </xdr:sp>
    <xdr:clientData/>
  </xdr:twoCellAnchor>
  <xdr:twoCellAnchor>
    <xdr:from>
      <xdr:col>0</xdr:col>
      <xdr:colOff>501531</xdr:colOff>
      <xdr:row>15</xdr:row>
      <xdr:rowOff>169545</xdr:rowOff>
    </xdr:from>
    <xdr:to>
      <xdr:col>2</xdr:col>
      <xdr:colOff>731811</xdr:colOff>
      <xdr:row>18</xdr:row>
      <xdr:rowOff>15195</xdr:rowOff>
    </xdr:to>
    <xdr:sp macro="" textlink="">
      <xdr:nvSpPr>
        <xdr:cNvPr id="13" name="Rectángulo: esquinas redondeadas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01531" y="2741295"/>
          <a:ext cx="1792380" cy="360000"/>
        </a:xfrm>
        <a:prstGeom prst="roundRect">
          <a:avLst>
            <a:gd name="adj" fmla="val 37500"/>
          </a:avLst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600" b="1">
              <a:solidFill>
                <a:sysClr val="windowText" lastClr="000000"/>
              </a:solidFill>
              <a:latin typeface="Abril Fatface" panose="02000503000000020003" pitchFamily="2" charset="0"/>
            </a:rPr>
            <a:t>1° TRIMESTRE</a:t>
          </a:r>
        </a:p>
      </xdr:txBody>
    </xdr:sp>
    <xdr:clientData/>
  </xdr:twoCellAnchor>
  <xdr:twoCellAnchor>
    <xdr:from>
      <xdr:col>0</xdr:col>
      <xdr:colOff>482481</xdr:colOff>
      <xdr:row>21</xdr:row>
      <xdr:rowOff>70486</xdr:rowOff>
    </xdr:from>
    <xdr:to>
      <xdr:col>2</xdr:col>
      <xdr:colOff>708951</xdr:colOff>
      <xdr:row>23</xdr:row>
      <xdr:rowOff>87586</xdr:rowOff>
    </xdr:to>
    <xdr:sp macro="" textlink="">
      <xdr:nvSpPr>
        <xdr:cNvPr id="21" name="Rectángulo: esquinas redondeadas 2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482481" y="3670936"/>
          <a:ext cx="1788570" cy="360000"/>
        </a:xfrm>
        <a:prstGeom prst="roundRect">
          <a:avLst>
            <a:gd name="adj" fmla="val 37500"/>
          </a:avLst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600" b="1">
              <a:solidFill>
                <a:sysClr val="windowText" lastClr="000000"/>
              </a:solidFill>
              <a:latin typeface="Abril Fatface" panose="02000503000000020003" pitchFamily="2" charset="0"/>
            </a:rPr>
            <a:t>3° TRIMESTRE</a:t>
          </a:r>
        </a:p>
      </xdr:txBody>
    </xdr:sp>
    <xdr:clientData/>
  </xdr:twoCellAnchor>
  <xdr:twoCellAnchor>
    <xdr:from>
      <xdr:col>0</xdr:col>
      <xdr:colOff>487678</xdr:colOff>
      <xdr:row>18</xdr:row>
      <xdr:rowOff>115253</xdr:rowOff>
    </xdr:from>
    <xdr:to>
      <xdr:col>2</xdr:col>
      <xdr:colOff>717958</xdr:colOff>
      <xdr:row>20</xdr:row>
      <xdr:rowOff>132353</xdr:rowOff>
    </xdr:to>
    <xdr:sp macro="" textlink="">
      <xdr:nvSpPr>
        <xdr:cNvPr id="22" name="Rectángulo: esquinas redondeadas 2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487678" y="3201353"/>
          <a:ext cx="1792380" cy="360000"/>
        </a:xfrm>
        <a:prstGeom prst="roundRect">
          <a:avLst>
            <a:gd name="adj" fmla="val 37500"/>
          </a:avLst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600" b="1">
              <a:solidFill>
                <a:sysClr val="windowText" lastClr="000000"/>
              </a:solidFill>
              <a:latin typeface="Abril Fatface" panose="02000503000000020003" pitchFamily="2" charset="0"/>
            </a:rPr>
            <a:t>2° TRIMESTRE</a:t>
          </a:r>
        </a:p>
      </xdr:txBody>
    </xdr:sp>
    <xdr:clientData/>
  </xdr:twoCellAnchor>
  <xdr:oneCellAnchor>
    <xdr:from>
      <xdr:col>0</xdr:col>
      <xdr:colOff>492075</xdr:colOff>
      <xdr:row>13</xdr:row>
      <xdr:rowOff>20955</xdr:rowOff>
    </xdr:from>
    <xdr:ext cx="1774177" cy="448639"/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492075" y="2249805"/>
          <a:ext cx="1774177" cy="44863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bril Fatface" panose="02000503000000020003" pitchFamily="2" charset="0"/>
            </a:rPr>
            <a:t>ASISTENCIA</a:t>
          </a:r>
        </a:p>
      </xdr:txBody>
    </xdr:sp>
    <xdr:clientData/>
  </xdr:oneCellAnchor>
  <xdr:twoCellAnchor>
    <xdr:from>
      <xdr:col>7</xdr:col>
      <xdr:colOff>571500</xdr:colOff>
      <xdr:row>9</xdr:row>
      <xdr:rowOff>76199</xdr:rowOff>
    </xdr:from>
    <xdr:to>
      <xdr:col>9</xdr:col>
      <xdr:colOff>701400</xdr:colOff>
      <xdr:row>12</xdr:row>
      <xdr:rowOff>89646</xdr:rowOff>
    </xdr:to>
    <xdr:sp macro="" textlink="">
      <xdr:nvSpPr>
        <xdr:cNvPr id="24" name="Rectángulo: esquinas redondeadas 2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6038850" y="1619249"/>
          <a:ext cx="1692000" cy="527797"/>
        </a:xfrm>
        <a:prstGeom prst="roundRect">
          <a:avLst>
            <a:gd name="adj" fmla="val 40477"/>
          </a:avLst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000" b="0">
              <a:solidFill>
                <a:sysClr val="windowText" lastClr="000000"/>
              </a:solidFill>
              <a:latin typeface="Cooper Black" panose="0208090404030B020404" pitchFamily="18" charset="0"/>
            </a:rPr>
            <a:t>REGISTRO DE ENTREVISTAS PPFF</a:t>
          </a:r>
        </a:p>
      </xdr:txBody>
    </xdr:sp>
    <xdr:clientData/>
  </xdr:twoCellAnchor>
  <xdr:oneCellAnchor>
    <xdr:from>
      <xdr:col>0</xdr:col>
      <xdr:colOff>85725</xdr:colOff>
      <xdr:row>23</xdr:row>
      <xdr:rowOff>160020</xdr:rowOff>
    </xdr:from>
    <xdr:ext cx="2533649" cy="438325"/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85725" y="4103370"/>
          <a:ext cx="2533649" cy="43832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bril Fatface" panose="02000503000000020003" pitchFamily="2" charset="0"/>
            </a:rPr>
            <a:t>CALIFICACIONES</a:t>
          </a:r>
        </a:p>
      </xdr:txBody>
    </xdr:sp>
    <xdr:clientData/>
  </xdr:oneCellAnchor>
  <xdr:oneCellAnchor>
    <xdr:from>
      <xdr:col>6</xdr:col>
      <xdr:colOff>421228</xdr:colOff>
      <xdr:row>13</xdr:row>
      <xdr:rowOff>62865</xdr:rowOff>
    </xdr:from>
    <xdr:ext cx="1213261" cy="409575"/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107528" y="2291715"/>
          <a:ext cx="1213261" cy="4095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bril Fatface" panose="02000503000000020003" pitchFamily="2" charset="0"/>
            </a:rPr>
            <a:t>VARIOS</a:t>
          </a:r>
        </a:p>
      </xdr:txBody>
    </xdr:sp>
    <xdr:clientData/>
  </xdr:oneCellAnchor>
  <xdr:twoCellAnchor>
    <xdr:from>
      <xdr:col>5</xdr:col>
      <xdr:colOff>779144</xdr:colOff>
      <xdr:row>17</xdr:row>
      <xdr:rowOff>16597</xdr:rowOff>
    </xdr:from>
    <xdr:to>
      <xdr:col>8</xdr:col>
      <xdr:colOff>584564</xdr:colOff>
      <xdr:row>19</xdr:row>
      <xdr:rowOff>105697</xdr:rowOff>
    </xdr:to>
    <xdr:sp macro="" textlink="">
      <xdr:nvSpPr>
        <xdr:cNvPr id="27" name="Rectángulo: esquinas redondeadas 2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4684394" y="2931247"/>
          <a:ext cx="2148570" cy="432000"/>
        </a:xfrm>
        <a:prstGeom prst="roundRect">
          <a:avLst>
            <a:gd name="adj" fmla="val 37500"/>
          </a:avLst>
        </a:prstGeom>
        <a:solidFill>
          <a:srgbClr val="0070C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600" b="1">
              <a:solidFill>
                <a:sysClr val="windowText" lastClr="000000"/>
              </a:solidFill>
              <a:latin typeface="Abril Fatface" panose="02000503000000020003" pitchFamily="2" charset="0"/>
            </a:rPr>
            <a:t>BOLETIN</a:t>
          </a:r>
        </a:p>
      </xdr:txBody>
    </xdr:sp>
    <xdr:clientData/>
  </xdr:twoCellAnchor>
  <xdr:twoCellAnchor>
    <xdr:from>
      <xdr:col>8</xdr:col>
      <xdr:colOff>670559</xdr:colOff>
      <xdr:row>20</xdr:row>
      <xdr:rowOff>72661</xdr:rowOff>
    </xdr:from>
    <xdr:to>
      <xdr:col>11</xdr:col>
      <xdr:colOff>475979</xdr:colOff>
      <xdr:row>22</xdr:row>
      <xdr:rowOff>161761</xdr:rowOff>
    </xdr:to>
    <xdr:sp macro="" textlink="">
      <xdr:nvSpPr>
        <xdr:cNvPr id="28" name="Rectángulo: esquinas redondeadas 2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6918959" y="3501661"/>
          <a:ext cx="2148570" cy="432000"/>
        </a:xfrm>
        <a:prstGeom prst="roundRect">
          <a:avLst>
            <a:gd name="adj" fmla="val 37500"/>
          </a:avLst>
        </a:prstGeom>
        <a:solidFill>
          <a:srgbClr val="0070C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400" b="1">
              <a:solidFill>
                <a:sysClr val="windowText" lastClr="000000"/>
              </a:solidFill>
              <a:latin typeface="Abril Fatface" panose="02000503000000020003" pitchFamily="2" charset="0"/>
            </a:rPr>
            <a:t>EVA. COMUNITARIA</a:t>
          </a:r>
        </a:p>
      </xdr:txBody>
    </xdr:sp>
    <xdr:clientData/>
  </xdr:twoCellAnchor>
  <xdr:twoCellAnchor>
    <xdr:from>
      <xdr:col>8</xdr:col>
      <xdr:colOff>706754</xdr:colOff>
      <xdr:row>17</xdr:row>
      <xdr:rowOff>48304</xdr:rowOff>
    </xdr:from>
    <xdr:to>
      <xdr:col>11</xdr:col>
      <xdr:colOff>512174</xdr:colOff>
      <xdr:row>19</xdr:row>
      <xdr:rowOff>137404</xdr:rowOff>
    </xdr:to>
    <xdr:sp macro="" textlink="">
      <xdr:nvSpPr>
        <xdr:cNvPr id="29" name="Rectángulo: esquinas redondeadas 2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6955154" y="2962954"/>
          <a:ext cx="2148570" cy="432000"/>
        </a:xfrm>
        <a:prstGeom prst="roundRect">
          <a:avLst>
            <a:gd name="adj" fmla="val 37500"/>
          </a:avLst>
        </a:prstGeom>
        <a:solidFill>
          <a:srgbClr val="0070C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200" b="1">
              <a:solidFill>
                <a:sysClr val="windowText" lastClr="000000"/>
              </a:solidFill>
              <a:latin typeface="Abril Fatface" panose="02000503000000020003" pitchFamily="2" charset="0"/>
            </a:rPr>
            <a:t>INFORMES TRIMESTRE</a:t>
          </a:r>
        </a:p>
      </xdr:txBody>
    </xdr:sp>
    <xdr:clientData/>
  </xdr:twoCellAnchor>
  <xdr:twoCellAnchor>
    <xdr:from>
      <xdr:col>3</xdr:col>
      <xdr:colOff>118109</xdr:colOff>
      <xdr:row>20</xdr:row>
      <xdr:rowOff>70483</xdr:rowOff>
    </xdr:from>
    <xdr:to>
      <xdr:col>5</xdr:col>
      <xdr:colOff>704579</xdr:colOff>
      <xdr:row>22</xdr:row>
      <xdr:rowOff>159583</xdr:rowOff>
    </xdr:to>
    <xdr:sp macro="" textlink="">
      <xdr:nvSpPr>
        <xdr:cNvPr id="30" name="Rectángulo: esquinas redondeadas 2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461259" y="3499483"/>
          <a:ext cx="2148570" cy="432000"/>
        </a:xfrm>
        <a:prstGeom prst="roundRect">
          <a:avLst>
            <a:gd name="adj" fmla="val 37500"/>
          </a:avLst>
        </a:prstGeom>
        <a:solidFill>
          <a:srgbClr val="0070C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600" b="1">
              <a:solidFill>
                <a:sysClr val="windowText" lastClr="000000"/>
              </a:solidFill>
              <a:latin typeface="Abril Fatface" panose="02000503000000020003" pitchFamily="2" charset="0"/>
            </a:rPr>
            <a:t>CITACIONES</a:t>
          </a:r>
        </a:p>
      </xdr:txBody>
    </xdr:sp>
    <xdr:clientData/>
  </xdr:twoCellAnchor>
  <xdr:twoCellAnchor>
    <xdr:from>
      <xdr:col>3</xdr:col>
      <xdr:colOff>97154</xdr:colOff>
      <xdr:row>23</xdr:row>
      <xdr:rowOff>104365</xdr:rowOff>
    </xdr:from>
    <xdr:to>
      <xdr:col>5</xdr:col>
      <xdr:colOff>683624</xdr:colOff>
      <xdr:row>26</xdr:row>
      <xdr:rowOff>22015</xdr:rowOff>
    </xdr:to>
    <xdr:sp macro="" textlink="">
      <xdr:nvSpPr>
        <xdr:cNvPr id="31" name="Rectángulo: esquinas redondeadas 3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2440304" y="4047715"/>
          <a:ext cx="2148570" cy="432000"/>
        </a:xfrm>
        <a:prstGeom prst="roundRect">
          <a:avLst>
            <a:gd name="adj" fmla="val 37500"/>
          </a:avLst>
        </a:prstGeom>
        <a:solidFill>
          <a:srgbClr val="0070C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400" b="1">
              <a:solidFill>
                <a:sysClr val="windowText" lastClr="000000"/>
              </a:solidFill>
              <a:latin typeface="Abril Fatface" panose="02000503000000020003" pitchFamily="2" charset="0"/>
            </a:rPr>
            <a:t>COMPROMISOS</a:t>
          </a:r>
        </a:p>
      </xdr:txBody>
    </xdr:sp>
    <xdr:clientData/>
  </xdr:twoCellAnchor>
  <xdr:twoCellAnchor>
    <xdr:from>
      <xdr:col>5</xdr:col>
      <xdr:colOff>754379</xdr:colOff>
      <xdr:row>24</xdr:row>
      <xdr:rowOff>77968</xdr:rowOff>
    </xdr:from>
    <xdr:to>
      <xdr:col>8</xdr:col>
      <xdr:colOff>559799</xdr:colOff>
      <xdr:row>26</xdr:row>
      <xdr:rowOff>167068</xdr:rowOff>
    </xdr:to>
    <xdr:sp macro="" textlink="">
      <xdr:nvSpPr>
        <xdr:cNvPr id="32" name="Rectángulo: esquinas redondeadas 3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4659629" y="4192768"/>
          <a:ext cx="2148570" cy="432000"/>
        </a:xfrm>
        <a:prstGeom prst="roundRect">
          <a:avLst>
            <a:gd name="adj" fmla="val 37500"/>
          </a:avLst>
        </a:prstGeom>
        <a:solidFill>
          <a:srgbClr val="0070C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600" b="1">
              <a:solidFill>
                <a:sysClr val="windowText" lastClr="000000"/>
              </a:solidFill>
              <a:latin typeface="Abril Fatface" panose="02000503000000020003" pitchFamily="2" charset="0"/>
            </a:rPr>
            <a:t>LIBRETA</a:t>
          </a:r>
        </a:p>
      </xdr:txBody>
    </xdr:sp>
    <xdr:clientData/>
  </xdr:twoCellAnchor>
  <xdr:twoCellAnchor>
    <xdr:from>
      <xdr:col>3</xdr:col>
      <xdr:colOff>125729</xdr:colOff>
      <xdr:row>17</xdr:row>
      <xdr:rowOff>33472</xdr:rowOff>
    </xdr:from>
    <xdr:to>
      <xdr:col>5</xdr:col>
      <xdr:colOff>712199</xdr:colOff>
      <xdr:row>19</xdr:row>
      <xdr:rowOff>122572</xdr:rowOff>
    </xdr:to>
    <xdr:sp macro="" textlink="">
      <xdr:nvSpPr>
        <xdr:cNvPr id="44" name="Rectángulo: esquinas redondeadas 4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468879" y="2948122"/>
          <a:ext cx="2148570" cy="432000"/>
        </a:xfrm>
        <a:prstGeom prst="roundRect">
          <a:avLst>
            <a:gd name="adj" fmla="val 37500"/>
          </a:avLst>
        </a:prstGeom>
        <a:solidFill>
          <a:srgbClr val="0070C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200" b="1" baseline="0">
              <a:solidFill>
                <a:sysClr val="windowText" lastClr="000000"/>
              </a:solidFill>
              <a:latin typeface="Abril Fatface" panose="02000503000000020003" pitchFamily="2" charset="0"/>
            </a:rPr>
            <a:t>MEJORES ESTUDIANTES</a:t>
          </a:r>
          <a:endParaRPr lang="es-419" sz="1200" b="1">
            <a:solidFill>
              <a:sysClr val="windowText" lastClr="000000"/>
            </a:solidFill>
            <a:latin typeface="Abril Fatface" panose="02000503000000020003" pitchFamily="2" charset="0"/>
          </a:endParaRPr>
        </a:p>
      </xdr:txBody>
    </xdr:sp>
    <xdr:clientData/>
  </xdr:twoCellAnchor>
  <xdr:twoCellAnchor>
    <xdr:from>
      <xdr:col>8</xdr:col>
      <xdr:colOff>661034</xdr:colOff>
      <xdr:row>23</xdr:row>
      <xdr:rowOff>71437</xdr:rowOff>
    </xdr:from>
    <xdr:to>
      <xdr:col>11</xdr:col>
      <xdr:colOff>466454</xdr:colOff>
      <xdr:row>27</xdr:row>
      <xdr:rowOff>33637</xdr:rowOff>
    </xdr:to>
    <xdr:sp macro="" textlink="">
      <xdr:nvSpPr>
        <xdr:cNvPr id="45" name="Rectángulo: esquinas redondeadas 4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6909434" y="4014787"/>
          <a:ext cx="2148570" cy="648000"/>
        </a:xfrm>
        <a:prstGeom prst="roundRect">
          <a:avLst>
            <a:gd name="adj" fmla="val 37500"/>
          </a:avLst>
        </a:prstGeom>
        <a:solidFill>
          <a:srgbClr val="0070C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200" b="1" baseline="0">
              <a:solidFill>
                <a:sysClr val="windowText" lastClr="000000"/>
              </a:solidFill>
              <a:latin typeface="Abril Fatface" panose="02000503000000020003" pitchFamily="2" charset="0"/>
            </a:rPr>
            <a:t>CONFORMACION MESA DIRECTITA  PPFF</a:t>
          </a:r>
          <a:endParaRPr lang="es-419" sz="1200" b="1">
            <a:solidFill>
              <a:sysClr val="windowText" lastClr="000000"/>
            </a:solidFill>
            <a:latin typeface="Abril Fatface" panose="02000503000000020003" pitchFamily="2" charset="0"/>
          </a:endParaRPr>
        </a:p>
      </xdr:txBody>
    </xdr:sp>
    <xdr:clientData/>
  </xdr:twoCellAnchor>
  <xdr:twoCellAnchor>
    <xdr:from>
      <xdr:col>0</xdr:col>
      <xdr:colOff>510540</xdr:colOff>
      <xdr:row>26</xdr:row>
      <xdr:rowOff>94298</xdr:rowOff>
    </xdr:from>
    <xdr:to>
      <xdr:col>2</xdr:col>
      <xdr:colOff>740820</xdr:colOff>
      <xdr:row>28</xdr:row>
      <xdr:rowOff>111398</xdr:rowOff>
    </xdr:to>
    <xdr:sp macro="" textlink="">
      <xdr:nvSpPr>
        <xdr:cNvPr id="52" name="Rectángulo: esquinas redondeadas 51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510540" y="4551998"/>
          <a:ext cx="1792380" cy="360000"/>
        </a:xfrm>
        <a:prstGeom prst="roundRect">
          <a:avLst>
            <a:gd name="adj" fmla="val 37500"/>
          </a:avLst>
        </a:prstGeom>
        <a:solidFill>
          <a:srgbClr val="00B050"/>
        </a:solidFill>
        <a:ln>
          <a:solidFill>
            <a:srgbClr val="00B050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600" b="1">
              <a:solidFill>
                <a:sysClr val="windowText" lastClr="000000"/>
              </a:solidFill>
              <a:latin typeface="Abril Fatface" panose="02000503000000020003" pitchFamily="2" charset="0"/>
            </a:rPr>
            <a:t>1° TRIMESTRE</a:t>
          </a:r>
        </a:p>
      </xdr:txBody>
    </xdr:sp>
    <xdr:clientData/>
  </xdr:twoCellAnchor>
  <xdr:twoCellAnchor>
    <xdr:from>
      <xdr:col>0</xdr:col>
      <xdr:colOff>510540</xdr:colOff>
      <xdr:row>29</xdr:row>
      <xdr:rowOff>92393</xdr:rowOff>
    </xdr:from>
    <xdr:to>
      <xdr:col>2</xdr:col>
      <xdr:colOff>740820</xdr:colOff>
      <xdr:row>31</xdr:row>
      <xdr:rowOff>109493</xdr:rowOff>
    </xdr:to>
    <xdr:sp macro="" textlink="">
      <xdr:nvSpPr>
        <xdr:cNvPr id="53" name="Rectángulo: esquinas redondeadas 52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510540" y="5064443"/>
          <a:ext cx="1792380" cy="360000"/>
        </a:xfrm>
        <a:prstGeom prst="roundRect">
          <a:avLst>
            <a:gd name="adj" fmla="val 37500"/>
          </a:avLst>
        </a:prstGeom>
        <a:solidFill>
          <a:srgbClr val="00B050"/>
        </a:solidFill>
        <a:ln>
          <a:solidFill>
            <a:srgbClr val="00B050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600" b="1">
              <a:solidFill>
                <a:sysClr val="windowText" lastClr="000000"/>
              </a:solidFill>
              <a:latin typeface="Abril Fatface" panose="02000503000000020003" pitchFamily="2" charset="0"/>
            </a:rPr>
            <a:t>2° TRIMESTRE</a:t>
          </a:r>
        </a:p>
      </xdr:txBody>
    </xdr:sp>
    <xdr:clientData/>
  </xdr:twoCellAnchor>
  <xdr:twoCellAnchor>
    <xdr:from>
      <xdr:col>0</xdr:col>
      <xdr:colOff>506730</xdr:colOff>
      <xdr:row>32</xdr:row>
      <xdr:rowOff>96203</xdr:rowOff>
    </xdr:from>
    <xdr:to>
      <xdr:col>2</xdr:col>
      <xdr:colOff>737010</xdr:colOff>
      <xdr:row>34</xdr:row>
      <xdr:rowOff>113303</xdr:rowOff>
    </xdr:to>
    <xdr:sp macro="" textlink="">
      <xdr:nvSpPr>
        <xdr:cNvPr id="54" name="Rectángulo: esquinas redondeadas 53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506730" y="5582603"/>
          <a:ext cx="1792380" cy="360000"/>
        </a:xfrm>
        <a:prstGeom prst="roundRect">
          <a:avLst>
            <a:gd name="adj" fmla="val 37500"/>
          </a:avLst>
        </a:prstGeom>
        <a:solidFill>
          <a:srgbClr val="00B050"/>
        </a:solidFill>
        <a:ln>
          <a:solidFill>
            <a:srgbClr val="00B050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600" b="1">
              <a:solidFill>
                <a:sysClr val="windowText" lastClr="000000"/>
              </a:solidFill>
              <a:latin typeface="Abril Fatface" panose="02000503000000020003" pitchFamily="2" charset="0"/>
            </a:rPr>
            <a:t>3° TRIMESTRE</a:t>
          </a:r>
        </a:p>
      </xdr:txBody>
    </xdr:sp>
    <xdr:clientData/>
  </xdr:twoCellAnchor>
  <xdr:twoCellAnchor editAs="oneCell">
    <xdr:from>
      <xdr:col>10</xdr:col>
      <xdr:colOff>244226</xdr:colOff>
      <xdr:row>1</xdr:row>
      <xdr:rowOff>107259</xdr:rowOff>
    </xdr:from>
    <xdr:to>
      <xdr:col>11</xdr:col>
      <xdr:colOff>603646</xdr:colOff>
      <xdr:row>8</xdr:row>
      <xdr:rowOff>39756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063009" y="279537"/>
          <a:ext cx="1141298" cy="1138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142323</xdr:colOff>
      <xdr:row>3</xdr:row>
      <xdr:rowOff>142985</xdr:rowOff>
    </xdr:from>
    <xdr:to>
      <xdr:col>10</xdr:col>
      <xdr:colOff>198120</xdr:colOff>
      <xdr:row>8</xdr:row>
      <xdr:rowOff>119270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79227" y="659820"/>
          <a:ext cx="837676" cy="837676"/>
        </a:xfrm>
        <a:prstGeom prst="rect">
          <a:avLst/>
        </a:prstGeom>
      </xdr:spPr>
    </xdr:pic>
    <xdr:clientData/>
  </xdr:twoCellAnchor>
  <xdr:twoCellAnchor editAs="oneCell">
    <xdr:from>
      <xdr:col>2</xdr:col>
      <xdr:colOff>119268</xdr:colOff>
      <xdr:row>4</xdr:row>
      <xdr:rowOff>15240</xdr:rowOff>
    </xdr:from>
    <xdr:to>
      <xdr:col>3</xdr:col>
      <xdr:colOff>115541</xdr:colOff>
      <xdr:row>8</xdr:row>
      <xdr:rowOff>104278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3025" y="704353"/>
          <a:ext cx="778151" cy="778151"/>
        </a:xfrm>
        <a:prstGeom prst="rect">
          <a:avLst/>
        </a:prstGeom>
      </xdr:spPr>
    </xdr:pic>
    <xdr:clientData/>
  </xdr:twoCellAnchor>
  <xdr:twoCellAnchor>
    <xdr:from>
      <xdr:col>5</xdr:col>
      <xdr:colOff>762000</xdr:colOff>
      <xdr:row>20</xdr:row>
      <xdr:rowOff>40481</xdr:rowOff>
    </xdr:from>
    <xdr:to>
      <xdr:col>8</xdr:col>
      <xdr:colOff>567420</xdr:colOff>
      <xdr:row>24</xdr:row>
      <xdr:rowOff>2681</xdr:rowOff>
    </xdr:to>
    <xdr:sp macro="" textlink="">
      <xdr:nvSpPr>
        <xdr:cNvPr id="2" name="Rectángulo: esquinas redondeadas 1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667250" y="3469481"/>
          <a:ext cx="2148570" cy="648000"/>
        </a:xfrm>
        <a:prstGeom prst="roundRect">
          <a:avLst>
            <a:gd name="adj" fmla="val 37500"/>
          </a:avLst>
        </a:prstGeom>
        <a:solidFill>
          <a:srgbClr val="0070C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200" b="1">
              <a:solidFill>
                <a:sysClr val="windowText" lastClr="000000"/>
              </a:solidFill>
              <a:latin typeface="Abril Fatface" panose="02000503000000020003" pitchFamily="2" charset="0"/>
            </a:rPr>
            <a:t>CENTRALIZADOR</a:t>
          </a:r>
          <a:r>
            <a:rPr lang="es-419" sz="1200" b="1" baseline="0">
              <a:solidFill>
                <a:sysClr val="windowText" lastClr="000000"/>
              </a:solidFill>
              <a:latin typeface="Abril Fatface" panose="02000503000000020003" pitchFamily="2" charset="0"/>
            </a:rPr>
            <a:t> DE MATERIAS</a:t>
          </a:r>
          <a:endParaRPr lang="es-419" sz="1200" b="1">
            <a:solidFill>
              <a:sysClr val="windowText" lastClr="000000"/>
            </a:solidFill>
            <a:latin typeface="Abril Fatface" panose="02000503000000020003" pitchFamily="2" charset="0"/>
          </a:endParaRPr>
        </a:p>
      </xdr:txBody>
    </xdr:sp>
    <xdr:clientData/>
  </xdr:twoCellAnchor>
  <xdr:twoCellAnchor>
    <xdr:from>
      <xdr:col>8</xdr:col>
      <xdr:colOff>647700</xdr:colOff>
      <xdr:row>30</xdr:row>
      <xdr:rowOff>26193</xdr:rowOff>
    </xdr:from>
    <xdr:to>
      <xdr:col>11</xdr:col>
      <xdr:colOff>453120</xdr:colOff>
      <xdr:row>33</xdr:row>
      <xdr:rowOff>159843</xdr:rowOff>
    </xdr:to>
    <xdr:sp macro="" textlink="">
      <xdr:nvSpPr>
        <xdr:cNvPr id="14" name="Rectángulo: esquinas redondeadas 13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896100" y="5169693"/>
          <a:ext cx="2148570" cy="648000"/>
        </a:xfrm>
        <a:prstGeom prst="roundRect">
          <a:avLst>
            <a:gd name="adj" fmla="val 37500"/>
          </a:avLst>
        </a:prstGeom>
        <a:solidFill>
          <a:srgbClr val="0070C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200" b="1">
              <a:solidFill>
                <a:sysClr val="windowText" lastClr="000000"/>
              </a:solidFill>
              <a:latin typeface="Abril Fatface" panose="02000503000000020003" pitchFamily="2" charset="0"/>
            </a:rPr>
            <a:t>% DE TEMAS AVANZADOS </a:t>
          </a:r>
        </a:p>
      </xdr:txBody>
    </xdr:sp>
    <xdr:clientData/>
  </xdr:twoCellAnchor>
  <xdr:twoCellAnchor>
    <xdr:from>
      <xdr:col>3</xdr:col>
      <xdr:colOff>95250</xdr:colOff>
      <xdr:row>30</xdr:row>
      <xdr:rowOff>38100</xdr:rowOff>
    </xdr:from>
    <xdr:to>
      <xdr:col>5</xdr:col>
      <xdr:colOff>681720</xdr:colOff>
      <xdr:row>34</xdr:row>
      <xdr:rowOff>300</xdr:rowOff>
    </xdr:to>
    <xdr:sp macro="" textlink="">
      <xdr:nvSpPr>
        <xdr:cNvPr id="15" name="Rectángulo: esquinas redondeadas 14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438400" y="5181600"/>
          <a:ext cx="2148570" cy="648000"/>
        </a:xfrm>
        <a:prstGeom prst="roundRect">
          <a:avLst>
            <a:gd name="adj" fmla="val 37500"/>
          </a:avLst>
        </a:prstGeom>
        <a:solidFill>
          <a:srgbClr val="0070C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200" b="1">
              <a:solidFill>
                <a:sysClr val="windowText" lastClr="000000"/>
              </a:solidFill>
              <a:latin typeface="Abril Fatface" panose="02000503000000020003" pitchFamily="2" charset="0"/>
            </a:rPr>
            <a:t>GUIA DE OBSERVACIÓN DEL ESTUDIANTE</a:t>
          </a:r>
        </a:p>
      </xdr:txBody>
    </xdr:sp>
    <xdr:clientData/>
  </xdr:twoCellAnchor>
  <xdr:twoCellAnchor>
    <xdr:from>
      <xdr:col>5</xdr:col>
      <xdr:colOff>771525</xdr:colOff>
      <xdr:row>30</xdr:row>
      <xdr:rowOff>47625</xdr:rowOff>
    </xdr:from>
    <xdr:to>
      <xdr:col>8</xdr:col>
      <xdr:colOff>576945</xdr:colOff>
      <xdr:row>34</xdr:row>
      <xdr:rowOff>9825</xdr:rowOff>
    </xdr:to>
    <xdr:sp macro="" textlink="">
      <xdr:nvSpPr>
        <xdr:cNvPr id="16" name="Rectángulo: esquinas redondeadas 15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76775" y="5191125"/>
          <a:ext cx="2148570" cy="648000"/>
        </a:xfrm>
        <a:prstGeom prst="roundRect">
          <a:avLst>
            <a:gd name="adj" fmla="val 37500"/>
          </a:avLst>
        </a:prstGeom>
        <a:solidFill>
          <a:srgbClr val="0070C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200" b="1">
              <a:solidFill>
                <a:sysClr val="windowText" lastClr="000000"/>
              </a:solidFill>
              <a:latin typeface="Abril Fatface" panose="02000503000000020003" pitchFamily="2" charset="0"/>
            </a:rPr>
            <a:t>GUIA DE ENTREVISTA DE ESTUDIANTES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177347</xdr:colOff>
      <xdr:row>20</xdr:row>
      <xdr:rowOff>74949</xdr:rowOff>
    </xdr:from>
    <xdr:to>
      <xdr:col>1</xdr:col>
      <xdr:colOff>523259</xdr:colOff>
      <xdr:row>26</xdr:row>
      <xdr:rowOff>107096</xdr:rowOff>
    </xdr:to>
    <xdr:pic>
      <xdr:nvPicPr>
        <xdr:cNvPr id="7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7347" y="4790384"/>
          <a:ext cx="1197559" cy="1197559"/>
        </a:xfrm>
        <a:prstGeom prst="rect">
          <a:avLst/>
        </a:prstGeom>
      </xdr:spPr>
    </xdr:pic>
    <xdr:clientData/>
  </xdr:twoCellAnchor>
  <xdr:twoCellAnchor editAs="oneCell">
    <xdr:from>
      <xdr:col>17</xdr:col>
      <xdr:colOff>153071</xdr:colOff>
      <xdr:row>0</xdr:row>
      <xdr:rowOff>112062</xdr:rowOff>
    </xdr:from>
    <xdr:to>
      <xdr:col>20</xdr:col>
      <xdr:colOff>216518</xdr:colOff>
      <xdr:row>4</xdr:row>
      <xdr:rowOff>96741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4895" y="112062"/>
          <a:ext cx="1361853" cy="1146281"/>
        </a:xfrm>
        <a:prstGeom prst="rect">
          <a:avLst/>
        </a:prstGeom>
      </xdr:spPr>
    </xdr:pic>
    <xdr:clientData/>
  </xdr:twoCellAnchor>
  <xdr:twoCellAnchor>
    <xdr:from>
      <xdr:col>3</xdr:col>
      <xdr:colOff>39109</xdr:colOff>
      <xdr:row>0</xdr:row>
      <xdr:rowOff>282051</xdr:rowOff>
    </xdr:from>
    <xdr:to>
      <xdr:col>16</xdr:col>
      <xdr:colOff>201707</xdr:colOff>
      <xdr:row>1</xdr:row>
      <xdr:rowOff>44823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843256" y="282051"/>
          <a:ext cx="4532892" cy="54125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6</xdr:col>
      <xdr:colOff>113964</xdr:colOff>
      <xdr:row>2</xdr:row>
      <xdr:rowOff>16919</xdr:rowOff>
    </xdr:from>
    <xdr:to>
      <xdr:col>14</xdr:col>
      <xdr:colOff>89648</xdr:colOff>
      <xdr:row>2</xdr:row>
      <xdr:rowOff>67235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2960258" y="599625"/>
          <a:ext cx="2609066" cy="50316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8</xdr:col>
      <xdr:colOff>20732</xdr:colOff>
      <xdr:row>3</xdr:row>
      <xdr:rowOff>63646</xdr:rowOff>
    </xdr:from>
    <xdr:to>
      <xdr:col>12</xdr:col>
      <xdr:colOff>48986</xdr:colOff>
      <xdr:row>3</xdr:row>
      <xdr:rowOff>109365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3591246" y="929060"/>
          <a:ext cx="1443397" cy="45719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 editAs="oneCell">
    <xdr:from>
      <xdr:col>0</xdr:col>
      <xdr:colOff>267612</xdr:colOff>
      <xdr:row>10</xdr:row>
      <xdr:rowOff>117284</xdr:rowOff>
    </xdr:from>
    <xdr:to>
      <xdr:col>1</xdr:col>
      <xdr:colOff>285591</xdr:colOff>
      <xdr:row>14</xdr:row>
      <xdr:rowOff>91991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84" r="19104" b="9423"/>
        <a:stretch/>
      </xdr:blipFill>
      <xdr:spPr>
        <a:xfrm>
          <a:off x="267612" y="2734588"/>
          <a:ext cx="862634" cy="926544"/>
        </a:xfrm>
        <a:prstGeom prst="rect">
          <a:avLst/>
        </a:prstGeom>
      </xdr:spPr>
    </xdr:pic>
    <xdr:clientData/>
  </xdr:twoCellAnchor>
  <xdr:twoCellAnchor editAs="oneCell">
    <xdr:from>
      <xdr:col>0</xdr:col>
      <xdr:colOff>384313</xdr:colOff>
      <xdr:row>24</xdr:row>
      <xdr:rowOff>145774</xdr:rowOff>
    </xdr:from>
    <xdr:to>
      <xdr:col>1</xdr:col>
      <xdr:colOff>198231</xdr:colOff>
      <xdr:row>28</xdr:row>
      <xdr:rowOff>69475</xdr:rowOff>
    </xdr:to>
    <xdr:pic>
      <xdr:nvPicPr>
        <xdr:cNvPr id="10" name="Imagen 9" descr="Mano Clic Aquí PNG transparente - Stick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313" y="5678557"/>
          <a:ext cx="666855" cy="675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7620</xdr:colOff>
      <xdr:row>5</xdr:row>
      <xdr:rowOff>0</xdr:rowOff>
    </xdr:from>
    <xdr:to>
      <xdr:col>23</xdr:col>
      <xdr:colOff>845820</xdr:colOff>
      <xdr:row>6</xdr:row>
      <xdr:rowOff>425700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10039126" y="1290918"/>
          <a:ext cx="1689847" cy="542241"/>
          <a:chOff x="9966960" y="1303020"/>
          <a:chExt cx="1691640" cy="540000"/>
        </a:xfrm>
      </xdr:grpSpPr>
      <xdr:sp macro="" textlink="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9966960" y="1303020"/>
            <a:ext cx="1691640" cy="540000"/>
          </a:xfrm>
          <a:prstGeom prst="roundRect">
            <a:avLst>
              <a:gd name="adj" fmla="val 35845"/>
            </a:avLst>
          </a:prstGeom>
          <a:solidFill>
            <a:schemeClr val="tx1">
              <a:lumMod val="95000"/>
              <a:lumOff val="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BO" sz="1100" kern="1200"/>
          </a:p>
        </xdr:txBody>
      </xdr:sp>
      <xdr:sp macro="" textlink="">
        <xdr:nvSpPr>
          <xdr:cNvPr id="3" name="Rectángulo: esquinas redondeadas 2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9997440" y="1341120"/>
            <a:ext cx="1620000" cy="468000"/>
          </a:xfrm>
          <a:prstGeom prst="roundRect">
            <a:avLst>
              <a:gd name="adj" fmla="val 37834"/>
            </a:avLst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BO" sz="1800" kern="1200">
                <a:solidFill>
                  <a:sysClr val="windowText" lastClr="00000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INDICE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33867</xdr:colOff>
      <xdr:row>2</xdr:row>
      <xdr:rowOff>25401</xdr:rowOff>
    </xdr:from>
    <xdr:to>
      <xdr:col>14</xdr:col>
      <xdr:colOff>16933</xdr:colOff>
      <xdr:row>4</xdr:row>
      <xdr:rowOff>217421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2500187" y="459741"/>
          <a:ext cx="1689946" cy="542540"/>
          <a:chOff x="9966960" y="1303020"/>
          <a:chExt cx="1691640" cy="540000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9966960" y="1303020"/>
            <a:ext cx="1691640" cy="540000"/>
          </a:xfrm>
          <a:prstGeom prst="roundRect">
            <a:avLst>
              <a:gd name="adj" fmla="val 35845"/>
            </a:avLst>
          </a:prstGeom>
          <a:solidFill>
            <a:schemeClr val="tx1">
              <a:lumMod val="95000"/>
              <a:lumOff val="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BO" sz="1100" kern="1200"/>
          </a:p>
        </xdr:txBody>
      </xdr:sp>
      <xdr:sp macro="" textlink="">
        <xdr:nvSpPr>
          <xdr:cNvPr id="4" name="Rectángulo: esquinas redondeadas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9997440" y="1341120"/>
            <a:ext cx="1620000" cy="468000"/>
          </a:xfrm>
          <a:prstGeom prst="roundRect">
            <a:avLst>
              <a:gd name="adj" fmla="val 37834"/>
            </a:avLst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BO" sz="1800" kern="1200">
                <a:solidFill>
                  <a:sysClr val="windowText" lastClr="00000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INDICE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60960</xdr:colOff>
      <xdr:row>0</xdr:row>
      <xdr:rowOff>68580</xdr:rowOff>
    </xdr:from>
    <xdr:to>
      <xdr:col>10</xdr:col>
      <xdr:colOff>320040</xdr:colOff>
      <xdr:row>2</xdr:row>
      <xdr:rowOff>82800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2085320" y="68580"/>
          <a:ext cx="1691640" cy="540000"/>
          <a:chOff x="9966960" y="1303020"/>
          <a:chExt cx="1691640" cy="540000"/>
        </a:xfrm>
      </xdr:grpSpPr>
      <xdr:sp macro="" textlink="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9966960" y="1303020"/>
            <a:ext cx="1691640" cy="540000"/>
          </a:xfrm>
          <a:prstGeom prst="roundRect">
            <a:avLst>
              <a:gd name="adj" fmla="val 35845"/>
            </a:avLst>
          </a:prstGeom>
          <a:solidFill>
            <a:schemeClr val="tx1">
              <a:lumMod val="95000"/>
              <a:lumOff val="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BO" sz="1100" kern="1200"/>
          </a:p>
        </xdr:txBody>
      </xdr:sp>
      <xdr:sp macro="" textlink="">
        <xdr:nvSpPr>
          <xdr:cNvPr id="5" name="Rectángulo: esquinas redondeadas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9997440" y="1341120"/>
            <a:ext cx="1620000" cy="468000"/>
          </a:xfrm>
          <a:prstGeom prst="roundRect">
            <a:avLst>
              <a:gd name="adj" fmla="val 37834"/>
            </a:avLst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BO" sz="1800" kern="1200">
                <a:solidFill>
                  <a:sysClr val="windowText" lastClr="00000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INDICE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82550</xdr:colOff>
      <xdr:row>0</xdr:row>
      <xdr:rowOff>82550</xdr:rowOff>
    </xdr:from>
    <xdr:to>
      <xdr:col>34</xdr:col>
      <xdr:colOff>783590</xdr:colOff>
      <xdr:row>3</xdr:row>
      <xdr:rowOff>47875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8054647" y="82550"/>
          <a:ext cx="1694267" cy="532884"/>
          <a:chOff x="9966960" y="1303020"/>
          <a:chExt cx="1691640" cy="540000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SpPr/>
        </xdr:nvSpPr>
        <xdr:spPr>
          <a:xfrm>
            <a:off x="9966960" y="1303020"/>
            <a:ext cx="1691640" cy="540000"/>
          </a:xfrm>
          <a:prstGeom prst="roundRect">
            <a:avLst>
              <a:gd name="adj" fmla="val 35845"/>
            </a:avLst>
          </a:prstGeom>
          <a:solidFill>
            <a:schemeClr val="tx1">
              <a:lumMod val="95000"/>
              <a:lumOff val="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BO" sz="1100" kern="1200"/>
          </a:p>
        </xdr:txBody>
      </xdr:sp>
      <xdr:sp macro="" textlink="">
        <xdr:nvSpPr>
          <xdr:cNvPr id="4" name="Rectángulo: esquinas redondeadas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9997440" y="1341120"/>
            <a:ext cx="1620000" cy="468000"/>
          </a:xfrm>
          <a:prstGeom prst="roundRect">
            <a:avLst>
              <a:gd name="adj" fmla="val 37834"/>
            </a:avLst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BO" sz="1800" kern="1200">
                <a:solidFill>
                  <a:sysClr val="windowText" lastClr="00000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INDICE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76200</xdr:colOff>
      <xdr:row>0</xdr:row>
      <xdr:rowOff>88900</xdr:rowOff>
    </xdr:from>
    <xdr:to>
      <xdr:col>34</xdr:col>
      <xdr:colOff>783590</xdr:colOff>
      <xdr:row>3</xdr:row>
      <xdr:rowOff>51050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7988300" y="88900"/>
          <a:ext cx="1691640" cy="540000"/>
          <a:chOff x="9966960" y="1303020"/>
          <a:chExt cx="1691640" cy="540000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SpPr/>
        </xdr:nvSpPr>
        <xdr:spPr>
          <a:xfrm>
            <a:off x="9966960" y="1303020"/>
            <a:ext cx="1691640" cy="540000"/>
          </a:xfrm>
          <a:prstGeom prst="roundRect">
            <a:avLst>
              <a:gd name="adj" fmla="val 35845"/>
            </a:avLst>
          </a:prstGeom>
          <a:solidFill>
            <a:schemeClr val="tx1">
              <a:lumMod val="95000"/>
              <a:lumOff val="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BO" sz="1100" kern="1200"/>
          </a:p>
        </xdr:txBody>
      </xdr:sp>
      <xdr:sp macro="" textlink="">
        <xdr:nvSpPr>
          <xdr:cNvPr id="4" name="Rectángulo: esquinas redondeadas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9997440" y="1341120"/>
            <a:ext cx="1620000" cy="468000"/>
          </a:xfrm>
          <a:prstGeom prst="roundRect">
            <a:avLst>
              <a:gd name="adj" fmla="val 37834"/>
            </a:avLst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BO" sz="1800" kern="1200">
                <a:solidFill>
                  <a:sysClr val="windowText" lastClr="00000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INDICE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82550</xdr:colOff>
      <xdr:row>0</xdr:row>
      <xdr:rowOff>82550</xdr:rowOff>
    </xdr:from>
    <xdr:to>
      <xdr:col>34</xdr:col>
      <xdr:colOff>789940</xdr:colOff>
      <xdr:row>3</xdr:row>
      <xdr:rowOff>44700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7994650" y="82550"/>
          <a:ext cx="1691640" cy="540000"/>
          <a:chOff x="9966960" y="1303020"/>
          <a:chExt cx="1691640" cy="540000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SpPr/>
        </xdr:nvSpPr>
        <xdr:spPr>
          <a:xfrm>
            <a:off x="9966960" y="1303020"/>
            <a:ext cx="1691640" cy="540000"/>
          </a:xfrm>
          <a:prstGeom prst="roundRect">
            <a:avLst>
              <a:gd name="adj" fmla="val 35845"/>
            </a:avLst>
          </a:prstGeom>
          <a:solidFill>
            <a:schemeClr val="tx1">
              <a:lumMod val="95000"/>
              <a:lumOff val="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BO" sz="1100" kern="1200"/>
          </a:p>
        </xdr:txBody>
      </xdr:sp>
      <xdr:sp macro="" textlink="">
        <xdr:nvSpPr>
          <xdr:cNvPr id="4" name="Rectángulo: esquinas redondeadas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9997440" y="1341120"/>
            <a:ext cx="1620000" cy="468000"/>
          </a:xfrm>
          <a:prstGeom prst="roundRect">
            <a:avLst>
              <a:gd name="adj" fmla="val 37834"/>
            </a:avLst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BO" sz="1800" kern="1200">
                <a:solidFill>
                  <a:sysClr val="windowText" lastClr="00000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INDICE</a:t>
            </a: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91440</xdr:colOff>
      <xdr:row>0</xdr:row>
      <xdr:rowOff>114300</xdr:rowOff>
    </xdr:from>
    <xdr:to>
      <xdr:col>43</xdr:col>
      <xdr:colOff>167640</xdr:colOff>
      <xdr:row>2</xdr:row>
      <xdr:rowOff>151380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13282507" y="114300"/>
          <a:ext cx="1701800" cy="545080"/>
          <a:chOff x="9966960" y="1303020"/>
          <a:chExt cx="1691640" cy="540000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SpPr/>
        </xdr:nvSpPr>
        <xdr:spPr>
          <a:xfrm>
            <a:off x="9966960" y="1303020"/>
            <a:ext cx="1691640" cy="540000"/>
          </a:xfrm>
          <a:prstGeom prst="roundRect">
            <a:avLst>
              <a:gd name="adj" fmla="val 35845"/>
            </a:avLst>
          </a:prstGeom>
          <a:solidFill>
            <a:schemeClr val="tx1">
              <a:lumMod val="95000"/>
              <a:lumOff val="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BO" sz="1100" kern="1200"/>
          </a:p>
        </xdr:txBody>
      </xdr:sp>
      <xdr:sp macro="" textlink="">
        <xdr:nvSpPr>
          <xdr:cNvPr id="4" name="Rectángulo: esquinas redondeadas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9997440" y="1341120"/>
            <a:ext cx="1620000" cy="468000"/>
          </a:xfrm>
          <a:prstGeom prst="roundRect">
            <a:avLst>
              <a:gd name="adj" fmla="val 37834"/>
            </a:avLst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BO" sz="1800" kern="1200">
                <a:solidFill>
                  <a:sysClr val="windowText" lastClr="00000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INDICE</a:t>
            </a: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91440</xdr:colOff>
      <xdr:row>0</xdr:row>
      <xdr:rowOff>114300</xdr:rowOff>
    </xdr:from>
    <xdr:to>
      <xdr:col>43</xdr:col>
      <xdr:colOff>167640</xdr:colOff>
      <xdr:row>2</xdr:row>
      <xdr:rowOff>151380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83B02DDC-B642-4DAB-BB15-19720B07A9D7}"/>
            </a:ext>
          </a:extLst>
        </xdr:cNvPr>
        <xdr:cNvGrpSpPr/>
      </xdr:nvGrpSpPr>
      <xdr:grpSpPr>
        <a:xfrm>
          <a:off x="13282507" y="114300"/>
          <a:ext cx="1701800" cy="545080"/>
          <a:chOff x="9966960" y="1303020"/>
          <a:chExt cx="1691640" cy="540000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F66D9AAC-82EF-E9FE-A5B7-9C4D5568F09C}"/>
              </a:ext>
            </a:extLst>
          </xdr:cNvPr>
          <xdr:cNvSpPr/>
        </xdr:nvSpPr>
        <xdr:spPr>
          <a:xfrm>
            <a:off x="9966960" y="1303020"/>
            <a:ext cx="1691640" cy="540000"/>
          </a:xfrm>
          <a:prstGeom prst="roundRect">
            <a:avLst>
              <a:gd name="adj" fmla="val 35845"/>
            </a:avLst>
          </a:prstGeom>
          <a:solidFill>
            <a:schemeClr val="tx1">
              <a:lumMod val="95000"/>
              <a:lumOff val="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BO" sz="1100" kern="1200"/>
          </a:p>
        </xdr:txBody>
      </xdr:sp>
      <xdr:sp macro="" textlink="">
        <xdr:nvSpPr>
          <xdr:cNvPr id="4" name="Rectángulo: esquinas redondeadas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C93CA04-4034-50C8-918D-1783CB0EF9B7}"/>
              </a:ext>
            </a:extLst>
          </xdr:cNvPr>
          <xdr:cNvSpPr/>
        </xdr:nvSpPr>
        <xdr:spPr>
          <a:xfrm>
            <a:off x="9997440" y="1341120"/>
            <a:ext cx="1620000" cy="468000"/>
          </a:xfrm>
          <a:prstGeom prst="roundRect">
            <a:avLst>
              <a:gd name="adj" fmla="val 37834"/>
            </a:avLst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BO" sz="1800" kern="1200">
                <a:solidFill>
                  <a:sysClr val="windowText" lastClr="00000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INDICE</a:t>
            </a: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91440</xdr:colOff>
      <xdr:row>0</xdr:row>
      <xdr:rowOff>114300</xdr:rowOff>
    </xdr:from>
    <xdr:to>
      <xdr:col>43</xdr:col>
      <xdr:colOff>167640</xdr:colOff>
      <xdr:row>2</xdr:row>
      <xdr:rowOff>151380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97998460-AF4F-4820-9987-14333B5CBCA4}"/>
            </a:ext>
          </a:extLst>
        </xdr:cNvPr>
        <xdr:cNvGrpSpPr/>
      </xdr:nvGrpSpPr>
      <xdr:grpSpPr>
        <a:xfrm>
          <a:off x="13282507" y="114300"/>
          <a:ext cx="1701800" cy="545080"/>
          <a:chOff x="9966960" y="1303020"/>
          <a:chExt cx="1691640" cy="540000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8DAD867F-17A8-1B73-49AD-27393634E46F}"/>
              </a:ext>
            </a:extLst>
          </xdr:cNvPr>
          <xdr:cNvSpPr/>
        </xdr:nvSpPr>
        <xdr:spPr>
          <a:xfrm>
            <a:off x="9966960" y="1303020"/>
            <a:ext cx="1691640" cy="540000"/>
          </a:xfrm>
          <a:prstGeom prst="roundRect">
            <a:avLst>
              <a:gd name="adj" fmla="val 35845"/>
            </a:avLst>
          </a:prstGeom>
          <a:solidFill>
            <a:schemeClr val="tx1">
              <a:lumMod val="95000"/>
              <a:lumOff val="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BO" sz="1100" kern="1200"/>
          </a:p>
        </xdr:txBody>
      </xdr:sp>
      <xdr:sp macro="" textlink="">
        <xdr:nvSpPr>
          <xdr:cNvPr id="4" name="Rectángulo: esquinas redondeadas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55087A7F-130C-8CBB-AA8B-0B16967F5EE5}"/>
              </a:ext>
            </a:extLst>
          </xdr:cNvPr>
          <xdr:cNvSpPr/>
        </xdr:nvSpPr>
        <xdr:spPr>
          <a:xfrm>
            <a:off x="9997440" y="1341120"/>
            <a:ext cx="1620000" cy="468000"/>
          </a:xfrm>
          <a:prstGeom prst="roundRect">
            <a:avLst>
              <a:gd name="adj" fmla="val 37834"/>
            </a:avLst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BO" sz="1800" kern="1200">
                <a:solidFill>
                  <a:sysClr val="windowText" lastClr="00000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INDICE</a:t>
            </a: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11724</xdr:colOff>
      <xdr:row>0</xdr:row>
      <xdr:rowOff>111367</xdr:rowOff>
    </xdr:from>
    <xdr:to>
      <xdr:col>11</xdr:col>
      <xdr:colOff>849120</xdr:colOff>
      <xdr:row>2</xdr:row>
      <xdr:rowOff>123829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6295293" y="111367"/>
          <a:ext cx="1693181" cy="487247"/>
          <a:chOff x="9966960" y="1303020"/>
          <a:chExt cx="1691640" cy="540000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00000000-0008-0000-0B00-000003000000}"/>
              </a:ext>
            </a:extLst>
          </xdr:cNvPr>
          <xdr:cNvSpPr/>
        </xdr:nvSpPr>
        <xdr:spPr>
          <a:xfrm>
            <a:off x="9966960" y="1303020"/>
            <a:ext cx="1691640" cy="540000"/>
          </a:xfrm>
          <a:prstGeom prst="roundRect">
            <a:avLst>
              <a:gd name="adj" fmla="val 35845"/>
            </a:avLst>
          </a:prstGeom>
          <a:solidFill>
            <a:schemeClr val="tx1">
              <a:lumMod val="95000"/>
              <a:lumOff val="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BO" sz="1100" kern="1200"/>
          </a:p>
        </xdr:txBody>
      </xdr:sp>
      <xdr:sp macro="" textlink="">
        <xdr:nvSpPr>
          <xdr:cNvPr id="4" name="Rectángulo: esquinas redondeadas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SpPr/>
        </xdr:nvSpPr>
        <xdr:spPr>
          <a:xfrm>
            <a:off x="9997440" y="1341120"/>
            <a:ext cx="1620000" cy="468000"/>
          </a:xfrm>
          <a:prstGeom prst="roundRect">
            <a:avLst>
              <a:gd name="adj" fmla="val 37834"/>
            </a:avLst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BO" sz="1800" kern="1200">
                <a:solidFill>
                  <a:sysClr val="windowText" lastClr="00000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INDICE</a:t>
            </a:r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106332</xdr:colOff>
      <xdr:row>1</xdr:row>
      <xdr:rowOff>106321</xdr:rowOff>
    </xdr:from>
    <xdr:to>
      <xdr:col>8</xdr:col>
      <xdr:colOff>96763</xdr:colOff>
      <xdr:row>3</xdr:row>
      <xdr:rowOff>177957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5564379" y="407577"/>
          <a:ext cx="1691640" cy="532380"/>
          <a:chOff x="9966960" y="1303020"/>
          <a:chExt cx="1691640" cy="540000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SpPr/>
        </xdr:nvSpPr>
        <xdr:spPr>
          <a:xfrm>
            <a:off x="9966960" y="1303020"/>
            <a:ext cx="1691640" cy="540000"/>
          </a:xfrm>
          <a:prstGeom prst="roundRect">
            <a:avLst>
              <a:gd name="adj" fmla="val 35845"/>
            </a:avLst>
          </a:prstGeom>
          <a:solidFill>
            <a:schemeClr val="tx1">
              <a:lumMod val="95000"/>
              <a:lumOff val="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BO" sz="1100" kern="1200"/>
          </a:p>
        </xdr:txBody>
      </xdr:sp>
      <xdr:sp macro="" textlink="">
        <xdr:nvSpPr>
          <xdr:cNvPr id="4" name="Rectángulo: esquinas redondeadas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SpPr/>
        </xdr:nvSpPr>
        <xdr:spPr>
          <a:xfrm>
            <a:off x="9997440" y="1341120"/>
            <a:ext cx="1620000" cy="468000"/>
          </a:xfrm>
          <a:prstGeom prst="roundRect">
            <a:avLst>
              <a:gd name="adj" fmla="val 37834"/>
            </a:avLst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BO" sz="1800" kern="1200">
                <a:solidFill>
                  <a:sysClr val="windowText" lastClr="00000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INDICE</a:t>
            </a:r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152400</xdr:colOff>
      <xdr:row>1</xdr:row>
      <xdr:rowOff>30480</xdr:rowOff>
    </xdr:from>
    <xdr:to>
      <xdr:col>60</xdr:col>
      <xdr:colOff>198120</xdr:colOff>
      <xdr:row>3</xdr:row>
      <xdr:rowOff>174240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>
        <a:xfrm>
          <a:off x="26256343" y="226423"/>
          <a:ext cx="1700348" cy="535646"/>
          <a:chOff x="9966960" y="1303020"/>
          <a:chExt cx="1691640" cy="540000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00000000-0008-0000-0D00-000003000000}"/>
              </a:ext>
            </a:extLst>
          </xdr:cNvPr>
          <xdr:cNvSpPr/>
        </xdr:nvSpPr>
        <xdr:spPr>
          <a:xfrm>
            <a:off x="9966960" y="1303020"/>
            <a:ext cx="1691640" cy="540000"/>
          </a:xfrm>
          <a:prstGeom prst="roundRect">
            <a:avLst>
              <a:gd name="adj" fmla="val 35845"/>
            </a:avLst>
          </a:prstGeom>
          <a:solidFill>
            <a:schemeClr val="tx1">
              <a:lumMod val="95000"/>
              <a:lumOff val="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BO" sz="1100" kern="1200"/>
          </a:p>
        </xdr:txBody>
      </xdr:sp>
      <xdr:sp macro="" textlink="">
        <xdr:nvSpPr>
          <xdr:cNvPr id="4" name="Rectángulo: esquinas redondeadas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SpPr/>
        </xdr:nvSpPr>
        <xdr:spPr>
          <a:xfrm>
            <a:off x="9997440" y="1341120"/>
            <a:ext cx="1620000" cy="468000"/>
          </a:xfrm>
          <a:prstGeom prst="roundRect">
            <a:avLst>
              <a:gd name="adj" fmla="val 37834"/>
            </a:avLst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BO" sz="1800" kern="1200">
                <a:solidFill>
                  <a:sysClr val="windowText" lastClr="00000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INDICE</a:t>
            </a:r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486229</xdr:colOff>
      <xdr:row>31</xdr:row>
      <xdr:rowOff>146050</xdr:rowOff>
    </xdr:from>
    <xdr:to>
      <xdr:col>3</xdr:col>
      <xdr:colOff>743404</xdr:colOff>
      <xdr:row>33</xdr:row>
      <xdr:rowOff>4536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1034869" y="5022850"/>
          <a:ext cx="2146935" cy="231866"/>
        </a:xfrm>
        <a:prstGeom prst="rect">
          <a:avLst/>
        </a:prstGeom>
        <a:noFill/>
        <a:ln w="12700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BO" sz="900" b="1" i="1">
              <a:latin typeface="Arial" panose="020B0604020202020204" pitchFamily="34" charset="0"/>
              <a:cs typeface="Arial" panose="020B0604020202020204" pitchFamily="34" charset="0"/>
            </a:rPr>
            <a:t>ASESOR</a:t>
          </a:r>
          <a:r>
            <a:rPr lang="es-BO" sz="900" b="1" i="1" baseline="0">
              <a:latin typeface="Arial" panose="020B0604020202020204" pitchFamily="34" charset="0"/>
              <a:cs typeface="Arial" panose="020B0604020202020204" pitchFamily="34" charset="0"/>
            </a:rPr>
            <a:t> DE CURSO</a:t>
          </a:r>
          <a:endParaRPr lang="es-BO" sz="900" b="1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1969407</xdr:colOff>
      <xdr:row>31</xdr:row>
      <xdr:rowOff>157389</xdr:rowOff>
    </xdr:from>
    <xdr:to>
      <xdr:col>5</xdr:col>
      <xdr:colOff>272143</xdr:colOff>
      <xdr:row>33</xdr:row>
      <xdr:rowOff>6350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4407807" y="5034189"/>
          <a:ext cx="1236436" cy="222341"/>
        </a:xfrm>
        <a:prstGeom prst="rect">
          <a:avLst/>
        </a:prstGeom>
        <a:noFill/>
        <a:ln w="12700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BO" sz="900" b="1" i="1">
              <a:latin typeface="Arial" panose="020B0604020202020204" pitchFamily="34" charset="0"/>
              <a:cs typeface="Arial" panose="020B0604020202020204" pitchFamily="34" charset="0"/>
            </a:rPr>
            <a:t>DIRECTOR  U.</a:t>
          </a:r>
          <a:r>
            <a:rPr lang="es-BO" sz="900" b="1" i="1" baseline="0">
              <a:latin typeface="Arial" panose="020B0604020202020204" pitchFamily="34" charset="0"/>
              <a:cs typeface="Arial" panose="020B0604020202020204" pitchFamily="34" charset="0"/>
            </a:rPr>
            <a:t> E.</a:t>
          </a:r>
          <a:endParaRPr lang="es-BO" sz="900" b="1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15240</xdr:colOff>
          <xdr:row>5</xdr:row>
          <xdr:rowOff>0</xdr:rowOff>
        </xdr:from>
        <xdr:to>
          <xdr:col>12</xdr:col>
          <xdr:colOff>7620</xdr:colOff>
          <xdr:row>10</xdr:row>
          <xdr:rowOff>83820</xdr:rowOff>
        </xdr:to>
        <xdr:sp macro="" textlink="">
          <xdr:nvSpPr>
            <xdr:cNvPr id="26625" name="Spinner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0E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11</xdr:col>
      <xdr:colOff>45720</xdr:colOff>
      <xdr:row>1</xdr:row>
      <xdr:rowOff>76200</xdr:rowOff>
    </xdr:from>
    <xdr:to>
      <xdr:col>13</xdr:col>
      <xdr:colOff>39188</xdr:colOff>
      <xdr:row>4</xdr:row>
      <xdr:rowOff>108926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pSpPr/>
      </xdr:nvGrpSpPr>
      <xdr:grpSpPr>
        <a:xfrm>
          <a:off x="6896100" y="167640"/>
          <a:ext cx="1159328" cy="535646"/>
          <a:chOff x="9966960" y="1303020"/>
          <a:chExt cx="1691640" cy="540000"/>
        </a:xfrm>
      </xdr:grpSpPr>
      <xdr:sp macro="" textlink="">
        <xdr:nvSpPr>
          <xdr:cNvPr id="8" name="Rectángulo: esquinas redondeadas 7">
            <a:extLst>
              <a:ext uri="{FF2B5EF4-FFF2-40B4-BE49-F238E27FC236}">
                <a16:creationId xmlns:a16="http://schemas.microsoft.com/office/drawing/2014/main" id="{00000000-0008-0000-0E00-000008000000}"/>
              </a:ext>
            </a:extLst>
          </xdr:cNvPr>
          <xdr:cNvSpPr/>
        </xdr:nvSpPr>
        <xdr:spPr>
          <a:xfrm>
            <a:off x="9966960" y="1303020"/>
            <a:ext cx="1691640" cy="540000"/>
          </a:xfrm>
          <a:prstGeom prst="roundRect">
            <a:avLst>
              <a:gd name="adj" fmla="val 35845"/>
            </a:avLst>
          </a:prstGeom>
          <a:solidFill>
            <a:schemeClr val="tx1">
              <a:lumMod val="95000"/>
              <a:lumOff val="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BO" sz="1100" kern="1200"/>
          </a:p>
        </xdr:txBody>
      </xdr:sp>
      <xdr:sp macro="" textlink="">
        <xdr:nvSpPr>
          <xdr:cNvPr id="9" name="Rectángulo: esquinas redondeadas 8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E00-000009000000}"/>
              </a:ext>
            </a:extLst>
          </xdr:cNvPr>
          <xdr:cNvSpPr/>
        </xdr:nvSpPr>
        <xdr:spPr>
          <a:xfrm>
            <a:off x="9997440" y="1341120"/>
            <a:ext cx="1620000" cy="468000"/>
          </a:xfrm>
          <a:prstGeom prst="roundRect">
            <a:avLst>
              <a:gd name="adj" fmla="val 37834"/>
            </a:avLst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BO" sz="1800" kern="1200">
                <a:solidFill>
                  <a:sysClr val="windowText" lastClr="00000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INDICE</a:t>
            </a:r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174296</xdr:colOff>
      <xdr:row>1</xdr:row>
      <xdr:rowOff>20805</xdr:rowOff>
    </xdr:from>
    <xdr:to>
      <xdr:col>27</xdr:col>
      <xdr:colOff>763396</xdr:colOff>
      <xdr:row>4</xdr:row>
      <xdr:rowOff>99405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pSpPr/>
      </xdr:nvGrpSpPr>
      <xdr:grpSpPr>
        <a:xfrm>
          <a:off x="8156246" y="331955"/>
          <a:ext cx="1440000" cy="612000"/>
          <a:chOff x="9966960" y="1303020"/>
          <a:chExt cx="1691640" cy="540000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00000000-0008-0000-0F00-000003000000}"/>
              </a:ext>
            </a:extLst>
          </xdr:cNvPr>
          <xdr:cNvSpPr/>
        </xdr:nvSpPr>
        <xdr:spPr>
          <a:xfrm>
            <a:off x="9966960" y="1303020"/>
            <a:ext cx="1691640" cy="540000"/>
          </a:xfrm>
          <a:prstGeom prst="roundRect">
            <a:avLst>
              <a:gd name="adj" fmla="val 35845"/>
            </a:avLst>
          </a:prstGeom>
          <a:solidFill>
            <a:schemeClr val="tx1">
              <a:lumMod val="95000"/>
              <a:lumOff val="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BO" sz="1100" kern="1200"/>
          </a:p>
        </xdr:txBody>
      </xdr:sp>
      <xdr:sp macro="" textlink="">
        <xdr:nvSpPr>
          <xdr:cNvPr id="4" name="Rectángulo: esquinas redondeadas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SpPr/>
        </xdr:nvSpPr>
        <xdr:spPr>
          <a:xfrm>
            <a:off x="9997440" y="1341120"/>
            <a:ext cx="1620000" cy="468000"/>
          </a:xfrm>
          <a:prstGeom prst="roundRect">
            <a:avLst>
              <a:gd name="adj" fmla="val 37834"/>
            </a:avLst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BO" sz="1800" kern="1200">
                <a:solidFill>
                  <a:sysClr val="windowText" lastClr="00000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INDICE</a:t>
            </a:r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106680</xdr:colOff>
      <xdr:row>1</xdr:row>
      <xdr:rowOff>99060</xdr:rowOff>
    </xdr:from>
    <xdr:to>
      <xdr:col>24</xdr:col>
      <xdr:colOff>199800</xdr:colOff>
      <xdr:row>4</xdr:row>
      <xdr:rowOff>137160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pSpPr/>
      </xdr:nvGrpSpPr>
      <xdr:grpSpPr>
        <a:xfrm>
          <a:off x="9349740" y="449580"/>
          <a:ext cx="1800000" cy="563880"/>
          <a:chOff x="9966960" y="1303020"/>
          <a:chExt cx="1691640" cy="540000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00000000-0008-0000-1000-000003000000}"/>
              </a:ext>
            </a:extLst>
          </xdr:cNvPr>
          <xdr:cNvSpPr/>
        </xdr:nvSpPr>
        <xdr:spPr>
          <a:xfrm>
            <a:off x="9966960" y="1303020"/>
            <a:ext cx="1691640" cy="540000"/>
          </a:xfrm>
          <a:prstGeom prst="roundRect">
            <a:avLst>
              <a:gd name="adj" fmla="val 35845"/>
            </a:avLst>
          </a:prstGeom>
          <a:solidFill>
            <a:schemeClr val="tx1">
              <a:lumMod val="95000"/>
              <a:lumOff val="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BO" sz="1100" kern="1200"/>
          </a:p>
        </xdr:txBody>
      </xdr:sp>
      <xdr:sp macro="" textlink="">
        <xdr:nvSpPr>
          <xdr:cNvPr id="4" name="Rectángulo: esquinas redondeadas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SpPr/>
        </xdr:nvSpPr>
        <xdr:spPr>
          <a:xfrm>
            <a:off x="9997440" y="1341120"/>
            <a:ext cx="1620000" cy="468000"/>
          </a:xfrm>
          <a:prstGeom prst="roundRect">
            <a:avLst>
              <a:gd name="adj" fmla="val 37834"/>
            </a:avLst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BO" sz="1800" kern="1200">
                <a:solidFill>
                  <a:sysClr val="windowText" lastClr="00000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INDICE</a:t>
            </a:r>
          </a:p>
        </xdr:txBody>
      </xdr: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1</xdr:row>
      <xdr:rowOff>38100</xdr:rowOff>
    </xdr:from>
    <xdr:to>
      <xdr:col>6</xdr:col>
      <xdr:colOff>76200</xdr:colOff>
      <xdr:row>4</xdr:row>
      <xdr:rowOff>37080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pSpPr/>
      </xdr:nvGrpSpPr>
      <xdr:grpSpPr>
        <a:xfrm>
          <a:off x="8778240" y="297180"/>
          <a:ext cx="1691640" cy="540000"/>
          <a:chOff x="9966960" y="1303020"/>
          <a:chExt cx="1691640" cy="540000"/>
        </a:xfrm>
      </xdr:grpSpPr>
      <xdr:sp macro="" textlink="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00000000-0008-0000-1100-000004000000}"/>
              </a:ext>
            </a:extLst>
          </xdr:cNvPr>
          <xdr:cNvSpPr/>
        </xdr:nvSpPr>
        <xdr:spPr>
          <a:xfrm>
            <a:off x="9966960" y="1303020"/>
            <a:ext cx="1691640" cy="540000"/>
          </a:xfrm>
          <a:prstGeom prst="roundRect">
            <a:avLst>
              <a:gd name="adj" fmla="val 35845"/>
            </a:avLst>
          </a:prstGeom>
          <a:solidFill>
            <a:schemeClr val="tx1">
              <a:lumMod val="95000"/>
              <a:lumOff val="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BO" sz="1100" kern="1200"/>
          </a:p>
        </xdr:txBody>
      </xdr:sp>
      <xdr:sp macro="" textlink="">
        <xdr:nvSpPr>
          <xdr:cNvPr id="5" name="Rectángulo: esquinas redondeadas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SpPr/>
        </xdr:nvSpPr>
        <xdr:spPr>
          <a:xfrm>
            <a:off x="9997440" y="1341120"/>
            <a:ext cx="1620000" cy="468000"/>
          </a:xfrm>
          <a:prstGeom prst="roundRect">
            <a:avLst>
              <a:gd name="adj" fmla="val 37834"/>
            </a:avLst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BO" sz="1800" kern="1200">
                <a:solidFill>
                  <a:sysClr val="windowText" lastClr="00000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INDICE</a:t>
            </a:r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129540</xdr:colOff>
      <xdr:row>1</xdr:row>
      <xdr:rowOff>38100</xdr:rowOff>
    </xdr:from>
    <xdr:to>
      <xdr:col>9</xdr:col>
      <xdr:colOff>99060</xdr:colOff>
      <xdr:row>3</xdr:row>
      <xdr:rowOff>227580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pSpPr/>
      </xdr:nvGrpSpPr>
      <xdr:grpSpPr>
        <a:xfrm>
          <a:off x="10073640" y="228600"/>
          <a:ext cx="1691640" cy="540000"/>
          <a:chOff x="9966960" y="1303020"/>
          <a:chExt cx="1691640" cy="540000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00000000-0008-0000-1200-000003000000}"/>
              </a:ext>
            </a:extLst>
          </xdr:cNvPr>
          <xdr:cNvSpPr/>
        </xdr:nvSpPr>
        <xdr:spPr>
          <a:xfrm>
            <a:off x="9966960" y="1303020"/>
            <a:ext cx="1691640" cy="540000"/>
          </a:xfrm>
          <a:prstGeom prst="roundRect">
            <a:avLst>
              <a:gd name="adj" fmla="val 35845"/>
            </a:avLst>
          </a:prstGeom>
          <a:solidFill>
            <a:schemeClr val="tx1">
              <a:lumMod val="95000"/>
              <a:lumOff val="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BO" sz="1100" kern="1200"/>
          </a:p>
        </xdr:txBody>
      </xdr:sp>
      <xdr:sp macro="" textlink="">
        <xdr:nvSpPr>
          <xdr:cNvPr id="4" name="Rectángulo: esquinas redondeadas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1200-000004000000}"/>
              </a:ext>
            </a:extLst>
          </xdr:cNvPr>
          <xdr:cNvSpPr/>
        </xdr:nvSpPr>
        <xdr:spPr>
          <a:xfrm>
            <a:off x="9997440" y="1341120"/>
            <a:ext cx="1620000" cy="468000"/>
          </a:xfrm>
          <a:prstGeom prst="roundRect">
            <a:avLst>
              <a:gd name="adj" fmla="val 37834"/>
            </a:avLst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BO" sz="1800" kern="1200">
                <a:solidFill>
                  <a:sysClr val="windowText" lastClr="00000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INDICE</a:t>
            </a:r>
          </a:p>
        </xdr:txBody>
      </xdr: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1</xdr:row>
      <xdr:rowOff>7620</xdr:rowOff>
    </xdr:from>
    <xdr:to>
      <xdr:col>7</xdr:col>
      <xdr:colOff>60960</xdr:colOff>
      <xdr:row>4</xdr:row>
      <xdr:rowOff>21840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pSpPr/>
      </xdr:nvGrpSpPr>
      <xdr:grpSpPr>
        <a:xfrm>
          <a:off x="9730740" y="297180"/>
          <a:ext cx="1691640" cy="540000"/>
          <a:chOff x="9966960" y="1303020"/>
          <a:chExt cx="1691640" cy="540000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00000000-0008-0000-1300-000003000000}"/>
              </a:ext>
            </a:extLst>
          </xdr:cNvPr>
          <xdr:cNvSpPr/>
        </xdr:nvSpPr>
        <xdr:spPr>
          <a:xfrm>
            <a:off x="9966960" y="1303020"/>
            <a:ext cx="1691640" cy="540000"/>
          </a:xfrm>
          <a:prstGeom prst="roundRect">
            <a:avLst>
              <a:gd name="adj" fmla="val 35845"/>
            </a:avLst>
          </a:prstGeom>
          <a:solidFill>
            <a:schemeClr val="tx1">
              <a:lumMod val="95000"/>
              <a:lumOff val="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BO" sz="1100" kern="1200"/>
          </a:p>
        </xdr:txBody>
      </xdr:sp>
      <xdr:sp macro="" textlink="">
        <xdr:nvSpPr>
          <xdr:cNvPr id="4" name="Rectángulo: esquinas redondeadas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1300-000004000000}"/>
              </a:ext>
            </a:extLst>
          </xdr:cNvPr>
          <xdr:cNvSpPr/>
        </xdr:nvSpPr>
        <xdr:spPr>
          <a:xfrm>
            <a:off x="9997440" y="1341120"/>
            <a:ext cx="1620000" cy="468000"/>
          </a:xfrm>
          <a:prstGeom prst="roundRect">
            <a:avLst>
              <a:gd name="adj" fmla="val 37834"/>
            </a:avLst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BO" sz="1800" kern="1200">
                <a:solidFill>
                  <a:sysClr val="windowText" lastClr="00000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INDICE</a:t>
            </a:r>
          </a:p>
        </xdr:txBody>
      </xdr:sp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22</xdr:row>
      <xdr:rowOff>19050</xdr:rowOff>
    </xdr:from>
    <xdr:to>
      <xdr:col>0</xdr:col>
      <xdr:colOff>152400</xdr:colOff>
      <xdr:row>27</xdr:row>
      <xdr:rowOff>133350</xdr:rowOff>
    </xdr:to>
    <xdr:grpSp>
      <xdr:nvGrpSpPr>
        <xdr:cNvPr id="2" name="7 Grupo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pSpPr>
          <a:grpSpLocks/>
        </xdr:cNvGrpSpPr>
      </xdr:nvGrpSpPr>
      <xdr:grpSpPr bwMode="auto">
        <a:xfrm>
          <a:off x="47625" y="4491990"/>
          <a:ext cx="104775" cy="990600"/>
          <a:chOff x="47624" y="4076700"/>
          <a:chExt cx="108002" cy="923925"/>
        </a:xfrm>
      </xdr:grpSpPr>
      <xdr:sp macro="" textlink="">
        <xdr:nvSpPr>
          <xdr:cNvPr id="3" name="1 Elipse">
            <a:extLst>
              <a:ext uri="{FF2B5EF4-FFF2-40B4-BE49-F238E27FC236}">
                <a16:creationId xmlns:a16="http://schemas.microsoft.com/office/drawing/2014/main" id="{00000000-0008-0000-1400-000003000000}"/>
              </a:ext>
            </a:extLst>
          </xdr:cNvPr>
          <xdr:cNvSpPr/>
        </xdr:nvSpPr>
        <xdr:spPr>
          <a:xfrm>
            <a:off x="47624" y="4076700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4" name="2 Elipse">
            <a:extLst>
              <a:ext uri="{FF2B5EF4-FFF2-40B4-BE49-F238E27FC236}">
                <a16:creationId xmlns:a16="http://schemas.microsoft.com/office/drawing/2014/main" id="{00000000-0008-0000-1400-000004000000}"/>
              </a:ext>
            </a:extLst>
          </xdr:cNvPr>
          <xdr:cNvSpPr/>
        </xdr:nvSpPr>
        <xdr:spPr>
          <a:xfrm>
            <a:off x="47624" y="423862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5" name="3 Elipse">
            <a:extLst>
              <a:ext uri="{FF2B5EF4-FFF2-40B4-BE49-F238E27FC236}">
                <a16:creationId xmlns:a16="http://schemas.microsoft.com/office/drawing/2014/main" id="{00000000-0008-0000-1400-000005000000}"/>
              </a:ext>
            </a:extLst>
          </xdr:cNvPr>
          <xdr:cNvSpPr/>
        </xdr:nvSpPr>
        <xdr:spPr>
          <a:xfrm>
            <a:off x="47624" y="4400550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6" name="4 Elipse">
            <a:extLst>
              <a:ext uri="{FF2B5EF4-FFF2-40B4-BE49-F238E27FC236}">
                <a16:creationId xmlns:a16="http://schemas.microsoft.com/office/drawing/2014/main" id="{00000000-0008-0000-1400-000006000000}"/>
              </a:ext>
            </a:extLst>
          </xdr:cNvPr>
          <xdr:cNvSpPr/>
        </xdr:nvSpPr>
        <xdr:spPr>
          <a:xfrm>
            <a:off x="47624" y="456247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7" name="5 Elipse">
            <a:extLst>
              <a:ext uri="{FF2B5EF4-FFF2-40B4-BE49-F238E27FC236}">
                <a16:creationId xmlns:a16="http://schemas.microsoft.com/office/drawing/2014/main" id="{00000000-0008-0000-1400-000007000000}"/>
              </a:ext>
            </a:extLst>
          </xdr:cNvPr>
          <xdr:cNvSpPr/>
        </xdr:nvSpPr>
        <xdr:spPr>
          <a:xfrm>
            <a:off x="47624" y="471487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8" name="6 Elipse">
            <a:extLst>
              <a:ext uri="{FF2B5EF4-FFF2-40B4-BE49-F238E27FC236}">
                <a16:creationId xmlns:a16="http://schemas.microsoft.com/office/drawing/2014/main" id="{00000000-0008-0000-1400-000008000000}"/>
              </a:ext>
            </a:extLst>
          </xdr:cNvPr>
          <xdr:cNvSpPr/>
        </xdr:nvSpPr>
        <xdr:spPr>
          <a:xfrm>
            <a:off x="47624" y="488632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</xdr:grpSp>
    <xdr:clientData/>
  </xdr:twoCellAnchor>
  <xdr:twoCellAnchor>
    <xdr:from>
      <xdr:col>4</xdr:col>
      <xdr:colOff>57150</xdr:colOff>
      <xdr:row>22</xdr:row>
      <xdr:rowOff>19050</xdr:rowOff>
    </xdr:from>
    <xdr:to>
      <xdr:col>4</xdr:col>
      <xdr:colOff>161925</xdr:colOff>
      <xdr:row>27</xdr:row>
      <xdr:rowOff>133350</xdr:rowOff>
    </xdr:to>
    <xdr:grpSp>
      <xdr:nvGrpSpPr>
        <xdr:cNvPr id="9" name="8 Grupo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GrpSpPr>
          <a:grpSpLocks/>
        </xdr:cNvGrpSpPr>
      </xdr:nvGrpSpPr>
      <xdr:grpSpPr bwMode="auto">
        <a:xfrm>
          <a:off x="2586990" y="4491990"/>
          <a:ext cx="104775" cy="990600"/>
          <a:chOff x="47624" y="4076700"/>
          <a:chExt cx="108002" cy="923925"/>
        </a:xfrm>
      </xdr:grpSpPr>
      <xdr:sp macro="" textlink="">
        <xdr:nvSpPr>
          <xdr:cNvPr id="10" name="9 Elipse">
            <a:extLst>
              <a:ext uri="{FF2B5EF4-FFF2-40B4-BE49-F238E27FC236}">
                <a16:creationId xmlns:a16="http://schemas.microsoft.com/office/drawing/2014/main" id="{00000000-0008-0000-1400-00000A000000}"/>
              </a:ext>
            </a:extLst>
          </xdr:cNvPr>
          <xdr:cNvSpPr/>
        </xdr:nvSpPr>
        <xdr:spPr>
          <a:xfrm>
            <a:off x="47624" y="4076700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11" name="10 Elipse">
            <a:extLst>
              <a:ext uri="{FF2B5EF4-FFF2-40B4-BE49-F238E27FC236}">
                <a16:creationId xmlns:a16="http://schemas.microsoft.com/office/drawing/2014/main" id="{00000000-0008-0000-1400-00000B000000}"/>
              </a:ext>
            </a:extLst>
          </xdr:cNvPr>
          <xdr:cNvSpPr/>
        </xdr:nvSpPr>
        <xdr:spPr>
          <a:xfrm>
            <a:off x="47624" y="423862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12" name="11 Elipse">
            <a:extLst>
              <a:ext uri="{FF2B5EF4-FFF2-40B4-BE49-F238E27FC236}">
                <a16:creationId xmlns:a16="http://schemas.microsoft.com/office/drawing/2014/main" id="{00000000-0008-0000-1400-00000C000000}"/>
              </a:ext>
            </a:extLst>
          </xdr:cNvPr>
          <xdr:cNvSpPr/>
        </xdr:nvSpPr>
        <xdr:spPr>
          <a:xfrm>
            <a:off x="47624" y="4400550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13" name="12 Elipse">
            <a:extLst>
              <a:ext uri="{FF2B5EF4-FFF2-40B4-BE49-F238E27FC236}">
                <a16:creationId xmlns:a16="http://schemas.microsoft.com/office/drawing/2014/main" id="{00000000-0008-0000-1400-00000D000000}"/>
              </a:ext>
            </a:extLst>
          </xdr:cNvPr>
          <xdr:cNvSpPr/>
        </xdr:nvSpPr>
        <xdr:spPr>
          <a:xfrm>
            <a:off x="47624" y="456247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14" name="13 Elipse">
            <a:extLst>
              <a:ext uri="{FF2B5EF4-FFF2-40B4-BE49-F238E27FC236}">
                <a16:creationId xmlns:a16="http://schemas.microsoft.com/office/drawing/2014/main" id="{00000000-0008-0000-1400-00000E000000}"/>
              </a:ext>
            </a:extLst>
          </xdr:cNvPr>
          <xdr:cNvSpPr/>
        </xdr:nvSpPr>
        <xdr:spPr>
          <a:xfrm>
            <a:off x="47624" y="471487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15" name="14 Elipse">
            <a:extLst>
              <a:ext uri="{FF2B5EF4-FFF2-40B4-BE49-F238E27FC236}">
                <a16:creationId xmlns:a16="http://schemas.microsoft.com/office/drawing/2014/main" id="{00000000-0008-0000-1400-00000F000000}"/>
              </a:ext>
            </a:extLst>
          </xdr:cNvPr>
          <xdr:cNvSpPr/>
        </xdr:nvSpPr>
        <xdr:spPr>
          <a:xfrm>
            <a:off x="47624" y="488632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</xdr:grpSp>
    <xdr:clientData/>
  </xdr:twoCellAnchor>
  <xdr:twoCellAnchor>
    <xdr:from>
      <xdr:col>9</xdr:col>
      <xdr:colOff>47625</xdr:colOff>
      <xdr:row>22</xdr:row>
      <xdr:rowOff>19050</xdr:rowOff>
    </xdr:from>
    <xdr:to>
      <xdr:col>9</xdr:col>
      <xdr:colOff>152400</xdr:colOff>
      <xdr:row>27</xdr:row>
      <xdr:rowOff>133350</xdr:rowOff>
    </xdr:to>
    <xdr:grpSp>
      <xdr:nvGrpSpPr>
        <xdr:cNvPr id="16" name="15 Grupo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GrpSpPr>
          <a:grpSpLocks/>
        </xdr:cNvGrpSpPr>
      </xdr:nvGrpSpPr>
      <xdr:grpSpPr bwMode="auto">
        <a:xfrm>
          <a:off x="5953125" y="4491990"/>
          <a:ext cx="104775" cy="990600"/>
          <a:chOff x="47624" y="4076700"/>
          <a:chExt cx="108002" cy="923925"/>
        </a:xfrm>
      </xdr:grpSpPr>
      <xdr:sp macro="" textlink="">
        <xdr:nvSpPr>
          <xdr:cNvPr id="17" name="16 Elipse">
            <a:extLst>
              <a:ext uri="{FF2B5EF4-FFF2-40B4-BE49-F238E27FC236}">
                <a16:creationId xmlns:a16="http://schemas.microsoft.com/office/drawing/2014/main" id="{00000000-0008-0000-1400-000011000000}"/>
              </a:ext>
            </a:extLst>
          </xdr:cNvPr>
          <xdr:cNvSpPr/>
        </xdr:nvSpPr>
        <xdr:spPr>
          <a:xfrm>
            <a:off x="47624" y="4076700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18" name="17 Elipse">
            <a:extLst>
              <a:ext uri="{FF2B5EF4-FFF2-40B4-BE49-F238E27FC236}">
                <a16:creationId xmlns:a16="http://schemas.microsoft.com/office/drawing/2014/main" id="{00000000-0008-0000-1400-000012000000}"/>
              </a:ext>
            </a:extLst>
          </xdr:cNvPr>
          <xdr:cNvSpPr/>
        </xdr:nvSpPr>
        <xdr:spPr>
          <a:xfrm>
            <a:off x="47624" y="423862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19" name="18 Elipse">
            <a:extLst>
              <a:ext uri="{FF2B5EF4-FFF2-40B4-BE49-F238E27FC236}">
                <a16:creationId xmlns:a16="http://schemas.microsoft.com/office/drawing/2014/main" id="{00000000-0008-0000-1400-000013000000}"/>
              </a:ext>
            </a:extLst>
          </xdr:cNvPr>
          <xdr:cNvSpPr/>
        </xdr:nvSpPr>
        <xdr:spPr>
          <a:xfrm>
            <a:off x="47624" y="4400550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20" name="19 Elipse">
            <a:extLst>
              <a:ext uri="{FF2B5EF4-FFF2-40B4-BE49-F238E27FC236}">
                <a16:creationId xmlns:a16="http://schemas.microsoft.com/office/drawing/2014/main" id="{00000000-0008-0000-1400-000014000000}"/>
              </a:ext>
            </a:extLst>
          </xdr:cNvPr>
          <xdr:cNvSpPr/>
        </xdr:nvSpPr>
        <xdr:spPr>
          <a:xfrm>
            <a:off x="47624" y="456247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21" name="20 Elipse">
            <a:extLst>
              <a:ext uri="{FF2B5EF4-FFF2-40B4-BE49-F238E27FC236}">
                <a16:creationId xmlns:a16="http://schemas.microsoft.com/office/drawing/2014/main" id="{00000000-0008-0000-1400-000015000000}"/>
              </a:ext>
            </a:extLst>
          </xdr:cNvPr>
          <xdr:cNvSpPr/>
        </xdr:nvSpPr>
        <xdr:spPr>
          <a:xfrm>
            <a:off x="47624" y="471487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22" name="21 Elipse">
            <a:extLst>
              <a:ext uri="{FF2B5EF4-FFF2-40B4-BE49-F238E27FC236}">
                <a16:creationId xmlns:a16="http://schemas.microsoft.com/office/drawing/2014/main" id="{00000000-0008-0000-1400-000016000000}"/>
              </a:ext>
            </a:extLst>
          </xdr:cNvPr>
          <xdr:cNvSpPr/>
        </xdr:nvSpPr>
        <xdr:spPr>
          <a:xfrm>
            <a:off x="47624" y="488632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</xdr:grpSp>
    <xdr:clientData/>
  </xdr:twoCellAnchor>
  <xdr:twoCellAnchor>
    <xdr:from>
      <xdr:col>13</xdr:col>
      <xdr:colOff>19050</xdr:colOff>
      <xdr:row>22</xdr:row>
      <xdr:rowOff>19050</xdr:rowOff>
    </xdr:from>
    <xdr:to>
      <xdr:col>13</xdr:col>
      <xdr:colOff>123825</xdr:colOff>
      <xdr:row>27</xdr:row>
      <xdr:rowOff>133350</xdr:rowOff>
    </xdr:to>
    <xdr:grpSp>
      <xdr:nvGrpSpPr>
        <xdr:cNvPr id="23" name="22 Grupo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GrpSpPr>
          <a:grpSpLocks/>
        </xdr:cNvGrpSpPr>
      </xdr:nvGrpSpPr>
      <xdr:grpSpPr bwMode="auto">
        <a:xfrm>
          <a:off x="8469630" y="4491990"/>
          <a:ext cx="104775" cy="990600"/>
          <a:chOff x="47624" y="4076700"/>
          <a:chExt cx="108002" cy="923925"/>
        </a:xfrm>
      </xdr:grpSpPr>
      <xdr:sp macro="" textlink="">
        <xdr:nvSpPr>
          <xdr:cNvPr id="24" name="23 Elipse">
            <a:extLst>
              <a:ext uri="{FF2B5EF4-FFF2-40B4-BE49-F238E27FC236}">
                <a16:creationId xmlns:a16="http://schemas.microsoft.com/office/drawing/2014/main" id="{00000000-0008-0000-1400-000018000000}"/>
              </a:ext>
            </a:extLst>
          </xdr:cNvPr>
          <xdr:cNvSpPr/>
        </xdr:nvSpPr>
        <xdr:spPr>
          <a:xfrm>
            <a:off x="47624" y="4076700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25" name="24 Elipse">
            <a:extLst>
              <a:ext uri="{FF2B5EF4-FFF2-40B4-BE49-F238E27FC236}">
                <a16:creationId xmlns:a16="http://schemas.microsoft.com/office/drawing/2014/main" id="{00000000-0008-0000-1400-000019000000}"/>
              </a:ext>
            </a:extLst>
          </xdr:cNvPr>
          <xdr:cNvSpPr/>
        </xdr:nvSpPr>
        <xdr:spPr>
          <a:xfrm>
            <a:off x="47624" y="423862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26" name="25 Elipse">
            <a:extLst>
              <a:ext uri="{FF2B5EF4-FFF2-40B4-BE49-F238E27FC236}">
                <a16:creationId xmlns:a16="http://schemas.microsoft.com/office/drawing/2014/main" id="{00000000-0008-0000-1400-00001A000000}"/>
              </a:ext>
            </a:extLst>
          </xdr:cNvPr>
          <xdr:cNvSpPr/>
        </xdr:nvSpPr>
        <xdr:spPr>
          <a:xfrm>
            <a:off x="47624" y="4400550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27" name="26 Elipse">
            <a:extLst>
              <a:ext uri="{FF2B5EF4-FFF2-40B4-BE49-F238E27FC236}">
                <a16:creationId xmlns:a16="http://schemas.microsoft.com/office/drawing/2014/main" id="{00000000-0008-0000-1400-00001B000000}"/>
              </a:ext>
            </a:extLst>
          </xdr:cNvPr>
          <xdr:cNvSpPr/>
        </xdr:nvSpPr>
        <xdr:spPr>
          <a:xfrm>
            <a:off x="47624" y="456247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28" name="27 Elipse">
            <a:extLst>
              <a:ext uri="{FF2B5EF4-FFF2-40B4-BE49-F238E27FC236}">
                <a16:creationId xmlns:a16="http://schemas.microsoft.com/office/drawing/2014/main" id="{00000000-0008-0000-1400-00001C000000}"/>
              </a:ext>
            </a:extLst>
          </xdr:cNvPr>
          <xdr:cNvSpPr/>
        </xdr:nvSpPr>
        <xdr:spPr>
          <a:xfrm>
            <a:off x="47624" y="471487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29" name="28 Elipse">
            <a:extLst>
              <a:ext uri="{FF2B5EF4-FFF2-40B4-BE49-F238E27FC236}">
                <a16:creationId xmlns:a16="http://schemas.microsoft.com/office/drawing/2014/main" id="{00000000-0008-0000-1400-00001D000000}"/>
              </a:ext>
            </a:extLst>
          </xdr:cNvPr>
          <xdr:cNvSpPr/>
        </xdr:nvSpPr>
        <xdr:spPr>
          <a:xfrm>
            <a:off x="47624" y="488632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</xdr:grpSp>
    <xdr:clientData/>
  </xdr:twoCellAnchor>
  <xdr:twoCellAnchor>
    <xdr:from>
      <xdr:col>0</xdr:col>
      <xdr:colOff>47625</xdr:colOff>
      <xdr:row>3</xdr:row>
      <xdr:rowOff>28575</xdr:rowOff>
    </xdr:from>
    <xdr:to>
      <xdr:col>0</xdr:col>
      <xdr:colOff>152400</xdr:colOff>
      <xdr:row>8</xdr:row>
      <xdr:rowOff>142875</xdr:rowOff>
    </xdr:to>
    <xdr:grpSp>
      <xdr:nvGrpSpPr>
        <xdr:cNvPr id="30" name="29 Grupo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GrpSpPr>
          <a:grpSpLocks/>
        </xdr:cNvGrpSpPr>
      </xdr:nvGrpSpPr>
      <xdr:grpSpPr bwMode="auto">
        <a:xfrm>
          <a:off x="47625" y="561975"/>
          <a:ext cx="104775" cy="990600"/>
          <a:chOff x="47624" y="4076700"/>
          <a:chExt cx="108002" cy="923925"/>
        </a:xfrm>
      </xdr:grpSpPr>
      <xdr:sp macro="" textlink="">
        <xdr:nvSpPr>
          <xdr:cNvPr id="31" name="30 Elipse">
            <a:extLst>
              <a:ext uri="{FF2B5EF4-FFF2-40B4-BE49-F238E27FC236}">
                <a16:creationId xmlns:a16="http://schemas.microsoft.com/office/drawing/2014/main" id="{00000000-0008-0000-1400-00001F000000}"/>
              </a:ext>
            </a:extLst>
          </xdr:cNvPr>
          <xdr:cNvSpPr/>
        </xdr:nvSpPr>
        <xdr:spPr>
          <a:xfrm>
            <a:off x="47624" y="4076700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32" name="31 Elipse">
            <a:extLst>
              <a:ext uri="{FF2B5EF4-FFF2-40B4-BE49-F238E27FC236}">
                <a16:creationId xmlns:a16="http://schemas.microsoft.com/office/drawing/2014/main" id="{00000000-0008-0000-1400-000020000000}"/>
              </a:ext>
            </a:extLst>
          </xdr:cNvPr>
          <xdr:cNvSpPr/>
        </xdr:nvSpPr>
        <xdr:spPr>
          <a:xfrm>
            <a:off x="47624" y="423862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33" name="32 Elipse">
            <a:extLst>
              <a:ext uri="{FF2B5EF4-FFF2-40B4-BE49-F238E27FC236}">
                <a16:creationId xmlns:a16="http://schemas.microsoft.com/office/drawing/2014/main" id="{00000000-0008-0000-1400-000021000000}"/>
              </a:ext>
            </a:extLst>
          </xdr:cNvPr>
          <xdr:cNvSpPr/>
        </xdr:nvSpPr>
        <xdr:spPr>
          <a:xfrm>
            <a:off x="47624" y="4400550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34" name="33 Elipse">
            <a:extLst>
              <a:ext uri="{FF2B5EF4-FFF2-40B4-BE49-F238E27FC236}">
                <a16:creationId xmlns:a16="http://schemas.microsoft.com/office/drawing/2014/main" id="{00000000-0008-0000-1400-000022000000}"/>
              </a:ext>
            </a:extLst>
          </xdr:cNvPr>
          <xdr:cNvSpPr/>
        </xdr:nvSpPr>
        <xdr:spPr>
          <a:xfrm>
            <a:off x="47624" y="456247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35" name="34 Elipse">
            <a:extLst>
              <a:ext uri="{FF2B5EF4-FFF2-40B4-BE49-F238E27FC236}">
                <a16:creationId xmlns:a16="http://schemas.microsoft.com/office/drawing/2014/main" id="{00000000-0008-0000-1400-000023000000}"/>
              </a:ext>
            </a:extLst>
          </xdr:cNvPr>
          <xdr:cNvSpPr/>
        </xdr:nvSpPr>
        <xdr:spPr>
          <a:xfrm>
            <a:off x="47624" y="471487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36" name="35 Elipse">
            <a:extLst>
              <a:ext uri="{FF2B5EF4-FFF2-40B4-BE49-F238E27FC236}">
                <a16:creationId xmlns:a16="http://schemas.microsoft.com/office/drawing/2014/main" id="{00000000-0008-0000-1400-000024000000}"/>
              </a:ext>
            </a:extLst>
          </xdr:cNvPr>
          <xdr:cNvSpPr/>
        </xdr:nvSpPr>
        <xdr:spPr>
          <a:xfrm>
            <a:off x="47624" y="488632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</xdr:grpSp>
    <xdr:clientData/>
  </xdr:twoCellAnchor>
  <xdr:twoCellAnchor>
    <xdr:from>
      <xdr:col>4</xdr:col>
      <xdr:colOff>57150</xdr:colOff>
      <xdr:row>3</xdr:row>
      <xdr:rowOff>19050</xdr:rowOff>
    </xdr:from>
    <xdr:to>
      <xdr:col>4</xdr:col>
      <xdr:colOff>161925</xdr:colOff>
      <xdr:row>8</xdr:row>
      <xdr:rowOff>133350</xdr:rowOff>
    </xdr:to>
    <xdr:grpSp>
      <xdr:nvGrpSpPr>
        <xdr:cNvPr id="37" name="36 Grupo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GrpSpPr>
          <a:grpSpLocks/>
        </xdr:cNvGrpSpPr>
      </xdr:nvGrpSpPr>
      <xdr:grpSpPr bwMode="auto">
        <a:xfrm>
          <a:off x="2586990" y="552450"/>
          <a:ext cx="104775" cy="990600"/>
          <a:chOff x="47624" y="4076700"/>
          <a:chExt cx="108002" cy="923925"/>
        </a:xfrm>
      </xdr:grpSpPr>
      <xdr:sp macro="" textlink="">
        <xdr:nvSpPr>
          <xdr:cNvPr id="38" name="37 Elipse">
            <a:extLst>
              <a:ext uri="{FF2B5EF4-FFF2-40B4-BE49-F238E27FC236}">
                <a16:creationId xmlns:a16="http://schemas.microsoft.com/office/drawing/2014/main" id="{00000000-0008-0000-1400-000026000000}"/>
              </a:ext>
            </a:extLst>
          </xdr:cNvPr>
          <xdr:cNvSpPr/>
        </xdr:nvSpPr>
        <xdr:spPr>
          <a:xfrm>
            <a:off x="47624" y="4076700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39" name="38 Elipse">
            <a:extLst>
              <a:ext uri="{FF2B5EF4-FFF2-40B4-BE49-F238E27FC236}">
                <a16:creationId xmlns:a16="http://schemas.microsoft.com/office/drawing/2014/main" id="{00000000-0008-0000-1400-000027000000}"/>
              </a:ext>
            </a:extLst>
          </xdr:cNvPr>
          <xdr:cNvSpPr/>
        </xdr:nvSpPr>
        <xdr:spPr>
          <a:xfrm>
            <a:off x="47624" y="423862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40" name="39 Elipse">
            <a:extLst>
              <a:ext uri="{FF2B5EF4-FFF2-40B4-BE49-F238E27FC236}">
                <a16:creationId xmlns:a16="http://schemas.microsoft.com/office/drawing/2014/main" id="{00000000-0008-0000-1400-000028000000}"/>
              </a:ext>
            </a:extLst>
          </xdr:cNvPr>
          <xdr:cNvSpPr/>
        </xdr:nvSpPr>
        <xdr:spPr>
          <a:xfrm>
            <a:off x="47624" y="4400550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41" name="40 Elipse">
            <a:extLst>
              <a:ext uri="{FF2B5EF4-FFF2-40B4-BE49-F238E27FC236}">
                <a16:creationId xmlns:a16="http://schemas.microsoft.com/office/drawing/2014/main" id="{00000000-0008-0000-1400-000029000000}"/>
              </a:ext>
            </a:extLst>
          </xdr:cNvPr>
          <xdr:cNvSpPr/>
        </xdr:nvSpPr>
        <xdr:spPr>
          <a:xfrm>
            <a:off x="47624" y="456247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42" name="41 Elipse">
            <a:extLst>
              <a:ext uri="{FF2B5EF4-FFF2-40B4-BE49-F238E27FC236}">
                <a16:creationId xmlns:a16="http://schemas.microsoft.com/office/drawing/2014/main" id="{00000000-0008-0000-1400-00002A000000}"/>
              </a:ext>
            </a:extLst>
          </xdr:cNvPr>
          <xdr:cNvSpPr/>
        </xdr:nvSpPr>
        <xdr:spPr>
          <a:xfrm>
            <a:off x="47624" y="471487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43" name="42 Elipse">
            <a:extLst>
              <a:ext uri="{FF2B5EF4-FFF2-40B4-BE49-F238E27FC236}">
                <a16:creationId xmlns:a16="http://schemas.microsoft.com/office/drawing/2014/main" id="{00000000-0008-0000-1400-00002B000000}"/>
              </a:ext>
            </a:extLst>
          </xdr:cNvPr>
          <xdr:cNvSpPr/>
        </xdr:nvSpPr>
        <xdr:spPr>
          <a:xfrm>
            <a:off x="47624" y="488632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</xdr:grpSp>
    <xdr:clientData/>
  </xdr:twoCellAnchor>
  <xdr:twoCellAnchor>
    <xdr:from>
      <xdr:col>9</xdr:col>
      <xdr:colOff>38100</xdr:colOff>
      <xdr:row>3</xdr:row>
      <xdr:rowOff>19050</xdr:rowOff>
    </xdr:from>
    <xdr:to>
      <xdr:col>9</xdr:col>
      <xdr:colOff>142875</xdr:colOff>
      <xdr:row>8</xdr:row>
      <xdr:rowOff>133350</xdr:rowOff>
    </xdr:to>
    <xdr:grpSp>
      <xdr:nvGrpSpPr>
        <xdr:cNvPr id="44" name="43 Grupo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GrpSpPr>
          <a:grpSpLocks/>
        </xdr:cNvGrpSpPr>
      </xdr:nvGrpSpPr>
      <xdr:grpSpPr bwMode="auto">
        <a:xfrm>
          <a:off x="5943600" y="552450"/>
          <a:ext cx="104775" cy="990600"/>
          <a:chOff x="47624" y="4076700"/>
          <a:chExt cx="108002" cy="923925"/>
        </a:xfrm>
      </xdr:grpSpPr>
      <xdr:sp macro="" textlink="">
        <xdr:nvSpPr>
          <xdr:cNvPr id="45" name="44 Elipse">
            <a:extLst>
              <a:ext uri="{FF2B5EF4-FFF2-40B4-BE49-F238E27FC236}">
                <a16:creationId xmlns:a16="http://schemas.microsoft.com/office/drawing/2014/main" id="{00000000-0008-0000-1400-00002D000000}"/>
              </a:ext>
            </a:extLst>
          </xdr:cNvPr>
          <xdr:cNvSpPr/>
        </xdr:nvSpPr>
        <xdr:spPr>
          <a:xfrm>
            <a:off x="47624" y="4076700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46" name="45 Elipse">
            <a:extLst>
              <a:ext uri="{FF2B5EF4-FFF2-40B4-BE49-F238E27FC236}">
                <a16:creationId xmlns:a16="http://schemas.microsoft.com/office/drawing/2014/main" id="{00000000-0008-0000-1400-00002E000000}"/>
              </a:ext>
            </a:extLst>
          </xdr:cNvPr>
          <xdr:cNvSpPr/>
        </xdr:nvSpPr>
        <xdr:spPr>
          <a:xfrm>
            <a:off x="47624" y="423862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47" name="46 Elipse">
            <a:extLst>
              <a:ext uri="{FF2B5EF4-FFF2-40B4-BE49-F238E27FC236}">
                <a16:creationId xmlns:a16="http://schemas.microsoft.com/office/drawing/2014/main" id="{00000000-0008-0000-1400-00002F000000}"/>
              </a:ext>
            </a:extLst>
          </xdr:cNvPr>
          <xdr:cNvSpPr/>
        </xdr:nvSpPr>
        <xdr:spPr>
          <a:xfrm>
            <a:off x="47624" y="4400550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48" name="47 Elipse">
            <a:extLst>
              <a:ext uri="{FF2B5EF4-FFF2-40B4-BE49-F238E27FC236}">
                <a16:creationId xmlns:a16="http://schemas.microsoft.com/office/drawing/2014/main" id="{00000000-0008-0000-1400-000030000000}"/>
              </a:ext>
            </a:extLst>
          </xdr:cNvPr>
          <xdr:cNvSpPr/>
        </xdr:nvSpPr>
        <xdr:spPr>
          <a:xfrm>
            <a:off x="47624" y="456247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49" name="48 Elipse">
            <a:extLst>
              <a:ext uri="{FF2B5EF4-FFF2-40B4-BE49-F238E27FC236}">
                <a16:creationId xmlns:a16="http://schemas.microsoft.com/office/drawing/2014/main" id="{00000000-0008-0000-1400-000031000000}"/>
              </a:ext>
            </a:extLst>
          </xdr:cNvPr>
          <xdr:cNvSpPr/>
        </xdr:nvSpPr>
        <xdr:spPr>
          <a:xfrm>
            <a:off x="47624" y="471487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50" name="49 Elipse">
            <a:extLst>
              <a:ext uri="{FF2B5EF4-FFF2-40B4-BE49-F238E27FC236}">
                <a16:creationId xmlns:a16="http://schemas.microsoft.com/office/drawing/2014/main" id="{00000000-0008-0000-1400-000032000000}"/>
              </a:ext>
            </a:extLst>
          </xdr:cNvPr>
          <xdr:cNvSpPr/>
        </xdr:nvSpPr>
        <xdr:spPr>
          <a:xfrm>
            <a:off x="47624" y="488632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</xdr:grpSp>
    <xdr:clientData/>
  </xdr:twoCellAnchor>
  <xdr:twoCellAnchor>
    <xdr:from>
      <xdr:col>13</xdr:col>
      <xdr:colOff>28575</xdr:colOff>
      <xdr:row>3</xdr:row>
      <xdr:rowOff>28575</xdr:rowOff>
    </xdr:from>
    <xdr:to>
      <xdr:col>13</xdr:col>
      <xdr:colOff>133350</xdr:colOff>
      <xdr:row>8</xdr:row>
      <xdr:rowOff>142875</xdr:rowOff>
    </xdr:to>
    <xdr:grpSp>
      <xdr:nvGrpSpPr>
        <xdr:cNvPr id="51" name="50 Grupo"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GrpSpPr>
          <a:grpSpLocks/>
        </xdr:cNvGrpSpPr>
      </xdr:nvGrpSpPr>
      <xdr:grpSpPr bwMode="auto">
        <a:xfrm>
          <a:off x="8479155" y="561975"/>
          <a:ext cx="104775" cy="990600"/>
          <a:chOff x="47624" y="4076700"/>
          <a:chExt cx="108002" cy="923925"/>
        </a:xfrm>
      </xdr:grpSpPr>
      <xdr:sp macro="" textlink="">
        <xdr:nvSpPr>
          <xdr:cNvPr id="52" name="51 Elipse">
            <a:extLst>
              <a:ext uri="{FF2B5EF4-FFF2-40B4-BE49-F238E27FC236}">
                <a16:creationId xmlns:a16="http://schemas.microsoft.com/office/drawing/2014/main" id="{00000000-0008-0000-1400-000034000000}"/>
              </a:ext>
            </a:extLst>
          </xdr:cNvPr>
          <xdr:cNvSpPr/>
        </xdr:nvSpPr>
        <xdr:spPr>
          <a:xfrm>
            <a:off x="47624" y="4076700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53" name="52 Elipse">
            <a:extLst>
              <a:ext uri="{FF2B5EF4-FFF2-40B4-BE49-F238E27FC236}">
                <a16:creationId xmlns:a16="http://schemas.microsoft.com/office/drawing/2014/main" id="{00000000-0008-0000-1400-000035000000}"/>
              </a:ext>
            </a:extLst>
          </xdr:cNvPr>
          <xdr:cNvSpPr/>
        </xdr:nvSpPr>
        <xdr:spPr>
          <a:xfrm>
            <a:off x="47624" y="423862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54" name="53 Elipse">
            <a:extLst>
              <a:ext uri="{FF2B5EF4-FFF2-40B4-BE49-F238E27FC236}">
                <a16:creationId xmlns:a16="http://schemas.microsoft.com/office/drawing/2014/main" id="{00000000-0008-0000-1400-000036000000}"/>
              </a:ext>
            </a:extLst>
          </xdr:cNvPr>
          <xdr:cNvSpPr/>
        </xdr:nvSpPr>
        <xdr:spPr>
          <a:xfrm>
            <a:off x="47624" y="4400550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55" name="54 Elipse">
            <a:extLst>
              <a:ext uri="{FF2B5EF4-FFF2-40B4-BE49-F238E27FC236}">
                <a16:creationId xmlns:a16="http://schemas.microsoft.com/office/drawing/2014/main" id="{00000000-0008-0000-1400-000037000000}"/>
              </a:ext>
            </a:extLst>
          </xdr:cNvPr>
          <xdr:cNvSpPr/>
        </xdr:nvSpPr>
        <xdr:spPr>
          <a:xfrm>
            <a:off x="47624" y="456247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56" name="55 Elipse">
            <a:extLst>
              <a:ext uri="{FF2B5EF4-FFF2-40B4-BE49-F238E27FC236}">
                <a16:creationId xmlns:a16="http://schemas.microsoft.com/office/drawing/2014/main" id="{00000000-0008-0000-1400-000038000000}"/>
              </a:ext>
            </a:extLst>
          </xdr:cNvPr>
          <xdr:cNvSpPr/>
        </xdr:nvSpPr>
        <xdr:spPr>
          <a:xfrm>
            <a:off x="47624" y="471487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  <xdr:sp macro="" textlink="">
        <xdr:nvSpPr>
          <xdr:cNvPr id="57" name="56 Elipse">
            <a:extLst>
              <a:ext uri="{FF2B5EF4-FFF2-40B4-BE49-F238E27FC236}">
                <a16:creationId xmlns:a16="http://schemas.microsoft.com/office/drawing/2014/main" id="{00000000-0008-0000-1400-000039000000}"/>
              </a:ext>
            </a:extLst>
          </xdr:cNvPr>
          <xdr:cNvSpPr/>
        </xdr:nvSpPr>
        <xdr:spPr>
          <a:xfrm>
            <a:off x="47624" y="4886325"/>
            <a:ext cx="108002" cy="114300"/>
          </a:xfrm>
          <a:prstGeom prst="ellipse">
            <a:avLst/>
          </a:prstGeom>
          <a:no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es-ES"/>
          </a:p>
        </xdr:txBody>
      </xdr:sp>
    </xdr:grpSp>
    <xdr:clientData/>
  </xdr:twoCellAnchor>
  <xdr:twoCellAnchor>
    <xdr:from>
      <xdr:col>17</xdr:col>
      <xdr:colOff>99060</xdr:colOff>
      <xdr:row>0</xdr:row>
      <xdr:rowOff>83820</xdr:rowOff>
    </xdr:from>
    <xdr:to>
      <xdr:col>19</xdr:col>
      <xdr:colOff>68580</xdr:colOff>
      <xdr:row>3</xdr:row>
      <xdr:rowOff>90420</xdr:rowOff>
    </xdr:to>
    <xdr:grpSp>
      <xdr:nvGrpSpPr>
        <xdr:cNvPr id="58" name="Grupo 57">
          <a:extLst>
            <a:ext uri="{FF2B5EF4-FFF2-40B4-BE49-F238E27FC236}">
              <a16:creationId xmlns:a16="http://schemas.microsoft.com/office/drawing/2014/main" id="{00000000-0008-0000-1400-00003A000000}"/>
            </a:ext>
          </a:extLst>
        </xdr:cNvPr>
        <xdr:cNvGrpSpPr/>
      </xdr:nvGrpSpPr>
      <xdr:grpSpPr>
        <a:xfrm>
          <a:off x="11833860" y="83820"/>
          <a:ext cx="1691640" cy="540000"/>
          <a:chOff x="9966960" y="1303020"/>
          <a:chExt cx="1691640" cy="540000"/>
        </a:xfrm>
      </xdr:grpSpPr>
      <xdr:sp macro="" textlink="">
        <xdr:nvSpPr>
          <xdr:cNvPr id="59" name="Rectángulo: esquinas redondeadas 58">
            <a:extLst>
              <a:ext uri="{FF2B5EF4-FFF2-40B4-BE49-F238E27FC236}">
                <a16:creationId xmlns:a16="http://schemas.microsoft.com/office/drawing/2014/main" id="{00000000-0008-0000-1400-00003B000000}"/>
              </a:ext>
            </a:extLst>
          </xdr:cNvPr>
          <xdr:cNvSpPr/>
        </xdr:nvSpPr>
        <xdr:spPr>
          <a:xfrm>
            <a:off x="9966960" y="1303020"/>
            <a:ext cx="1691640" cy="540000"/>
          </a:xfrm>
          <a:prstGeom prst="roundRect">
            <a:avLst>
              <a:gd name="adj" fmla="val 35845"/>
            </a:avLst>
          </a:prstGeom>
          <a:solidFill>
            <a:schemeClr val="tx1">
              <a:lumMod val="95000"/>
              <a:lumOff val="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BO" sz="1100" kern="1200"/>
          </a:p>
        </xdr:txBody>
      </xdr:sp>
      <xdr:sp macro="" textlink="">
        <xdr:nvSpPr>
          <xdr:cNvPr id="60" name="Rectángulo: esquinas redondeadas 59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1400-00003C000000}"/>
              </a:ext>
            </a:extLst>
          </xdr:cNvPr>
          <xdr:cNvSpPr/>
        </xdr:nvSpPr>
        <xdr:spPr>
          <a:xfrm>
            <a:off x="9997440" y="1341120"/>
            <a:ext cx="1620000" cy="468000"/>
          </a:xfrm>
          <a:prstGeom prst="roundRect">
            <a:avLst>
              <a:gd name="adj" fmla="val 37834"/>
            </a:avLst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BO" sz="1800" kern="1200">
                <a:solidFill>
                  <a:sysClr val="windowText" lastClr="00000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INDICE</a:t>
            </a:r>
          </a:p>
        </xdr:txBody>
      </xdr:sp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1</xdr:row>
      <xdr:rowOff>0</xdr:rowOff>
    </xdr:from>
    <xdr:to>
      <xdr:col>9</xdr:col>
      <xdr:colOff>83820</xdr:colOff>
      <xdr:row>4</xdr:row>
      <xdr:rowOff>52320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pSpPr/>
      </xdr:nvGrpSpPr>
      <xdr:grpSpPr>
        <a:xfrm>
          <a:off x="7909560" y="259080"/>
          <a:ext cx="1691640" cy="540000"/>
          <a:chOff x="9966960" y="1303020"/>
          <a:chExt cx="1691640" cy="540000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00000000-0008-0000-1500-000003000000}"/>
              </a:ext>
            </a:extLst>
          </xdr:cNvPr>
          <xdr:cNvSpPr/>
        </xdr:nvSpPr>
        <xdr:spPr>
          <a:xfrm>
            <a:off x="9966960" y="1303020"/>
            <a:ext cx="1691640" cy="540000"/>
          </a:xfrm>
          <a:prstGeom prst="roundRect">
            <a:avLst>
              <a:gd name="adj" fmla="val 35845"/>
            </a:avLst>
          </a:prstGeom>
          <a:solidFill>
            <a:schemeClr val="tx1">
              <a:lumMod val="95000"/>
              <a:lumOff val="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BO" sz="1100" kern="1200"/>
          </a:p>
        </xdr:txBody>
      </xdr:sp>
      <xdr:sp macro="" textlink="">
        <xdr:nvSpPr>
          <xdr:cNvPr id="4" name="Rectángulo: esquinas redondeadas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1500-000004000000}"/>
              </a:ext>
            </a:extLst>
          </xdr:cNvPr>
          <xdr:cNvSpPr/>
        </xdr:nvSpPr>
        <xdr:spPr>
          <a:xfrm>
            <a:off x="9997440" y="1341120"/>
            <a:ext cx="1620000" cy="468000"/>
          </a:xfrm>
          <a:prstGeom prst="roundRect">
            <a:avLst>
              <a:gd name="adj" fmla="val 37834"/>
            </a:avLst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BO" sz="1800" kern="1200">
                <a:solidFill>
                  <a:sysClr val="windowText" lastClr="00000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INDICE</a:t>
            </a:r>
          </a:p>
        </xdr:txBody>
      </xdr:sp>
    </xdr:grp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0</xdr:row>
      <xdr:rowOff>91440</xdr:rowOff>
    </xdr:from>
    <xdr:to>
      <xdr:col>5</xdr:col>
      <xdr:colOff>129540</xdr:colOff>
      <xdr:row>2</xdr:row>
      <xdr:rowOff>280920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pSpPr/>
      </xdr:nvGrpSpPr>
      <xdr:grpSpPr>
        <a:xfrm>
          <a:off x="8008620" y="91440"/>
          <a:ext cx="1691640" cy="600960"/>
          <a:chOff x="9966960" y="1303020"/>
          <a:chExt cx="1691640" cy="540000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00000000-0008-0000-1600-000003000000}"/>
              </a:ext>
            </a:extLst>
          </xdr:cNvPr>
          <xdr:cNvSpPr/>
        </xdr:nvSpPr>
        <xdr:spPr>
          <a:xfrm>
            <a:off x="9966960" y="1303020"/>
            <a:ext cx="1691640" cy="540000"/>
          </a:xfrm>
          <a:prstGeom prst="roundRect">
            <a:avLst>
              <a:gd name="adj" fmla="val 35845"/>
            </a:avLst>
          </a:prstGeom>
          <a:solidFill>
            <a:schemeClr val="tx1">
              <a:lumMod val="95000"/>
              <a:lumOff val="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BO" sz="1100" kern="1200"/>
          </a:p>
        </xdr:txBody>
      </xdr:sp>
      <xdr:sp macro="" textlink="">
        <xdr:nvSpPr>
          <xdr:cNvPr id="4" name="Rectángulo: esquinas redondeadas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1600-000004000000}"/>
              </a:ext>
            </a:extLst>
          </xdr:cNvPr>
          <xdr:cNvSpPr/>
        </xdr:nvSpPr>
        <xdr:spPr>
          <a:xfrm>
            <a:off x="9997440" y="1341120"/>
            <a:ext cx="1620000" cy="468000"/>
          </a:xfrm>
          <a:prstGeom prst="roundRect">
            <a:avLst>
              <a:gd name="adj" fmla="val 37834"/>
            </a:avLst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BO" sz="1800" kern="1200">
                <a:solidFill>
                  <a:sysClr val="windowText" lastClr="00000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INDICE</a:t>
            </a:r>
          </a:p>
        </xdr:txBody>
      </xdr:sp>
    </xdr:grp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106680</xdr:colOff>
      <xdr:row>0</xdr:row>
      <xdr:rowOff>106680</xdr:rowOff>
    </xdr:from>
    <xdr:to>
      <xdr:col>17</xdr:col>
      <xdr:colOff>91440</xdr:colOff>
      <xdr:row>2</xdr:row>
      <xdr:rowOff>128520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pSpPr/>
      </xdr:nvGrpSpPr>
      <xdr:grpSpPr>
        <a:xfrm>
          <a:off x="6766560" y="106680"/>
          <a:ext cx="1691640" cy="501900"/>
          <a:chOff x="9966960" y="1303020"/>
          <a:chExt cx="1691640" cy="540000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00000000-0008-0000-1700-000003000000}"/>
              </a:ext>
            </a:extLst>
          </xdr:cNvPr>
          <xdr:cNvSpPr/>
        </xdr:nvSpPr>
        <xdr:spPr>
          <a:xfrm>
            <a:off x="9966960" y="1303020"/>
            <a:ext cx="1691640" cy="540000"/>
          </a:xfrm>
          <a:prstGeom prst="roundRect">
            <a:avLst>
              <a:gd name="adj" fmla="val 35845"/>
            </a:avLst>
          </a:prstGeom>
          <a:solidFill>
            <a:schemeClr val="tx1">
              <a:lumMod val="95000"/>
              <a:lumOff val="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BO" sz="1100" kern="1200"/>
          </a:p>
        </xdr:txBody>
      </xdr:sp>
      <xdr:sp macro="" textlink="">
        <xdr:nvSpPr>
          <xdr:cNvPr id="4" name="Rectángulo: esquinas redondeadas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1700-000004000000}"/>
              </a:ext>
            </a:extLst>
          </xdr:cNvPr>
          <xdr:cNvSpPr/>
        </xdr:nvSpPr>
        <xdr:spPr>
          <a:xfrm>
            <a:off x="9997440" y="1341120"/>
            <a:ext cx="1620000" cy="468000"/>
          </a:xfrm>
          <a:prstGeom prst="roundRect">
            <a:avLst>
              <a:gd name="adj" fmla="val 37834"/>
            </a:avLst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BO" sz="1800" kern="1200">
                <a:solidFill>
                  <a:sysClr val="windowText" lastClr="00000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INDICE</a:t>
            </a:r>
          </a:p>
        </xdr:txBody>
      </xdr:sp>
    </xdr:grp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1</xdr:row>
      <xdr:rowOff>45720</xdr:rowOff>
    </xdr:from>
    <xdr:to>
      <xdr:col>9</xdr:col>
      <xdr:colOff>60960</xdr:colOff>
      <xdr:row>4</xdr:row>
      <xdr:rowOff>59940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pSpPr/>
      </xdr:nvGrpSpPr>
      <xdr:grpSpPr>
        <a:xfrm>
          <a:off x="6050280" y="220980"/>
          <a:ext cx="1691640" cy="540000"/>
          <a:chOff x="9966960" y="1303020"/>
          <a:chExt cx="1691640" cy="540000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00000000-0008-0000-1800-000003000000}"/>
              </a:ext>
            </a:extLst>
          </xdr:cNvPr>
          <xdr:cNvSpPr/>
        </xdr:nvSpPr>
        <xdr:spPr>
          <a:xfrm>
            <a:off x="9966960" y="1303020"/>
            <a:ext cx="1691640" cy="540000"/>
          </a:xfrm>
          <a:prstGeom prst="roundRect">
            <a:avLst>
              <a:gd name="adj" fmla="val 35845"/>
            </a:avLst>
          </a:prstGeom>
          <a:solidFill>
            <a:schemeClr val="tx1">
              <a:lumMod val="95000"/>
              <a:lumOff val="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BO" sz="1100" kern="1200"/>
          </a:p>
        </xdr:txBody>
      </xdr:sp>
      <xdr:sp macro="" textlink="">
        <xdr:nvSpPr>
          <xdr:cNvPr id="4" name="Rectángulo: esquinas redondeadas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1800-000004000000}"/>
              </a:ext>
            </a:extLst>
          </xdr:cNvPr>
          <xdr:cNvSpPr/>
        </xdr:nvSpPr>
        <xdr:spPr>
          <a:xfrm>
            <a:off x="9997440" y="1341120"/>
            <a:ext cx="1620000" cy="468000"/>
          </a:xfrm>
          <a:prstGeom prst="roundRect">
            <a:avLst>
              <a:gd name="adj" fmla="val 37834"/>
            </a:avLst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BO" sz="1800" kern="1200">
                <a:solidFill>
                  <a:sysClr val="windowText" lastClr="00000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INDICE</a:t>
            </a:r>
          </a:p>
        </xdr:txBody>
      </xdr:sp>
    </xdr:grpSp>
    <xdr:clientData/>
  </xdr:twoCellAnchor>
  <xdr:twoCellAnchor editAs="oneCell">
    <xdr:from>
      <xdr:col>0</xdr:col>
      <xdr:colOff>0</xdr:colOff>
      <xdr:row>2</xdr:row>
      <xdr:rowOff>144781</xdr:rowOff>
    </xdr:from>
    <xdr:to>
      <xdr:col>7</xdr:col>
      <xdr:colOff>80506</xdr:colOff>
      <xdr:row>16</xdr:row>
      <xdr:rowOff>152401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099A600-C04A-7843-41DD-4B85DDF26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5301"/>
          <a:ext cx="6054586" cy="246126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0</xdr:rowOff>
    </xdr:from>
    <xdr:to>
      <xdr:col>8</xdr:col>
      <xdr:colOff>845820</xdr:colOff>
      <xdr:row>54</xdr:row>
      <xdr:rowOff>545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10" r="416" b="716"/>
        <a:stretch/>
      </xdr:blipFill>
      <xdr:spPr>
        <a:xfrm>
          <a:off x="45720" y="0"/>
          <a:ext cx="7627620" cy="9464585"/>
        </a:xfrm>
        <a:prstGeom prst="rect">
          <a:avLst/>
        </a:prstGeom>
      </xdr:spPr>
    </xdr:pic>
    <xdr:clientData/>
  </xdr:twoCellAnchor>
  <xdr:twoCellAnchor>
    <xdr:from>
      <xdr:col>9</xdr:col>
      <xdr:colOff>60960</xdr:colOff>
      <xdr:row>0</xdr:row>
      <xdr:rowOff>76200</xdr:rowOff>
    </xdr:from>
    <xdr:to>
      <xdr:col>11</xdr:col>
      <xdr:colOff>45720</xdr:colOff>
      <xdr:row>3</xdr:row>
      <xdr:rowOff>90420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pSpPr/>
      </xdr:nvGrpSpPr>
      <xdr:grpSpPr>
        <a:xfrm>
          <a:off x="7741920" y="76200"/>
          <a:ext cx="1691640" cy="540000"/>
          <a:chOff x="9966960" y="1303020"/>
          <a:chExt cx="1691640" cy="540000"/>
        </a:xfrm>
      </xdr:grpSpPr>
      <xdr:sp macro="" textlink="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00000000-0008-0000-1900-000004000000}"/>
              </a:ext>
            </a:extLst>
          </xdr:cNvPr>
          <xdr:cNvSpPr/>
        </xdr:nvSpPr>
        <xdr:spPr>
          <a:xfrm>
            <a:off x="9966960" y="1303020"/>
            <a:ext cx="1691640" cy="540000"/>
          </a:xfrm>
          <a:prstGeom prst="roundRect">
            <a:avLst>
              <a:gd name="adj" fmla="val 35845"/>
            </a:avLst>
          </a:prstGeom>
          <a:solidFill>
            <a:schemeClr val="tx1">
              <a:lumMod val="95000"/>
              <a:lumOff val="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BO" sz="1100" kern="1200"/>
          </a:p>
        </xdr:txBody>
      </xdr:sp>
      <xdr:sp macro="" textlink="">
        <xdr:nvSpPr>
          <xdr:cNvPr id="5" name="Rectángulo: esquinas redondeadas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1900-000005000000}"/>
              </a:ext>
            </a:extLst>
          </xdr:cNvPr>
          <xdr:cNvSpPr/>
        </xdr:nvSpPr>
        <xdr:spPr>
          <a:xfrm>
            <a:off x="9997440" y="1341120"/>
            <a:ext cx="1620000" cy="468000"/>
          </a:xfrm>
          <a:prstGeom prst="roundRect">
            <a:avLst>
              <a:gd name="adj" fmla="val 37834"/>
            </a:avLst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BO" sz="1800" kern="1200">
                <a:solidFill>
                  <a:sysClr val="windowText" lastClr="000000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INDICE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oogle%20Drive\EducaTIC\Cursos%20EducaTIC\2025\CUADERNO%20PEDAG&#211;GICO%202025\REGISTROS%202025\REGISTRO%20PRIMARIA%202025.xlsx" TargetMode="External"/><Relationship Id="rId1" Type="http://schemas.openxmlformats.org/officeDocument/2006/relationships/externalLinkPath" Target="/Google%20Drive/EducaTIC/Cursos%20EducaTIC/2025/CUADERNO%20PEDAG&#211;GICO%202025/REGISTROS%202025/REGISTRO%20PRIMARIA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CE"/>
      <sheetName val="CARATULA"/>
      <sheetName val="FILIA"/>
      <sheetName val="REGISTRO PPFF"/>
      <sheetName val="CALENDARIO ESCOLAR"/>
      <sheetName val="ENTREVISTA PPFF"/>
      <sheetName val="HORARIO"/>
      <sheetName val="FEB"/>
      <sheetName val="MAR"/>
      <sheetName val="ABR"/>
      <sheetName val="MAY"/>
      <sheetName val="JUN"/>
      <sheetName val="JUL"/>
      <sheetName val="AGO"/>
      <sheetName val="SEP"/>
      <sheetName val="OCT"/>
      <sheetName val="NOV"/>
      <sheetName val="DIC"/>
      <sheetName val="CENTRA CN"/>
      <sheetName val="CN 1 TRIM"/>
      <sheetName val="CN 2 TRIM"/>
      <sheetName val="CN 3 TRIM"/>
      <sheetName val="CENTRA LC"/>
      <sheetName val="LC 1 TRIM"/>
      <sheetName val="LC 2 TRIM"/>
      <sheetName val="LC 3 TRIM"/>
      <sheetName val="CENTRA CS"/>
      <sheetName val="CS 1 TRIM"/>
      <sheetName val="CS 2 TRIM"/>
      <sheetName val="CS 3 TRIM"/>
      <sheetName val="CENTRA AP"/>
      <sheetName val="AP 1 TRIM"/>
      <sheetName val="AP 2 TRIM"/>
      <sheetName val="AP 3 TRIM"/>
      <sheetName val="CENTRA EDF"/>
      <sheetName val="EDF 1 TRIM"/>
      <sheetName val="EDF 2 TRIM"/>
      <sheetName val="EDF 3 TRIM"/>
      <sheetName val="CENTRA EM"/>
      <sheetName val="EM 1 TRIM"/>
      <sheetName val="EM 2 TRIM"/>
      <sheetName val="EM 3 TRIM"/>
      <sheetName val="CENTRA MAT"/>
      <sheetName val="MAT 1 TRIM"/>
      <sheetName val="MAT 2 TRIM"/>
      <sheetName val="MAT 3 TRIM"/>
      <sheetName val="CENTRA TT"/>
      <sheetName val="TT 1 TRIM"/>
      <sheetName val="TT 2 TRIM"/>
      <sheetName val="TT 3 TRIM"/>
      <sheetName val="CENTRA VER"/>
      <sheetName val="VER 1 TRIM"/>
      <sheetName val="VER 2 TRIM"/>
      <sheetName val="VER 3 TRIM"/>
      <sheetName val="BOLETIN GENERAL"/>
      <sheetName val="MEJORES EST"/>
      <sheetName val="LIBRETA"/>
      <sheetName val="ACTA COMPROMISO"/>
      <sheetName val="CITACIONES"/>
      <sheetName val="INFORME"/>
      <sheetName val="DELEGADO"/>
      <sheetName val="EVA COMUNITARIA"/>
    </sheetNames>
    <sheetDataSet>
      <sheetData sheetId="0"/>
      <sheetData sheetId="1">
        <row r="16">
          <cell r="P16">
            <v>80890037</v>
          </cell>
        </row>
        <row r="20">
          <cell r="P20" t="str">
            <v>TERCERO</v>
          </cell>
          <cell r="S20" t="str">
            <v>"A"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rcuito">
  <a:themeElements>
    <a:clrScheme name="Circuito">
      <a:dk1>
        <a:sysClr val="windowText" lastClr="000000"/>
      </a:dk1>
      <a:lt1>
        <a:sysClr val="window" lastClr="FFFFFF"/>
      </a:lt1>
      <a:dk2>
        <a:srgbClr val="134770"/>
      </a:dk2>
      <a:lt2>
        <a:srgbClr val="82FFFF"/>
      </a:lt2>
      <a:accent1>
        <a:srgbClr val="9ACD4C"/>
      </a:accent1>
      <a:accent2>
        <a:srgbClr val="FAA93A"/>
      </a:accent2>
      <a:accent3>
        <a:srgbClr val="D35940"/>
      </a:accent3>
      <a:accent4>
        <a:srgbClr val="B258D3"/>
      </a:accent4>
      <a:accent5>
        <a:srgbClr val="63A0CC"/>
      </a:accent5>
      <a:accent6>
        <a:srgbClr val="8AC4A7"/>
      </a:accent6>
      <a:hlink>
        <a:srgbClr val="B8FA56"/>
      </a:hlink>
      <a:folHlink>
        <a:srgbClr val="7AF8CC"/>
      </a:folHlink>
    </a:clrScheme>
    <a:fontScheme name="Circuito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ircuito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educa-tics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educatic.xyz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educa-tics.com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educa-tics.com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educa-tics.com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educatic.xyz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educa-tics.com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FBE5-5236-43ED-AFB7-164B36A19CAB}">
  <dimension ref="A1"/>
  <sheetViews>
    <sheetView zoomScale="115" zoomScaleNormal="115" workbookViewId="0"/>
  </sheetViews>
  <sheetFormatPr baseColWidth="10" defaultColWidth="10.296875" defaultRowHeight="13.8"/>
  <cols>
    <col min="1" max="16384" width="10.296875" style="242"/>
  </cols>
  <sheetData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5" tint="-0.249977111117893"/>
  </sheetPr>
  <dimension ref="A1:AK29"/>
  <sheetViews>
    <sheetView zoomScale="85" zoomScaleNormal="85" zoomScaleSheetLayoutView="70" workbookViewId="0">
      <selection activeCell="W18" sqref="W18"/>
    </sheetView>
  </sheetViews>
  <sheetFormatPr baseColWidth="10" defaultRowHeight="13.8"/>
  <cols>
    <col min="1" max="1" width="11.19921875" customWidth="1"/>
    <col min="2" max="2" width="9.5" customWidth="1"/>
    <col min="3" max="12" width="5" customWidth="1"/>
    <col min="13" max="13" width="2.69921875" customWidth="1"/>
    <col min="14" max="17" width="5" customWidth="1"/>
    <col min="18" max="18" width="7" customWidth="1"/>
    <col min="19" max="20" width="5" customWidth="1"/>
    <col min="21" max="21" width="8.3984375" customWidth="1"/>
    <col min="22" max="22" width="11.8984375" customWidth="1"/>
    <col min="23" max="24" width="11.19921875" customWidth="1"/>
    <col min="25" max="27" width="5" customWidth="1"/>
    <col min="37" max="37" width="5.69921875" customWidth="1"/>
  </cols>
  <sheetData>
    <row r="1" spans="1:37" ht="22.2" customHeight="1">
      <c r="A1" s="365"/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365"/>
      <c r="S1" s="365"/>
      <c r="T1" s="365"/>
      <c r="U1" s="365"/>
      <c r="W1" s="162" t="s">
        <v>100</v>
      </c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</row>
    <row r="2" spans="1:37" ht="22.2" customHeight="1">
      <c r="A2" s="365"/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  <c r="R2" s="365"/>
      <c r="S2" s="365"/>
      <c r="T2" s="365"/>
      <c r="U2" s="365"/>
      <c r="W2" s="162" t="s">
        <v>101</v>
      </c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</row>
    <row r="3" spans="1:37" ht="22.2" customHeight="1">
      <c r="A3" s="365"/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P3" s="365"/>
      <c r="Q3" s="365"/>
      <c r="R3" s="365"/>
      <c r="S3" s="365"/>
      <c r="T3" s="365"/>
      <c r="U3" s="365"/>
      <c r="W3" s="162" t="s">
        <v>102</v>
      </c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</row>
    <row r="4" spans="1:37" ht="22.2" customHeight="1">
      <c r="A4" s="365"/>
      <c r="B4" s="365"/>
      <c r="C4" s="365"/>
      <c r="D4" s="365"/>
      <c r="E4" s="365"/>
      <c r="F4" s="365"/>
      <c r="G4" s="365"/>
      <c r="H4" s="365"/>
      <c r="I4" s="365"/>
      <c r="J4" s="365"/>
      <c r="K4" s="365"/>
      <c r="L4" s="365"/>
      <c r="M4" s="365"/>
      <c r="N4" s="365"/>
      <c r="O4" s="365"/>
      <c r="P4" s="365"/>
      <c r="Q4" s="365"/>
      <c r="R4" s="365"/>
      <c r="S4" s="365"/>
      <c r="T4" s="365"/>
      <c r="U4" s="365"/>
      <c r="W4" s="164" t="s">
        <v>104</v>
      </c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</row>
    <row r="5" spans="1:37">
      <c r="A5" s="365"/>
      <c r="B5" s="365"/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5"/>
      <c r="O5" s="365"/>
      <c r="P5" s="365"/>
      <c r="Q5" s="365"/>
      <c r="R5" s="365"/>
      <c r="S5" s="365"/>
      <c r="T5" s="365"/>
      <c r="U5" s="365"/>
    </row>
    <row r="6" spans="1:37" ht="9" customHeight="1">
      <c r="A6" s="365"/>
      <c r="B6" s="365"/>
      <c r="C6" s="165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7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</row>
    <row r="7" spans="1:37" ht="34.950000000000003" customHeight="1">
      <c r="A7" s="365"/>
      <c r="B7" s="365"/>
      <c r="C7" s="168"/>
      <c r="D7" s="392" t="s">
        <v>115</v>
      </c>
      <c r="E7" s="392"/>
      <c r="F7" s="392"/>
      <c r="G7" s="392"/>
      <c r="H7" s="392"/>
      <c r="I7" s="392"/>
      <c r="J7" s="392"/>
      <c r="K7" s="392"/>
      <c r="L7" s="392"/>
      <c r="M7" s="392"/>
      <c r="N7" s="392"/>
      <c r="O7" s="392"/>
      <c r="P7" s="392"/>
      <c r="Q7" s="392"/>
      <c r="R7" s="392"/>
      <c r="S7" s="392"/>
      <c r="T7" s="392"/>
      <c r="U7" s="169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</row>
    <row r="8" spans="1:37" ht="33.6" customHeight="1">
      <c r="A8" s="365"/>
      <c r="B8" s="365"/>
      <c r="C8" s="168"/>
      <c r="D8" s="186"/>
      <c r="E8" s="186"/>
      <c r="F8" s="402">
        <v>2026</v>
      </c>
      <c r="G8" s="402"/>
      <c r="H8" s="402"/>
      <c r="I8" s="402"/>
      <c r="J8" s="402"/>
      <c r="K8" s="402"/>
      <c r="L8" s="402"/>
      <c r="M8" s="402"/>
      <c r="N8" s="402"/>
      <c r="O8" s="402"/>
      <c r="P8" s="402"/>
      <c r="Q8" s="402"/>
      <c r="R8" s="402"/>
      <c r="S8" s="186"/>
      <c r="T8" s="186"/>
      <c r="U8" s="169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61"/>
    </row>
    <row r="9" spans="1:37" ht="8.4" customHeight="1">
      <c r="A9" s="365"/>
      <c r="B9" s="365"/>
      <c r="C9" s="168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69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  <c r="AK9" s="161"/>
    </row>
    <row r="10" spans="1:37" ht="14.4" customHeight="1">
      <c r="A10" s="365"/>
      <c r="B10" s="365"/>
      <c r="C10" s="168"/>
      <c r="D10" s="171" t="s">
        <v>107</v>
      </c>
      <c r="E10" s="172"/>
      <c r="F10" s="172"/>
      <c r="G10" s="172"/>
      <c r="H10" s="172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69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  <c r="AI10" s="161"/>
      <c r="AJ10" s="161"/>
      <c r="AK10" s="161"/>
    </row>
    <row r="11" spans="1:37" ht="22.2" customHeight="1">
      <c r="A11" s="365"/>
      <c r="B11" s="365"/>
      <c r="C11" s="168"/>
      <c r="D11" s="393" t="s">
        <v>129</v>
      </c>
      <c r="E11" s="394"/>
      <c r="F11" s="394"/>
      <c r="G11" s="394"/>
      <c r="H11" s="394"/>
      <c r="I11" s="394"/>
      <c r="J11" s="394"/>
      <c r="K11" s="394"/>
      <c r="L11" s="394"/>
      <c r="M11" s="394"/>
      <c r="N11" s="394"/>
      <c r="O11" s="394"/>
      <c r="P11" s="394"/>
      <c r="Q11" s="394"/>
      <c r="R11" s="394"/>
      <c r="S11" s="394"/>
      <c r="T11" s="395"/>
      <c r="U11" s="174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</row>
    <row r="12" spans="1:37" ht="14.4" customHeight="1">
      <c r="A12" s="365"/>
      <c r="B12" s="365"/>
      <c r="C12" s="168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69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</row>
    <row r="13" spans="1:37" ht="14.4" customHeight="1">
      <c r="A13" s="365"/>
      <c r="B13" s="365"/>
      <c r="C13" s="168"/>
      <c r="D13" s="171" t="s">
        <v>142</v>
      </c>
      <c r="E13" s="172"/>
      <c r="F13" s="172"/>
      <c r="G13" s="172"/>
      <c r="H13" s="172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69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</row>
    <row r="14" spans="1:37" ht="22.2" customHeight="1">
      <c r="A14" s="365"/>
      <c r="B14" s="365"/>
      <c r="C14" s="168"/>
      <c r="D14" s="393" t="s">
        <v>244</v>
      </c>
      <c r="E14" s="394"/>
      <c r="F14" s="394"/>
      <c r="G14" s="394"/>
      <c r="H14" s="394"/>
      <c r="I14" s="394"/>
      <c r="J14" s="394"/>
      <c r="K14" s="394"/>
      <c r="L14" s="394"/>
      <c r="M14" s="394"/>
      <c r="N14" s="394"/>
      <c r="O14" s="394"/>
      <c r="P14" s="394"/>
      <c r="Q14" s="394"/>
      <c r="R14" s="394"/>
      <c r="S14" s="394"/>
      <c r="T14" s="395"/>
      <c r="U14" s="174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  <c r="AK14" s="161"/>
    </row>
    <row r="15" spans="1:37" ht="10.95" customHeight="1">
      <c r="A15" s="365"/>
      <c r="B15" s="365"/>
      <c r="C15" s="168"/>
      <c r="D15" s="170"/>
      <c r="E15" s="170"/>
      <c r="F15" s="170"/>
      <c r="G15" s="170"/>
      <c r="H15" s="170"/>
      <c r="I15" s="175"/>
      <c r="J15" s="175"/>
      <c r="K15" s="175"/>
      <c r="L15" s="175"/>
      <c r="M15" s="176"/>
      <c r="N15" s="176"/>
      <c r="O15" s="176"/>
      <c r="P15" s="176"/>
      <c r="Q15" s="176"/>
      <c r="R15" s="176"/>
      <c r="S15" s="176"/>
      <c r="T15" s="176"/>
      <c r="U15" s="169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  <c r="AK15" s="161"/>
    </row>
    <row r="16" spans="1:37" ht="22.2" customHeight="1">
      <c r="A16" s="365"/>
      <c r="B16" s="365"/>
      <c r="C16" s="168"/>
      <c r="D16" s="170"/>
      <c r="E16" s="170"/>
      <c r="F16" s="409" t="s">
        <v>112</v>
      </c>
      <c r="G16" s="409"/>
      <c r="H16" s="409"/>
      <c r="I16" s="409"/>
      <c r="J16" s="409"/>
      <c r="K16" s="175"/>
      <c r="L16" s="175"/>
      <c r="M16" s="403" t="s">
        <v>5</v>
      </c>
      <c r="N16" s="404"/>
      <c r="O16" s="404"/>
      <c r="P16" s="396">
        <v>809811111</v>
      </c>
      <c r="Q16" s="397"/>
      <c r="R16" s="397"/>
      <c r="S16" s="397"/>
      <c r="T16" s="398"/>
      <c r="U16" s="169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  <c r="AJ16" s="161"/>
      <c r="AK16" s="161"/>
    </row>
    <row r="17" spans="1:37" ht="10.95" customHeight="1">
      <c r="A17" s="365"/>
      <c r="B17" s="365"/>
      <c r="C17" s="168"/>
      <c r="D17" s="170"/>
      <c r="E17" s="170"/>
      <c r="F17" s="409"/>
      <c r="G17" s="409"/>
      <c r="H17" s="409"/>
      <c r="I17" s="409"/>
      <c r="J17" s="409"/>
      <c r="K17" s="175"/>
      <c r="L17" s="175"/>
      <c r="M17" s="177"/>
      <c r="N17" s="177"/>
      <c r="O17" s="177"/>
      <c r="P17" s="176"/>
      <c r="Q17" s="176"/>
      <c r="R17" s="176"/>
      <c r="S17" s="176"/>
      <c r="T17" s="176"/>
      <c r="U17" s="169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  <c r="AJ17" s="161"/>
      <c r="AK17" s="161"/>
    </row>
    <row r="18" spans="1:37" ht="22.2" customHeight="1">
      <c r="A18" s="365"/>
      <c r="B18" s="365"/>
      <c r="C18" s="168"/>
      <c r="D18" s="170"/>
      <c r="E18" s="170"/>
      <c r="F18" s="409"/>
      <c r="G18" s="409"/>
      <c r="H18" s="409"/>
      <c r="I18" s="409"/>
      <c r="J18" s="409"/>
      <c r="K18" s="175"/>
      <c r="L18" s="175"/>
      <c r="M18" s="403" t="s">
        <v>3</v>
      </c>
      <c r="N18" s="404"/>
      <c r="O18" s="404"/>
      <c r="P18" s="396" t="s">
        <v>108</v>
      </c>
      <c r="Q18" s="397"/>
      <c r="R18" s="397"/>
      <c r="S18" s="397"/>
      <c r="T18" s="398"/>
      <c r="U18" s="174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  <c r="AJ18" s="161"/>
      <c r="AK18" s="161"/>
    </row>
    <row r="19" spans="1:37" ht="10.95" customHeight="1">
      <c r="A19" s="365"/>
      <c r="B19" s="365"/>
      <c r="C19" s="168"/>
      <c r="D19" s="170"/>
      <c r="E19" s="170"/>
      <c r="F19" s="409"/>
      <c r="G19" s="409"/>
      <c r="H19" s="409"/>
      <c r="I19" s="409"/>
      <c r="J19" s="409"/>
      <c r="K19" s="175"/>
      <c r="L19" s="175"/>
      <c r="M19" s="177"/>
      <c r="N19" s="177"/>
      <c r="O19" s="177"/>
      <c r="P19" s="176"/>
      <c r="Q19" s="176"/>
      <c r="R19" s="176"/>
      <c r="S19" s="176"/>
      <c r="T19" s="176"/>
      <c r="U19" s="169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  <c r="AJ19" s="161"/>
      <c r="AK19" s="161"/>
    </row>
    <row r="20" spans="1:37" ht="22.2" customHeight="1">
      <c r="A20" s="365"/>
      <c r="B20" s="365"/>
      <c r="C20" s="168"/>
      <c r="D20" s="170"/>
      <c r="E20" s="170"/>
      <c r="F20" s="409"/>
      <c r="G20" s="409"/>
      <c r="H20" s="409"/>
      <c r="I20" s="409"/>
      <c r="J20" s="409"/>
      <c r="K20" s="175"/>
      <c r="L20" s="175"/>
      <c r="M20" s="403" t="s">
        <v>2</v>
      </c>
      <c r="N20" s="404"/>
      <c r="O20" s="404"/>
      <c r="P20" s="407" t="s">
        <v>109</v>
      </c>
      <c r="Q20" s="408"/>
      <c r="R20" s="408"/>
      <c r="S20" s="396" t="s">
        <v>103</v>
      </c>
      <c r="T20" s="398"/>
      <c r="U20" s="169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</row>
    <row r="21" spans="1:37" ht="11.4" customHeight="1">
      <c r="A21" s="365"/>
      <c r="B21" s="365"/>
      <c r="C21" s="168"/>
      <c r="D21" s="175"/>
      <c r="E21" s="175"/>
      <c r="F21" s="409"/>
      <c r="G21" s="409"/>
      <c r="H21" s="409"/>
      <c r="I21" s="409"/>
      <c r="J21" s="409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69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  <c r="AK21" s="161"/>
    </row>
    <row r="22" spans="1:37" ht="14.4" customHeight="1">
      <c r="A22" s="365"/>
      <c r="B22" s="365"/>
      <c r="C22" s="168"/>
      <c r="D22" s="171" t="s">
        <v>1</v>
      </c>
      <c r="E22" s="172"/>
      <c r="F22" s="172"/>
      <c r="G22" s="172"/>
      <c r="H22" s="172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69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</row>
    <row r="23" spans="1:37" ht="19.95" customHeight="1">
      <c r="A23" s="365"/>
      <c r="B23" s="365"/>
      <c r="C23" s="168"/>
      <c r="D23" s="405" t="s">
        <v>131</v>
      </c>
      <c r="E23" s="406"/>
      <c r="F23" s="406"/>
      <c r="G23" s="406"/>
      <c r="H23" s="406"/>
      <c r="I23" s="406"/>
      <c r="J23" s="406"/>
      <c r="K23" s="406"/>
      <c r="L23" s="406"/>
      <c r="M23" s="406"/>
      <c r="N23" s="406"/>
      <c r="O23" s="406"/>
      <c r="P23" s="406"/>
      <c r="Q23" s="406"/>
      <c r="R23" s="406"/>
      <c r="S23" s="406"/>
      <c r="T23" s="406"/>
      <c r="U23" s="174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</row>
    <row r="24" spans="1:37" ht="10.95" customHeight="1">
      <c r="A24" s="365"/>
      <c r="B24" s="365"/>
      <c r="C24" s="168"/>
      <c r="D24" s="170"/>
      <c r="E24" s="170"/>
      <c r="F24" s="170"/>
      <c r="G24" s="170"/>
      <c r="H24" s="170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69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</row>
    <row r="25" spans="1:37">
      <c r="A25" s="365"/>
      <c r="B25" s="365"/>
      <c r="C25" s="168"/>
      <c r="D25" s="171" t="s">
        <v>110</v>
      </c>
      <c r="E25" s="172"/>
      <c r="F25" s="172"/>
      <c r="G25" s="172"/>
      <c r="H25" s="172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69"/>
    </row>
    <row r="26" spans="1:37" ht="22.2">
      <c r="A26" s="365"/>
      <c r="B26" s="365"/>
      <c r="C26" s="168"/>
      <c r="D26" s="399" t="s">
        <v>130</v>
      </c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400"/>
      <c r="S26" s="400"/>
      <c r="T26" s="401"/>
      <c r="U26" s="169"/>
    </row>
    <row r="27" spans="1:37" ht="9.6" customHeight="1">
      <c r="A27" s="365"/>
      <c r="B27" s="365"/>
      <c r="C27" s="168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69"/>
    </row>
    <row r="28" spans="1:37" ht="13.95" customHeight="1">
      <c r="A28" s="365"/>
      <c r="B28" s="365"/>
      <c r="C28" s="168"/>
      <c r="D28" s="170"/>
      <c r="E28" s="170"/>
      <c r="F28" s="170"/>
      <c r="G28" s="170"/>
      <c r="H28" s="170"/>
      <c r="I28" s="181" t="s">
        <v>111</v>
      </c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69"/>
    </row>
    <row r="29" spans="1:37" ht="15.6">
      <c r="A29" s="365"/>
      <c r="B29" s="365"/>
      <c r="C29" s="179"/>
      <c r="D29" s="180"/>
      <c r="E29" s="180"/>
      <c r="F29" s="180"/>
      <c r="G29" s="180"/>
      <c r="H29" s="180"/>
      <c r="I29" s="1"/>
      <c r="J29" s="180"/>
      <c r="K29" s="180"/>
      <c r="L29" s="180"/>
      <c r="M29" s="180"/>
      <c r="N29" s="180"/>
      <c r="O29" s="180"/>
      <c r="P29" s="180"/>
      <c r="Q29" s="180"/>
      <c r="R29" s="389" t="s">
        <v>125</v>
      </c>
      <c r="S29" s="390"/>
      <c r="T29" s="390"/>
      <c r="U29" s="391"/>
    </row>
  </sheetData>
  <sheetProtection password="9837"/>
  <mergeCells count="15">
    <mergeCell ref="R29:U29"/>
    <mergeCell ref="D7:T7"/>
    <mergeCell ref="D14:T14"/>
    <mergeCell ref="P16:T16"/>
    <mergeCell ref="D26:T26"/>
    <mergeCell ref="F8:R8"/>
    <mergeCell ref="P18:T18"/>
    <mergeCell ref="M16:O16"/>
    <mergeCell ref="M18:O18"/>
    <mergeCell ref="M20:O20"/>
    <mergeCell ref="D23:T23"/>
    <mergeCell ref="P20:R20"/>
    <mergeCell ref="S20:T20"/>
    <mergeCell ref="D11:T11"/>
    <mergeCell ref="F16:J21"/>
  </mergeCells>
  <hyperlinks>
    <hyperlink ref="R29" r:id="rId1" xr:uid="{E3918D15-0A0E-4BD3-B7CC-8C45C64539EB}"/>
  </hyperlinks>
  <pageMargins left="0.51181102362204722" right="0.51181102362204722" top="0.55118110236220474" bottom="0.55118110236220474" header="0.31496062992125984" footer="0.31496062992125984"/>
  <pageSetup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4" tint="0.39997558519241921"/>
    <pageSetUpPr fitToPage="1"/>
  </sheetPr>
  <dimension ref="A1:N55"/>
  <sheetViews>
    <sheetView zoomScaleNormal="100" workbookViewId="0">
      <pane ySplit="5" topLeftCell="A6" activePane="bottomLeft" state="frozen"/>
      <selection pane="bottomLeft" activeCell="C8" sqref="C8"/>
    </sheetView>
  </sheetViews>
  <sheetFormatPr baseColWidth="10" defaultRowHeight="13.8"/>
  <cols>
    <col min="1" max="1" width="4" customWidth="1"/>
    <col min="2" max="2" width="15.09765625" customWidth="1"/>
    <col min="3" max="3" width="15.8984375" customWidth="1"/>
    <col min="4" max="4" width="16.5" customWidth="1"/>
    <col min="5" max="5" width="17.59765625" customWidth="1"/>
    <col min="6" max="6" width="17.09765625" customWidth="1"/>
    <col min="7" max="12" width="12.8984375" customWidth="1"/>
  </cols>
  <sheetData>
    <row r="1" spans="1:14" ht="20.399999999999999">
      <c r="A1" s="352" t="s">
        <v>242</v>
      </c>
      <c r="B1" s="73"/>
      <c r="C1" s="73"/>
      <c r="D1" s="73"/>
      <c r="E1" s="73"/>
      <c r="F1" s="73"/>
      <c r="G1" s="73"/>
      <c r="H1" s="74"/>
      <c r="I1" s="74"/>
      <c r="L1" s="183" t="s">
        <v>114</v>
      </c>
      <c r="M1" s="182"/>
      <c r="N1" s="182"/>
    </row>
    <row r="2" spans="1:14">
      <c r="A2" s="413" t="str">
        <f>CONCATENATE("PROFESOR(A):"," ",Carátula!D23)</f>
        <v>PROFESOR(A): JOSE CUELLAR SANCHEZ</v>
      </c>
      <c r="B2" s="413"/>
      <c r="C2" s="413"/>
      <c r="D2" s="413"/>
      <c r="E2" s="413"/>
      <c r="F2" s="75" t="str">
        <f>CONCATENATE("NIVEL:"," ",Carátula!P18)</f>
        <v>NIVEL: SECUNDARIA</v>
      </c>
      <c r="G2" s="74"/>
      <c r="H2" s="74"/>
      <c r="I2" s="74"/>
      <c r="J2" s="74"/>
      <c r="K2" s="74"/>
      <c r="L2" s="74"/>
    </row>
    <row r="3" spans="1:14">
      <c r="A3" s="413" t="str">
        <f>CONCATENATE("CODIGO SIE:"," ",Carátula!P16)</f>
        <v>CODIGO SIE: 809811111</v>
      </c>
      <c r="B3" s="413"/>
      <c r="C3" s="413"/>
      <c r="D3" s="413"/>
      <c r="E3" s="413"/>
      <c r="F3" s="75" t="str">
        <f>CONCATENATE("GRADO:"," ",Carátula!P20)</f>
        <v>GRADO: SEXTO</v>
      </c>
      <c r="G3" s="74"/>
      <c r="H3" s="74"/>
      <c r="I3" s="74"/>
      <c r="J3" s="74"/>
      <c r="K3" s="74"/>
      <c r="L3" s="74"/>
    </row>
    <row r="4" spans="1:14">
      <c r="A4" s="413" t="str">
        <f>CONCATENATE("UNIDAD EDUCATIVA:"," ",Carátula!D14)</f>
        <v>UNIDAD EDUCATIVA: SIMON BOLIVAR</v>
      </c>
      <c r="B4" s="414"/>
      <c r="C4" s="414"/>
      <c r="D4" s="414"/>
      <c r="E4" s="414"/>
      <c r="F4" s="75" t="str">
        <f>CONCATENATE("PARALELO:"," ",Carátula!S20)</f>
        <v>PARALELO: "A"</v>
      </c>
      <c r="G4" s="410" t="s">
        <v>16</v>
      </c>
      <c r="H4" s="412"/>
      <c r="I4" s="370"/>
      <c r="J4" s="410" t="s">
        <v>17</v>
      </c>
      <c r="K4" s="411"/>
      <c r="L4" s="412"/>
    </row>
    <row r="5" spans="1:14" ht="29.25" customHeight="1">
      <c r="A5" s="76" t="s">
        <v>4</v>
      </c>
      <c r="B5" s="76" t="s">
        <v>9</v>
      </c>
      <c r="C5" s="76" t="s">
        <v>10</v>
      </c>
      <c r="D5" s="76" t="s">
        <v>11</v>
      </c>
      <c r="E5" s="76" t="s">
        <v>12</v>
      </c>
      <c r="F5" s="76" t="s">
        <v>13</v>
      </c>
      <c r="G5" s="76" t="s">
        <v>14</v>
      </c>
      <c r="H5" s="76" t="s">
        <v>15</v>
      </c>
      <c r="I5" s="76" t="s">
        <v>243</v>
      </c>
      <c r="J5" s="76" t="s">
        <v>14</v>
      </c>
      <c r="K5" s="76" t="s">
        <v>15</v>
      </c>
      <c r="L5" s="76" t="s">
        <v>243</v>
      </c>
    </row>
    <row r="6" spans="1:14" ht="27" customHeight="1">
      <c r="A6" s="366">
        <v>1</v>
      </c>
      <c r="B6" s="367"/>
      <c r="C6" s="368" t="s">
        <v>255</v>
      </c>
      <c r="D6" s="368" t="s">
        <v>256</v>
      </c>
      <c r="E6" s="368" t="s">
        <v>172</v>
      </c>
      <c r="F6" s="369"/>
      <c r="G6" s="369"/>
      <c r="H6" s="369"/>
      <c r="I6" s="369"/>
      <c r="J6" s="369"/>
      <c r="K6" s="369"/>
      <c r="L6" s="369"/>
    </row>
    <row r="7" spans="1:14" ht="27" customHeight="1">
      <c r="A7" s="372">
        <v>2</v>
      </c>
      <c r="B7" s="373"/>
      <c r="C7" s="368" t="s">
        <v>257</v>
      </c>
      <c r="D7" s="368" t="s">
        <v>258</v>
      </c>
      <c r="E7" s="368" t="s">
        <v>259</v>
      </c>
      <c r="F7" s="374"/>
      <c r="G7" s="374"/>
      <c r="H7" s="374"/>
      <c r="I7" s="374"/>
      <c r="J7" s="374"/>
      <c r="K7" s="374"/>
      <c r="L7" s="374"/>
    </row>
    <row r="8" spans="1:14" ht="27" customHeight="1">
      <c r="A8" s="372">
        <v>3</v>
      </c>
      <c r="B8" s="373"/>
      <c r="C8" s="368"/>
      <c r="D8" s="368"/>
      <c r="E8" s="368"/>
      <c r="F8" s="374"/>
      <c r="G8" s="374"/>
      <c r="H8" s="374"/>
      <c r="I8" s="374"/>
      <c r="J8" s="374"/>
      <c r="K8" s="374"/>
      <c r="L8" s="374"/>
    </row>
    <row r="9" spans="1:14" ht="27" customHeight="1">
      <c r="A9" s="372">
        <v>4</v>
      </c>
      <c r="B9" s="373"/>
      <c r="C9" s="368"/>
      <c r="D9" s="368"/>
      <c r="E9" s="368"/>
      <c r="F9" s="374"/>
      <c r="G9" s="374"/>
      <c r="H9" s="374"/>
      <c r="I9" s="374"/>
      <c r="J9" s="374"/>
      <c r="K9" s="374"/>
      <c r="L9" s="374"/>
    </row>
    <row r="10" spans="1:14" ht="27" customHeight="1">
      <c r="A10" s="372">
        <v>5</v>
      </c>
      <c r="B10" s="373"/>
      <c r="C10" s="368"/>
      <c r="D10" s="368"/>
      <c r="E10" s="368"/>
      <c r="F10" s="374"/>
      <c r="G10" s="374"/>
      <c r="H10" s="374"/>
      <c r="I10" s="374"/>
      <c r="J10" s="374"/>
      <c r="K10" s="374"/>
      <c r="L10" s="374"/>
    </row>
    <row r="11" spans="1:14" ht="27" customHeight="1">
      <c r="A11" s="372">
        <v>6</v>
      </c>
      <c r="B11" s="373"/>
      <c r="C11" s="368"/>
      <c r="D11" s="368"/>
      <c r="E11" s="368"/>
      <c r="F11" s="374"/>
      <c r="G11" s="374"/>
      <c r="H11" s="374"/>
      <c r="I11" s="374"/>
      <c r="J11" s="374"/>
      <c r="K11" s="374"/>
      <c r="L11" s="374"/>
    </row>
    <row r="12" spans="1:14" ht="27" customHeight="1">
      <c r="A12" s="372">
        <v>7</v>
      </c>
      <c r="B12" s="373"/>
      <c r="C12" s="368"/>
      <c r="D12" s="368"/>
      <c r="E12" s="368"/>
      <c r="F12" s="374"/>
      <c r="G12" s="374"/>
      <c r="H12" s="374"/>
      <c r="I12" s="374"/>
      <c r="J12" s="374"/>
      <c r="K12" s="374"/>
      <c r="L12" s="374"/>
    </row>
    <row r="13" spans="1:14" ht="27" customHeight="1">
      <c r="A13" s="372">
        <v>8</v>
      </c>
      <c r="B13" s="373"/>
      <c r="C13" s="368"/>
      <c r="D13" s="368"/>
      <c r="E13" s="368"/>
      <c r="F13" s="374"/>
      <c r="G13" s="374"/>
      <c r="H13" s="374"/>
      <c r="I13" s="374"/>
      <c r="J13" s="374"/>
      <c r="K13" s="374"/>
      <c r="L13" s="374"/>
    </row>
    <row r="14" spans="1:14" ht="27" customHeight="1">
      <c r="A14" s="372">
        <v>9</v>
      </c>
      <c r="B14" s="373"/>
      <c r="C14" s="368"/>
      <c r="D14" s="368"/>
      <c r="E14" s="368"/>
      <c r="F14" s="374"/>
      <c r="G14" s="374"/>
      <c r="H14" s="374"/>
      <c r="I14" s="374"/>
      <c r="J14" s="374"/>
      <c r="K14" s="374"/>
      <c r="L14" s="374"/>
    </row>
    <row r="15" spans="1:14" ht="27" customHeight="1">
      <c r="A15" s="372">
        <v>10</v>
      </c>
      <c r="B15" s="373"/>
      <c r="C15" s="368"/>
      <c r="D15" s="368"/>
      <c r="E15" s="368"/>
      <c r="F15" s="374"/>
      <c r="G15" s="374"/>
      <c r="H15" s="374"/>
      <c r="I15" s="374"/>
      <c r="J15" s="374"/>
      <c r="K15" s="374"/>
      <c r="L15" s="374"/>
    </row>
    <row r="16" spans="1:14" ht="27" customHeight="1">
      <c r="A16" s="372">
        <v>11</v>
      </c>
      <c r="B16" s="373"/>
      <c r="C16" s="368"/>
      <c r="D16" s="368"/>
      <c r="E16" s="368"/>
      <c r="F16" s="374"/>
      <c r="G16" s="374"/>
      <c r="H16" s="374"/>
      <c r="I16" s="374"/>
      <c r="J16" s="374"/>
      <c r="K16" s="374"/>
      <c r="L16" s="374"/>
    </row>
    <row r="17" spans="1:12" ht="27" customHeight="1">
      <c r="A17" s="372">
        <v>12</v>
      </c>
      <c r="B17" s="373"/>
      <c r="C17" s="368"/>
      <c r="D17" s="368"/>
      <c r="E17" s="368"/>
      <c r="F17" s="374"/>
      <c r="G17" s="374"/>
      <c r="H17" s="374"/>
      <c r="I17" s="374"/>
      <c r="J17" s="374"/>
      <c r="K17" s="374"/>
      <c r="L17" s="374"/>
    </row>
    <row r="18" spans="1:12" ht="27" customHeight="1">
      <c r="A18" s="372">
        <v>13</v>
      </c>
      <c r="B18" s="373"/>
      <c r="C18" s="368"/>
      <c r="D18" s="368"/>
      <c r="E18" s="368"/>
      <c r="F18" s="374"/>
      <c r="G18" s="374"/>
      <c r="H18" s="374"/>
      <c r="I18" s="374"/>
      <c r="J18" s="374"/>
      <c r="K18" s="374"/>
      <c r="L18" s="374"/>
    </row>
    <row r="19" spans="1:12" ht="27" customHeight="1">
      <c r="A19" s="372">
        <v>14</v>
      </c>
      <c r="B19" s="373"/>
      <c r="C19" s="368"/>
      <c r="D19" s="368"/>
      <c r="E19" s="368"/>
      <c r="F19" s="374"/>
      <c r="G19" s="374"/>
      <c r="H19" s="374"/>
      <c r="I19" s="374"/>
      <c r="J19" s="374"/>
      <c r="K19" s="374"/>
      <c r="L19" s="374"/>
    </row>
    <row r="20" spans="1:12" ht="27" customHeight="1">
      <c r="A20" s="372">
        <v>15</v>
      </c>
      <c r="B20" s="373"/>
      <c r="C20" s="368"/>
      <c r="D20" s="368"/>
      <c r="E20" s="368"/>
      <c r="F20" s="374"/>
      <c r="G20" s="374"/>
      <c r="H20" s="374"/>
      <c r="I20" s="374"/>
      <c r="J20" s="374"/>
      <c r="K20" s="374"/>
      <c r="L20" s="374"/>
    </row>
    <row r="21" spans="1:12" ht="27" customHeight="1">
      <c r="A21" s="372">
        <v>16</v>
      </c>
      <c r="B21" s="373"/>
      <c r="C21" s="368"/>
      <c r="D21" s="368"/>
      <c r="E21" s="368"/>
      <c r="F21" s="374"/>
      <c r="G21" s="374"/>
      <c r="H21" s="374"/>
      <c r="I21" s="374"/>
      <c r="J21" s="374"/>
      <c r="K21" s="374"/>
      <c r="L21" s="374"/>
    </row>
    <row r="22" spans="1:12" ht="27" customHeight="1">
      <c r="A22" s="372">
        <v>17</v>
      </c>
      <c r="B22" s="373"/>
      <c r="C22" s="368"/>
      <c r="D22" s="368"/>
      <c r="E22" s="368"/>
      <c r="F22" s="374"/>
      <c r="G22" s="374"/>
      <c r="H22" s="374"/>
      <c r="I22" s="374"/>
      <c r="J22" s="374"/>
      <c r="K22" s="374"/>
      <c r="L22" s="374"/>
    </row>
    <row r="23" spans="1:12" ht="27" customHeight="1">
      <c r="A23" s="372">
        <v>18</v>
      </c>
      <c r="B23" s="373"/>
      <c r="C23" s="368"/>
      <c r="D23" s="368"/>
      <c r="E23" s="368"/>
      <c r="F23" s="374"/>
      <c r="G23" s="374"/>
      <c r="H23" s="374"/>
      <c r="I23" s="374"/>
      <c r="J23" s="374"/>
      <c r="K23" s="374"/>
      <c r="L23" s="374"/>
    </row>
    <row r="24" spans="1:12" ht="27" customHeight="1">
      <c r="A24" s="372">
        <v>19</v>
      </c>
      <c r="B24" s="373"/>
      <c r="C24" s="368"/>
      <c r="D24" s="368"/>
      <c r="E24" s="368"/>
      <c r="F24" s="374"/>
      <c r="G24" s="374"/>
      <c r="H24" s="374"/>
      <c r="I24" s="374"/>
      <c r="J24" s="374"/>
      <c r="K24" s="374"/>
      <c r="L24" s="374"/>
    </row>
    <row r="25" spans="1:12" ht="27" customHeight="1">
      <c r="A25" s="372">
        <v>20</v>
      </c>
      <c r="B25" s="373"/>
      <c r="C25" s="368"/>
      <c r="D25" s="368"/>
      <c r="E25" s="368"/>
      <c r="F25" s="374"/>
      <c r="G25" s="374"/>
      <c r="H25" s="374"/>
      <c r="I25" s="374"/>
      <c r="J25" s="374"/>
      <c r="K25" s="374"/>
      <c r="L25" s="374"/>
    </row>
    <row r="26" spans="1:12" ht="27" customHeight="1">
      <c r="A26" s="372">
        <v>21</v>
      </c>
      <c r="B26" s="373"/>
      <c r="C26" s="368"/>
      <c r="D26" s="368"/>
      <c r="E26" s="368"/>
      <c r="F26" s="374"/>
      <c r="G26" s="374"/>
      <c r="H26" s="374"/>
      <c r="I26" s="374"/>
      <c r="J26" s="374"/>
      <c r="K26" s="374"/>
      <c r="L26" s="374"/>
    </row>
    <row r="27" spans="1:12" ht="27" customHeight="1">
      <c r="A27" s="372">
        <v>22</v>
      </c>
      <c r="B27" s="373"/>
      <c r="C27" s="368"/>
      <c r="D27" s="368"/>
      <c r="E27" s="368"/>
      <c r="F27" s="374"/>
      <c r="G27" s="374"/>
      <c r="H27" s="374"/>
      <c r="I27" s="374"/>
      <c r="J27" s="374"/>
      <c r="K27" s="374"/>
      <c r="L27" s="374"/>
    </row>
    <row r="28" spans="1:12" ht="27" customHeight="1">
      <c r="A28" s="372">
        <v>23</v>
      </c>
      <c r="B28" s="373"/>
      <c r="C28" s="368"/>
      <c r="D28" s="368"/>
      <c r="E28" s="368"/>
      <c r="F28" s="374"/>
      <c r="G28" s="374"/>
      <c r="H28" s="374"/>
      <c r="I28" s="374"/>
      <c r="J28" s="374"/>
      <c r="K28" s="374"/>
      <c r="L28" s="374"/>
    </row>
    <row r="29" spans="1:12" ht="27" customHeight="1">
      <c r="A29" s="372">
        <v>24</v>
      </c>
      <c r="B29" s="373"/>
      <c r="C29" s="368"/>
      <c r="D29" s="368"/>
      <c r="E29" s="368"/>
      <c r="F29" s="374"/>
      <c r="G29" s="374"/>
      <c r="H29" s="374"/>
      <c r="I29" s="374"/>
      <c r="J29" s="374"/>
      <c r="K29" s="374"/>
      <c r="L29" s="374"/>
    </row>
    <row r="30" spans="1:12" ht="27" customHeight="1">
      <c r="A30" s="372">
        <v>25</v>
      </c>
      <c r="B30" s="373"/>
      <c r="C30" s="368"/>
      <c r="D30" s="368"/>
      <c r="E30" s="368"/>
      <c r="F30" s="374"/>
      <c r="G30" s="374"/>
      <c r="H30" s="374"/>
      <c r="I30" s="374"/>
      <c r="J30" s="374"/>
      <c r="K30" s="374"/>
      <c r="L30" s="374"/>
    </row>
    <row r="31" spans="1:12" ht="27" customHeight="1">
      <c r="A31" s="372">
        <v>26</v>
      </c>
      <c r="B31" s="373"/>
      <c r="C31" s="368"/>
      <c r="D31" s="368"/>
      <c r="E31" s="368"/>
      <c r="F31" s="374"/>
      <c r="G31" s="374"/>
      <c r="H31" s="374"/>
      <c r="I31" s="374"/>
      <c r="J31" s="374"/>
      <c r="K31" s="374"/>
      <c r="L31" s="374"/>
    </row>
    <row r="32" spans="1:12" ht="27" customHeight="1">
      <c r="A32" s="372">
        <v>27</v>
      </c>
      <c r="B32" s="373"/>
      <c r="C32" s="368"/>
      <c r="D32" s="368"/>
      <c r="E32" s="368"/>
      <c r="F32" s="374"/>
      <c r="G32" s="374"/>
      <c r="H32" s="374"/>
      <c r="I32" s="374"/>
      <c r="J32" s="374"/>
      <c r="K32" s="374"/>
      <c r="L32" s="374"/>
    </row>
    <row r="33" spans="1:12" ht="27" customHeight="1">
      <c r="A33" s="372">
        <v>28</v>
      </c>
      <c r="B33" s="373"/>
      <c r="C33" s="371"/>
      <c r="D33" s="371"/>
      <c r="E33" s="371"/>
      <c r="F33" s="374"/>
      <c r="G33" s="374"/>
      <c r="H33" s="374"/>
      <c r="I33" s="374"/>
      <c r="J33" s="374"/>
      <c r="K33" s="374"/>
      <c r="L33" s="374"/>
    </row>
    <row r="34" spans="1:12" ht="27" customHeight="1">
      <c r="A34" s="372">
        <v>29</v>
      </c>
      <c r="B34" s="373"/>
      <c r="C34" s="368"/>
      <c r="D34" s="368"/>
      <c r="E34" s="368"/>
      <c r="F34" s="374"/>
      <c r="G34" s="374"/>
      <c r="H34" s="374"/>
      <c r="I34" s="374"/>
      <c r="J34" s="374"/>
      <c r="K34" s="374"/>
      <c r="L34" s="374"/>
    </row>
    <row r="35" spans="1:12" ht="27" customHeight="1">
      <c r="A35" s="372">
        <v>30</v>
      </c>
      <c r="B35" s="373"/>
      <c r="C35" s="368"/>
      <c r="D35" s="368"/>
      <c r="E35" s="368"/>
      <c r="F35" s="374"/>
      <c r="G35" s="374"/>
      <c r="H35" s="374"/>
      <c r="I35" s="374"/>
      <c r="J35" s="374"/>
      <c r="K35" s="374"/>
      <c r="L35" s="374"/>
    </row>
    <row r="36" spans="1:12" ht="27" customHeight="1">
      <c r="A36" s="372">
        <v>31</v>
      </c>
      <c r="B36" s="373"/>
      <c r="C36" s="368"/>
      <c r="D36" s="368"/>
      <c r="E36" s="368"/>
      <c r="F36" s="374"/>
      <c r="G36" s="374"/>
      <c r="H36" s="374"/>
      <c r="I36" s="374"/>
      <c r="J36" s="374"/>
      <c r="K36" s="374"/>
      <c r="L36" s="374"/>
    </row>
    <row r="37" spans="1:12" ht="27" customHeight="1">
      <c r="A37" s="372">
        <v>32</v>
      </c>
      <c r="B37" s="373"/>
      <c r="C37" s="368"/>
      <c r="D37" s="368"/>
      <c r="E37" s="368"/>
      <c r="F37" s="374"/>
      <c r="G37" s="374"/>
      <c r="H37" s="374"/>
      <c r="I37" s="374"/>
      <c r="J37" s="374"/>
      <c r="K37" s="374"/>
      <c r="L37" s="374"/>
    </row>
    <row r="38" spans="1:12" ht="27" customHeight="1">
      <c r="A38" s="372">
        <v>33</v>
      </c>
      <c r="B38" s="373"/>
      <c r="C38" s="368"/>
      <c r="D38" s="368"/>
      <c r="E38" s="368"/>
      <c r="F38" s="374"/>
      <c r="G38" s="374"/>
      <c r="H38" s="374"/>
      <c r="I38" s="374"/>
      <c r="J38" s="374"/>
      <c r="K38" s="374"/>
      <c r="L38" s="374"/>
    </row>
    <row r="39" spans="1:12" ht="27" customHeight="1">
      <c r="A39" s="372">
        <v>34</v>
      </c>
      <c r="B39" s="373"/>
      <c r="C39" s="368"/>
      <c r="D39" s="368"/>
      <c r="E39" s="368"/>
      <c r="F39" s="374"/>
      <c r="G39" s="374"/>
      <c r="H39" s="374"/>
      <c r="I39" s="374"/>
      <c r="J39" s="374"/>
      <c r="K39" s="374"/>
      <c r="L39" s="374"/>
    </row>
    <row r="40" spans="1:12" ht="27" customHeight="1">
      <c r="A40" s="372">
        <v>35</v>
      </c>
      <c r="B40" s="373"/>
      <c r="C40" s="368"/>
      <c r="D40" s="368"/>
      <c r="E40" s="368"/>
      <c r="F40" s="374"/>
      <c r="G40" s="374"/>
      <c r="H40" s="374"/>
      <c r="I40" s="374"/>
      <c r="J40" s="374"/>
      <c r="K40" s="374"/>
      <c r="L40" s="374"/>
    </row>
    <row r="41" spans="1:12" ht="27" customHeight="1">
      <c r="A41" s="372">
        <v>36</v>
      </c>
      <c r="B41" s="373"/>
      <c r="C41" s="368"/>
      <c r="D41" s="368"/>
      <c r="E41" s="368"/>
      <c r="F41" s="374"/>
      <c r="G41" s="374"/>
      <c r="H41" s="374"/>
      <c r="I41" s="374"/>
      <c r="J41" s="374"/>
      <c r="K41" s="374"/>
      <c r="L41" s="374"/>
    </row>
    <row r="42" spans="1:12" ht="27" customHeight="1">
      <c r="A42" s="372">
        <v>37</v>
      </c>
      <c r="B42" s="373"/>
      <c r="C42" s="368"/>
      <c r="D42" s="368"/>
      <c r="E42" s="368"/>
      <c r="F42" s="374"/>
      <c r="G42" s="374"/>
      <c r="H42" s="374"/>
      <c r="I42" s="374"/>
      <c r="J42" s="374"/>
      <c r="K42" s="374"/>
      <c r="L42" s="374"/>
    </row>
    <row r="43" spans="1:12" ht="27" customHeight="1">
      <c r="A43" s="372">
        <v>38</v>
      </c>
      <c r="B43" s="373"/>
      <c r="C43" s="368"/>
      <c r="D43" s="368"/>
      <c r="E43" s="368"/>
      <c r="F43" s="374"/>
      <c r="G43" s="374"/>
      <c r="H43" s="374"/>
      <c r="I43" s="374"/>
      <c r="J43" s="374"/>
      <c r="K43" s="374"/>
      <c r="L43" s="374"/>
    </row>
    <row r="44" spans="1:12" ht="27" customHeight="1">
      <c r="A44" s="372">
        <v>39</v>
      </c>
      <c r="B44" s="373"/>
      <c r="C44" s="368"/>
      <c r="D44" s="368"/>
      <c r="E44" s="368"/>
      <c r="F44" s="374"/>
      <c r="G44" s="374"/>
      <c r="H44" s="374"/>
      <c r="I44" s="374"/>
      <c r="J44" s="374"/>
      <c r="K44" s="374"/>
      <c r="L44" s="374"/>
    </row>
    <row r="45" spans="1:12" ht="27" customHeight="1">
      <c r="A45" s="372">
        <v>40</v>
      </c>
      <c r="B45" s="373"/>
      <c r="C45" s="374"/>
      <c r="D45" s="374"/>
      <c r="E45" s="375"/>
      <c r="F45" s="374"/>
      <c r="G45" s="374"/>
      <c r="H45" s="374"/>
      <c r="I45" s="374"/>
      <c r="J45" s="374"/>
      <c r="K45" s="374"/>
      <c r="L45" s="374"/>
    </row>
    <row r="46" spans="1:12" ht="17.399999999999999" customHeight="1">
      <c r="A46" s="77">
        <v>41</v>
      </c>
      <c r="B46" s="78"/>
      <c r="C46" s="79"/>
      <c r="D46" s="79"/>
      <c r="E46" s="80"/>
      <c r="F46" s="79"/>
      <c r="G46" s="79"/>
      <c r="H46" s="79"/>
      <c r="I46" s="79"/>
      <c r="J46" s="79"/>
      <c r="K46" s="79"/>
      <c r="L46" s="79"/>
    </row>
    <row r="47" spans="1:12" ht="17.399999999999999" customHeight="1">
      <c r="A47" s="77">
        <v>42</v>
      </c>
      <c r="B47" s="78"/>
      <c r="C47" s="79"/>
      <c r="D47" s="79"/>
      <c r="E47" s="80"/>
      <c r="F47" s="79"/>
      <c r="G47" s="79"/>
      <c r="H47" s="79"/>
      <c r="I47" s="79"/>
      <c r="J47" s="79"/>
      <c r="K47" s="79"/>
      <c r="L47" s="79"/>
    </row>
    <row r="48" spans="1:12" ht="17.399999999999999" customHeight="1">
      <c r="A48" s="77">
        <v>43</v>
      </c>
      <c r="B48" s="78"/>
      <c r="C48" s="79"/>
      <c r="D48" s="79"/>
      <c r="E48" s="80"/>
      <c r="F48" s="79"/>
      <c r="G48" s="79"/>
      <c r="H48" s="79"/>
      <c r="I48" s="79"/>
      <c r="J48" s="79"/>
      <c r="K48" s="79"/>
      <c r="L48" s="79"/>
    </row>
    <row r="49" spans="1:12" ht="17.399999999999999" customHeight="1">
      <c r="A49" s="77">
        <v>44</v>
      </c>
      <c r="B49" s="78"/>
      <c r="C49" s="79"/>
      <c r="D49" s="79"/>
      <c r="E49" s="80"/>
      <c r="F49" s="79"/>
      <c r="G49" s="79"/>
      <c r="H49" s="79"/>
      <c r="I49" s="79"/>
      <c r="J49" s="79"/>
      <c r="K49" s="79"/>
      <c r="L49" s="79"/>
    </row>
    <row r="50" spans="1:12" ht="17.399999999999999" customHeight="1">
      <c r="A50" s="77">
        <v>45</v>
      </c>
      <c r="B50" s="78"/>
      <c r="C50" s="79"/>
      <c r="D50" s="79"/>
      <c r="E50" s="80"/>
      <c r="F50" s="79"/>
      <c r="G50" s="79"/>
      <c r="H50" s="79"/>
      <c r="I50" s="79"/>
      <c r="J50" s="79"/>
      <c r="K50" s="79"/>
      <c r="L50" s="79"/>
    </row>
    <row r="51" spans="1:12" ht="17.399999999999999" customHeight="1">
      <c r="A51" s="77">
        <v>46</v>
      </c>
      <c r="B51" s="78"/>
      <c r="C51" s="79"/>
      <c r="D51" s="79"/>
      <c r="E51" s="80"/>
      <c r="F51" s="79"/>
      <c r="G51" s="79"/>
      <c r="H51" s="79"/>
      <c r="I51" s="79"/>
      <c r="J51" s="79"/>
      <c r="K51" s="79"/>
      <c r="L51" s="79"/>
    </row>
    <row r="52" spans="1:12" ht="17.399999999999999" customHeight="1">
      <c r="A52" s="77">
        <v>47</v>
      </c>
      <c r="B52" s="78"/>
      <c r="C52" s="79"/>
      <c r="D52" s="79"/>
      <c r="E52" s="80"/>
      <c r="F52" s="79"/>
      <c r="G52" s="79"/>
      <c r="H52" s="79"/>
      <c r="I52" s="79"/>
      <c r="J52" s="79"/>
      <c r="K52" s="79"/>
      <c r="L52" s="79"/>
    </row>
    <row r="53" spans="1:12" ht="17.399999999999999" customHeight="1">
      <c r="A53" s="77">
        <v>48</v>
      </c>
      <c r="B53" s="78"/>
      <c r="C53" s="79"/>
      <c r="D53" s="79"/>
      <c r="E53" s="80"/>
      <c r="F53" s="79"/>
      <c r="G53" s="79"/>
      <c r="H53" s="79"/>
      <c r="I53" s="79"/>
      <c r="J53" s="79"/>
      <c r="K53" s="79"/>
      <c r="L53" s="79"/>
    </row>
    <row r="54" spans="1:12" ht="17.399999999999999" customHeight="1">
      <c r="A54" s="77">
        <v>49</v>
      </c>
      <c r="B54" s="78"/>
      <c r="C54" s="79"/>
      <c r="D54" s="79"/>
      <c r="E54" s="80"/>
      <c r="F54" s="79"/>
      <c r="G54" s="79"/>
      <c r="H54" s="79"/>
      <c r="I54" s="79"/>
      <c r="J54" s="79"/>
      <c r="K54" s="79"/>
      <c r="L54" s="79"/>
    </row>
    <row r="55" spans="1:12" ht="17.399999999999999" customHeight="1">
      <c r="A55" s="77">
        <v>50</v>
      </c>
      <c r="B55" s="78"/>
      <c r="C55" s="79"/>
      <c r="D55" s="79"/>
      <c r="E55" s="80"/>
      <c r="F55" s="79"/>
      <c r="G55" s="79"/>
      <c r="H55" s="79"/>
      <c r="I55" s="79"/>
      <c r="J55" s="79"/>
      <c r="K55" s="79"/>
      <c r="L55" s="79"/>
    </row>
  </sheetData>
  <mergeCells count="5">
    <mergeCell ref="J4:L4"/>
    <mergeCell ref="A2:E2"/>
    <mergeCell ref="A3:E3"/>
    <mergeCell ref="A4:E4"/>
    <mergeCell ref="G4:H4"/>
  </mergeCells>
  <hyperlinks>
    <hyperlink ref="L1" r:id="rId1" xr:uid="{C74ED116-20D0-416F-AD8A-7C2A2831150F}"/>
  </hyperlinks>
  <printOptions horizontalCentered="1"/>
  <pageMargins left="0.70866141732283472" right="0.70866141732283472" top="0.74803149606299213" bottom="0.74803149606299213" header="0.31496062992125984" footer="0.31496062992125984"/>
  <pageSetup scale="68" fitToHeight="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B749-50CB-4523-BBAE-F46590B558DD}">
  <dimension ref="A1:R1002"/>
  <sheetViews>
    <sheetView workbookViewId="0">
      <selection activeCell="F7" sqref="F7"/>
    </sheetView>
  </sheetViews>
  <sheetFormatPr baseColWidth="10" defaultColWidth="12.59765625" defaultRowHeight="13.8"/>
  <cols>
    <col min="1" max="1" width="2.59765625" customWidth="1"/>
    <col min="2" max="2" width="15" customWidth="1"/>
    <col min="3" max="3" width="16.69921875" customWidth="1"/>
    <col min="4" max="4" width="29.59765625" customWidth="1"/>
    <col min="5" max="5" width="18.796875" customWidth="1"/>
    <col min="6" max="6" width="29.59765625" customWidth="1"/>
    <col min="7" max="7" width="18.796875" customWidth="1"/>
    <col min="8" max="8" width="26.69921875" customWidth="1"/>
    <col min="9" max="17" width="9.3984375" customWidth="1"/>
  </cols>
  <sheetData>
    <row r="1" spans="1:18" ht="26.25" customHeight="1">
      <c r="A1" s="245"/>
      <c r="B1" s="246"/>
      <c r="C1" s="246"/>
      <c r="D1" s="433" t="s">
        <v>164</v>
      </c>
      <c r="E1" s="434"/>
      <c r="F1" s="434"/>
      <c r="G1" s="434"/>
      <c r="H1" s="247" t="s">
        <v>165</v>
      </c>
      <c r="I1" s="248"/>
      <c r="J1" s="248"/>
      <c r="K1" s="248"/>
      <c r="L1" s="248"/>
      <c r="M1" s="248"/>
      <c r="N1" s="248"/>
      <c r="O1" s="248"/>
      <c r="P1" s="248"/>
      <c r="Q1" s="248"/>
    </row>
    <row r="2" spans="1:18" ht="15.6" customHeight="1">
      <c r="A2" s="435" t="s">
        <v>0</v>
      </c>
      <c r="B2" s="435"/>
      <c r="C2" s="436" t="str">
        <f>Carátula!$D$14</f>
        <v>SIMON BOLIVAR</v>
      </c>
      <c r="D2" s="436"/>
      <c r="E2" s="249" t="s">
        <v>166</v>
      </c>
      <c r="F2" s="437">
        <f>Carátula!$P$16</f>
        <v>809811111</v>
      </c>
      <c r="G2" s="437"/>
      <c r="H2" s="247"/>
      <c r="I2" s="248"/>
      <c r="J2" s="248"/>
      <c r="K2" s="248"/>
      <c r="L2" s="248"/>
      <c r="M2" s="248"/>
      <c r="N2" s="248"/>
      <c r="O2" s="248"/>
      <c r="P2" s="248"/>
      <c r="Q2" s="248"/>
      <c r="R2">
        <f>[1]CARATULA!P16</f>
        <v>80890037</v>
      </c>
    </row>
    <row r="3" spans="1:18" ht="15.6" customHeight="1">
      <c r="A3" s="435" t="s">
        <v>20</v>
      </c>
      <c r="B3" s="435"/>
      <c r="C3" s="436" t="str">
        <f>Carátula!$P$18</f>
        <v>SECUNDARIA</v>
      </c>
      <c r="D3" s="436"/>
      <c r="E3" s="249" t="s">
        <v>2</v>
      </c>
      <c r="F3" s="437" t="str">
        <f>Carátula!$P$20&amp;" "&amp;Carátula!$S$20</f>
        <v>SEXTO "A"</v>
      </c>
      <c r="G3" s="437"/>
      <c r="H3" s="247"/>
      <c r="I3" s="248"/>
      <c r="J3" s="248"/>
      <c r="K3" s="248"/>
      <c r="L3" s="248"/>
      <c r="M3" s="248"/>
      <c r="N3" s="248"/>
      <c r="O3" s="248"/>
      <c r="P3" s="248"/>
      <c r="Q3" s="248"/>
      <c r="R3" t="str">
        <f>CONCATENATE([1]CARATULA!P20," ",[1]CARATULA!S20)</f>
        <v>TERCERO "A"</v>
      </c>
    </row>
    <row r="4" spans="1:18" ht="6" customHeight="1" thickBot="1">
      <c r="A4" s="250"/>
      <c r="B4" s="250"/>
      <c r="C4" s="251"/>
      <c r="D4" s="252"/>
      <c r="E4" s="253"/>
      <c r="F4" s="253"/>
      <c r="G4" s="419"/>
      <c r="H4" s="419"/>
      <c r="I4" s="254"/>
      <c r="J4" s="254"/>
      <c r="K4" s="254"/>
      <c r="L4" s="254"/>
      <c r="M4" s="254"/>
      <c r="N4" s="254"/>
      <c r="O4" s="254"/>
      <c r="P4" s="254"/>
      <c r="Q4" s="254"/>
    </row>
    <row r="5" spans="1:18" ht="16.5" customHeight="1">
      <c r="A5" s="420" t="s">
        <v>70</v>
      </c>
      <c r="B5" s="422" t="s">
        <v>167</v>
      </c>
      <c r="C5" s="423"/>
      <c r="D5" s="426" t="s">
        <v>168</v>
      </c>
      <c r="E5" s="427"/>
      <c r="F5" s="428" t="s">
        <v>169</v>
      </c>
      <c r="G5" s="427"/>
      <c r="H5" s="429" t="s">
        <v>170</v>
      </c>
      <c r="I5" s="255"/>
      <c r="J5" s="255"/>
      <c r="K5" s="255"/>
      <c r="L5" s="255"/>
      <c r="M5" s="255"/>
      <c r="N5" s="255"/>
      <c r="O5" s="255"/>
      <c r="P5" s="255"/>
      <c r="Q5" s="255"/>
    </row>
    <row r="6" spans="1:18" ht="16.5" customHeight="1" thickBot="1">
      <c r="A6" s="421"/>
      <c r="B6" s="424"/>
      <c r="C6" s="425"/>
      <c r="D6" s="256" t="s">
        <v>14</v>
      </c>
      <c r="E6" s="257" t="s">
        <v>171</v>
      </c>
      <c r="F6" s="256" t="s">
        <v>14</v>
      </c>
      <c r="G6" s="257" t="s">
        <v>171</v>
      </c>
      <c r="H6" s="430"/>
      <c r="I6" s="255"/>
      <c r="J6" s="255"/>
      <c r="K6" s="255"/>
      <c r="L6" s="255"/>
      <c r="M6" s="255"/>
      <c r="N6" s="255"/>
      <c r="O6" s="255"/>
      <c r="P6" s="255"/>
      <c r="Q6" s="255"/>
    </row>
    <row r="7" spans="1:18" ht="21" customHeight="1">
      <c r="A7" s="258">
        <v>1</v>
      </c>
      <c r="B7" s="431" t="str">
        <f>IF(ISBLANK(FIL!E6),"",CONCATENATE(FIL!C6," ",FIL!D6," ",FIL!E6))</f>
        <v>CUELLAR SANCHEZ JOSE</v>
      </c>
      <c r="C7" s="432"/>
      <c r="D7" s="259" t="str">
        <f>IF(ISBLANK(FIL!G6),"",(FIL!G6))</f>
        <v/>
      </c>
      <c r="E7" s="259"/>
      <c r="F7" s="279" t="str">
        <f>IF(ISBLANK(FIL!J6),"",(FIL!J6))</f>
        <v/>
      </c>
      <c r="G7" s="260"/>
      <c r="H7" s="261"/>
      <c r="I7" s="262"/>
      <c r="J7" s="262"/>
      <c r="K7" s="262"/>
      <c r="L7" s="262"/>
      <c r="M7" s="262"/>
      <c r="N7" s="262"/>
      <c r="O7" s="262"/>
      <c r="P7" s="262"/>
      <c r="Q7" s="262"/>
    </row>
    <row r="8" spans="1:18" ht="21" customHeight="1">
      <c r="A8" s="263">
        <v>2</v>
      </c>
      <c r="B8" s="415" t="str">
        <f>IF(ISBLANK(FIL!E7),"",CONCATENATE(FIL!C7," ",FIL!D7," ",FIL!E7))</f>
        <v>VALENCIA ROJAS NICOLAS</v>
      </c>
      <c r="C8" s="416"/>
      <c r="D8" s="259" t="str">
        <f>IF(ISBLANK(FIL!G7),"",(FIL!G7))</f>
        <v/>
      </c>
      <c r="E8" s="264"/>
      <c r="F8" s="280" t="str">
        <f>IF(ISBLANK(FIL!J7),"",(FIL!J7))</f>
        <v/>
      </c>
      <c r="G8" s="265"/>
      <c r="H8" s="266"/>
      <c r="I8" s="262"/>
      <c r="J8" s="262"/>
      <c r="K8" s="262"/>
      <c r="L8" s="262"/>
      <c r="M8" s="262"/>
      <c r="N8" s="262"/>
      <c r="O8" s="262"/>
      <c r="P8" s="262"/>
      <c r="Q8" s="262"/>
    </row>
    <row r="9" spans="1:18" ht="21" customHeight="1">
      <c r="A9" s="263">
        <v>3</v>
      </c>
      <c r="B9" s="415" t="str">
        <f>IF(ISBLANK(FIL!E8),"",CONCATENATE(FIL!C8," ",FIL!D8," ",FIL!E8))</f>
        <v/>
      </c>
      <c r="C9" s="416"/>
      <c r="D9" s="259" t="str">
        <f>IF(ISBLANK(FIL!G8),"",(FIL!G8))</f>
        <v/>
      </c>
      <c r="E9" s="264"/>
      <c r="F9" s="280" t="str">
        <f>IF(ISBLANK(FIL!J8),"",(FIL!J8))</f>
        <v/>
      </c>
      <c r="G9" s="265"/>
      <c r="H9" s="266"/>
      <c r="I9" s="262"/>
      <c r="J9" s="262"/>
      <c r="K9" s="262"/>
      <c r="L9" s="262"/>
      <c r="M9" s="262"/>
      <c r="N9" s="262"/>
      <c r="O9" s="262"/>
      <c r="P9" s="262"/>
      <c r="Q9" s="262"/>
    </row>
    <row r="10" spans="1:18" ht="21" customHeight="1">
      <c r="A10" s="263">
        <v>4</v>
      </c>
      <c r="B10" s="415" t="str">
        <f>IF(ISBLANK(FIL!E9),"",CONCATENATE(FIL!C9," ",FIL!D9," ",FIL!E9))</f>
        <v/>
      </c>
      <c r="C10" s="416"/>
      <c r="D10" s="259" t="str">
        <f>IF(ISBLANK(FIL!G9),"",(FIL!G9))</f>
        <v/>
      </c>
      <c r="E10" s="265"/>
      <c r="F10" s="280" t="str">
        <f>IF(ISBLANK(FIL!J9),"",(FIL!J9))</f>
        <v/>
      </c>
      <c r="G10" s="265"/>
      <c r="H10" s="266"/>
      <c r="I10" s="262"/>
      <c r="J10" s="262"/>
      <c r="K10" s="262"/>
      <c r="L10" s="262"/>
      <c r="M10" s="262"/>
      <c r="N10" s="262"/>
      <c r="O10" s="262"/>
      <c r="P10" s="262"/>
      <c r="Q10" s="262"/>
    </row>
    <row r="11" spans="1:18" ht="21" customHeight="1">
      <c r="A11" s="263">
        <v>5</v>
      </c>
      <c r="B11" s="415" t="str">
        <f>IF(ISBLANK(FIL!E10),"",CONCATENATE(FIL!C10," ",FIL!D10," ",FIL!E10))</f>
        <v/>
      </c>
      <c r="C11" s="416"/>
      <c r="D11" s="259" t="str">
        <f>IF(ISBLANK(FIL!G10),"",(FIL!G10))</f>
        <v/>
      </c>
      <c r="E11" s="265"/>
      <c r="F11" s="280" t="str">
        <f>IF(ISBLANK(FIL!J10),"",(FIL!J10))</f>
        <v/>
      </c>
      <c r="G11" s="265"/>
      <c r="H11" s="266"/>
      <c r="I11" s="262"/>
      <c r="J11" s="262"/>
      <c r="K11" s="262"/>
      <c r="L11" s="262"/>
      <c r="M11" s="262"/>
      <c r="N11" s="262"/>
      <c r="O11" s="262"/>
      <c r="P11" s="262"/>
      <c r="Q11" s="262"/>
    </row>
    <row r="12" spans="1:18" ht="21" customHeight="1">
      <c r="A12" s="263">
        <v>6</v>
      </c>
      <c r="B12" s="415" t="str">
        <f>IF(ISBLANK(FIL!E11),"",CONCATENATE(FIL!C11," ",FIL!D11," ",FIL!E11))</f>
        <v/>
      </c>
      <c r="C12" s="416"/>
      <c r="D12" s="259" t="str">
        <f>IF(ISBLANK(FIL!G11),"",(FIL!G11))</f>
        <v/>
      </c>
      <c r="E12" s="265"/>
      <c r="F12" s="280" t="str">
        <f>IF(ISBLANK(FIL!J11),"",(FIL!J11))</f>
        <v/>
      </c>
      <c r="G12" s="265"/>
      <c r="H12" s="266"/>
      <c r="I12" s="262"/>
      <c r="J12" s="262"/>
      <c r="K12" s="262"/>
      <c r="L12" s="262"/>
      <c r="M12" s="262"/>
      <c r="N12" s="262"/>
      <c r="O12" s="262"/>
      <c r="P12" s="262"/>
      <c r="Q12" s="262"/>
    </row>
    <row r="13" spans="1:18" ht="21" customHeight="1">
      <c r="A13" s="263">
        <v>7</v>
      </c>
      <c r="B13" s="415" t="str">
        <f>IF(ISBLANK(FIL!E12),"",CONCATENATE(FIL!C12," ",FIL!D12," ",FIL!E12))</f>
        <v/>
      </c>
      <c r="C13" s="416"/>
      <c r="D13" s="259" t="str">
        <f>IF(ISBLANK(FIL!G12),"",(FIL!G12))</f>
        <v/>
      </c>
      <c r="E13" s="265"/>
      <c r="F13" s="280" t="str">
        <f>IF(ISBLANK(FIL!J12),"",(FIL!J12))</f>
        <v/>
      </c>
      <c r="G13" s="265"/>
      <c r="H13" s="266"/>
      <c r="I13" s="262"/>
      <c r="J13" s="262"/>
      <c r="K13" s="262"/>
      <c r="L13" s="262"/>
      <c r="M13" s="262"/>
      <c r="N13" s="262"/>
      <c r="O13" s="262"/>
      <c r="P13" s="262"/>
      <c r="Q13" s="262"/>
    </row>
    <row r="14" spans="1:18" ht="21" customHeight="1">
      <c r="A14" s="263">
        <v>8</v>
      </c>
      <c r="B14" s="415" t="str">
        <f>IF(ISBLANK(FIL!E13),"",CONCATENATE(FIL!C13," ",FIL!D13," ",FIL!E13))</f>
        <v/>
      </c>
      <c r="C14" s="416"/>
      <c r="D14" s="259" t="str">
        <f>IF(ISBLANK(FIL!G13),"",(FIL!G13))</f>
        <v/>
      </c>
      <c r="E14" s="265"/>
      <c r="F14" s="280" t="str">
        <f>IF(ISBLANK(FIL!J13),"",(FIL!J13))</f>
        <v/>
      </c>
      <c r="G14" s="265"/>
      <c r="H14" s="266"/>
      <c r="I14" s="262"/>
      <c r="J14" s="262"/>
      <c r="K14" s="262"/>
      <c r="L14" s="262"/>
      <c r="M14" s="262"/>
      <c r="N14" s="262"/>
      <c r="O14" s="262"/>
      <c r="P14" s="262"/>
      <c r="Q14" s="262"/>
    </row>
    <row r="15" spans="1:18" ht="21" customHeight="1">
      <c r="A15" s="263">
        <v>9</v>
      </c>
      <c r="B15" s="415" t="str">
        <f>IF(ISBLANK(FIL!E14),"",CONCATENATE(FIL!C14," ",FIL!D14," ",FIL!E14))</f>
        <v/>
      </c>
      <c r="C15" s="416"/>
      <c r="D15" s="259" t="str">
        <f>IF(ISBLANK(FIL!G14),"",(FIL!G14))</f>
        <v/>
      </c>
      <c r="E15" s="264"/>
      <c r="F15" s="280" t="str">
        <f>IF(ISBLANK(FIL!J14),"",(FIL!J14))</f>
        <v/>
      </c>
      <c r="G15" s="265"/>
      <c r="H15" s="266"/>
      <c r="I15" s="262"/>
      <c r="J15" s="262"/>
      <c r="K15" s="262"/>
      <c r="L15" s="262"/>
      <c r="M15" s="262"/>
      <c r="N15" s="262"/>
      <c r="O15" s="262"/>
      <c r="P15" s="262"/>
      <c r="Q15" s="262"/>
    </row>
    <row r="16" spans="1:18" ht="21" customHeight="1">
      <c r="A16" s="263">
        <v>10</v>
      </c>
      <c r="B16" s="415" t="str">
        <f>IF(ISBLANK(FIL!E15),"",CONCATENATE(FIL!C15," ",FIL!D15," ",FIL!E15))</f>
        <v/>
      </c>
      <c r="C16" s="416"/>
      <c r="D16" s="259" t="str">
        <f>IF(ISBLANK(FIL!G15),"",(FIL!G15))</f>
        <v/>
      </c>
      <c r="E16" s="265"/>
      <c r="F16" s="280" t="str">
        <f>IF(ISBLANK(FIL!J15),"",(FIL!J15))</f>
        <v/>
      </c>
      <c r="G16" s="265"/>
      <c r="H16" s="266"/>
      <c r="I16" s="262"/>
      <c r="J16" s="262"/>
      <c r="K16" s="262"/>
      <c r="L16" s="262"/>
      <c r="M16" s="262"/>
      <c r="N16" s="262"/>
      <c r="O16" s="262"/>
      <c r="P16" s="262"/>
      <c r="Q16" s="262"/>
    </row>
    <row r="17" spans="1:17" ht="21" customHeight="1">
      <c r="A17" s="263">
        <v>11</v>
      </c>
      <c r="B17" s="415" t="str">
        <f>IF(ISBLANK(FIL!E16),"",CONCATENATE(FIL!C16," ",FIL!D16," ",FIL!E16))</f>
        <v/>
      </c>
      <c r="C17" s="416"/>
      <c r="D17" s="259" t="str">
        <f>IF(ISBLANK(FIL!G16),"",(FIL!G16))</f>
        <v/>
      </c>
      <c r="E17" s="265"/>
      <c r="F17" s="280" t="str">
        <f>IF(ISBLANK(FIL!J16),"",(FIL!J16))</f>
        <v/>
      </c>
      <c r="G17" s="265"/>
      <c r="H17" s="266"/>
      <c r="I17" s="262"/>
      <c r="J17" s="262"/>
      <c r="K17" s="262"/>
      <c r="L17" s="262"/>
      <c r="M17" s="262"/>
      <c r="N17" s="262"/>
      <c r="O17" s="262"/>
      <c r="P17" s="262"/>
      <c r="Q17" s="262"/>
    </row>
    <row r="18" spans="1:17" ht="21" customHeight="1">
      <c r="A18" s="263">
        <v>12</v>
      </c>
      <c r="B18" s="415" t="str">
        <f>IF(ISBLANK(FIL!E17),"",CONCATENATE(FIL!C17," ",FIL!D17," ",FIL!E17))</f>
        <v/>
      </c>
      <c r="C18" s="416"/>
      <c r="D18" s="259" t="str">
        <f>IF(ISBLANK(FIL!G17),"",(FIL!G17))</f>
        <v/>
      </c>
      <c r="E18" s="265"/>
      <c r="F18" s="280" t="str">
        <f>IF(ISBLANK(FIL!J17),"",(FIL!J17))</f>
        <v/>
      </c>
      <c r="G18" s="265"/>
      <c r="H18" s="266"/>
      <c r="I18" s="262"/>
      <c r="J18" s="262"/>
      <c r="K18" s="262"/>
      <c r="L18" s="262"/>
      <c r="M18" s="262"/>
      <c r="N18" s="262"/>
      <c r="O18" s="262"/>
      <c r="P18" s="262"/>
      <c r="Q18" s="262"/>
    </row>
    <row r="19" spans="1:17" ht="21" customHeight="1">
      <c r="A19" s="263">
        <v>13</v>
      </c>
      <c r="B19" s="415" t="str">
        <f>IF(ISBLANK(FIL!E18),"",CONCATENATE(FIL!C18," ",FIL!D18," ",FIL!E18))</f>
        <v/>
      </c>
      <c r="C19" s="416"/>
      <c r="D19" s="259" t="str">
        <f>IF(ISBLANK(FIL!G18),"",(FIL!G18))</f>
        <v/>
      </c>
      <c r="E19" s="265"/>
      <c r="F19" s="280" t="str">
        <f>IF(ISBLANK(FIL!J18),"",(FIL!J18))</f>
        <v/>
      </c>
      <c r="G19" s="265"/>
      <c r="H19" s="266"/>
      <c r="I19" s="262"/>
      <c r="J19" s="262"/>
      <c r="K19" s="262"/>
      <c r="L19" s="262"/>
      <c r="M19" s="262"/>
      <c r="N19" s="262"/>
      <c r="O19" s="262"/>
      <c r="P19" s="262"/>
      <c r="Q19" s="262"/>
    </row>
    <row r="20" spans="1:17" ht="21" customHeight="1">
      <c r="A20" s="263">
        <v>14</v>
      </c>
      <c r="B20" s="415" t="str">
        <f>IF(ISBLANK(FIL!E19),"",CONCATENATE(FIL!C19," ",FIL!D19," ",FIL!E19))</f>
        <v/>
      </c>
      <c r="C20" s="416"/>
      <c r="D20" s="259" t="str">
        <f>IF(ISBLANK(FIL!G19),"",(FIL!G19))</f>
        <v/>
      </c>
      <c r="E20" s="265"/>
      <c r="F20" s="280" t="str">
        <f>IF(ISBLANK(FIL!J19),"",(FIL!J19))</f>
        <v/>
      </c>
      <c r="G20" s="265"/>
      <c r="H20" s="266"/>
      <c r="I20" s="262"/>
      <c r="J20" s="262"/>
      <c r="K20" s="262"/>
      <c r="L20" s="262"/>
      <c r="M20" s="262"/>
      <c r="N20" s="262"/>
      <c r="O20" s="262"/>
      <c r="P20" s="262"/>
      <c r="Q20" s="262"/>
    </row>
    <row r="21" spans="1:17" ht="21" customHeight="1">
      <c r="A21" s="263">
        <v>15</v>
      </c>
      <c r="B21" s="415" t="str">
        <f>IF(ISBLANK(FIL!E20),"",CONCATENATE(FIL!C20," ",FIL!D20," ",FIL!E20))</f>
        <v/>
      </c>
      <c r="C21" s="416"/>
      <c r="D21" s="259" t="str">
        <f>IF(ISBLANK(FIL!G20),"",(FIL!G20))</f>
        <v/>
      </c>
      <c r="E21" s="265"/>
      <c r="F21" s="280" t="str">
        <f>IF(ISBLANK(FIL!J20),"",(FIL!J20))</f>
        <v/>
      </c>
      <c r="G21" s="265"/>
      <c r="H21" s="266"/>
      <c r="I21" s="262"/>
      <c r="J21" s="262"/>
      <c r="K21" s="262"/>
      <c r="L21" s="262"/>
      <c r="M21" s="262"/>
      <c r="N21" s="262"/>
      <c r="O21" s="262"/>
      <c r="P21" s="262"/>
      <c r="Q21" s="262"/>
    </row>
    <row r="22" spans="1:17" ht="21" customHeight="1">
      <c r="A22" s="263">
        <v>16</v>
      </c>
      <c r="B22" s="415" t="str">
        <f>IF(ISBLANK(FIL!E21),"",CONCATENATE(FIL!C21," ",FIL!D21," ",FIL!E21))</f>
        <v/>
      </c>
      <c r="C22" s="416"/>
      <c r="D22" s="259" t="str">
        <f>IF(ISBLANK(FIL!G21),"",(FIL!G21))</f>
        <v/>
      </c>
      <c r="E22" s="265"/>
      <c r="F22" s="280" t="str">
        <f>IF(ISBLANK(FIL!J21),"",(FIL!J21))</f>
        <v/>
      </c>
      <c r="G22" s="265"/>
      <c r="H22" s="266"/>
      <c r="I22" s="262"/>
      <c r="J22" s="262"/>
      <c r="K22" s="262"/>
      <c r="L22" s="262"/>
      <c r="M22" s="262"/>
      <c r="N22" s="262"/>
      <c r="O22" s="262"/>
      <c r="P22" s="262"/>
      <c r="Q22" s="262"/>
    </row>
    <row r="23" spans="1:17" ht="21" customHeight="1">
      <c r="A23" s="263">
        <v>17</v>
      </c>
      <c r="B23" s="415" t="str">
        <f>IF(ISBLANK(FIL!E22),"",CONCATENATE(FIL!C22," ",FIL!D22," ",FIL!E22))</f>
        <v/>
      </c>
      <c r="C23" s="416"/>
      <c r="D23" s="259" t="str">
        <f>IF(ISBLANK(FIL!G22),"",(FIL!G22))</f>
        <v/>
      </c>
      <c r="E23" s="265"/>
      <c r="F23" s="280" t="str">
        <f>IF(ISBLANK(FIL!J22),"",(FIL!J22))</f>
        <v/>
      </c>
      <c r="G23" s="265"/>
      <c r="H23" s="266"/>
      <c r="I23" s="262"/>
      <c r="J23" s="262"/>
      <c r="K23" s="262"/>
      <c r="L23" s="262"/>
      <c r="M23" s="262"/>
      <c r="N23" s="262"/>
      <c r="O23" s="262"/>
      <c r="P23" s="262"/>
      <c r="Q23" s="262"/>
    </row>
    <row r="24" spans="1:17" ht="21" customHeight="1">
      <c r="A24" s="263">
        <v>18</v>
      </c>
      <c r="B24" s="415" t="str">
        <f>IF(ISBLANK(FIL!E23),"",CONCATENATE(FIL!C23," ",FIL!D23," ",FIL!E23))</f>
        <v/>
      </c>
      <c r="C24" s="416"/>
      <c r="D24" s="259" t="str">
        <f>IF(ISBLANK(FIL!G23),"",(FIL!G23))</f>
        <v/>
      </c>
      <c r="E24" s="265"/>
      <c r="F24" s="280" t="str">
        <f>IF(ISBLANK(FIL!J23),"",(FIL!J23))</f>
        <v/>
      </c>
      <c r="G24" s="265"/>
      <c r="H24" s="266"/>
      <c r="I24" s="262"/>
      <c r="J24" s="262"/>
      <c r="K24" s="262"/>
      <c r="L24" s="262"/>
      <c r="M24" s="262"/>
      <c r="N24" s="262"/>
      <c r="O24" s="262"/>
      <c r="P24" s="262"/>
      <c r="Q24" s="262"/>
    </row>
    <row r="25" spans="1:17" ht="21" customHeight="1">
      <c r="A25" s="263">
        <v>19</v>
      </c>
      <c r="B25" s="415" t="str">
        <f>IF(ISBLANK(FIL!E24),"",CONCATENATE(FIL!C24," ",FIL!D24," ",FIL!E24))</f>
        <v/>
      </c>
      <c r="C25" s="416"/>
      <c r="D25" s="259" t="str">
        <f>IF(ISBLANK(FIL!G24),"",(FIL!G24))</f>
        <v/>
      </c>
      <c r="E25" s="265"/>
      <c r="F25" s="280" t="str">
        <f>IF(ISBLANK(FIL!J24),"",(FIL!J24))</f>
        <v/>
      </c>
      <c r="G25" s="265"/>
      <c r="H25" s="266"/>
      <c r="I25" s="262"/>
      <c r="J25" s="262"/>
      <c r="K25" s="262"/>
      <c r="L25" s="262"/>
      <c r="M25" s="262"/>
      <c r="N25" s="262"/>
      <c r="O25" s="262"/>
      <c r="P25" s="262"/>
      <c r="Q25" s="262"/>
    </row>
    <row r="26" spans="1:17" ht="21" customHeight="1">
      <c r="A26" s="263">
        <v>20</v>
      </c>
      <c r="B26" s="415" t="str">
        <f>IF(ISBLANK(FIL!E25),"",CONCATENATE(FIL!C25," ",FIL!D25," ",FIL!E25))</f>
        <v/>
      </c>
      <c r="C26" s="416"/>
      <c r="D26" s="259" t="str">
        <f>IF(ISBLANK(FIL!G25),"",(FIL!G25))</f>
        <v/>
      </c>
      <c r="E26" s="265"/>
      <c r="F26" s="280" t="str">
        <f>IF(ISBLANK(FIL!J25),"",(FIL!J25))</f>
        <v/>
      </c>
      <c r="G26" s="265"/>
      <c r="H26" s="266"/>
      <c r="I26" s="262"/>
      <c r="J26" s="262"/>
      <c r="K26" s="262"/>
      <c r="L26" s="262"/>
      <c r="M26" s="262"/>
      <c r="N26" s="262"/>
      <c r="O26" s="262"/>
      <c r="P26" s="262"/>
      <c r="Q26" s="262"/>
    </row>
    <row r="27" spans="1:17" ht="21" customHeight="1">
      <c r="A27" s="263">
        <v>21</v>
      </c>
      <c r="B27" s="415" t="str">
        <f>IF(ISBLANK(FIL!E26),"",CONCATENATE(FIL!C26," ",FIL!D26," ",FIL!E26))</f>
        <v/>
      </c>
      <c r="C27" s="416"/>
      <c r="D27" s="259" t="str">
        <f>IF(ISBLANK(FIL!G26),"",(FIL!G26))</f>
        <v/>
      </c>
      <c r="E27" s="265"/>
      <c r="F27" s="280" t="str">
        <f>IF(ISBLANK(FIL!J26),"",(FIL!J26))</f>
        <v/>
      </c>
      <c r="G27" s="265"/>
      <c r="H27" s="266"/>
      <c r="I27" s="262"/>
      <c r="J27" s="262"/>
      <c r="K27" s="262"/>
      <c r="L27" s="262"/>
      <c r="M27" s="262"/>
      <c r="N27" s="262"/>
      <c r="O27" s="262"/>
      <c r="P27" s="262"/>
      <c r="Q27" s="262"/>
    </row>
    <row r="28" spans="1:17" ht="21" customHeight="1">
      <c r="A28" s="263">
        <v>22</v>
      </c>
      <c r="B28" s="415" t="str">
        <f>IF(ISBLANK(FIL!E27),"",CONCATENATE(FIL!C27," ",FIL!D27," ",FIL!E27))</f>
        <v/>
      </c>
      <c r="C28" s="416"/>
      <c r="D28" s="259" t="str">
        <f>IF(ISBLANK(FIL!G27),"",(FIL!G27))</f>
        <v/>
      </c>
      <c r="E28" s="265"/>
      <c r="F28" s="280" t="str">
        <f>IF(ISBLANK(FIL!J27),"",(FIL!J27))</f>
        <v/>
      </c>
      <c r="G28" s="265"/>
      <c r="H28" s="266"/>
      <c r="I28" s="262"/>
      <c r="J28" s="262"/>
      <c r="K28" s="262"/>
      <c r="L28" s="262"/>
      <c r="M28" s="262"/>
      <c r="N28" s="262"/>
      <c r="O28" s="262"/>
      <c r="P28" s="262"/>
      <c r="Q28" s="262"/>
    </row>
    <row r="29" spans="1:17" ht="21" customHeight="1">
      <c r="A29" s="263">
        <v>23</v>
      </c>
      <c r="B29" s="415" t="str">
        <f>IF(ISBLANK(FIL!E28),"",CONCATENATE(FIL!C28," ",FIL!D28," ",FIL!E28))</f>
        <v/>
      </c>
      <c r="C29" s="416"/>
      <c r="D29" s="259" t="str">
        <f>IF(ISBLANK(FIL!G28),"",(FIL!G28))</f>
        <v/>
      </c>
      <c r="E29" s="265"/>
      <c r="F29" s="280" t="str">
        <f>IF(ISBLANK(FIL!J28),"",(FIL!J28))</f>
        <v/>
      </c>
      <c r="G29" s="265"/>
      <c r="H29" s="266"/>
      <c r="I29" s="262"/>
      <c r="J29" s="262"/>
      <c r="K29" s="262"/>
      <c r="L29" s="262"/>
      <c r="M29" s="262"/>
      <c r="N29" s="262"/>
      <c r="O29" s="262"/>
      <c r="P29" s="262"/>
      <c r="Q29" s="262"/>
    </row>
    <row r="30" spans="1:17" ht="21" customHeight="1">
      <c r="A30" s="263">
        <v>24</v>
      </c>
      <c r="B30" s="415" t="str">
        <f>IF(ISBLANK(FIL!E29),"",CONCATENATE(FIL!C29," ",FIL!D29," ",FIL!E29))</f>
        <v/>
      </c>
      <c r="C30" s="416"/>
      <c r="D30" s="259" t="str">
        <f>IF(ISBLANK(FIL!G29),"",(FIL!G29))</f>
        <v/>
      </c>
      <c r="E30" s="265"/>
      <c r="F30" s="280" t="str">
        <f>IF(ISBLANK(FIL!J29),"",(FIL!J29))</f>
        <v/>
      </c>
      <c r="G30" s="265"/>
      <c r="H30" s="266"/>
      <c r="I30" s="262"/>
      <c r="J30" s="262"/>
      <c r="K30" s="262"/>
      <c r="L30" s="262"/>
      <c r="M30" s="262"/>
      <c r="N30" s="262"/>
      <c r="O30" s="262"/>
      <c r="P30" s="262"/>
      <c r="Q30" s="262"/>
    </row>
    <row r="31" spans="1:17" ht="21" customHeight="1">
      <c r="A31" s="263">
        <v>25</v>
      </c>
      <c r="B31" s="415" t="str">
        <f>IF(ISBLANK(FIL!E30),"",CONCATENATE(FIL!C30," ",FIL!D30," ",FIL!E30))</f>
        <v/>
      </c>
      <c r="C31" s="416"/>
      <c r="D31" s="259" t="str">
        <f>IF(ISBLANK(FIL!G30),"",(FIL!G30))</f>
        <v/>
      </c>
      <c r="E31" s="265"/>
      <c r="F31" s="280" t="str">
        <f>IF(ISBLANK(FIL!J30),"",(FIL!J30))</f>
        <v/>
      </c>
      <c r="G31" s="265"/>
      <c r="H31" s="266"/>
      <c r="I31" s="262"/>
      <c r="J31" s="262"/>
      <c r="K31" s="262"/>
      <c r="L31" s="262"/>
      <c r="M31" s="262"/>
      <c r="N31" s="262"/>
      <c r="O31" s="262"/>
      <c r="P31" s="262"/>
      <c r="Q31" s="262"/>
    </row>
    <row r="32" spans="1:17" ht="21" customHeight="1">
      <c r="A32" s="263">
        <v>26</v>
      </c>
      <c r="B32" s="415" t="str">
        <f>IF(ISBLANK(FIL!E31),"",CONCATENATE(FIL!C31," ",FIL!D31," ",FIL!E31))</f>
        <v/>
      </c>
      <c r="C32" s="416"/>
      <c r="D32" s="259" t="str">
        <f>IF(ISBLANK(FIL!G31),"",(FIL!G31))</f>
        <v/>
      </c>
      <c r="E32" s="265"/>
      <c r="F32" s="280" t="str">
        <f>IF(ISBLANK(FIL!J31),"",(FIL!J31))</f>
        <v/>
      </c>
      <c r="G32" s="265"/>
      <c r="H32" s="266"/>
      <c r="I32" s="262"/>
      <c r="J32" s="262"/>
      <c r="K32" s="262"/>
      <c r="L32" s="262"/>
      <c r="M32" s="262"/>
      <c r="N32" s="262"/>
      <c r="O32" s="262"/>
      <c r="P32" s="262"/>
      <c r="Q32" s="262"/>
    </row>
    <row r="33" spans="1:17" ht="21" customHeight="1">
      <c r="A33" s="263">
        <v>27</v>
      </c>
      <c r="B33" s="415" t="str">
        <f>IF(ISBLANK(FIL!E32),"",CONCATENATE(FIL!C32," ",FIL!D32," ",FIL!E32))</f>
        <v/>
      </c>
      <c r="C33" s="416"/>
      <c r="D33" s="259" t="str">
        <f>IF(ISBLANK(FIL!G32),"",(FIL!G32))</f>
        <v/>
      </c>
      <c r="E33" s="265"/>
      <c r="F33" s="280" t="str">
        <f>IF(ISBLANK(FIL!J32),"",(FIL!J32))</f>
        <v/>
      </c>
      <c r="G33" s="265"/>
      <c r="H33" s="266"/>
      <c r="I33" s="262"/>
      <c r="J33" s="262"/>
      <c r="K33" s="262"/>
      <c r="L33" s="262"/>
      <c r="M33" s="262"/>
      <c r="N33" s="262"/>
      <c r="O33" s="262"/>
      <c r="P33" s="262"/>
      <c r="Q33" s="262"/>
    </row>
    <row r="34" spans="1:17" ht="21" customHeight="1">
      <c r="A34" s="263">
        <v>28</v>
      </c>
      <c r="B34" s="415" t="str">
        <f>IF(ISBLANK(FIL!E33),"",CONCATENATE(FIL!C33," ",FIL!D33," ",FIL!E33))</f>
        <v/>
      </c>
      <c r="C34" s="416"/>
      <c r="D34" s="259" t="str">
        <f>IF(ISBLANK(FIL!G33),"",(FIL!G33))</f>
        <v/>
      </c>
      <c r="E34" s="265"/>
      <c r="F34" s="280" t="str">
        <f>IF(ISBLANK(FIL!J33),"",(FIL!J33))</f>
        <v/>
      </c>
      <c r="G34" s="265"/>
      <c r="H34" s="266"/>
      <c r="I34" s="262"/>
      <c r="J34" s="262"/>
      <c r="K34" s="262"/>
      <c r="L34" s="262"/>
      <c r="M34" s="262"/>
      <c r="N34" s="262"/>
      <c r="O34" s="262"/>
      <c r="P34" s="262"/>
      <c r="Q34" s="262"/>
    </row>
    <row r="35" spans="1:17" ht="21" customHeight="1">
      <c r="A35" s="263">
        <v>29</v>
      </c>
      <c r="B35" s="415" t="str">
        <f>IF(ISBLANK(FIL!E34),"",CONCATENATE(FIL!C34," ",FIL!D34," ",FIL!E34))</f>
        <v/>
      </c>
      <c r="C35" s="416"/>
      <c r="D35" s="259" t="str">
        <f>IF(ISBLANK(FIL!G34),"",(FIL!G34))</f>
        <v/>
      </c>
      <c r="E35" s="265"/>
      <c r="F35" s="280" t="str">
        <f>IF(ISBLANK(FIL!J34),"",(FIL!J34))</f>
        <v/>
      </c>
      <c r="G35" s="265"/>
      <c r="H35" s="266"/>
      <c r="I35" s="262"/>
      <c r="J35" s="262"/>
      <c r="K35" s="262"/>
      <c r="L35" s="262"/>
      <c r="M35" s="262"/>
      <c r="N35" s="262"/>
      <c r="O35" s="262"/>
      <c r="P35" s="262"/>
      <c r="Q35" s="262"/>
    </row>
    <row r="36" spans="1:17" ht="21" customHeight="1">
      <c r="A36" s="263">
        <v>30</v>
      </c>
      <c r="B36" s="415" t="str">
        <f>IF(ISBLANK(FIL!E35),"",CONCATENATE(FIL!C35," ",FIL!D35," ",FIL!E35))</f>
        <v/>
      </c>
      <c r="C36" s="416"/>
      <c r="D36" s="259" t="str">
        <f>IF(ISBLANK(FIL!G35),"",(FIL!G35))</f>
        <v/>
      </c>
      <c r="E36" s="265"/>
      <c r="F36" s="280" t="str">
        <f>IF(ISBLANK(FIL!J35),"",(FIL!J35))</f>
        <v/>
      </c>
      <c r="G36" s="265"/>
      <c r="H36" s="266"/>
      <c r="I36" s="262"/>
      <c r="J36" s="262"/>
      <c r="K36" s="262"/>
      <c r="L36" s="262"/>
      <c r="M36" s="262"/>
      <c r="N36" s="262"/>
      <c r="O36" s="262"/>
      <c r="P36" s="262"/>
      <c r="Q36" s="262"/>
    </row>
    <row r="37" spans="1:17" ht="21" customHeight="1">
      <c r="A37" s="263">
        <v>31</v>
      </c>
      <c r="B37" s="415" t="str">
        <f>IF(ISBLANK(FIL!E36),"",CONCATENATE(FIL!C36," ",FIL!D36," ",FIL!E36))</f>
        <v/>
      </c>
      <c r="C37" s="416"/>
      <c r="D37" s="259" t="str">
        <f>IF(ISBLANK(FIL!G36),"",(FIL!G36))</f>
        <v/>
      </c>
      <c r="E37" s="265"/>
      <c r="F37" s="280" t="str">
        <f>IF(ISBLANK(FIL!J36),"",(FIL!J36))</f>
        <v/>
      </c>
      <c r="G37" s="265"/>
      <c r="H37" s="266"/>
      <c r="I37" s="262"/>
      <c r="J37" s="262"/>
      <c r="K37" s="262"/>
      <c r="L37" s="262"/>
      <c r="M37" s="262"/>
      <c r="N37" s="262"/>
      <c r="O37" s="262"/>
      <c r="P37" s="262"/>
      <c r="Q37" s="262"/>
    </row>
    <row r="38" spans="1:17" ht="21" customHeight="1">
      <c r="A38" s="263">
        <v>32</v>
      </c>
      <c r="B38" s="415" t="str">
        <f>IF(ISBLANK(FIL!E37),"",CONCATENATE(FIL!C37," ",FIL!D37," ",FIL!E37))</f>
        <v/>
      </c>
      <c r="C38" s="416"/>
      <c r="D38" s="259" t="str">
        <f>IF(ISBLANK(FIL!G37),"",(FIL!G37))</f>
        <v/>
      </c>
      <c r="E38" s="265"/>
      <c r="F38" s="280" t="str">
        <f>IF(ISBLANK(FIL!J37),"",(FIL!J37))</f>
        <v/>
      </c>
      <c r="G38" s="265"/>
      <c r="H38" s="266"/>
      <c r="I38" s="262"/>
      <c r="J38" s="262"/>
      <c r="K38" s="262"/>
      <c r="L38" s="262"/>
      <c r="M38" s="262"/>
      <c r="N38" s="262"/>
      <c r="O38" s="262"/>
      <c r="P38" s="262"/>
      <c r="Q38" s="262"/>
    </row>
    <row r="39" spans="1:17" ht="21" customHeight="1">
      <c r="A39" s="263">
        <v>33</v>
      </c>
      <c r="B39" s="415" t="str">
        <f>IF(ISBLANK(FIL!E38),"",CONCATENATE(FIL!C38," ",FIL!D38," ",FIL!E38))</f>
        <v/>
      </c>
      <c r="C39" s="416"/>
      <c r="D39" s="259" t="str">
        <f>IF(ISBLANK(FIL!G38),"",(FIL!G38))</f>
        <v/>
      </c>
      <c r="E39" s="265"/>
      <c r="F39" s="280" t="str">
        <f>IF(ISBLANK(FIL!J38),"",(FIL!J38))</f>
        <v/>
      </c>
      <c r="G39" s="265"/>
      <c r="H39" s="266"/>
      <c r="I39" s="262"/>
      <c r="J39" s="262"/>
      <c r="K39" s="262"/>
      <c r="L39" s="262"/>
      <c r="M39" s="262"/>
      <c r="N39" s="262"/>
      <c r="O39" s="262"/>
      <c r="P39" s="262"/>
      <c r="Q39" s="262"/>
    </row>
    <row r="40" spans="1:17" ht="21" customHeight="1">
      <c r="A40" s="263">
        <v>34</v>
      </c>
      <c r="B40" s="415" t="str">
        <f>IF(ISBLANK(FIL!E39),"",CONCATENATE(FIL!C39," ",FIL!D39," ",FIL!E39))</f>
        <v/>
      </c>
      <c r="C40" s="416"/>
      <c r="D40" s="259" t="str">
        <f>IF(ISBLANK(FIL!G39),"",(FIL!G39))</f>
        <v/>
      </c>
      <c r="E40" s="265"/>
      <c r="F40" s="280" t="str">
        <f>IF(ISBLANK(FIL!J39),"",(FIL!J39))</f>
        <v/>
      </c>
      <c r="G40" s="265"/>
      <c r="H40" s="266"/>
      <c r="I40" s="262"/>
      <c r="J40" s="262"/>
      <c r="K40" s="262"/>
      <c r="L40" s="262"/>
      <c r="M40" s="262"/>
      <c r="N40" s="262"/>
      <c r="O40" s="262"/>
      <c r="P40" s="262"/>
      <c r="Q40" s="262"/>
    </row>
    <row r="41" spans="1:17" ht="21" customHeight="1">
      <c r="A41" s="263">
        <v>35</v>
      </c>
      <c r="B41" s="415" t="str">
        <f>IF(ISBLANK(FIL!E40),"",CONCATENATE(FIL!C40," ",FIL!D40," ",FIL!E40))</f>
        <v/>
      </c>
      <c r="C41" s="416"/>
      <c r="D41" s="259" t="str">
        <f>IF(ISBLANK(FIL!G40),"",(FIL!G40))</f>
        <v/>
      </c>
      <c r="E41" s="265"/>
      <c r="F41" s="280" t="str">
        <f>IF(ISBLANK(FIL!J40),"",(FIL!J40))</f>
        <v/>
      </c>
      <c r="G41" s="265"/>
      <c r="H41" s="266"/>
      <c r="I41" s="262"/>
      <c r="J41" s="262"/>
      <c r="K41" s="262"/>
      <c r="L41" s="262"/>
      <c r="M41" s="262"/>
      <c r="N41" s="262"/>
      <c r="O41" s="262"/>
      <c r="P41" s="262"/>
      <c r="Q41" s="262"/>
    </row>
    <row r="42" spans="1:17" ht="21" customHeight="1">
      <c r="A42" s="263">
        <v>36</v>
      </c>
      <c r="B42" s="415" t="str">
        <f>IF(ISBLANK(FIL!E41),"",CONCATENATE(FIL!C41," ",FIL!D41," ",FIL!E41))</f>
        <v/>
      </c>
      <c r="C42" s="416"/>
      <c r="D42" s="259" t="str">
        <f>IF(ISBLANK(FIL!G41),"",(FIL!G41))</f>
        <v/>
      </c>
      <c r="E42" s="265"/>
      <c r="F42" s="280" t="str">
        <f>IF(ISBLANK(FIL!J41),"",(FIL!J41))</f>
        <v/>
      </c>
      <c r="G42" s="265"/>
      <c r="H42" s="266"/>
      <c r="I42" s="262"/>
      <c r="J42" s="262"/>
      <c r="K42" s="262"/>
      <c r="L42" s="262"/>
      <c r="M42" s="262"/>
      <c r="N42" s="262"/>
      <c r="O42" s="262"/>
      <c r="P42" s="262"/>
      <c r="Q42" s="262"/>
    </row>
    <row r="43" spans="1:17" ht="21" customHeight="1">
      <c r="A43" s="263">
        <v>37</v>
      </c>
      <c r="B43" s="415" t="str">
        <f>IF(ISBLANK(FIL!E42),"",CONCATENATE(FIL!C42," ",FIL!D42," ",FIL!E42))</f>
        <v/>
      </c>
      <c r="C43" s="416"/>
      <c r="D43" s="259" t="str">
        <f>IF(ISBLANK(FIL!G42),"",(FIL!G42))</f>
        <v/>
      </c>
      <c r="E43" s="265"/>
      <c r="F43" s="280" t="str">
        <f>IF(ISBLANK(FIL!J42),"",(FIL!J42))</f>
        <v/>
      </c>
      <c r="G43" s="265"/>
      <c r="H43" s="266"/>
      <c r="I43" s="262"/>
      <c r="J43" s="262"/>
      <c r="K43" s="262"/>
      <c r="L43" s="262"/>
      <c r="M43" s="262"/>
      <c r="N43" s="262"/>
      <c r="O43" s="262"/>
      <c r="P43" s="262"/>
      <c r="Q43" s="262"/>
    </row>
    <row r="44" spans="1:17" ht="21" customHeight="1">
      <c r="A44" s="263">
        <v>38</v>
      </c>
      <c r="B44" s="415" t="str">
        <f>IF(ISBLANK(FIL!E43),"",CONCATENATE(FIL!C43," ",FIL!D43," ",FIL!E43))</f>
        <v/>
      </c>
      <c r="C44" s="416"/>
      <c r="D44" s="259" t="str">
        <f>IF(ISBLANK(FIL!G43),"",(FIL!G43))</f>
        <v/>
      </c>
      <c r="E44" s="265"/>
      <c r="F44" s="280" t="str">
        <f>IF(ISBLANK(FIL!J43),"",(FIL!J43))</f>
        <v/>
      </c>
      <c r="G44" s="265"/>
      <c r="H44" s="266"/>
      <c r="I44" s="262"/>
      <c r="J44" s="262"/>
      <c r="K44" s="262"/>
      <c r="L44" s="262"/>
      <c r="M44" s="262"/>
      <c r="N44" s="262"/>
      <c r="O44" s="262"/>
      <c r="P44" s="262"/>
      <c r="Q44" s="262"/>
    </row>
    <row r="45" spans="1:17" ht="21" customHeight="1">
      <c r="A45" s="263">
        <v>39</v>
      </c>
      <c r="B45" s="415" t="str">
        <f>IF(ISBLANK(FIL!E44),"",CONCATENATE(FIL!C44," ",FIL!D44," ",FIL!E44))</f>
        <v/>
      </c>
      <c r="C45" s="416"/>
      <c r="D45" s="259" t="str">
        <f>IF(ISBLANK(FIL!G44),"",(FIL!G44))</f>
        <v/>
      </c>
      <c r="E45" s="265"/>
      <c r="F45" s="280" t="str">
        <f>IF(ISBLANK(FIL!J44),"",(FIL!J44))</f>
        <v/>
      </c>
      <c r="G45" s="265"/>
      <c r="H45" s="266"/>
      <c r="I45" s="262"/>
      <c r="J45" s="262"/>
      <c r="K45" s="262"/>
      <c r="L45" s="262"/>
      <c r="M45" s="262"/>
      <c r="N45" s="262"/>
      <c r="O45" s="262"/>
      <c r="P45" s="262"/>
      <c r="Q45" s="262"/>
    </row>
    <row r="46" spans="1:17" ht="21" customHeight="1">
      <c r="A46" s="263">
        <v>40</v>
      </c>
      <c r="B46" s="415" t="str">
        <f>IF(ISBLANK(FIL!E45),"",CONCATENATE(FIL!C45," ",FIL!D45," ",FIL!E45))</f>
        <v/>
      </c>
      <c r="C46" s="416"/>
      <c r="D46" s="259" t="str">
        <f>IF(ISBLANK(FIL!G45),"",(FIL!G45))</f>
        <v/>
      </c>
      <c r="E46" s="265"/>
      <c r="F46" s="280" t="str">
        <f>IF(ISBLANK(FIL!J45),"",(FIL!J45))</f>
        <v/>
      </c>
      <c r="G46" s="265"/>
      <c r="H46" s="266"/>
      <c r="I46" s="262"/>
      <c r="J46" s="262"/>
      <c r="K46" s="262"/>
      <c r="L46" s="262"/>
      <c r="M46" s="262"/>
      <c r="N46" s="262"/>
      <c r="O46" s="262"/>
      <c r="P46" s="262"/>
      <c r="Q46" s="262"/>
    </row>
    <row r="47" spans="1:17" ht="21" customHeight="1">
      <c r="A47" s="263">
        <v>41</v>
      </c>
      <c r="B47" s="415" t="str">
        <f>IF(ISBLANK(FIL!E46),"",CONCATENATE(FIL!C46," ",FIL!D46," ",FIL!E46))</f>
        <v/>
      </c>
      <c r="C47" s="416"/>
      <c r="D47" s="259" t="str">
        <f>IF(ISBLANK(FIL!G46),"",(FIL!G46))</f>
        <v/>
      </c>
      <c r="E47" s="265"/>
      <c r="F47" s="280" t="str">
        <f>IF(ISBLANK(FIL!J46),"",(FIL!J46))</f>
        <v/>
      </c>
      <c r="G47" s="265"/>
      <c r="H47" s="266"/>
      <c r="I47" s="262"/>
      <c r="J47" s="262"/>
      <c r="K47" s="262"/>
      <c r="L47" s="262"/>
      <c r="M47" s="262"/>
      <c r="N47" s="262"/>
      <c r="O47" s="262"/>
      <c r="P47" s="262"/>
      <c r="Q47" s="262"/>
    </row>
    <row r="48" spans="1:17" ht="21" customHeight="1">
      <c r="A48" s="263">
        <v>42</v>
      </c>
      <c r="B48" s="415" t="str">
        <f>IF(ISBLANK(FIL!E47),"",CONCATENATE(FIL!C47," ",FIL!D47," ",FIL!E47))</f>
        <v/>
      </c>
      <c r="C48" s="416"/>
      <c r="D48" s="259" t="str">
        <f>IF(ISBLANK(FIL!G47),"",(FIL!G47))</f>
        <v/>
      </c>
      <c r="E48" s="265"/>
      <c r="F48" s="280" t="str">
        <f>IF(ISBLANK(FIL!J47),"",(FIL!J47))</f>
        <v/>
      </c>
      <c r="G48" s="265"/>
      <c r="H48" s="266"/>
      <c r="I48" s="262"/>
      <c r="J48" s="262"/>
      <c r="K48" s="262"/>
      <c r="L48" s="262"/>
      <c r="M48" s="262"/>
      <c r="N48" s="262"/>
      <c r="O48" s="262"/>
      <c r="P48" s="262"/>
      <c r="Q48" s="262"/>
    </row>
    <row r="49" spans="1:17" ht="21" customHeight="1">
      <c r="A49" s="263">
        <v>43</v>
      </c>
      <c r="B49" s="415" t="str">
        <f>IF(ISBLANK(FIL!E48),"",CONCATENATE(FIL!C48," ",FIL!D48," ",FIL!E48))</f>
        <v/>
      </c>
      <c r="C49" s="416"/>
      <c r="D49" s="259" t="str">
        <f>IF(ISBLANK(FIL!G48),"",(FIL!G48))</f>
        <v/>
      </c>
      <c r="E49" s="265"/>
      <c r="F49" s="280" t="str">
        <f>IF(ISBLANK(FIL!J48),"",(FIL!J48))</f>
        <v/>
      </c>
      <c r="G49" s="265"/>
      <c r="H49" s="266"/>
      <c r="I49" s="262"/>
      <c r="J49" s="262"/>
      <c r="K49" s="262"/>
      <c r="L49" s="262"/>
      <c r="M49" s="262"/>
      <c r="N49" s="262"/>
      <c r="O49" s="262"/>
      <c r="P49" s="262"/>
      <c r="Q49" s="262"/>
    </row>
    <row r="50" spans="1:17" ht="21" customHeight="1">
      <c r="A50" s="263">
        <v>44</v>
      </c>
      <c r="B50" s="415" t="str">
        <f>IF(ISBLANK(FIL!E49),"",CONCATENATE(FIL!C49," ",FIL!D49," ",FIL!E49))</f>
        <v/>
      </c>
      <c r="C50" s="416"/>
      <c r="D50" s="259" t="str">
        <f>IF(ISBLANK(FIL!G49),"",(FIL!G49))</f>
        <v/>
      </c>
      <c r="E50" s="265"/>
      <c r="F50" s="280" t="str">
        <f>IF(ISBLANK(FIL!J49),"",(FIL!J49))</f>
        <v/>
      </c>
      <c r="G50" s="265"/>
      <c r="H50" s="266"/>
      <c r="I50" s="262"/>
      <c r="J50" s="262"/>
      <c r="K50" s="262"/>
      <c r="L50" s="262"/>
      <c r="M50" s="262"/>
      <c r="N50" s="262"/>
      <c r="O50" s="262"/>
      <c r="P50" s="262"/>
      <c r="Q50" s="262"/>
    </row>
    <row r="51" spans="1:17" ht="21" customHeight="1">
      <c r="A51" s="263">
        <v>45</v>
      </c>
      <c r="B51" s="415" t="str">
        <f>IF(ISBLANK(FIL!E50),"",CONCATENATE(FIL!C50," ",FIL!D50," ",FIL!E50))</f>
        <v/>
      </c>
      <c r="C51" s="416"/>
      <c r="D51" s="259" t="str">
        <f>IF(ISBLANK(FIL!G50),"",(FIL!G50))</f>
        <v/>
      </c>
      <c r="E51" s="265"/>
      <c r="F51" s="280" t="str">
        <f>IF(ISBLANK(FIL!J50),"",(FIL!J50))</f>
        <v/>
      </c>
      <c r="G51" s="265"/>
      <c r="H51" s="266"/>
      <c r="I51" s="262"/>
      <c r="J51" s="262"/>
      <c r="K51" s="262"/>
      <c r="L51" s="262"/>
      <c r="M51" s="262"/>
      <c r="N51" s="262"/>
      <c r="O51" s="262"/>
      <c r="P51" s="262"/>
      <c r="Q51" s="262"/>
    </row>
    <row r="52" spans="1:17" ht="21" customHeight="1">
      <c r="A52" s="263">
        <v>46</v>
      </c>
      <c r="B52" s="415" t="str">
        <f>IF(ISBLANK(FIL!E51),"",CONCATENATE(FIL!C51," ",FIL!D51," ",FIL!E51))</f>
        <v/>
      </c>
      <c r="C52" s="416"/>
      <c r="D52" s="259" t="str">
        <f>IF(ISBLANK(FIL!G51),"",(FIL!G51))</f>
        <v/>
      </c>
      <c r="E52" s="265"/>
      <c r="F52" s="280" t="str">
        <f>IF(ISBLANK(FIL!J51),"",(FIL!J51))</f>
        <v/>
      </c>
      <c r="G52" s="265"/>
      <c r="H52" s="266"/>
      <c r="I52" s="262"/>
      <c r="J52" s="262"/>
      <c r="K52" s="262"/>
      <c r="L52" s="262"/>
      <c r="M52" s="262"/>
      <c r="N52" s="262"/>
      <c r="O52" s="262"/>
      <c r="P52" s="262"/>
      <c r="Q52" s="262"/>
    </row>
    <row r="53" spans="1:17" ht="21" customHeight="1">
      <c r="A53" s="263">
        <v>47</v>
      </c>
      <c r="B53" s="415" t="str">
        <f>IF(ISBLANK(FIL!E52),"",CONCATENATE(FIL!C52," ",FIL!D52," ",FIL!E52))</f>
        <v/>
      </c>
      <c r="C53" s="416"/>
      <c r="D53" s="259" t="str">
        <f>IF(ISBLANK(FIL!G52),"",(FIL!G52))</f>
        <v/>
      </c>
      <c r="E53" s="265"/>
      <c r="F53" s="280" t="str">
        <f>IF(ISBLANK(FIL!J52),"",(FIL!J52))</f>
        <v/>
      </c>
      <c r="G53" s="265"/>
      <c r="H53" s="266"/>
      <c r="I53" s="262"/>
      <c r="J53" s="262"/>
      <c r="K53" s="262"/>
      <c r="L53" s="262"/>
      <c r="M53" s="262"/>
      <c r="N53" s="262"/>
      <c r="O53" s="262"/>
      <c r="P53" s="262"/>
      <c r="Q53" s="262"/>
    </row>
    <row r="54" spans="1:17" ht="21" customHeight="1">
      <c r="A54" s="263">
        <v>48</v>
      </c>
      <c r="B54" s="415" t="str">
        <f>IF(ISBLANK(FIL!E53),"",CONCATENATE(FIL!C53," ",FIL!D53," ",FIL!E53))</f>
        <v/>
      </c>
      <c r="C54" s="416"/>
      <c r="D54" s="259" t="str">
        <f>IF(ISBLANK(FIL!G53),"",(FIL!G53))</f>
        <v/>
      </c>
      <c r="E54" s="265"/>
      <c r="F54" s="280" t="str">
        <f>IF(ISBLANK(FIL!J53),"",(FIL!J53))</f>
        <v/>
      </c>
      <c r="G54" s="265"/>
      <c r="H54" s="266"/>
      <c r="I54" s="262"/>
      <c r="J54" s="262"/>
      <c r="K54" s="262"/>
      <c r="L54" s="262"/>
      <c r="M54" s="262"/>
      <c r="N54" s="262"/>
      <c r="O54" s="262"/>
      <c r="P54" s="262"/>
      <c r="Q54" s="262"/>
    </row>
    <row r="55" spans="1:17" ht="21" customHeight="1">
      <c r="A55" s="263">
        <v>49</v>
      </c>
      <c r="B55" s="415" t="str">
        <f>IF(ISBLANK(FIL!E54),"",CONCATENATE(FIL!C54," ",FIL!D54," ",FIL!E54))</f>
        <v/>
      </c>
      <c r="C55" s="416"/>
      <c r="D55" s="259" t="str">
        <f>IF(ISBLANK(FIL!G54),"",(FIL!G54))</f>
        <v/>
      </c>
      <c r="E55" s="265"/>
      <c r="F55" s="280" t="str">
        <f>IF(ISBLANK(FIL!J54),"",(FIL!J54))</f>
        <v/>
      </c>
      <c r="G55" s="265"/>
      <c r="H55" s="266"/>
      <c r="I55" s="262"/>
      <c r="J55" s="262"/>
      <c r="K55" s="262"/>
      <c r="L55" s="262"/>
      <c r="M55" s="262"/>
      <c r="N55" s="262"/>
      <c r="O55" s="262"/>
      <c r="P55" s="262"/>
      <c r="Q55" s="262"/>
    </row>
    <row r="56" spans="1:17" ht="21" customHeight="1" thickBot="1">
      <c r="A56" s="267">
        <v>50</v>
      </c>
      <c r="B56" s="417" t="str">
        <f>IF(ISBLANK(FIL!E55),"",CONCATENATE(FIL!C55," ",FIL!D55," ",FIL!E55))</f>
        <v/>
      </c>
      <c r="C56" s="418"/>
      <c r="D56" s="268" t="str">
        <f>IF(ISBLANK(FIL!G55),"",(FIL!G55))</f>
        <v/>
      </c>
      <c r="E56" s="269"/>
      <c r="F56" s="281" t="str">
        <f>IF(ISBLANK(FIL!J55),"",(FIL!J55))</f>
        <v/>
      </c>
      <c r="G56" s="269"/>
      <c r="H56" s="270"/>
      <c r="I56" s="262"/>
      <c r="J56" s="262"/>
      <c r="K56" s="262"/>
      <c r="L56" s="262"/>
      <c r="M56" s="262"/>
      <c r="N56" s="262"/>
      <c r="O56" s="262"/>
      <c r="P56" s="262"/>
      <c r="Q56" s="262"/>
    </row>
    <row r="57" spans="1:17" ht="18.75" customHeight="1">
      <c r="A57" s="271"/>
      <c r="B57" s="272"/>
      <c r="C57" s="272"/>
      <c r="D57" s="273"/>
      <c r="E57" s="274"/>
      <c r="F57" s="273"/>
      <c r="G57" s="274"/>
      <c r="H57" s="275"/>
      <c r="I57" s="271"/>
      <c r="J57" s="271"/>
      <c r="K57" s="271"/>
      <c r="L57" s="271"/>
      <c r="M57" s="271"/>
      <c r="N57" s="271"/>
      <c r="O57" s="271"/>
      <c r="P57" s="271"/>
      <c r="Q57" s="271"/>
    </row>
    <row r="58" spans="1:17" ht="18.75" customHeight="1">
      <c r="A58" s="271"/>
      <c r="B58" s="276"/>
      <c r="C58" s="276"/>
      <c r="D58" s="277"/>
      <c r="E58" s="274"/>
      <c r="F58" s="277"/>
      <c r="G58" s="274"/>
      <c r="H58" s="278"/>
      <c r="I58" s="271"/>
      <c r="J58" s="271"/>
      <c r="K58" s="271"/>
      <c r="L58" s="271"/>
      <c r="M58" s="271"/>
      <c r="N58" s="271"/>
      <c r="O58" s="271"/>
      <c r="P58" s="271"/>
      <c r="Q58" s="271"/>
    </row>
    <row r="59" spans="1:17" ht="18.75" customHeight="1">
      <c r="A59" s="271"/>
      <c r="B59" s="276"/>
      <c r="C59" s="276"/>
      <c r="D59" s="277"/>
      <c r="E59" s="274"/>
      <c r="F59" s="277"/>
      <c r="G59" s="274"/>
      <c r="H59" s="278"/>
      <c r="I59" s="271"/>
      <c r="J59" s="271"/>
      <c r="K59" s="271"/>
      <c r="L59" s="271"/>
      <c r="M59" s="271"/>
      <c r="N59" s="271"/>
      <c r="O59" s="271"/>
      <c r="P59" s="271"/>
      <c r="Q59" s="271"/>
    </row>
    <row r="60" spans="1:17" ht="18.75" customHeight="1">
      <c r="A60" s="271"/>
      <c r="B60" s="276"/>
      <c r="C60" s="276"/>
      <c r="D60" s="277"/>
      <c r="E60" s="274"/>
      <c r="F60" s="277"/>
      <c r="G60" s="274"/>
      <c r="H60" s="278"/>
      <c r="I60" s="271"/>
      <c r="J60" s="271"/>
      <c r="K60" s="271"/>
      <c r="L60" s="271"/>
      <c r="M60" s="271"/>
      <c r="N60" s="271"/>
      <c r="O60" s="271"/>
      <c r="P60" s="271"/>
      <c r="Q60" s="271"/>
    </row>
    <row r="61" spans="1:17" ht="18.75" customHeight="1">
      <c r="A61" s="271"/>
      <c r="B61" s="276"/>
      <c r="C61" s="276"/>
      <c r="D61" s="277"/>
      <c r="E61" s="274"/>
      <c r="F61" s="277"/>
      <c r="G61" s="274"/>
      <c r="H61" s="278"/>
      <c r="I61" s="271"/>
      <c r="J61" s="271"/>
      <c r="K61" s="271"/>
      <c r="L61" s="271"/>
      <c r="M61" s="271"/>
      <c r="N61" s="271"/>
      <c r="O61" s="271"/>
      <c r="P61" s="271"/>
      <c r="Q61" s="271"/>
    </row>
    <row r="62" spans="1:17" ht="18.75" customHeight="1">
      <c r="A62" s="271"/>
      <c r="B62" s="276"/>
      <c r="C62" s="276"/>
      <c r="D62" s="277"/>
      <c r="E62" s="274"/>
      <c r="F62" s="277"/>
      <c r="G62" s="274"/>
      <c r="H62" s="278"/>
      <c r="I62" s="271"/>
      <c r="J62" s="271"/>
      <c r="K62" s="271"/>
      <c r="L62" s="271"/>
      <c r="M62" s="271"/>
      <c r="N62" s="271"/>
      <c r="O62" s="271"/>
      <c r="P62" s="271"/>
      <c r="Q62" s="271"/>
    </row>
    <row r="63" spans="1:17" ht="18.75" customHeight="1">
      <c r="A63" s="271"/>
      <c r="B63" s="276"/>
      <c r="C63" s="276"/>
      <c r="D63" s="277"/>
      <c r="E63" s="274"/>
      <c r="F63" s="277"/>
      <c r="G63" s="274"/>
      <c r="H63" s="278"/>
      <c r="I63" s="271"/>
      <c r="J63" s="271"/>
      <c r="K63" s="271"/>
      <c r="L63" s="271"/>
      <c r="M63" s="271"/>
      <c r="N63" s="271"/>
      <c r="O63" s="271"/>
      <c r="P63" s="271"/>
      <c r="Q63" s="271"/>
    </row>
    <row r="64" spans="1:17" ht="18.75" customHeight="1">
      <c r="A64" s="271"/>
      <c r="B64" s="276"/>
      <c r="C64" s="276"/>
      <c r="D64" s="277"/>
      <c r="E64" s="274"/>
      <c r="F64" s="277"/>
      <c r="G64" s="274"/>
      <c r="H64" s="278"/>
      <c r="I64" s="271"/>
      <c r="J64" s="271"/>
      <c r="K64" s="271"/>
      <c r="L64" s="271"/>
      <c r="M64" s="271"/>
      <c r="N64" s="271"/>
      <c r="O64" s="271"/>
      <c r="P64" s="271"/>
      <c r="Q64" s="271"/>
    </row>
    <row r="65" spans="1:17" ht="18.75" customHeight="1">
      <c r="A65" s="271"/>
      <c r="B65" s="276"/>
      <c r="C65" s="276"/>
      <c r="D65" s="277"/>
      <c r="E65" s="274"/>
      <c r="F65" s="277"/>
      <c r="G65" s="274"/>
      <c r="H65" s="278"/>
      <c r="I65" s="271"/>
      <c r="J65" s="271"/>
      <c r="K65" s="271"/>
      <c r="L65" s="271"/>
      <c r="M65" s="271"/>
      <c r="N65" s="271"/>
      <c r="O65" s="271"/>
      <c r="P65" s="271"/>
      <c r="Q65" s="271"/>
    </row>
    <row r="66" spans="1:17" ht="18.75" customHeight="1">
      <c r="A66" s="271"/>
      <c r="B66" s="276"/>
      <c r="C66" s="276"/>
      <c r="D66" s="277"/>
      <c r="E66" s="274"/>
      <c r="F66" s="277"/>
      <c r="G66" s="274"/>
      <c r="H66" s="278"/>
      <c r="I66" s="271"/>
      <c r="J66" s="271"/>
      <c r="K66" s="271"/>
      <c r="L66" s="271"/>
      <c r="M66" s="271"/>
      <c r="N66" s="271"/>
      <c r="O66" s="271"/>
      <c r="P66" s="271"/>
      <c r="Q66" s="271"/>
    </row>
    <row r="67" spans="1:17" ht="18.75" customHeight="1">
      <c r="A67" s="271"/>
      <c r="B67" s="276"/>
      <c r="C67" s="276"/>
      <c r="D67" s="277"/>
      <c r="E67" s="274"/>
      <c r="F67" s="277"/>
      <c r="G67" s="274"/>
      <c r="H67" s="278"/>
      <c r="I67" s="271"/>
      <c r="J67" s="271"/>
      <c r="K67" s="271"/>
      <c r="L67" s="271"/>
      <c r="M67" s="271"/>
      <c r="N67" s="271"/>
      <c r="O67" s="271"/>
      <c r="P67" s="271"/>
      <c r="Q67" s="271"/>
    </row>
    <row r="68" spans="1:17" ht="18.75" customHeight="1">
      <c r="A68" s="271"/>
      <c r="B68" s="276"/>
      <c r="C68" s="276"/>
      <c r="D68" s="277"/>
      <c r="E68" s="274"/>
      <c r="F68" s="277"/>
      <c r="G68" s="274"/>
      <c r="H68" s="278"/>
      <c r="I68" s="271"/>
      <c r="J68" s="271"/>
      <c r="K68" s="271"/>
      <c r="L68" s="271"/>
      <c r="M68" s="271"/>
      <c r="N68" s="271"/>
      <c r="O68" s="271"/>
      <c r="P68" s="271"/>
      <c r="Q68" s="271"/>
    </row>
    <row r="69" spans="1:17" ht="18.75" customHeight="1">
      <c r="A69" s="271"/>
      <c r="B69" s="276"/>
      <c r="C69" s="276"/>
      <c r="D69" s="277"/>
      <c r="E69" s="274"/>
      <c r="F69" s="277"/>
      <c r="G69" s="274"/>
      <c r="H69" s="278"/>
      <c r="I69" s="271"/>
      <c r="J69" s="271"/>
      <c r="K69" s="271"/>
      <c r="L69" s="271"/>
      <c r="M69" s="271"/>
      <c r="N69" s="271"/>
      <c r="O69" s="271"/>
      <c r="P69" s="271"/>
      <c r="Q69" s="271"/>
    </row>
    <row r="70" spans="1:17" ht="18.75" customHeight="1">
      <c r="A70" s="271"/>
      <c r="B70" s="276"/>
      <c r="C70" s="276"/>
      <c r="D70" s="277"/>
      <c r="E70" s="274"/>
      <c r="F70" s="277"/>
      <c r="G70" s="274"/>
      <c r="H70" s="278"/>
      <c r="I70" s="271"/>
      <c r="J70" s="271"/>
      <c r="K70" s="271"/>
      <c r="L70" s="271"/>
      <c r="M70" s="271"/>
      <c r="N70" s="271"/>
      <c r="O70" s="271"/>
      <c r="P70" s="271"/>
      <c r="Q70" s="271"/>
    </row>
    <row r="71" spans="1:17" ht="18.75" customHeight="1">
      <c r="A71" s="271"/>
      <c r="B71" s="276"/>
      <c r="C71" s="276"/>
      <c r="D71" s="277"/>
      <c r="E71" s="274"/>
      <c r="F71" s="277"/>
      <c r="G71" s="274"/>
      <c r="H71" s="278"/>
      <c r="I71" s="271"/>
      <c r="J71" s="271"/>
      <c r="K71" s="271"/>
      <c r="L71" s="271"/>
      <c r="M71" s="271"/>
      <c r="N71" s="271"/>
      <c r="O71" s="271"/>
      <c r="P71" s="271"/>
      <c r="Q71" s="271"/>
    </row>
    <row r="72" spans="1:17" ht="18.75" customHeight="1">
      <c r="A72" s="271"/>
      <c r="B72" s="276"/>
      <c r="C72" s="276"/>
      <c r="D72" s="277"/>
      <c r="E72" s="274"/>
      <c r="F72" s="277"/>
      <c r="G72" s="274"/>
      <c r="H72" s="278"/>
      <c r="I72" s="271"/>
      <c r="J72" s="271"/>
      <c r="K72" s="271"/>
      <c r="L72" s="271"/>
      <c r="M72" s="271"/>
      <c r="N72" s="271"/>
      <c r="O72" s="271"/>
      <c r="P72" s="271"/>
      <c r="Q72" s="271"/>
    </row>
    <row r="73" spans="1:17" ht="18.75" customHeight="1">
      <c r="A73" s="271"/>
      <c r="B73" s="276"/>
      <c r="C73" s="276"/>
      <c r="D73" s="277"/>
      <c r="E73" s="274"/>
      <c r="F73" s="277"/>
      <c r="G73" s="274"/>
      <c r="H73" s="278"/>
      <c r="I73" s="271"/>
      <c r="J73" s="271"/>
      <c r="K73" s="271"/>
      <c r="L73" s="271"/>
      <c r="M73" s="271"/>
      <c r="N73" s="271"/>
      <c r="O73" s="271"/>
      <c r="P73" s="271"/>
      <c r="Q73" s="271"/>
    </row>
    <row r="74" spans="1:17" ht="18.75" customHeight="1">
      <c r="A74" s="271"/>
      <c r="B74" s="276"/>
      <c r="C74" s="276"/>
      <c r="D74" s="277"/>
      <c r="E74" s="274"/>
      <c r="F74" s="277"/>
      <c r="G74" s="274"/>
      <c r="H74" s="278"/>
      <c r="I74" s="271"/>
      <c r="J74" s="271"/>
      <c r="K74" s="271"/>
      <c r="L74" s="271"/>
      <c r="M74" s="271"/>
      <c r="N74" s="271"/>
      <c r="O74" s="271"/>
      <c r="P74" s="271"/>
      <c r="Q74" s="271"/>
    </row>
    <row r="75" spans="1:17" ht="18.75" customHeight="1">
      <c r="A75" s="271"/>
      <c r="B75" s="276"/>
      <c r="C75" s="276"/>
      <c r="D75" s="277"/>
      <c r="E75" s="274"/>
      <c r="F75" s="277"/>
      <c r="G75" s="274"/>
      <c r="H75" s="278"/>
      <c r="I75" s="271"/>
      <c r="J75" s="271"/>
      <c r="K75" s="271"/>
      <c r="L75" s="271"/>
      <c r="M75" s="271"/>
      <c r="N75" s="271"/>
      <c r="O75" s="271"/>
      <c r="P75" s="271"/>
      <c r="Q75" s="271"/>
    </row>
    <row r="76" spans="1:17" ht="18.75" customHeight="1">
      <c r="A76" s="271"/>
      <c r="B76" s="276"/>
      <c r="C76" s="276"/>
      <c r="D76" s="277"/>
      <c r="E76" s="274"/>
      <c r="F76" s="277"/>
      <c r="G76" s="274"/>
      <c r="H76" s="278"/>
      <c r="I76" s="271"/>
      <c r="J76" s="271"/>
      <c r="K76" s="271"/>
      <c r="L76" s="271"/>
      <c r="M76" s="271"/>
      <c r="N76" s="271"/>
      <c r="O76" s="271"/>
      <c r="P76" s="271"/>
      <c r="Q76" s="271"/>
    </row>
    <row r="77" spans="1:17" ht="18.75" customHeight="1">
      <c r="A77" s="271"/>
      <c r="B77" s="276"/>
      <c r="C77" s="276"/>
      <c r="D77" s="277"/>
      <c r="E77" s="274"/>
      <c r="F77" s="277"/>
      <c r="G77" s="274"/>
      <c r="H77" s="278"/>
      <c r="I77" s="271"/>
      <c r="J77" s="271"/>
      <c r="K77" s="271"/>
      <c r="L77" s="271"/>
      <c r="M77" s="271"/>
      <c r="N77" s="271"/>
      <c r="O77" s="271"/>
      <c r="P77" s="271"/>
      <c r="Q77" s="271"/>
    </row>
    <row r="78" spans="1:17" ht="18.75" customHeight="1">
      <c r="A78" s="271"/>
      <c r="B78" s="276"/>
      <c r="C78" s="276"/>
      <c r="D78" s="277"/>
      <c r="E78" s="274"/>
      <c r="F78" s="277"/>
      <c r="G78" s="274"/>
      <c r="H78" s="278"/>
      <c r="I78" s="271"/>
      <c r="J78" s="271"/>
      <c r="K78" s="271"/>
      <c r="L78" s="271"/>
      <c r="M78" s="271"/>
      <c r="N78" s="271"/>
      <c r="O78" s="271"/>
      <c r="P78" s="271"/>
      <c r="Q78" s="271"/>
    </row>
    <row r="79" spans="1:17" ht="18.75" customHeight="1">
      <c r="A79" s="271"/>
      <c r="B79" s="276"/>
      <c r="C79" s="276"/>
      <c r="D79" s="277"/>
      <c r="E79" s="274"/>
      <c r="F79" s="277"/>
      <c r="G79" s="274"/>
      <c r="H79" s="278"/>
      <c r="I79" s="271"/>
      <c r="J79" s="271"/>
      <c r="K79" s="271"/>
      <c r="L79" s="271"/>
      <c r="M79" s="271"/>
      <c r="N79" s="271"/>
      <c r="O79" s="271"/>
      <c r="P79" s="271"/>
      <c r="Q79" s="271"/>
    </row>
    <row r="80" spans="1:17" ht="18.75" customHeight="1">
      <c r="A80" s="271"/>
      <c r="B80" s="276"/>
      <c r="C80" s="276"/>
      <c r="D80" s="277"/>
      <c r="E80" s="274"/>
      <c r="F80" s="277"/>
      <c r="G80" s="274"/>
      <c r="H80" s="278"/>
      <c r="I80" s="271"/>
      <c r="J80" s="271"/>
      <c r="K80" s="271"/>
      <c r="L80" s="271"/>
      <c r="M80" s="271"/>
      <c r="N80" s="271"/>
      <c r="O80" s="271"/>
      <c r="P80" s="271"/>
      <c r="Q80" s="271"/>
    </row>
    <row r="81" spans="1:17" ht="18.75" customHeight="1">
      <c r="A81" s="271"/>
      <c r="B81" s="276"/>
      <c r="C81" s="276"/>
      <c r="D81" s="277"/>
      <c r="E81" s="274"/>
      <c r="F81" s="277"/>
      <c r="G81" s="274"/>
      <c r="H81" s="278"/>
      <c r="I81" s="271"/>
      <c r="J81" s="271"/>
      <c r="K81" s="271"/>
      <c r="L81" s="271"/>
      <c r="M81" s="271"/>
      <c r="N81" s="271"/>
      <c r="O81" s="271"/>
      <c r="P81" s="271"/>
      <c r="Q81" s="271"/>
    </row>
    <row r="82" spans="1:17" ht="18.75" customHeight="1">
      <c r="A82" s="271"/>
      <c r="B82" s="276"/>
      <c r="C82" s="276"/>
      <c r="D82" s="277"/>
      <c r="E82" s="274"/>
      <c r="F82" s="277"/>
      <c r="G82" s="274"/>
      <c r="H82" s="278"/>
      <c r="I82" s="271"/>
      <c r="J82" s="271"/>
      <c r="K82" s="271"/>
      <c r="L82" s="271"/>
      <c r="M82" s="271"/>
      <c r="N82" s="271"/>
      <c r="O82" s="271"/>
      <c r="P82" s="271"/>
      <c r="Q82" s="271"/>
    </row>
    <row r="83" spans="1:17" ht="18.75" customHeight="1">
      <c r="A83" s="271"/>
      <c r="B83" s="276"/>
      <c r="C83" s="276"/>
      <c r="D83" s="277"/>
      <c r="E83" s="274"/>
      <c r="F83" s="277"/>
      <c r="G83" s="274"/>
      <c r="H83" s="278"/>
      <c r="I83" s="271"/>
      <c r="J83" s="271"/>
      <c r="K83" s="271"/>
      <c r="L83" s="271"/>
      <c r="M83" s="271"/>
      <c r="N83" s="271"/>
      <c r="O83" s="271"/>
      <c r="P83" s="271"/>
      <c r="Q83" s="271"/>
    </row>
    <row r="84" spans="1:17" ht="18.75" customHeight="1">
      <c r="A84" s="271"/>
      <c r="B84" s="276"/>
      <c r="C84" s="276"/>
      <c r="D84" s="277"/>
      <c r="E84" s="274"/>
      <c r="F84" s="277"/>
      <c r="G84" s="274"/>
      <c r="H84" s="278"/>
      <c r="I84" s="271"/>
      <c r="J84" s="271"/>
      <c r="K84" s="271"/>
      <c r="L84" s="271"/>
      <c r="M84" s="271"/>
      <c r="N84" s="271"/>
      <c r="O84" s="271"/>
      <c r="P84" s="271"/>
      <c r="Q84" s="271"/>
    </row>
    <row r="85" spans="1:17" ht="18.75" customHeight="1">
      <c r="A85" s="271"/>
      <c r="B85" s="276"/>
      <c r="C85" s="276"/>
      <c r="D85" s="277"/>
      <c r="E85" s="274"/>
      <c r="F85" s="277"/>
      <c r="G85" s="274"/>
      <c r="H85" s="278"/>
      <c r="I85" s="271"/>
      <c r="J85" s="271"/>
      <c r="K85" s="271"/>
      <c r="L85" s="271"/>
      <c r="M85" s="271"/>
      <c r="N85" s="271"/>
      <c r="O85" s="271"/>
      <c r="P85" s="271"/>
      <c r="Q85" s="271"/>
    </row>
    <row r="86" spans="1:17" ht="18.75" customHeight="1">
      <c r="A86" s="271"/>
      <c r="B86" s="276"/>
      <c r="C86" s="276"/>
      <c r="D86" s="277"/>
      <c r="E86" s="274"/>
      <c r="F86" s="277"/>
      <c r="G86" s="274"/>
      <c r="H86" s="278"/>
      <c r="I86" s="271"/>
      <c r="J86" s="271"/>
      <c r="K86" s="271"/>
      <c r="L86" s="271"/>
      <c r="M86" s="271"/>
      <c r="N86" s="271"/>
      <c r="O86" s="271"/>
      <c r="P86" s="271"/>
      <c r="Q86" s="271"/>
    </row>
    <row r="87" spans="1:17" ht="18.75" customHeight="1">
      <c r="A87" s="271"/>
      <c r="B87" s="276"/>
      <c r="C87" s="276"/>
      <c r="D87" s="277"/>
      <c r="E87" s="274"/>
      <c r="F87" s="277"/>
      <c r="G87" s="274"/>
      <c r="H87" s="278"/>
      <c r="I87" s="271"/>
      <c r="J87" s="271"/>
      <c r="K87" s="271"/>
      <c r="L87" s="271"/>
      <c r="M87" s="271"/>
      <c r="N87" s="271"/>
      <c r="O87" s="271"/>
      <c r="P87" s="271"/>
      <c r="Q87" s="271"/>
    </row>
    <row r="88" spans="1:17" ht="18.75" customHeight="1">
      <c r="A88" s="271"/>
      <c r="B88" s="276"/>
      <c r="C88" s="276"/>
      <c r="D88" s="277"/>
      <c r="E88" s="274"/>
      <c r="F88" s="277"/>
      <c r="G88" s="274"/>
      <c r="H88" s="278"/>
      <c r="I88" s="271"/>
      <c r="J88" s="271"/>
      <c r="K88" s="271"/>
      <c r="L88" s="271"/>
      <c r="M88" s="271"/>
      <c r="N88" s="271"/>
      <c r="O88" s="271"/>
      <c r="P88" s="271"/>
      <c r="Q88" s="271"/>
    </row>
    <row r="89" spans="1:17" ht="18.75" customHeight="1">
      <c r="A89" s="271"/>
      <c r="B89" s="276"/>
      <c r="C89" s="276"/>
      <c r="D89" s="277"/>
      <c r="E89" s="274"/>
      <c r="F89" s="277"/>
      <c r="G89" s="274"/>
      <c r="H89" s="278"/>
      <c r="I89" s="271"/>
      <c r="J89" s="271"/>
      <c r="K89" s="271"/>
      <c r="L89" s="271"/>
      <c r="M89" s="271"/>
      <c r="N89" s="271"/>
      <c r="O89" s="271"/>
      <c r="P89" s="271"/>
      <c r="Q89" s="271"/>
    </row>
    <row r="90" spans="1:17" ht="18.75" customHeight="1">
      <c r="A90" s="271"/>
      <c r="B90" s="276"/>
      <c r="C90" s="276"/>
      <c r="D90" s="277"/>
      <c r="E90" s="274"/>
      <c r="F90" s="277"/>
      <c r="G90" s="274"/>
      <c r="H90" s="278"/>
      <c r="I90" s="271"/>
      <c r="J90" s="271"/>
      <c r="K90" s="271"/>
      <c r="L90" s="271"/>
      <c r="M90" s="271"/>
      <c r="N90" s="271"/>
      <c r="O90" s="271"/>
      <c r="P90" s="271"/>
      <c r="Q90" s="271"/>
    </row>
    <row r="91" spans="1:17" ht="18.75" customHeight="1">
      <c r="A91" s="271"/>
      <c r="B91" s="276"/>
      <c r="C91" s="276"/>
      <c r="D91" s="277"/>
      <c r="E91" s="274"/>
      <c r="F91" s="277"/>
      <c r="G91" s="274"/>
      <c r="H91" s="278"/>
      <c r="I91" s="271"/>
      <c r="J91" s="271"/>
      <c r="K91" s="271"/>
      <c r="L91" s="271"/>
      <c r="M91" s="271"/>
      <c r="N91" s="271"/>
      <c r="O91" s="271"/>
      <c r="P91" s="271"/>
      <c r="Q91" s="271"/>
    </row>
    <row r="92" spans="1:17" ht="18.75" customHeight="1">
      <c r="A92" s="271"/>
      <c r="B92" s="276"/>
      <c r="C92" s="276"/>
      <c r="D92" s="277"/>
      <c r="E92" s="274"/>
      <c r="F92" s="277"/>
      <c r="G92" s="274"/>
      <c r="H92" s="278"/>
      <c r="I92" s="271"/>
      <c r="J92" s="271"/>
      <c r="K92" s="271"/>
      <c r="L92" s="271"/>
      <c r="M92" s="271"/>
      <c r="N92" s="271"/>
      <c r="O92" s="271"/>
      <c r="P92" s="271"/>
      <c r="Q92" s="271"/>
    </row>
    <row r="93" spans="1:17" ht="18.75" customHeight="1">
      <c r="A93" s="271"/>
      <c r="B93" s="276"/>
      <c r="C93" s="276"/>
      <c r="D93" s="277"/>
      <c r="E93" s="274"/>
      <c r="F93" s="277"/>
      <c r="G93" s="274"/>
      <c r="H93" s="278"/>
      <c r="I93" s="271"/>
      <c r="J93" s="271"/>
      <c r="K93" s="271"/>
      <c r="L93" s="271"/>
      <c r="M93" s="271"/>
      <c r="N93" s="271"/>
      <c r="O93" s="271"/>
      <c r="P93" s="271"/>
      <c r="Q93" s="271"/>
    </row>
    <row r="94" spans="1:17" ht="18.75" customHeight="1">
      <c r="A94" s="271"/>
      <c r="B94" s="276"/>
      <c r="C94" s="276"/>
      <c r="D94" s="277"/>
      <c r="E94" s="274"/>
      <c r="F94" s="277"/>
      <c r="G94" s="274"/>
      <c r="H94" s="278"/>
      <c r="I94" s="271"/>
      <c r="J94" s="271"/>
      <c r="K94" s="271"/>
      <c r="L94" s="271"/>
      <c r="M94" s="271"/>
      <c r="N94" s="271"/>
      <c r="O94" s="271"/>
      <c r="P94" s="271"/>
      <c r="Q94" s="271"/>
    </row>
    <row r="95" spans="1:17" ht="18.75" customHeight="1">
      <c r="A95" s="271"/>
      <c r="B95" s="276"/>
      <c r="C95" s="276"/>
      <c r="D95" s="277"/>
      <c r="E95" s="274"/>
      <c r="F95" s="277"/>
      <c r="G95" s="274"/>
      <c r="H95" s="278"/>
      <c r="I95" s="271"/>
      <c r="J95" s="271"/>
      <c r="K95" s="271"/>
      <c r="L95" s="271"/>
      <c r="M95" s="271"/>
      <c r="N95" s="271"/>
      <c r="O95" s="271"/>
      <c r="P95" s="271"/>
      <c r="Q95" s="271"/>
    </row>
    <row r="96" spans="1:17" ht="18.75" customHeight="1">
      <c r="A96" s="271"/>
      <c r="B96" s="276"/>
      <c r="C96" s="276"/>
      <c r="D96" s="277"/>
      <c r="E96" s="274"/>
      <c r="F96" s="277"/>
      <c r="G96" s="274"/>
      <c r="H96" s="278"/>
      <c r="I96" s="271"/>
      <c r="J96" s="271"/>
      <c r="K96" s="271"/>
      <c r="L96" s="271"/>
      <c r="M96" s="271"/>
      <c r="N96" s="271"/>
      <c r="O96" s="271"/>
      <c r="P96" s="271"/>
      <c r="Q96" s="271"/>
    </row>
    <row r="97" spans="1:17" ht="18.75" customHeight="1">
      <c r="A97" s="271"/>
      <c r="B97" s="276"/>
      <c r="C97" s="276"/>
      <c r="D97" s="277"/>
      <c r="E97" s="274"/>
      <c r="F97" s="277"/>
      <c r="G97" s="274"/>
      <c r="H97" s="278"/>
      <c r="I97" s="271"/>
      <c r="J97" s="271"/>
      <c r="K97" s="271"/>
      <c r="L97" s="271"/>
      <c r="M97" s="271"/>
      <c r="N97" s="271"/>
      <c r="O97" s="271"/>
      <c r="P97" s="271"/>
      <c r="Q97" s="271"/>
    </row>
    <row r="98" spans="1:17" ht="18.75" customHeight="1">
      <c r="A98" s="271"/>
      <c r="B98" s="276"/>
      <c r="C98" s="276"/>
      <c r="D98" s="277"/>
      <c r="E98" s="274"/>
      <c r="F98" s="277"/>
      <c r="G98" s="274"/>
      <c r="H98" s="278"/>
      <c r="I98" s="271"/>
      <c r="J98" s="271"/>
      <c r="K98" s="271"/>
      <c r="L98" s="271"/>
      <c r="M98" s="271"/>
      <c r="N98" s="271"/>
      <c r="O98" s="271"/>
      <c r="P98" s="271"/>
      <c r="Q98" s="271"/>
    </row>
    <row r="99" spans="1:17" ht="18.75" customHeight="1">
      <c r="A99" s="271"/>
      <c r="B99" s="276"/>
      <c r="C99" s="276"/>
      <c r="D99" s="277"/>
      <c r="E99" s="274"/>
      <c r="F99" s="277"/>
      <c r="G99" s="274"/>
      <c r="H99" s="278"/>
      <c r="I99" s="271"/>
      <c r="J99" s="271"/>
      <c r="K99" s="271"/>
      <c r="L99" s="271"/>
      <c r="M99" s="271"/>
      <c r="N99" s="271"/>
      <c r="O99" s="271"/>
      <c r="P99" s="271"/>
      <c r="Q99" s="271"/>
    </row>
    <row r="100" spans="1:17" ht="18.75" customHeight="1">
      <c r="A100" s="271"/>
      <c r="B100" s="276"/>
      <c r="C100" s="276"/>
      <c r="D100" s="277"/>
      <c r="E100" s="274"/>
      <c r="F100" s="277"/>
      <c r="G100" s="274"/>
      <c r="H100" s="278"/>
      <c r="I100" s="271"/>
      <c r="J100" s="271"/>
      <c r="K100" s="271"/>
      <c r="L100" s="271"/>
      <c r="M100" s="271"/>
      <c r="N100" s="271"/>
      <c r="O100" s="271"/>
      <c r="P100" s="271"/>
      <c r="Q100" s="271"/>
    </row>
    <row r="101" spans="1:17" ht="18.75" customHeight="1">
      <c r="A101" s="271"/>
      <c r="B101" s="276"/>
      <c r="C101" s="276"/>
      <c r="D101" s="277"/>
      <c r="E101" s="274"/>
      <c r="F101" s="277"/>
      <c r="G101" s="274"/>
      <c r="H101" s="278"/>
      <c r="I101" s="271"/>
      <c r="J101" s="271"/>
      <c r="K101" s="271"/>
      <c r="L101" s="271"/>
      <c r="M101" s="271"/>
      <c r="N101" s="271"/>
      <c r="O101" s="271"/>
      <c r="P101" s="271"/>
      <c r="Q101" s="271"/>
    </row>
    <row r="102" spans="1:17" ht="18.75" customHeight="1">
      <c r="A102" s="271"/>
      <c r="B102" s="276"/>
      <c r="C102" s="276"/>
      <c r="D102" s="277"/>
      <c r="E102" s="274"/>
      <c r="F102" s="277"/>
      <c r="G102" s="274"/>
      <c r="H102" s="278"/>
      <c r="I102" s="271"/>
      <c r="J102" s="271"/>
      <c r="K102" s="271"/>
      <c r="L102" s="271"/>
      <c r="M102" s="271"/>
      <c r="N102" s="271"/>
      <c r="O102" s="271"/>
      <c r="P102" s="271"/>
      <c r="Q102" s="271"/>
    </row>
    <row r="103" spans="1:17" ht="18.75" customHeight="1">
      <c r="A103" s="271"/>
      <c r="B103" s="276"/>
      <c r="C103" s="276"/>
      <c r="D103" s="277"/>
      <c r="E103" s="274"/>
      <c r="F103" s="277"/>
      <c r="G103" s="274"/>
      <c r="H103" s="278"/>
      <c r="I103" s="271"/>
      <c r="J103" s="271"/>
      <c r="K103" s="271"/>
      <c r="L103" s="271"/>
      <c r="M103" s="271"/>
      <c r="N103" s="271"/>
      <c r="O103" s="271"/>
      <c r="P103" s="271"/>
      <c r="Q103" s="271"/>
    </row>
    <row r="104" spans="1:17" ht="18.75" customHeight="1">
      <c r="A104" s="271"/>
      <c r="B104" s="276"/>
      <c r="C104" s="276"/>
      <c r="D104" s="277"/>
      <c r="E104" s="274"/>
      <c r="F104" s="277"/>
      <c r="G104" s="274"/>
      <c r="H104" s="278"/>
      <c r="I104" s="271"/>
      <c r="J104" s="271"/>
      <c r="K104" s="271"/>
      <c r="L104" s="271"/>
      <c r="M104" s="271"/>
      <c r="N104" s="271"/>
      <c r="O104" s="271"/>
      <c r="P104" s="271"/>
      <c r="Q104" s="271"/>
    </row>
    <row r="105" spans="1:17" ht="18.75" customHeight="1">
      <c r="A105" s="271"/>
      <c r="B105" s="276"/>
      <c r="C105" s="276"/>
      <c r="D105" s="277"/>
      <c r="E105" s="274"/>
      <c r="F105" s="277"/>
      <c r="G105" s="274"/>
      <c r="H105" s="278"/>
      <c r="I105" s="271"/>
      <c r="J105" s="271"/>
      <c r="K105" s="271"/>
      <c r="L105" s="271"/>
      <c r="M105" s="271"/>
      <c r="N105" s="271"/>
      <c r="O105" s="271"/>
      <c r="P105" s="271"/>
      <c r="Q105" s="271"/>
    </row>
    <row r="106" spans="1:17" ht="18.75" customHeight="1">
      <c r="A106" s="271"/>
      <c r="B106" s="276"/>
      <c r="C106" s="276"/>
      <c r="D106" s="277"/>
      <c r="E106" s="274"/>
      <c r="F106" s="277"/>
      <c r="G106" s="274"/>
      <c r="H106" s="278"/>
      <c r="I106" s="271"/>
      <c r="J106" s="271"/>
      <c r="K106" s="271"/>
      <c r="L106" s="271"/>
      <c r="M106" s="271"/>
      <c r="N106" s="271"/>
      <c r="O106" s="271"/>
      <c r="P106" s="271"/>
      <c r="Q106" s="271"/>
    </row>
    <row r="107" spans="1:17" ht="18.75" customHeight="1">
      <c r="A107" s="271"/>
      <c r="B107" s="276"/>
      <c r="C107" s="276"/>
      <c r="D107" s="277"/>
      <c r="E107" s="274"/>
      <c r="F107" s="277"/>
      <c r="G107" s="274"/>
      <c r="H107" s="278"/>
      <c r="I107" s="271"/>
      <c r="J107" s="271"/>
      <c r="K107" s="271"/>
      <c r="L107" s="271"/>
      <c r="M107" s="271"/>
      <c r="N107" s="271"/>
      <c r="O107" s="271"/>
      <c r="P107" s="271"/>
      <c r="Q107" s="271"/>
    </row>
    <row r="108" spans="1:17" ht="18.75" customHeight="1">
      <c r="A108" s="271"/>
      <c r="B108" s="276"/>
      <c r="C108" s="276"/>
      <c r="D108" s="277"/>
      <c r="E108" s="274"/>
      <c r="F108" s="277"/>
      <c r="G108" s="274"/>
      <c r="H108" s="278"/>
      <c r="I108" s="271"/>
      <c r="J108" s="271"/>
      <c r="K108" s="271"/>
      <c r="L108" s="271"/>
      <c r="M108" s="271"/>
      <c r="N108" s="271"/>
      <c r="O108" s="271"/>
      <c r="P108" s="271"/>
      <c r="Q108" s="271"/>
    </row>
    <row r="109" spans="1:17" ht="18.75" customHeight="1">
      <c r="A109" s="271"/>
      <c r="B109" s="276"/>
      <c r="C109" s="276"/>
      <c r="D109" s="277"/>
      <c r="E109" s="274"/>
      <c r="F109" s="277"/>
      <c r="G109" s="274"/>
      <c r="H109" s="278"/>
      <c r="I109" s="271"/>
      <c r="J109" s="271"/>
      <c r="K109" s="271"/>
      <c r="L109" s="271"/>
      <c r="M109" s="271"/>
      <c r="N109" s="271"/>
      <c r="O109" s="271"/>
      <c r="P109" s="271"/>
      <c r="Q109" s="271"/>
    </row>
    <row r="110" spans="1:17" ht="18.75" customHeight="1">
      <c r="A110" s="271"/>
      <c r="B110" s="276"/>
      <c r="C110" s="276"/>
      <c r="D110" s="277"/>
      <c r="E110" s="274"/>
      <c r="F110" s="277"/>
      <c r="G110" s="274"/>
      <c r="H110" s="278"/>
      <c r="I110" s="271"/>
      <c r="J110" s="271"/>
      <c r="K110" s="271"/>
      <c r="L110" s="271"/>
      <c r="M110" s="271"/>
      <c r="N110" s="271"/>
      <c r="O110" s="271"/>
      <c r="P110" s="271"/>
      <c r="Q110" s="271"/>
    </row>
    <row r="111" spans="1:17" ht="18.75" customHeight="1">
      <c r="A111" s="271"/>
      <c r="B111" s="276"/>
      <c r="C111" s="276"/>
      <c r="D111" s="277"/>
      <c r="E111" s="274"/>
      <c r="F111" s="277"/>
      <c r="G111" s="274"/>
      <c r="H111" s="278"/>
      <c r="I111" s="271"/>
      <c r="J111" s="271"/>
      <c r="K111" s="271"/>
      <c r="L111" s="271"/>
      <c r="M111" s="271"/>
      <c r="N111" s="271"/>
      <c r="O111" s="271"/>
      <c r="P111" s="271"/>
      <c r="Q111" s="271"/>
    </row>
    <row r="112" spans="1:17" ht="18.75" customHeight="1">
      <c r="A112" s="271"/>
      <c r="B112" s="276"/>
      <c r="C112" s="276"/>
      <c r="D112" s="277"/>
      <c r="E112" s="274"/>
      <c r="F112" s="277"/>
      <c r="G112" s="274"/>
      <c r="H112" s="278"/>
      <c r="I112" s="271"/>
      <c r="J112" s="271"/>
      <c r="K112" s="271"/>
      <c r="L112" s="271"/>
      <c r="M112" s="271"/>
      <c r="N112" s="271"/>
      <c r="O112" s="271"/>
      <c r="P112" s="271"/>
      <c r="Q112" s="271"/>
    </row>
    <row r="113" spans="1:17" ht="18.75" customHeight="1">
      <c r="A113" s="271"/>
      <c r="B113" s="276"/>
      <c r="C113" s="276"/>
      <c r="D113" s="277"/>
      <c r="E113" s="274"/>
      <c r="F113" s="277"/>
      <c r="G113" s="274"/>
      <c r="H113" s="278"/>
      <c r="I113" s="271"/>
      <c r="J113" s="271"/>
      <c r="K113" s="271"/>
      <c r="L113" s="271"/>
      <c r="M113" s="271"/>
      <c r="N113" s="271"/>
      <c r="O113" s="271"/>
      <c r="P113" s="271"/>
      <c r="Q113" s="271"/>
    </row>
    <row r="114" spans="1:17" ht="18.75" customHeight="1">
      <c r="A114" s="271"/>
      <c r="B114" s="276"/>
      <c r="C114" s="276"/>
      <c r="D114" s="277"/>
      <c r="E114" s="274"/>
      <c r="F114" s="277"/>
      <c r="G114" s="274"/>
      <c r="H114" s="278"/>
      <c r="I114" s="271"/>
      <c r="J114" s="271"/>
      <c r="K114" s="271"/>
      <c r="L114" s="271"/>
      <c r="M114" s="271"/>
      <c r="N114" s="271"/>
      <c r="O114" s="271"/>
      <c r="P114" s="271"/>
      <c r="Q114" s="271"/>
    </row>
    <row r="115" spans="1:17" ht="18.75" customHeight="1">
      <c r="A115" s="271"/>
      <c r="B115" s="276"/>
      <c r="C115" s="276"/>
      <c r="D115" s="277"/>
      <c r="E115" s="274"/>
      <c r="F115" s="277"/>
      <c r="G115" s="274"/>
      <c r="H115" s="278"/>
      <c r="I115" s="271"/>
      <c r="J115" s="271"/>
      <c r="K115" s="271"/>
      <c r="L115" s="271"/>
      <c r="M115" s="271"/>
      <c r="N115" s="271"/>
      <c r="O115" s="271"/>
      <c r="P115" s="271"/>
      <c r="Q115" s="271"/>
    </row>
    <row r="116" spans="1:17" ht="18.75" customHeight="1">
      <c r="A116" s="271"/>
      <c r="B116" s="276"/>
      <c r="C116" s="276"/>
      <c r="D116" s="277"/>
      <c r="E116" s="274"/>
      <c r="F116" s="277"/>
      <c r="G116" s="274"/>
      <c r="H116" s="278"/>
      <c r="I116" s="271"/>
      <c r="J116" s="271"/>
      <c r="K116" s="271"/>
      <c r="L116" s="271"/>
      <c r="M116" s="271"/>
      <c r="N116" s="271"/>
      <c r="O116" s="271"/>
      <c r="P116" s="271"/>
      <c r="Q116" s="271"/>
    </row>
    <row r="117" spans="1:17" ht="18.75" customHeight="1">
      <c r="A117" s="271"/>
      <c r="B117" s="276"/>
      <c r="C117" s="276"/>
      <c r="D117" s="277"/>
      <c r="E117" s="274"/>
      <c r="F117" s="277"/>
      <c r="G117" s="274"/>
      <c r="H117" s="278"/>
      <c r="I117" s="271"/>
      <c r="J117" s="271"/>
      <c r="K117" s="271"/>
      <c r="L117" s="271"/>
      <c r="M117" s="271"/>
      <c r="N117" s="271"/>
      <c r="O117" s="271"/>
      <c r="P117" s="271"/>
      <c r="Q117" s="271"/>
    </row>
    <row r="118" spans="1:17" ht="18.75" customHeight="1">
      <c r="A118" s="271"/>
      <c r="B118" s="276"/>
      <c r="C118" s="276"/>
      <c r="D118" s="277"/>
      <c r="E118" s="274"/>
      <c r="F118" s="277"/>
      <c r="G118" s="274"/>
      <c r="H118" s="278"/>
      <c r="I118" s="271"/>
      <c r="J118" s="271"/>
      <c r="K118" s="271"/>
      <c r="L118" s="271"/>
      <c r="M118" s="271"/>
      <c r="N118" s="271"/>
      <c r="O118" s="271"/>
      <c r="P118" s="271"/>
      <c r="Q118" s="271"/>
    </row>
    <row r="119" spans="1:17" ht="18.75" customHeight="1">
      <c r="A119" s="271"/>
      <c r="B119" s="276"/>
      <c r="C119" s="276"/>
      <c r="D119" s="277"/>
      <c r="E119" s="274"/>
      <c r="F119" s="277"/>
      <c r="G119" s="274"/>
      <c r="H119" s="278"/>
      <c r="I119" s="271"/>
      <c r="J119" s="271"/>
      <c r="K119" s="271"/>
      <c r="L119" s="271"/>
      <c r="M119" s="271"/>
      <c r="N119" s="271"/>
      <c r="O119" s="271"/>
      <c r="P119" s="271"/>
      <c r="Q119" s="271"/>
    </row>
    <row r="120" spans="1:17" ht="18.75" customHeight="1">
      <c r="A120" s="271"/>
      <c r="B120" s="276"/>
      <c r="C120" s="276"/>
      <c r="D120" s="277"/>
      <c r="E120" s="274"/>
      <c r="F120" s="277"/>
      <c r="G120" s="274"/>
      <c r="H120" s="278"/>
      <c r="I120" s="271"/>
      <c r="J120" s="271"/>
      <c r="K120" s="271"/>
      <c r="L120" s="271"/>
      <c r="M120" s="271"/>
      <c r="N120" s="271"/>
      <c r="O120" s="271"/>
      <c r="P120" s="271"/>
      <c r="Q120" s="271"/>
    </row>
    <row r="121" spans="1:17" ht="18.75" customHeight="1">
      <c r="A121" s="271"/>
      <c r="B121" s="276"/>
      <c r="C121" s="276"/>
      <c r="D121" s="277"/>
      <c r="E121" s="274"/>
      <c r="F121" s="277"/>
      <c r="G121" s="274"/>
      <c r="H121" s="278"/>
      <c r="I121" s="271"/>
      <c r="J121" s="271"/>
      <c r="K121" s="271"/>
      <c r="L121" s="271"/>
      <c r="M121" s="271"/>
      <c r="N121" s="271"/>
      <c r="O121" s="271"/>
      <c r="P121" s="271"/>
      <c r="Q121" s="271"/>
    </row>
    <row r="122" spans="1:17" ht="18.75" customHeight="1">
      <c r="A122" s="271"/>
      <c r="B122" s="276"/>
      <c r="C122" s="276"/>
      <c r="D122" s="277"/>
      <c r="E122" s="274"/>
      <c r="F122" s="277"/>
      <c r="G122" s="274"/>
      <c r="H122" s="278"/>
      <c r="I122" s="271"/>
      <c r="J122" s="271"/>
      <c r="K122" s="271"/>
      <c r="L122" s="271"/>
      <c r="M122" s="271"/>
      <c r="N122" s="271"/>
      <c r="O122" s="271"/>
      <c r="P122" s="271"/>
      <c r="Q122" s="271"/>
    </row>
    <row r="123" spans="1:17" ht="18.75" customHeight="1">
      <c r="A123" s="271"/>
      <c r="B123" s="276"/>
      <c r="C123" s="276"/>
      <c r="D123" s="277"/>
      <c r="E123" s="274"/>
      <c r="F123" s="277"/>
      <c r="G123" s="274"/>
      <c r="H123" s="278"/>
      <c r="I123" s="271"/>
      <c r="J123" s="271"/>
      <c r="K123" s="271"/>
      <c r="L123" s="271"/>
      <c r="M123" s="271"/>
      <c r="N123" s="271"/>
      <c r="O123" s="271"/>
      <c r="P123" s="271"/>
      <c r="Q123" s="271"/>
    </row>
    <row r="124" spans="1:17" ht="18.75" customHeight="1">
      <c r="A124" s="271"/>
      <c r="B124" s="276"/>
      <c r="C124" s="276"/>
      <c r="D124" s="277"/>
      <c r="E124" s="274"/>
      <c r="F124" s="277"/>
      <c r="G124" s="274"/>
      <c r="H124" s="278"/>
      <c r="I124" s="271"/>
      <c r="J124" s="271"/>
      <c r="K124" s="271"/>
      <c r="L124" s="271"/>
      <c r="M124" s="271"/>
      <c r="N124" s="271"/>
      <c r="O124" s="271"/>
      <c r="P124" s="271"/>
      <c r="Q124" s="271"/>
    </row>
    <row r="125" spans="1:17" ht="18.75" customHeight="1">
      <c r="A125" s="271"/>
      <c r="B125" s="276"/>
      <c r="C125" s="276"/>
      <c r="D125" s="277"/>
      <c r="E125" s="274"/>
      <c r="F125" s="277"/>
      <c r="G125" s="274"/>
      <c r="H125" s="278"/>
      <c r="I125" s="271"/>
      <c r="J125" s="271"/>
      <c r="K125" s="271"/>
      <c r="L125" s="271"/>
      <c r="M125" s="271"/>
      <c r="N125" s="271"/>
      <c r="O125" s="271"/>
      <c r="P125" s="271"/>
      <c r="Q125" s="271"/>
    </row>
    <row r="126" spans="1:17" ht="18.75" customHeight="1">
      <c r="A126" s="271"/>
      <c r="B126" s="276"/>
      <c r="C126" s="276"/>
      <c r="D126" s="277"/>
      <c r="E126" s="274"/>
      <c r="F126" s="277"/>
      <c r="G126" s="274"/>
      <c r="H126" s="278"/>
      <c r="I126" s="271"/>
      <c r="J126" s="271"/>
      <c r="K126" s="271"/>
      <c r="L126" s="271"/>
      <c r="M126" s="271"/>
      <c r="N126" s="271"/>
      <c r="O126" s="271"/>
      <c r="P126" s="271"/>
      <c r="Q126" s="271"/>
    </row>
    <row r="127" spans="1:17" ht="18.75" customHeight="1">
      <c r="A127" s="271"/>
      <c r="B127" s="276"/>
      <c r="C127" s="276"/>
      <c r="D127" s="277"/>
      <c r="E127" s="274"/>
      <c r="F127" s="277"/>
      <c r="G127" s="274"/>
      <c r="H127" s="278"/>
      <c r="I127" s="271"/>
      <c r="J127" s="271"/>
      <c r="K127" s="271"/>
      <c r="L127" s="271"/>
      <c r="M127" s="271"/>
      <c r="N127" s="271"/>
      <c r="O127" s="271"/>
      <c r="P127" s="271"/>
      <c r="Q127" s="271"/>
    </row>
    <row r="128" spans="1:17" ht="18.75" customHeight="1">
      <c r="A128" s="271"/>
      <c r="B128" s="276"/>
      <c r="C128" s="276"/>
      <c r="D128" s="277"/>
      <c r="E128" s="274"/>
      <c r="F128" s="277"/>
      <c r="G128" s="274"/>
      <c r="H128" s="278"/>
      <c r="I128" s="271"/>
      <c r="J128" s="271"/>
      <c r="K128" s="271"/>
      <c r="L128" s="271"/>
      <c r="M128" s="271"/>
      <c r="N128" s="271"/>
      <c r="O128" s="271"/>
      <c r="P128" s="271"/>
      <c r="Q128" s="271"/>
    </row>
    <row r="129" spans="1:17" ht="18.75" customHeight="1">
      <c r="A129" s="271"/>
      <c r="B129" s="276"/>
      <c r="C129" s="276"/>
      <c r="D129" s="277"/>
      <c r="E129" s="274"/>
      <c r="F129" s="277"/>
      <c r="G129" s="274"/>
      <c r="H129" s="278"/>
      <c r="I129" s="271"/>
      <c r="J129" s="271"/>
      <c r="K129" s="271"/>
      <c r="L129" s="271"/>
      <c r="M129" s="271"/>
      <c r="N129" s="271"/>
      <c r="O129" s="271"/>
      <c r="P129" s="271"/>
      <c r="Q129" s="271"/>
    </row>
    <row r="130" spans="1:17" ht="18.75" customHeight="1">
      <c r="A130" s="271"/>
      <c r="B130" s="276"/>
      <c r="C130" s="276"/>
      <c r="D130" s="277"/>
      <c r="E130" s="274"/>
      <c r="F130" s="277"/>
      <c r="G130" s="274"/>
      <c r="H130" s="278"/>
      <c r="I130" s="271"/>
      <c r="J130" s="271"/>
      <c r="K130" s="271"/>
      <c r="L130" s="271"/>
      <c r="M130" s="271"/>
      <c r="N130" s="271"/>
      <c r="O130" s="271"/>
      <c r="P130" s="271"/>
      <c r="Q130" s="271"/>
    </row>
    <row r="131" spans="1:17" ht="18.75" customHeight="1">
      <c r="A131" s="271"/>
      <c r="B131" s="276"/>
      <c r="C131" s="276"/>
      <c r="D131" s="277"/>
      <c r="E131" s="274"/>
      <c r="F131" s="277"/>
      <c r="G131" s="274"/>
      <c r="H131" s="278"/>
      <c r="I131" s="271"/>
      <c r="J131" s="271"/>
      <c r="K131" s="271"/>
      <c r="L131" s="271"/>
      <c r="M131" s="271"/>
      <c r="N131" s="271"/>
      <c r="O131" s="271"/>
      <c r="P131" s="271"/>
      <c r="Q131" s="271"/>
    </row>
    <row r="132" spans="1:17" ht="18.75" customHeight="1">
      <c r="A132" s="271"/>
      <c r="B132" s="276"/>
      <c r="C132" s="276"/>
      <c r="D132" s="277"/>
      <c r="E132" s="274"/>
      <c r="F132" s="277"/>
      <c r="G132" s="274"/>
      <c r="H132" s="278"/>
      <c r="I132" s="271"/>
      <c r="J132" s="271"/>
      <c r="K132" s="271"/>
      <c r="L132" s="271"/>
      <c r="M132" s="271"/>
      <c r="N132" s="271"/>
      <c r="O132" s="271"/>
      <c r="P132" s="271"/>
      <c r="Q132" s="271"/>
    </row>
    <row r="133" spans="1:17" ht="18.75" customHeight="1">
      <c r="A133" s="271"/>
      <c r="B133" s="276"/>
      <c r="C133" s="276"/>
      <c r="D133" s="277"/>
      <c r="E133" s="274"/>
      <c r="F133" s="277"/>
      <c r="G133" s="274"/>
      <c r="H133" s="278"/>
      <c r="I133" s="271"/>
      <c r="J133" s="271"/>
      <c r="K133" s="271"/>
      <c r="L133" s="271"/>
      <c r="M133" s="271"/>
      <c r="N133" s="271"/>
      <c r="O133" s="271"/>
      <c r="P133" s="271"/>
      <c r="Q133" s="271"/>
    </row>
    <row r="134" spans="1:17" ht="18.75" customHeight="1">
      <c r="A134" s="271"/>
      <c r="B134" s="276"/>
      <c r="C134" s="276"/>
      <c r="D134" s="277"/>
      <c r="E134" s="274"/>
      <c r="F134" s="277"/>
      <c r="G134" s="274"/>
      <c r="H134" s="278"/>
      <c r="I134" s="271"/>
      <c r="J134" s="271"/>
      <c r="K134" s="271"/>
      <c r="L134" s="271"/>
      <c r="M134" s="271"/>
      <c r="N134" s="271"/>
      <c r="O134" s="271"/>
      <c r="P134" s="271"/>
      <c r="Q134" s="271"/>
    </row>
    <row r="135" spans="1:17" ht="18.75" customHeight="1">
      <c r="A135" s="271"/>
      <c r="B135" s="276"/>
      <c r="C135" s="276"/>
      <c r="D135" s="277"/>
      <c r="E135" s="274"/>
      <c r="F135" s="277"/>
      <c r="G135" s="274"/>
      <c r="H135" s="278"/>
      <c r="I135" s="271"/>
      <c r="J135" s="271"/>
      <c r="K135" s="271"/>
      <c r="L135" s="271"/>
      <c r="M135" s="271"/>
      <c r="N135" s="271"/>
      <c r="O135" s="271"/>
      <c r="P135" s="271"/>
      <c r="Q135" s="271"/>
    </row>
    <row r="136" spans="1:17" ht="18.75" customHeight="1">
      <c r="A136" s="271"/>
      <c r="B136" s="276"/>
      <c r="C136" s="276"/>
      <c r="D136" s="277"/>
      <c r="E136" s="274"/>
      <c r="F136" s="277"/>
      <c r="G136" s="274"/>
      <c r="H136" s="278"/>
      <c r="I136" s="271"/>
      <c r="J136" s="271"/>
      <c r="K136" s="271"/>
      <c r="L136" s="271"/>
      <c r="M136" s="271"/>
      <c r="N136" s="271"/>
      <c r="O136" s="271"/>
      <c r="P136" s="271"/>
      <c r="Q136" s="271"/>
    </row>
    <row r="137" spans="1:17" ht="18.75" customHeight="1">
      <c r="A137" s="271"/>
      <c r="B137" s="276"/>
      <c r="C137" s="276"/>
      <c r="D137" s="277"/>
      <c r="E137" s="274"/>
      <c r="F137" s="277"/>
      <c r="G137" s="274"/>
      <c r="H137" s="278"/>
      <c r="I137" s="271"/>
      <c r="J137" s="271"/>
      <c r="K137" s="271"/>
      <c r="L137" s="271"/>
      <c r="M137" s="271"/>
      <c r="N137" s="271"/>
      <c r="O137" s="271"/>
      <c r="P137" s="271"/>
      <c r="Q137" s="271"/>
    </row>
    <row r="138" spans="1:17" ht="18.75" customHeight="1">
      <c r="A138" s="271"/>
      <c r="B138" s="276"/>
      <c r="C138" s="276"/>
      <c r="D138" s="277"/>
      <c r="E138" s="274"/>
      <c r="F138" s="277"/>
      <c r="G138" s="274"/>
      <c r="H138" s="278"/>
      <c r="I138" s="271"/>
      <c r="J138" s="271"/>
      <c r="K138" s="271"/>
      <c r="L138" s="271"/>
      <c r="M138" s="271"/>
      <c r="N138" s="271"/>
      <c r="O138" s="271"/>
      <c r="P138" s="271"/>
      <c r="Q138" s="271"/>
    </row>
    <row r="139" spans="1:17" ht="18.75" customHeight="1">
      <c r="A139" s="271"/>
      <c r="B139" s="276"/>
      <c r="C139" s="276"/>
      <c r="D139" s="277"/>
      <c r="E139" s="274"/>
      <c r="F139" s="277"/>
      <c r="G139" s="274"/>
      <c r="H139" s="278"/>
      <c r="I139" s="271"/>
      <c r="J139" s="271"/>
      <c r="K139" s="271"/>
      <c r="L139" s="271"/>
      <c r="M139" s="271"/>
      <c r="N139" s="271"/>
      <c r="O139" s="271"/>
      <c r="P139" s="271"/>
      <c r="Q139" s="271"/>
    </row>
    <row r="140" spans="1:17" ht="18.75" customHeight="1">
      <c r="A140" s="271"/>
      <c r="B140" s="276"/>
      <c r="C140" s="276"/>
      <c r="D140" s="277"/>
      <c r="E140" s="274"/>
      <c r="F140" s="277"/>
      <c r="G140" s="274"/>
      <c r="H140" s="278"/>
      <c r="I140" s="271"/>
      <c r="J140" s="271"/>
      <c r="K140" s="271"/>
      <c r="L140" s="271"/>
      <c r="M140" s="271"/>
      <c r="N140" s="271"/>
      <c r="O140" s="271"/>
      <c r="P140" s="271"/>
      <c r="Q140" s="271"/>
    </row>
    <row r="141" spans="1:17" ht="18.75" customHeight="1">
      <c r="A141" s="271"/>
      <c r="B141" s="276"/>
      <c r="C141" s="276"/>
      <c r="D141" s="277"/>
      <c r="E141" s="274"/>
      <c r="F141" s="277"/>
      <c r="G141" s="274"/>
      <c r="H141" s="278"/>
      <c r="I141" s="271"/>
      <c r="J141" s="271"/>
      <c r="K141" s="271"/>
      <c r="L141" s="271"/>
      <c r="M141" s="271"/>
      <c r="N141" s="271"/>
      <c r="O141" s="271"/>
      <c r="P141" s="271"/>
      <c r="Q141" s="271"/>
    </row>
    <row r="142" spans="1:17" ht="18.75" customHeight="1">
      <c r="A142" s="271"/>
      <c r="B142" s="276"/>
      <c r="C142" s="276"/>
      <c r="D142" s="277"/>
      <c r="E142" s="274"/>
      <c r="F142" s="277"/>
      <c r="G142" s="274"/>
      <c r="H142" s="278"/>
      <c r="I142" s="271"/>
      <c r="J142" s="271"/>
      <c r="K142" s="271"/>
      <c r="L142" s="271"/>
      <c r="M142" s="271"/>
      <c r="N142" s="271"/>
      <c r="O142" s="271"/>
      <c r="P142" s="271"/>
      <c r="Q142" s="271"/>
    </row>
    <row r="143" spans="1:17" ht="18.75" customHeight="1">
      <c r="A143" s="271"/>
      <c r="B143" s="276"/>
      <c r="C143" s="276"/>
      <c r="D143" s="277"/>
      <c r="E143" s="274"/>
      <c r="F143" s="277"/>
      <c r="G143" s="274"/>
      <c r="H143" s="278"/>
      <c r="I143" s="271"/>
      <c r="J143" s="271"/>
      <c r="K143" s="271"/>
      <c r="L143" s="271"/>
      <c r="M143" s="271"/>
      <c r="N143" s="271"/>
      <c r="O143" s="271"/>
      <c r="P143" s="271"/>
      <c r="Q143" s="271"/>
    </row>
    <row r="144" spans="1:17" ht="18.75" customHeight="1">
      <c r="A144" s="271"/>
      <c r="B144" s="276"/>
      <c r="C144" s="276"/>
      <c r="D144" s="277"/>
      <c r="E144" s="274"/>
      <c r="F144" s="277"/>
      <c r="G144" s="274"/>
      <c r="H144" s="278"/>
      <c r="I144" s="271"/>
      <c r="J144" s="271"/>
      <c r="K144" s="271"/>
      <c r="L144" s="271"/>
      <c r="M144" s="271"/>
      <c r="N144" s="271"/>
      <c r="O144" s="271"/>
      <c r="P144" s="271"/>
      <c r="Q144" s="271"/>
    </row>
    <row r="145" spans="1:17" ht="18.75" customHeight="1">
      <c r="A145" s="271"/>
      <c r="B145" s="276"/>
      <c r="C145" s="276"/>
      <c r="D145" s="277"/>
      <c r="E145" s="274"/>
      <c r="F145" s="277"/>
      <c r="G145" s="274"/>
      <c r="H145" s="278"/>
      <c r="I145" s="271"/>
      <c r="J145" s="271"/>
      <c r="K145" s="271"/>
      <c r="L145" s="271"/>
      <c r="M145" s="271"/>
      <c r="N145" s="271"/>
      <c r="O145" s="271"/>
      <c r="P145" s="271"/>
      <c r="Q145" s="271"/>
    </row>
    <row r="146" spans="1:17" ht="18.75" customHeight="1">
      <c r="A146" s="271"/>
      <c r="B146" s="276"/>
      <c r="C146" s="276"/>
      <c r="D146" s="277"/>
      <c r="E146" s="274"/>
      <c r="F146" s="277"/>
      <c r="G146" s="274"/>
      <c r="H146" s="278"/>
      <c r="I146" s="271"/>
      <c r="J146" s="271"/>
      <c r="K146" s="271"/>
      <c r="L146" s="271"/>
      <c r="M146" s="271"/>
      <c r="N146" s="271"/>
      <c r="O146" s="271"/>
      <c r="P146" s="271"/>
      <c r="Q146" s="271"/>
    </row>
    <row r="147" spans="1:17" ht="18.75" customHeight="1">
      <c r="A147" s="271"/>
      <c r="B147" s="276"/>
      <c r="C147" s="276"/>
      <c r="D147" s="277"/>
      <c r="E147" s="274"/>
      <c r="F147" s="277"/>
      <c r="G147" s="274"/>
      <c r="H147" s="278"/>
      <c r="I147" s="271"/>
      <c r="J147" s="271"/>
      <c r="K147" s="271"/>
      <c r="L147" s="271"/>
      <c r="M147" s="271"/>
      <c r="N147" s="271"/>
      <c r="O147" s="271"/>
      <c r="P147" s="271"/>
      <c r="Q147" s="271"/>
    </row>
    <row r="148" spans="1:17" ht="18.75" customHeight="1">
      <c r="A148" s="271"/>
      <c r="B148" s="276"/>
      <c r="C148" s="276"/>
      <c r="D148" s="277"/>
      <c r="E148" s="274"/>
      <c r="F148" s="277"/>
      <c r="G148" s="274"/>
      <c r="H148" s="278"/>
      <c r="I148" s="271"/>
      <c r="J148" s="271"/>
      <c r="K148" s="271"/>
      <c r="L148" s="271"/>
      <c r="M148" s="271"/>
      <c r="N148" s="271"/>
      <c r="O148" s="271"/>
      <c r="P148" s="271"/>
      <c r="Q148" s="271"/>
    </row>
    <row r="149" spans="1:17" ht="18.75" customHeight="1">
      <c r="A149" s="271"/>
      <c r="B149" s="276"/>
      <c r="C149" s="276"/>
      <c r="D149" s="277"/>
      <c r="E149" s="274"/>
      <c r="F149" s="277"/>
      <c r="G149" s="274"/>
      <c r="H149" s="278"/>
      <c r="I149" s="271"/>
      <c r="J149" s="271"/>
      <c r="K149" s="271"/>
      <c r="L149" s="271"/>
      <c r="M149" s="271"/>
      <c r="N149" s="271"/>
      <c r="O149" s="271"/>
      <c r="P149" s="271"/>
      <c r="Q149" s="271"/>
    </row>
    <row r="150" spans="1:17" ht="18.75" customHeight="1">
      <c r="A150" s="271"/>
      <c r="B150" s="276"/>
      <c r="C150" s="276"/>
      <c r="D150" s="277"/>
      <c r="E150" s="274"/>
      <c r="F150" s="277"/>
      <c r="G150" s="274"/>
      <c r="H150" s="278"/>
      <c r="I150" s="271"/>
      <c r="J150" s="271"/>
      <c r="K150" s="271"/>
      <c r="L150" s="271"/>
      <c r="M150" s="271"/>
      <c r="N150" s="271"/>
      <c r="O150" s="271"/>
      <c r="P150" s="271"/>
      <c r="Q150" s="271"/>
    </row>
    <row r="151" spans="1:17" ht="18.75" customHeight="1">
      <c r="A151" s="271"/>
      <c r="B151" s="276"/>
      <c r="C151" s="276"/>
      <c r="D151" s="277"/>
      <c r="E151" s="274"/>
      <c r="F151" s="277"/>
      <c r="G151" s="274"/>
      <c r="H151" s="278"/>
      <c r="I151" s="271"/>
      <c r="J151" s="271"/>
      <c r="K151" s="271"/>
      <c r="L151" s="271"/>
      <c r="M151" s="271"/>
      <c r="N151" s="271"/>
      <c r="O151" s="271"/>
      <c r="P151" s="271"/>
      <c r="Q151" s="271"/>
    </row>
    <row r="152" spans="1:17" ht="18.75" customHeight="1">
      <c r="A152" s="271"/>
      <c r="B152" s="276"/>
      <c r="C152" s="276"/>
      <c r="D152" s="277"/>
      <c r="E152" s="274"/>
      <c r="F152" s="277"/>
      <c r="G152" s="274"/>
      <c r="H152" s="278"/>
      <c r="I152" s="271"/>
      <c r="J152" s="271"/>
      <c r="K152" s="271"/>
      <c r="L152" s="271"/>
      <c r="M152" s="271"/>
      <c r="N152" s="271"/>
      <c r="O152" s="271"/>
      <c r="P152" s="271"/>
      <c r="Q152" s="271"/>
    </row>
    <row r="153" spans="1:17" ht="18.75" customHeight="1">
      <c r="A153" s="271"/>
      <c r="B153" s="276"/>
      <c r="C153" s="276"/>
      <c r="D153" s="277"/>
      <c r="E153" s="274"/>
      <c r="F153" s="277"/>
      <c r="G153" s="274"/>
      <c r="H153" s="278"/>
      <c r="I153" s="271"/>
      <c r="J153" s="271"/>
      <c r="K153" s="271"/>
      <c r="L153" s="271"/>
      <c r="M153" s="271"/>
      <c r="N153" s="271"/>
      <c r="O153" s="271"/>
      <c r="P153" s="271"/>
      <c r="Q153" s="271"/>
    </row>
    <row r="154" spans="1:17" ht="18.75" customHeight="1">
      <c r="A154" s="271"/>
      <c r="B154" s="276"/>
      <c r="C154" s="276"/>
      <c r="D154" s="277"/>
      <c r="E154" s="274"/>
      <c r="F154" s="277"/>
      <c r="G154" s="274"/>
      <c r="H154" s="278"/>
      <c r="I154" s="271"/>
      <c r="J154" s="271"/>
      <c r="K154" s="271"/>
      <c r="L154" s="271"/>
      <c r="M154" s="271"/>
      <c r="N154" s="271"/>
      <c r="O154" s="271"/>
      <c r="P154" s="271"/>
      <c r="Q154" s="271"/>
    </row>
    <row r="155" spans="1:17" ht="18.75" customHeight="1">
      <c r="A155" s="271"/>
      <c r="B155" s="276"/>
      <c r="C155" s="276"/>
      <c r="D155" s="277"/>
      <c r="E155" s="274"/>
      <c r="F155" s="277"/>
      <c r="G155" s="274"/>
      <c r="H155" s="278"/>
      <c r="I155" s="271"/>
      <c r="J155" s="271"/>
      <c r="K155" s="271"/>
      <c r="L155" s="271"/>
      <c r="M155" s="271"/>
      <c r="N155" s="271"/>
      <c r="O155" s="271"/>
      <c r="P155" s="271"/>
      <c r="Q155" s="271"/>
    </row>
    <row r="156" spans="1:17" ht="18.75" customHeight="1">
      <c r="A156" s="271"/>
      <c r="B156" s="276"/>
      <c r="C156" s="276"/>
      <c r="D156" s="277"/>
      <c r="E156" s="274"/>
      <c r="F156" s="277"/>
      <c r="G156" s="274"/>
      <c r="H156" s="278"/>
      <c r="I156" s="271"/>
      <c r="J156" s="271"/>
      <c r="K156" s="271"/>
      <c r="L156" s="271"/>
      <c r="M156" s="271"/>
      <c r="N156" s="271"/>
      <c r="O156" s="271"/>
      <c r="P156" s="271"/>
      <c r="Q156" s="271"/>
    </row>
    <row r="157" spans="1:17" ht="18.75" customHeight="1">
      <c r="A157" s="271"/>
      <c r="B157" s="276"/>
      <c r="C157" s="276"/>
      <c r="D157" s="277"/>
      <c r="E157" s="274"/>
      <c r="F157" s="277"/>
      <c r="G157" s="274"/>
      <c r="H157" s="278"/>
      <c r="I157" s="271"/>
      <c r="J157" s="271"/>
      <c r="K157" s="271"/>
      <c r="L157" s="271"/>
      <c r="M157" s="271"/>
      <c r="N157" s="271"/>
      <c r="O157" s="271"/>
      <c r="P157" s="271"/>
      <c r="Q157" s="271"/>
    </row>
    <row r="158" spans="1:17" ht="18.75" customHeight="1">
      <c r="A158" s="271"/>
      <c r="B158" s="276"/>
      <c r="C158" s="276"/>
      <c r="D158" s="277"/>
      <c r="E158" s="274"/>
      <c r="F158" s="277"/>
      <c r="G158" s="274"/>
      <c r="H158" s="278"/>
      <c r="I158" s="271"/>
      <c r="J158" s="271"/>
      <c r="K158" s="271"/>
      <c r="L158" s="271"/>
      <c r="M158" s="271"/>
      <c r="N158" s="271"/>
      <c r="O158" s="271"/>
      <c r="P158" s="271"/>
      <c r="Q158" s="271"/>
    </row>
    <row r="159" spans="1:17" ht="18.75" customHeight="1">
      <c r="A159" s="271"/>
      <c r="B159" s="276"/>
      <c r="C159" s="276"/>
      <c r="D159" s="277"/>
      <c r="E159" s="274"/>
      <c r="F159" s="277"/>
      <c r="G159" s="274"/>
      <c r="H159" s="278"/>
      <c r="I159" s="271"/>
      <c r="J159" s="271"/>
      <c r="K159" s="271"/>
      <c r="L159" s="271"/>
      <c r="M159" s="271"/>
      <c r="N159" s="271"/>
      <c r="O159" s="271"/>
      <c r="P159" s="271"/>
      <c r="Q159" s="271"/>
    </row>
    <row r="160" spans="1:17" ht="18.75" customHeight="1">
      <c r="A160" s="271"/>
      <c r="B160" s="276"/>
      <c r="C160" s="276"/>
      <c r="D160" s="277"/>
      <c r="E160" s="274"/>
      <c r="F160" s="277"/>
      <c r="G160" s="274"/>
      <c r="H160" s="278"/>
      <c r="I160" s="271"/>
      <c r="J160" s="271"/>
      <c r="K160" s="271"/>
      <c r="L160" s="271"/>
      <c r="M160" s="271"/>
      <c r="N160" s="271"/>
      <c r="O160" s="271"/>
      <c r="P160" s="271"/>
      <c r="Q160" s="271"/>
    </row>
    <row r="161" spans="1:17" ht="18.75" customHeight="1">
      <c r="A161" s="271"/>
      <c r="B161" s="276"/>
      <c r="C161" s="276"/>
      <c r="D161" s="277"/>
      <c r="E161" s="274"/>
      <c r="F161" s="277"/>
      <c r="G161" s="274"/>
      <c r="H161" s="278"/>
      <c r="I161" s="271"/>
      <c r="J161" s="271"/>
      <c r="K161" s="271"/>
      <c r="L161" s="271"/>
      <c r="M161" s="271"/>
      <c r="N161" s="271"/>
      <c r="O161" s="271"/>
      <c r="P161" s="271"/>
      <c r="Q161" s="271"/>
    </row>
    <row r="162" spans="1:17" ht="18.75" customHeight="1">
      <c r="A162" s="271"/>
      <c r="B162" s="276"/>
      <c r="C162" s="276"/>
      <c r="D162" s="277"/>
      <c r="E162" s="274"/>
      <c r="F162" s="277"/>
      <c r="G162" s="274"/>
      <c r="H162" s="278"/>
      <c r="I162" s="271"/>
      <c r="J162" s="271"/>
      <c r="K162" s="271"/>
      <c r="L162" s="271"/>
      <c r="M162" s="271"/>
      <c r="N162" s="271"/>
      <c r="O162" s="271"/>
      <c r="P162" s="271"/>
      <c r="Q162" s="271"/>
    </row>
    <row r="163" spans="1:17" ht="18.75" customHeight="1">
      <c r="A163" s="271"/>
      <c r="B163" s="276"/>
      <c r="C163" s="276"/>
      <c r="D163" s="277"/>
      <c r="E163" s="274"/>
      <c r="F163" s="277"/>
      <c r="G163" s="274"/>
      <c r="H163" s="278"/>
      <c r="I163" s="271"/>
      <c r="J163" s="271"/>
      <c r="K163" s="271"/>
      <c r="L163" s="271"/>
      <c r="M163" s="271"/>
      <c r="N163" s="271"/>
      <c r="O163" s="271"/>
      <c r="P163" s="271"/>
      <c r="Q163" s="271"/>
    </row>
    <row r="164" spans="1:17" ht="18.75" customHeight="1">
      <c r="A164" s="271"/>
      <c r="B164" s="276"/>
      <c r="C164" s="276"/>
      <c r="D164" s="277"/>
      <c r="E164" s="274"/>
      <c r="F164" s="277"/>
      <c r="G164" s="274"/>
      <c r="H164" s="278"/>
      <c r="I164" s="271"/>
      <c r="J164" s="271"/>
      <c r="K164" s="271"/>
      <c r="L164" s="271"/>
      <c r="M164" s="271"/>
      <c r="N164" s="271"/>
      <c r="O164" s="271"/>
      <c r="P164" s="271"/>
      <c r="Q164" s="271"/>
    </row>
    <row r="165" spans="1:17" ht="18.75" customHeight="1">
      <c r="A165" s="271"/>
      <c r="B165" s="276"/>
      <c r="C165" s="276"/>
      <c r="D165" s="277"/>
      <c r="E165" s="274"/>
      <c r="F165" s="277"/>
      <c r="G165" s="274"/>
      <c r="H165" s="278"/>
      <c r="I165" s="271"/>
      <c r="J165" s="271"/>
      <c r="K165" s="271"/>
      <c r="L165" s="271"/>
      <c r="M165" s="271"/>
      <c r="N165" s="271"/>
      <c r="O165" s="271"/>
      <c r="P165" s="271"/>
      <c r="Q165" s="271"/>
    </row>
    <row r="166" spans="1:17" ht="18.75" customHeight="1">
      <c r="A166" s="271"/>
      <c r="B166" s="276"/>
      <c r="C166" s="276"/>
      <c r="D166" s="277"/>
      <c r="E166" s="274"/>
      <c r="F166" s="277"/>
      <c r="G166" s="274"/>
      <c r="H166" s="278"/>
      <c r="I166" s="271"/>
      <c r="J166" s="271"/>
      <c r="K166" s="271"/>
      <c r="L166" s="271"/>
      <c r="M166" s="271"/>
      <c r="N166" s="271"/>
      <c r="O166" s="271"/>
      <c r="P166" s="271"/>
      <c r="Q166" s="271"/>
    </row>
    <row r="167" spans="1:17" ht="18.75" customHeight="1">
      <c r="A167" s="271"/>
      <c r="B167" s="276"/>
      <c r="C167" s="276"/>
      <c r="D167" s="277"/>
      <c r="E167" s="274"/>
      <c r="F167" s="277"/>
      <c r="G167" s="274"/>
      <c r="H167" s="278"/>
      <c r="I167" s="271"/>
      <c r="J167" s="271"/>
      <c r="K167" s="271"/>
      <c r="L167" s="271"/>
      <c r="M167" s="271"/>
      <c r="N167" s="271"/>
      <c r="O167" s="271"/>
      <c r="P167" s="271"/>
      <c r="Q167" s="271"/>
    </row>
    <row r="168" spans="1:17" ht="18.75" customHeight="1">
      <c r="A168" s="271"/>
      <c r="B168" s="276"/>
      <c r="C168" s="276"/>
      <c r="D168" s="277"/>
      <c r="E168" s="274"/>
      <c r="F168" s="277"/>
      <c r="G168" s="274"/>
      <c r="H168" s="278"/>
      <c r="I168" s="271"/>
      <c r="J168" s="271"/>
      <c r="K168" s="271"/>
      <c r="L168" s="271"/>
      <c r="M168" s="271"/>
      <c r="N168" s="271"/>
      <c r="O168" s="271"/>
      <c r="P168" s="271"/>
      <c r="Q168" s="271"/>
    </row>
    <row r="169" spans="1:17" ht="18.75" customHeight="1">
      <c r="A169" s="271"/>
      <c r="B169" s="276"/>
      <c r="C169" s="276"/>
      <c r="D169" s="277"/>
      <c r="E169" s="274"/>
      <c r="F169" s="277"/>
      <c r="G169" s="274"/>
      <c r="H169" s="278"/>
      <c r="I169" s="271"/>
      <c r="J169" s="271"/>
      <c r="K169" s="271"/>
      <c r="L169" s="271"/>
      <c r="M169" s="271"/>
      <c r="N169" s="271"/>
      <c r="O169" s="271"/>
      <c r="P169" s="271"/>
      <c r="Q169" s="271"/>
    </row>
    <row r="170" spans="1:17" ht="18.75" customHeight="1">
      <c r="A170" s="271"/>
      <c r="B170" s="276"/>
      <c r="C170" s="276"/>
      <c r="D170" s="277"/>
      <c r="E170" s="274"/>
      <c r="F170" s="277"/>
      <c r="G170" s="274"/>
      <c r="H170" s="278"/>
      <c r="I170" s="271"/>
      <c r="J170" s="271"/>
      <c r="K170" s="271"/>
      <c r="L170" s="271"/>
      <c r="M170" s="271"/>
      <c r="N170" s="271"/>
      <c r="O170" s="271"/>
      <c r="P170" s="271"/>
      <c r="Q170" s="271"/>
    </row>
    <row r="171" spans="1:17" ht="18.75" customHeight="1">
      <c r="A171" s="271"/>
      <c r="B171" s="276"/>
      <c r="C171" s="276"/>
      <c r="D171" s="277"/>
      <c r="E171" s="274"/>
      <c r="F171" s="277"/>
      <c r="G171" s="274"/>
      <c r="H171" s="278"/>
      <c r="I171" s="271"/>
      <c r="J171" s="271"/>
      <c r="K171" s="271"/>
      <c r="L171" s="271"/>
      <c r="M171" s="271"/>
      <c r="N171" s="271"/>
      <c r="O171" s="271"/>
      <c r="P171" s="271"/>
      <c r="Q171" s="271"/>
    </row>
    <row r="172" spans="1:17" ht="18.75" customHeight="1">
      <c r="A172" s="271"/>
      <c r="B172" s="276"/>
      <c r="C172" s="276"/>
      <c r="D172" s="277"/>
      <c r="E172" s="274"/>
      <c r="F172" s="277"/>
      <c r="G172" s="274"/>
      <c r="H172" s="278"/>
      <c r="I172" s="271"/>
      <c r="J172" s="271"/>
      <c r="K172" s="271"/>
      <c r="L172" s="271"/>
      <c r="M172" s="271"/>
      <c r="N172" s="271"/>
      <c r="O172" s="271"/>
      <c r="P172" s="271"/>
      <c r="Q172" s="271"/>
    </row>
    <row r="173" spans="1:17" ht="18.75" customHeight="1">
      <c r="A173" s="271"/>
      <c r="B173" s="276"/>
      <c r="C173" s="276"/>
      <c r="D173" s="277"/>
      <c r="E173" s="274"/>
      <c r="F173" s="277"/>
      <c r="G173" s="274"/>
      <c r="H173" s="278"/>
      <c r="I173" s="271"/>
      <c r="J173" s="271"/>
      <c r="K173" s="271"/>
      <c r="L173" s="271"/>
      <c r="M173" s="271"/>
      <c r="N173" s="271"/>
      <c r="O173" s="271"/>
      <c r="P173" s="271"/>
      <c r="Q173" s="271"/>
    </row>
    <row r="174" spans="1:17" ht="18.75" customHeight="1">
      <c r="A174" s="271"/>
      <c r="B174" s="276"/>
      <c r="C174" s="276"/>
      <c r="D174" s="277"/>
      <c r="E174" s="274"/>
      <c r="F174" s="277"/>
      <c r="G174" s="274"/>
      <c r="H174" s="278"/>
      <c r="I174" s="271"/>
      <c r="J174" s="271"/>
      <c r="K174" s="271"/>
      <c r="L174" s="271"/>
      <c r="M174" s="271"/>
      <c r="N174" s="271"/>
      <c r="O174" s="271"/>
      <c r="P174" s="271"/>
      <c r="Q174" s="271"/>
    </row>
    <row r="175" spans="1:17" ht="18.75" customHeight="1">
      <c r="A175" s="271"/>
      <c r="B175" s="276"/>
      <c r="C175" s="276"/>
      <c r="D175" s="277"/>
      <c r="E175" s="274"/>
      <c r="F175" s="277"/>
      <c r="G175" s="274"/>
      <c r="H175" s="278"/>
      <c r="I175" s="271"/>
      <c r="J175" s="271"/>
      <c r="K175" s="271"/>
      <c r="L175" s="271"/>
      <c r="M175" s="271"/>
      <c r="N175" s="271"/>
      <c r="O175" s="271"/>
      <c r="P175" s="271"/>
      <c r="Q175" s="271"/>
    </row>
    <row r="176" spans="1:17" ht="18.75" customHeight="1">
      <c r="A176" s="271"/>
      <c r="B176" s="276"/>
      <c r="C176" s="276"/>
      <c r="D176" s="277"/>
      <c r="E176" s="274"/>
      <c r="F176" s="277"/>
      <c r="G176" s="274"/>
      <c r="H176" s="278"/>
      <c r="I176" s="271"/>
      <c r="J176" s="271"/>
      <c r="K176" s="271"/>
      <c r="L176" s="271"/>
      <c r="M176" s="271"/>
      <c r="N176" s="271"/>
      <c r="O176" s="271"/>
      <c r="P176" s="271"/>
      <c r="Q176" s="271"/>
    </row>
    <row r="177" spans="1:17" ht="18.75" customHeight="1">
      <c r="A177" s="271"/>
      <c r="B177" s="276"/>
      <c r="C177" s="276"/>
      <c r="D177" s="277"/>
      <c r="E177" s="274"/>
      <c r="F177" s="277"/>
      <c r="G177" s="274"/>
      <c r="H177" s="278"/>
      <c r="I177" s="271"/>
      <c r="J177" s="271"/>
      <c r="K177" s="271"/>
      <c r="L177" s="271"/>
      <c r="M177" s="271"/>
      <c r="N177" s="271"/>
      <c r="O177" s="271"/>
      <c r="P177" s="271"/>
      <c r="Q177" s="271"/>
    </row>
    <row r="178" spans="1:17" ht="18.75" customHeight="1">
      <c r="A178" s="271"/>
      <c r="B178" s="276"/>
      <c r="C178" s="276"/>
      <c r="D178" s="277"/>
      <c r="E178" s="274"/>
      <c r="F178" s="277"/>
      <c r="G178" s="274"/>
      <c r="H178" s="278"/>
      <c r="I178" s="271"/>
      <c r="J178" s="271"/>
      <c r="K178" s="271"/>
      <c r="L178" s="271"/>
      <c r="M178" s="271"/>
      <c r="N178" s="271"/>
      <c r="O178" s="271"/>
      <c r="P178" s="271"/>
      <c r="Q178" s="271"/>
    </row>
    <row r="179" spans="1:17" ht="18.75" customHeight="1">
      <c r="A179" s="271"/>
      <c r="B179" s="276"/>
      <c r="C179" s="276"/>
      <c r="D179" s="277"/>
      <c r="E179" s="274"/>
      <c r="F179" s="277"/>
      <c r="G179" s="274"/>
      <c r="H179" s="278"/>
      <c r="I179" s="271"/>
      <c r="J179" s="271"/>
      <c r="K179" s="271"/>
      <c r="L179" s="271"/>
      <c r="M179" s="271"/>
      <c r="N179" s="271"/>
      <c r="O179" s="271"/>
      <c r="P179" s="271"/>
      <c r="Q179" s="271"/>
    </row>
    <row r="180" spans="1:17" ht="18.75" customHeight="1">
      <c r="A180" s="271"/>
      <c r="B180" s="276"/>
      <c r="C180" s="276"/>
      <c r="D180" s="277"/>
      <c r="E180" s="274"/>
      <c r="F180" s="277"/>
      <c r="G180" s="274"/>
      <c r="H180" s="278"/>
      <c r="I180" s="271"/>
      <c r="J180" s="271"/>
      <c r="K180" s="271"/>
      <c r="L180" s="271"/>
      <c r="M180" s="271"/>
      <c r="N180" s="271"/>
      <c r="O180" s="271"/>
      <c r="P180" s="271"/>
      <c r="Q180" s="271"/>
    </row>
    <row r="181" spans="1:17" ht="18.75" customHeight="1">
      <c r="A181" s="271"/>
      <c r="B181" s="276"/>
      <c r="C181" s="276"/>
      <c r="D181" s="277"/>
      <c r="E181" s="274"/>
      <c r="F181" s="277"/>
      <c r="G181" s="274"/>
      <c r="H181" s="278"/>
      <c r="I181" s="271"/>
      <c r="J181" s="271"/>
      <c r="K181" s="271"/>
      <c r="L181" s="271"/>
      <c r="M181" s="271"/>
      <c r="N181" s="271"/>
      <c r="O181" s="271"/>
      <c r="P181" s="271"/>
      <c r="Q181" s="271"/>
    </row>
    <row r="182" spans="1:17" ht="18.75" customHeight="1">
      <c r="A182" s="271"/>
      <c r="B182" s="276"/>
      <c r="C182" s="276"/>
      <c r="D182" s="277"/>
      <c r="E182" s="274"/>
      <c r="F182" s="277"/>
      <c r="G182" s="274"/>
      <c r="H182" s="278"/>
      <c r="I182" s="271"/>
      <c r="J182" s="271"/>
      <c r="K182" s="271"/>
      <c r="L182" s="271"/>
      <c r="M182" s="271"/>
      <c r="N182" s="271"/>
      <c r="O182" s="271"/>
      <c r="P182" s="271"/>
      <c r="Q182" s="271"/>
    </row>
    <row r="183" spans="1:17" ht="18.75" customHeight="1">
      <c r="A183" s="271"/>
      <c r="B183" s="276"/>
      <c r="C183" s="276"/>
      <c r="D183" s="277"/>
      <c r="E183" s="274"/>
      <c r="F183" s="277"/>
      <c r="G183" s="274"/>
      <c r="H183" s="278"/>
      <c r="I183" s="271"/>
      <c r="J183" s="271"/>
      <c r="K183" s="271"/>
      <c r="L183" s="271"/>
      <c r="M183" s="271"/>
      <c r="N183" s="271"/>
      <c r="O183" s="271"/>
      <c r="P183" s="271"/>
      <c r="Q183" s="271"/>
    </row>
    <row r="184" spans="1:17" ht="18.75" customHeight="1">
      <c r="A184" s="271"/>
      <c r="B184" s="276"/>
      <c r="C184" s="276"/>
      <c r="D184" s="277"/>
      <c r="E184" s="274"/>
      <c r="F184" s="277"/>
      <c r="G184" s="274"/>
      <c r="H184" s="278"/>
      <c r="I184" s="271"/>
      <c r="J184" s="271"/>
      <c r="K184" s="271"/>
      <c r="L184" s="271"/>
      <c r="M184" s="271"/>
      <c r="N184" s="271"/>
      <c r="O184" s="271"/>
      <c r="P184" s="271"/>
      <c r="Q184" s="271"/>
    </row>
    <row r="185" spans="1:17" ht="18.75" customHeight="1">
      <c r="A185" s="271"/>
      <c r="B185" s="276"/>
      <c r="C185" s="276"/>
      <c r="D185" s="277"/>
      <c r="E185" s="274"/>
      <c r="F185" s="277"/>
      <c r="G185" s="274"/>
      <c r="H185" s="278"/>
      <c r="I185" s="271"/>
      <c r="J185" s="271"/>
      <c r="K185" s="271"/>
      <c r="L185" s="271"/>
      <c r="M185" s="271"/>
      <c r="N185" s="271"/>
      <c r="O185" s="271"/>
      <c r="P185" s="271"/>
      <c r="Q185" s="271"/>
    </row>
    <row r="186" spans="1:17" ht="18.75" customHeight="1">
      <c r="A186" s="271"/>
      <c r="B186" s="276"/>
      <c r="C186" s="276"/>
      <c r="D186" s="277"/>
      <c r="E186" s="274"/>
      <c r="F186" s="277"/>
      <c r="G186" s="274"/>
      <c r="H186" s="278"/>
      <c r="I186" s="271"/>
      <c r="J186" s="271"/>
      <c r="K186" s="271"/>
      <c r="L186" s="271"/>
      <c r="M186" s="271"/>
      <c r="N186" s="271"/>
      <c r="O186" s="271"/>
      <c r="P186" s="271"/>
      <c r="Q186" s="271"/>
    </row>
    <row r="187" spans="1:17" ht="18.75" customHeight="1">
      <c r="A187" s="271"/>
      <c r="B187" s="276"/>
      <c r="C187" s="276"/>
      <c r="D187" s="277"/>
      <c r="E187" s="274"/>
      <c r="F187" s="277"/>
      <c r="G187" s="274"/>
      <c r="H187" s="278"/>
      <c r="I187" s="271"/>
      <c r="J187" s="271"/>
      <c r="K187" s="271"/>
      <c r="L187" s="271"/>
      <c r="M187" s="271"/>
      <c r="N187" s="271"/>
      <c r="O187" s="271"/>
      <c r="P187" s="271"/>
      <c r="Q187" s="271"/>
    </row>
    <row r="188" spans="1:17" ht="18.75" customHeight="1">
      <c r="A188" s="271"/>
      <c r="B188" s="276"/>
      <c r="C188" s="276"/>
      <c r="D188" s="277"/>
      <c r="E188" s="274"/>
      <c r="F188" s="277"/>
      <c r="G188" s="274"/>
      <c r="H188" s="278"/>
      <c r="I188" s="271"/>
      <c r="J188" s="271"/>
      <c r="K188" s="271"/>
      <c r="L188" s="271"/>
      <c r="M188" s="271"/>
      <c r="N188" s="271"/>
      <c r="O188" s="271"/>
      <c r="P188" s="271"/>
      <c r="Q188" s="271"/>
    </row>
    <row r="189" spans="1:17" ht="18.75" customHeight="1">
      <c r="A189" s="271"/>
      <c r="B189" s="276"/>
      <c r="C189" s="276"/>
      <c r="D189" s="277"/>
      <c r="E189" s="274"/>
      <c r="F189" s="277"/>
      <c r="G189" s="274"/>
      <c r="H189" s="278"/>
      <c r="I189" s="271"/>
      <c r="J189" s="271"/>
      <c r="K189" s="271"/>
      <c r="L189" s="271"/>
      <c r="M189" s="271"/>
      <c r="N189" s="271"/>
      <c r="O189" s="271"/>
      <c r="P189" s="271"/>
      <c r="Q189" s="271"/>
    </row>
    <row r="190" spans="1:17" ht="18.75" customHeight="1">
      <c r="A190" s="271"/>
      <c r="B190" s="276"/>
      <c r="C190" s="276"/>
      <c r="D190" s="277"/>
      <c r="E190" s="274"/>
      <c r="F190" s="277"/>
      <c r="G190" s="274"/>
      <c r="H190" s="278"/>
      <c r="I190" s="271"/>
      <c r="J190" s="271"/>
      <c r="K190" s="271"/>
      <c r="L190" s="271"/>
      <c r="M190" s="271"/>
      <c r="N190" s="271"/>
      <c r="O190" s="271"/>
      <c r="P190" s="271"/>
      <c r="Q190" s="271"/>
    </row>
    <row r="191" spans="1:17" ht="18.75" customHeight="1">
      <c r="A191" s="271"/>
      <c r="B191" s="276"/>
      <c r="C191" s="276"/>
      <c r="D191" s="277"/>
      <c r="E191" s="274"/>
      <c r="F191" s="277"/>
      <c r="G191" s="274"/>
      <c r="H191" s="278"/>
      <c r="I191" s="271"/>
      <c r="J191" s="271"/>
      <c r="K191" s="271"/>
      <c r="L191" s="271"/>
      <c r="M191" s="271"/>
      <c r="N191" s="271"/>
      <c r="O191" s="271"/>
      <c r="P191" s="271"/>
      <c r="Q191" s="271"/>
    </row>
    <row r="192" spans="1:17" ht="18.75" customHeight="1">
      <c r="A192" s="271"/>
      <c r="B192" s="276"/>
      <c r="C192" s="276"/>
      <c r="D192" s="277"/>
      <c r="E192" s="274"/>
      <c r="F192" s="277"/>
      <c r="G192" s="274"/>
      <c r="H192" s="278"/>
      <c r="I192" s="271"/>
      <c r="J192" s="271"/>
      <c r="K192" s="271"/>
      <c r="L192" s="271"/>
      <c r="M192" s="271"/>
      <c r="N192" s="271"/>
      <c r="O192" s="271"/>
      <c r="P192" s="271"/>
      <c r="Q192" s="271"/>
    </row>
    <row r="193" spans="1:17" ht="18.75" customHeight="1">
      <c r="A193" s="271"/>
      <c r="B193" s="276"/>
      <c r="C193" s="276"/>
      <c r="D193" s="277"/>
      <c r="E193" s="274"/>
      <c r="F193" s="277"/>
      <c r="G193" s="274"/>
      <c r="H193" s="278"/>
      <c r="I193" s="271"/>
      <c r="J193" s="271"/>
      <c r="K193" s="271"/>
      <c r="L193" s="271"/>
      <c r="M193" s="271"/>
      <c r="N193" s="271"/>
      <c r="O193" s="271"/>
      <c r="P193" s="271"/>
      <c r="Q193" s="271"/>
    </row>
    <row r="194" spans="1:17" ht="18.75" customHeight="1">
      <c r="A194" s="271"/>
      <c r="B194" s="276"/>
      <c r="C194" s="276"/>
      <c r="D194" s="277"/>
      <c r="E194" s="274"/>
      <c r="F194" s="277"/>
      <c r="G194" s="274"/>
      <c r="H194" s="278"/>
      <c r="I194" s="271"/>
      <c r="J194" s="271"/>
      <c r="K194" s="271"/>
      <c r="L194" s="271"/>
      <c r="M194" s="271"/>
      <c r="N194" s="271"/>
      <c r="O194" s="271"/>
      <c r="P194" s="271"/>
      <c r="Q194" s="271"/>
    </row>
    <row r="195" spans="1:17" ht="18.75" customHeight="1">
      <c r="A195" s="271"/>
      <c r="B195" s="276"/>
      <c r="C195" s="276"/>
      <c r="D195" s="277"/>
      <c r="E195" s="274"/>
      <c r="F195" s="277"/>
      <c r="G195" s="274"/>
      <c r="H195" s="278"/>
      <c r="I195" s="271"/>
      <c r="J195" s="271"/>
      <c r="K195" s="271"/>
      <c r="L195" s="271"/>
      <c r="M195" s="271"/>
      <c r="N195" s="271"/>
      <c r="O195" s="271"/>
      <c r="P195" s="271"/>
      <c r="Q195" s="271"/>
    </row>
    <row r="196" spans="1:17" ht="18.75" customHeight="1">
      <c r="A196" s="271"/>
      <c r="B196" s="276"/>
      <c r="C196" s="276"/>
      <c r="D196" s="277"/>
      <c r="E196" s="274"/>
      <c r="F196" s="277"/>
      <c r="G196" s="274"/>
      <c r="H196" s="278"/>
      <c r="I196" s="271"/>
      <c r="J196" s="271"/>
      <c r="K196" s="271"/>
      <c r="L196" s="271"/>
      <c r="M196" s="271"/>
      <c r="N196" s="271"/>
      <c r="O196" s="271"/>
      <c r="P196" s="271"/>
      <c r="Q196" s="271"/>
    </row>
    <row r="197" spans="1:17" ht="18.75" customHeight="1">
      <c r="A197" s="271"/>
      <c r="B197" s="276"/>
      <c r="C197" s="276"/>
      <c r="D197" s="277"/>
      <c r="E197" s="274"/>
      <c r="F197" s="277"/>
      <c r="G197" s="274"/>
      <c r="H197" s="278"/>
      <c r="I197" s="271"/>
      <c r="J197" s="271"/>
      <c r="K197" s="271"/>
      <c r="L197" s="271"/>
      <c r="M197" s="271"/>
      <c r="N197" s="271"/>
      <c r="O197" s="271"/>
      <c r="P197" s="271"/>
      <c r="Q197" s="271"/>
    </row>
    <row r="198" spans="1:17" ht="18.75" customHeight="1">
      <c r="A198" s="271"/>
      <c r="B198" s="276"/>
      <c r="C198" s="276"/>
      <c r="D198" s="277"/>
      <c r="E198" s="274"/>
      <c r="F198" s="277"/>
      <c r="G198" s="274"/>
      <c r="H198" s="278"/>
      <c r="I198" s="271"/>
      <c r="J198" s="271"/>
      <c r="K198" s="271"/>
      <c r="L198" s="271"/>
      <c r="M198" s="271"/>
      <c r="N198" s="271"/>
      <c r="O198" s="271"/>
      <c r="P198" s="271"/>
      <c r="Q198" s="271"/>
    </row>
    <row r="199" spans="1:17" ht="18.75" customHeight="1">
      <c r="A199" s="271"/>
      <c r="B199" s="276"/>
      <c r="C199" s="276"/>
      <c r="D199" s="277"/>
      <c r="E199" s="274"/>
      <c r="F199" s="277"/>
      <c r="G199" s="274"/>
      <c r="H199" s="278"/>
      <c r="I199" s="271"/>
      <c r="J199" s="271"/>
      <c r="K199" s="271"/>
      <c r="L199" s="271"/>
      <c r="M199" s="271"/>
      <c r="N199" s="271"/>
      <c r="O199" s="271"/>
      <c r="P199" s="271"/>
      <c r="Q199" s="271"/>
    </row>
    <row r="200" spans="1:17" ht="18.75" customHeight="1">
      <c r="A200" s="271"/>
      <c r="B200" s="276"/>
      <c r="C200" s="276"/>
      <c r="D200" s="277"/>
      <c r="E200" s="274"/>
      <c r="F200" s="277"/>
      <c r="G200" s="274"/>
      <c r="H200" s="278"/>
      <c r="I200" s="271"/>
      <c r="J200" s="271"/>
      <c r="K200" s="271"/>
      <c r="L200" s="271"/>
      <c r="M200" s="271"/>
      <c r="N200" s="271"/>
      <c r="O200" s="271"/>
      <c r="P200" s="271"/>
      <c r="Q200" s="271"/>
    </row>
    <row r="201" spans="1:17" ht="18.75" customHeight="1">
      <c r="A201" s="271"/>
      <c r="B201" s="276"/>
      <c r="C201" s="276"/>
      <c r="D201" s="277"/>
      <c r="E201" s="274"/>
      <c r="F201" s="277"/>
      <c r="G201" s="274"/>
      <c r="H201" s="278"/>
      <c r="I201" s="271"/>
      <c r="J201" s="271"/>
      <c r="K201" s="271"/>
      <c r="L201" s="271"/>
      <c r="M201" s="271"/>
      <c r="N201" s="271"/>
      <c r="O201" s="271"/>
      <c r="P201" s="271"/>
      <c r="Q201" s="271"/>
    </row>
    <row r="202" spans="1:17" ht="18.75" customHeight="1">
      <c r="A202" s="271"/>
      <c r="B202" s="276"/>
      <c r="C202" s="276"/>
      <c r="D202" s="277"/>
      <c r="E202" s="274"/>
      <c r="F202" s="277"/>
      <c r="G202" s="274"/>
      <c r="H202" s="278"/>
      <c r="I202" s="271"/>
      <c r="J202" s="271"/>
      <c r="K202" s="271"/>
      <c r="L202" s="271"/>
      <c r="M202" s="271"/>
      <c r="N202" s="271"/>
      <c r="O202" s="271"/>
      <c r="P202" s="271"/>
      <c r="Q202" s="271"/>
    </row>
    <row r="203" spans="1:17" ht="18.75" customHeight="1">
      <c r="A203" s="271"/>
      <c r="B203" s="276"/>
      <c r="C203" s="276"/>
      <c r="D203" s="277"/>
      <c r="E203" s="274"/>
      <c r="F203" s="277"/>
      <c r="G203" s="274"/>
      <c r="H203" s="278"/>
      <c r="I203" s="271"/>
      <c r="J203" s="271"/>
      <c r="K203" s="271"/>
      <c r="L203" s="271"/>
      <c r="M203" s="271"/>
      <c r="N203" s="271"/>
      <c r="O203" s="271"/>
      <c r="P203" s="271"/>
      <c r="Q203" s="271"/>
    </row>
    <row r="204" spans="1:17" ht="18.75" customHeight="1">
      <c r="A204" s="271"/>
      <c r="B204" s="276"/>
      <c r="C204" s="276"/>
      <c r="D204" s="277"/>
      <c r="E204" s="274"/>
      <c r="F204" s="277"/>
      <c r="G204" s="274"/>
      <c r="H204" s="278"/>
      <c r="I204" s="271"/>
      <c r="J204" s="271"/>
      <c r="K204" s="271"/>
      <c r="L204" s="271"/>
      <c r="M204" s="271"/>
      <c r="N204" s="271"/>
      <c r="O204" s="271"/>
      <c r="P204" s="271"/>
      <c r="Q204" s="271"/>
    </row>
    <row r="205" spans="1:17" ht="18.75" customHeight="1">
      <c r="A205" s="271"/>
      <c r="B205" s="276"/>
      <c r="C205" s="276"/>
      <c r="D205" s="277"/>
      <c r="E205" s="274"/>
      <c r="F205" s="277"/>
      <c r="G205" s="274"/>
      <c r="H205" s="278"/>
      <c r="I205" s="271"/>
      <c r="J205" s="271"/>
      <c r="K205" s="271"/>
      <c r="L205" s="271"/>
      <c r="M205" s="271"/>
      <c r="N205" s="271"/>
      <c r="O205" s="271"/>
      <c r="P205" s="271"/>
      <c r="Q205" s="271"/>
    </row>
    <row r="206" spans="1:17" ht="18.75" customHeight="1">
      <c r="A206" s="271"/>
      <c r="B206" s="276"/>
      <c r="C206" s="276"/>
      <c r="D206" s="277"/>
      <c r="E206" s="274"/>
      <c r="F206" s="277"/>
      <c r="G206" s="274"/>
      <c r="H206" s="278"/>
      <c r="I206" s="271"/>
      <c r="J206" s="271"/>
      <c r="K206" s="271"/>
      <c r="L206" s="271"/>
      <c r="M206" s="271"/>
      <c r="N206" s="271"/>
      <c r="O206" s="271"/>
      <c r="P206" s="271"/>
      <c r="Q206" s="271"/>
    </row>
    <row r="207" spans="1:17" ht="18.75" customHeight="1">
      <c r="A207" s="271"/>
      <c r="B207" s="276"/>
      <c r="C207" s="276"/>
      <c r="D207" s="277"/>
      <c r="E207" s="274"/>
      <c r="F207" s="277"/>
      <c r="G207" s="274"/>
      <c r="H207" s="278"/>
      <c r="I207" s="271"/>
      <c r="J207" s="271"/>
      <c r="K207" s="271"/>
      <c r="L207" s="271"/>
      <c r="M207" s="271"/>
      <c r="N207" s="271"/>
      <c r="O207" s="271"/>
      <c r="P207" s="271"/>
      <c r="Q207" s="271"/>
    </row>
    <row r="208" spans="1:17" ht="18.75" customHeight="1">
      <c r="A208" s="271"/>
      <c r="B208" s="276"/>
      <c r="C208" s="276"/>
      <c r="D208" s="277"/>
      <c r="E208" s="274"/>
      <c r="F208" s="277"/>
      <c r="G208" s="274"/>
      <c r="H208" s="278"/>
      <c r="I208" s="271"/>
      <c r="J208" s="271"/>
      <c r="K208" s="271"/>
      <c r="L208" s="271"/>
      <c r="M208" s="271"/>
      <c r="N208" s="271"/>
      <c r="O208" s="271"/>
      <c r="P208" s="271"/>
      <c r="Q208" s="271"/>
    </row>
    <row r="209" spans="1:17" ht="18.75" customHeight="1">
      <c r="A209" s="271"/>
      <c r="B209" s="276"/>
      <c r="C209" s="276"/>
      <c r="D209" s="277"/>
      <c r="E209" s="274"/>
      <c r="F209" s="277"/>
      <c r="G209" s="274"/>
      <c r="H209" s="278"/>
      <c r="I209" s="271"/>
      <c r="J209" s="271"/>
      <c r="K209" s="271"/>
      <c r="L209" s="271"/>
      <c r="M209" s="271"/>
      <c r="N209" s="271"/>
      <c r="O209" s="271"/>
      <c r="P209" s="271"/>
      <c r="Q209" s="271"/>
    </row>
    <row r="210" spans="1:17" ht="18.75" customHeight="1">
      <c r="A210" s="271"/>
      <c r="B210" s="276"/>
      <c r="C210" s="276"/>
      <c r="D210" s="277"/>
      <c r="E210" s="274"/>
      <c r="F210" s="277"/>
      <c r="G210" s="274"/>
      <c r="H210" s="278"/>
      <c r="I210" s="271"/>
      <c r="J210" s="271"/>
      <c r="K210" s="271"/>
      <c r="L210" s="271"/>
      <c r="M210" s="271"/>
      <c r="N210" s="271"/>
      <c r="O210" s="271"/>
      <c r="P210" s="271"/>
      <c r="Q210" s="271"/>
    </row>
    <row r="211" spans="1:17" ht="18.75" customHeight="1">
      <c r="A211" s="271"/>
      <c r="B211" s="276"/>
      <c r="C211" s="276"/>
      <c r="D211" s="277"/>
      <c r="E211" s="274"/>
      <c r="F211" s="277"/>
      <c r="G211" s="274"/>
      <c r="H211" s="278"/>
      <c r="I211" s="271"/>
      <c r="J211" s="271"/>
      <c r="K211" s="271"/>
      <c r="L211" s="271"/>
      <c r="M211" s="271"/>
      <c r="N211" s="271"/>
      <c r="O211" s="271"/>
      <c r="P211" s="271"/>
      <c r="Q211" s="271"/>
    </row>
    <row r="212" spans="1:17" ht="18.75" customHeight="1">
      <c r="A212" s="271"/>
      <c r="B212" s="276"/>
      <c r="C212" s="276"/>
      <c r="D212" s="277"/>
      <c r="E212" s="274"/>
      <c r="F212" s="277"/>
      <c r="G212" s="274"/>
      <c r="H212" s="278"/>
      <c r="I212" s="271"/>
      <c r="J212" s="271"/>
      <c r="K212" s="271"/>
      <c r="L212" s="271"/>
      <c r="M212" s="271"/>
      <c r="N212" s="271"/>
      <c r="O212" s="271"/>
      <c r="P212" s="271"/>
      <c r="Q212" s="271"/>
    </row>
    <row r="213" spans="1:17" ht="18.75" customHeight="1">
      <c r="A213" s="271"/>
      <c r="B213" s="276"/>
      <c r="C213" s="276"/>
      <c r="D213" s="277"/>
      <c r="E213" s="274"/>
      <c r="F213" s="277"/>
      <c r="G213" s="274"/>
      <c r="H213" s="278"/>
      <c r="I213" s="271"/>
      <c r="J213" s="271"/>
      <c r="K213" s="271"/>
      <c r="L213" s="271"/>
      <c r="M213" s="271"/>
      <c r="N213" s="271"/>
      <c r="O213" s="271"/>
      <c r="P213" s="271"/>
      <c r="Q213" s="271"/>
    </row>
    <row r="214" spans="1:17" ht="18.75" customHeight="1">
      <c r="A214" s="271"/>
      <c r="B214" s="276"/>
      <c r="C214" s="276"/>
      <c r="D214" s="277"/>
      <c r="E214" s="274"/>
      <c r="F214" s="277"/>
      <c r="G214" s="274"/>
      <c r="H214" s="278"/>
      <c r="I214" s="271"/>
      <c r="J214" s="271"/>
      <c r="K214" s="271"/>
      <c r="L214" s="271"/>
      <c r="M214" s="271"/>
      <c r="N214" s="271"/>
      <c r="O214" s="271"/>
      <c r="P214" s="271"/>
      <c r="Q214" s="271"/>
    </row>
    <row r="215" spans="1:17" ht="18.75" customHeight="1">
      <c r="A215" s="271"/>
      <c r="B215" s="276"/>
      <c r="C215" s="276"/>
      <c r="D215" s="277"/>
      <c r="E215" s="274"/>
      <c r="F215" s="277"/>
      <c r="G215" s="274"/>
      <c r="H215" s="278"/>
      <c r="I215" s="271"/>
      <c r="J215" s="271"/>
      <c r="K215" s="271"/>
      <c r="L215" s="271"/>
      <c r="M215" s="271"/>
      <c r="N215" s="271"/>
      <c r="O215" s="271"/>
      <c r="P215" s="271"/>
      <c r="Q215" s="271"/>
    </row>
    <row r="216" spans="1:17" ht="18.75" customHeight="1">
      <c r="A216" s="271"/>
      <c r="B216" s="276"/>
      <c r="C216" s="276"/>
      <c r="D216" s="277"/>
      <c r="E216" s="274"/>
      <c r="F216" s="277"/>
      <c r="G216" s="274"/>
      <c r="H216" s="278"/>
      <c r="I216" s="271"/>
      <c r="J216" s="271"/>
      <c r="K216" s="271"/>
      <c r="L216" s="271"/>
      <c r="M216" s="271"/>
      <c r="N216" s="271"/>
      <c r="O216" s="271"/>
      <c r="P216" s="271"/>
      <c r="Q216" s="271"/>
    </row>
    <row r="217" spans="1:17" ht="18.75" customHeight="1">
      <c r="A217" s="271"/>
      <c r="B217" s="276"/>
      <c r="C217" s="276"/>
      <c r="D217" s="277"/>
      <c r="E217" s="274"/>
      <c r="F217" s="277"/>
      <c r="G217" s="274"/>
      <c r="H217" s="278"/>
      <c r="I217" s="271"/>
      <c r="J217" s="271"/>
      <c r="K217" s="271"/>
      <c r="L217" s="271"/>
      <c r="M217" s="271"/>
      <c r="N217" s="271"/>
      <c r="O217" s="271"/>
      <c r="P217" s="271"/>
      <c r="Q217" s="271"/>
    </row>
    <row r="218" spans="1:17" ht="18.75" customHeight="1">
      <c r="A218" s="271"/>
      <c r="B218" s="276"/>
      <c r="C218" s="276"/>
      <c r="D218" s="277"/>
      <c r="E218" s="274"/>
      <c r="F218" s="277"/>
      <c r="G218" s="274"/>
      <c r="H218" s="278"/>
      <c r="I218" s="271"/>
      <c r="J218" s="271"/>
      <c r="K218" s="271"/>
      <c r="L218" s="271"/>
      <c r="M218" s="271"/>
      <c r="N218" s="271"/>
      <c r="O218" s="271"/>
      <c r="P218" s="271"/>
      <c r="Q218" s="271"/>
    </row>
    <row r="219" spans="1:17" ht="18.75" customHeight="1">
      <c r="A219" s="271"/>
      <c r="B219" s="276"/>
      <c r="C219" s="276"/>
      <c r="D219" s="277"/>
      <c r="E219" s="274"/>
      <c r="F219" s="277"/>
      <c r="G219" s="274"/>
      <c r="H219" s="278"/>
      <c r="I219" s="271"/>
      <c r="J219" s="271"/>
      <c r="K219" s="271"/>
      <c r="L219" s="271"/>
      <c r="M219" s="271"/>
      <c r="N219" s="271"/>
      <c r="O219" s="271"/>
      <c r="P219" s="271"/>
      <c r="Q219" s="271"/>
    </row>
    <row r="220" spans="1:17" ht="18.75" customHeight="1">
      <c r="A220" s="271"/>
      <c r="B220" s="276"/>
      <c r="C220" s="276"/>
      <c r="D220" s="277"/>
      <c r="E220" s="274"/>
      <c r="F220" s="277"/>
      <c r="G220" s="274"/>
      <c r="H220" s="278"/>
      <c r="I220" s="271"/>
      <c r="J220" s="271"/>
      <c r="K220" s="271"/>
      <c r="L220" s="271"/>
      <c r="M220" s="271"/>
      <c r="N220" s="271"/>
      <c r="O220" s="271"/>
      <c r="P220" s="271"/>
      <c r="Q220" s="271"/>
    </row>
    <row r="221" spans="1:17" ht="18.75" customHeight="1">
      <c r="A221" s="271"/>
      <c r="B221" s="276"/>
      <c r="C221" s="276"/>
      <c r="D221" s="277"/>
      <c r="E221" s="274"/>
      <c r="F221" s="277"/>
      <c r="G221" s="274"/>
      <c r="H221" s="278"/>
      <c r="I221" s="271"/>
      <c r="J221" s="271"/>
      <c r="K221" s="271"/>
      <c r="L221" s="271"/>
      <c r="M221" s="271"/>
      <c r="N221" s="271"/>
      <c r="O221" s="271"/>
      <c r="P221" s="271"/>
      <c r="Q221" s="271"/>
    </row>
    <row r="222" spans="1:17" ht="18.75" customHeight="1">
      <c r="A222" s="271"/>
      <c r="B222" s="276"/>
      <c r="C222" s="276"/>
      <c r="D222" s="277"/>
      <c r="E222" s="274"/>
      <c r="F222" s="277"/>
      <c r="G222" s="274"/>
      <c r="H222" s="278"/>
      <c r="I222" s="271"/>
      <c r="J222" s="271"/>
      <c r="K222" s="271"/>
      <c r="L222" s="271"/>
      <c r="M222" s="271"/>
      <c r="N222" s="271"/>
      <c r="O222" s="271"/>
      <c r="P222" s="271"/>
      <c r="Q222" s="271"/>
    </row>
    <row r="223" spans="1:17" ht="18.75" customHeight="1">
      <c r="A223" s="271"/>
      <c r="B223" s="276"/>
      <c r="C223" s="276"/>
      <c r="D223" s="277"/>
      <c r="E223" s="274"/>
      <c r="F223" s="277"/>
      <c r="G223" s="274"/>
      <c r="H223" s="278"/>
      <c r="I223" s="271"/>
      <c r="J223" s="271"/>
      <c r="K223" s="271"/>
      <c r="L223" s="271"/>
      <c r="M223" s="271"/>
      <c r="N223" s="271"/>
      <c r="O223" s="271"/>
      <c r="P223" s="271"/>
      <c r="Q223" s="271"/>
    </row>
    <row r="224" spans="1:17" ht="18.75" customHeight="1">
      <c r="A224" s="271"/>
      <c r="B224" s="276"/>
      <c r="C224" s="276"/>
      <c r="D224" s="277"/>
      <c r="E224" s="274"/>
      <c r="F224" s="277"/>
      <c r="G224" s="274"/>
      <c r="H224" s="278"/>
      <c r="I224" s="271"/>
      <c r="J224" s="271"/>
      <c r="K224" s="271"/>
      <c r="L224" s="271"/>
      <c r="M224" s="271"/>
      <c r="N224" s="271"/>
      <c r="O224" s="271"/>
      <c r="P224" s="271"/>
      <c r="Q224" s="271"/>
    </row>
    <row r="225" spans="1:17" ht="18.75" customHeight="1">
      <c r="A225" s="271"/>
      <c r="B225" s="276"/>
      <c r="C225" s="276"/>
      <c r="D225" s="277"/>
      <c r="E225" s="274"/>
      <c r="F225" s="277"/>
      <c r="G225" s="274"/>
      <c r="H225" s="278"/>
      <c r="I225" s="271"/>
      <c r="J225" s="271"/>
      <c r="K225" s="271"/>
      <c r="L225" s="271"/>
      <c r="M225" s="271"/>
      <c r="N225" s="271"/>
      <c r="O225" s="271"/>
      <c r="P225" s="271"/>
      <c r="Q225" s="271"/>
    </row>
    <row r="226" spans="1:17" ht="18.75" customHeight="1">
      <c r="A226" s="271"/>
      <c r="B226" s="276"/>
      <c r="C226" s="276"/>
      <c r="D226" s="277"/>
      <c r="E226" s="274"/>
      <c r="F226" s="277"/>
      <c r="G226" s="274"/>
      <c r="H226" s="278"/>
      <c r="I226" s="271"/>
      <c r="J226" s="271"/>
      <c r="K226" s="271"/>
      <c r="L226" s="271"/>
      <c r="M226" s="271"/>
      <c r="N226" s="271"/>
      <c r="O226" s="271"/>
      <c r="P226" s="271"/>
      <c r="Q226" s="271"/>
    </row>
    <row r="227" spans="1:17" ht="18.75" customHeight="1">
      <c r="A227" s="271"/>
      <c r="B227" s="276"/>
      <c r="C227" s="276"/>
      <c r="D227" s="277"/>
      <c r="E227" s="274"/>
      <c r="F227" s="277"/>
      <c r="G227" s="274"/>
      <c r="H227" s="278"/>
      <c r="I227" s="271"/>
      <c r="J227" s="271"/>
      <c r="K227" s="271"/>
      <c r="L227" s="271"/>
      <c r="M227" s="271"/>
      <c r="N227" s="271"/>
      <c r="O227" s="271"/>
      <c r="P227" s="271"/>
      <c r="Q227" s="271"/>
    </row>
    <row r="228" spans="1:17" ht="18.75" customHeight="1">
      <c r="A228" s="271"/>
      <c r="B228" s="276"/>
      <c r="C228" s="276"/>
      <c r="D228" s="277"/>
      <c r="E228" s="274"/>
      <c r="F228" s="277"/>
      <c r="G228" s="274"/>
      <c r="H228" s="278"/>
      <c r="I228" s="271"/>
      <c r="J228" s="271"/>
      <c r="K228" s="271"/>
      <c r="L228" s="271"/>
      <c r="M228" s="271"/>
      <c r="N228" s="271"/>
      <c r="O228" s="271"/>
      <c r="P228" s="271"/>
      <c r="Q228" s="271"/>
    </row>
    <row r="229" spans="1:17" ht="18.75" customHeight="1">
      <c r="A229" s="271"/>
      <c r="B229" s="276"/>
      <c r="C229" s="276"/>
      <c r="D229" s="277"/>
      <c r="E229" s="274"/>
      <c r="F229" s="277"/>
      <c r="G229" s="274"/>
      <c r="H229" s="278"/>
      <c r="I229" s="271"/>
      <c r="J229" s="271"/>
      <c r="K229" s="271"/>
      <c r="L229" s="271"/>
      <c r="M229" s="271"/>
      <c r="N229" s="271"/>
      <c r="O229" s="271"/>
      <c r="P229" s="271"/>
      <c r="Q229" s="271"/>
    </row>
    <row r="230" spans="1:17" ht="18.75" customHeight="1">
      <c r="A230" s="271"/>
      <c r="B230" s="276"/>
      <c r="C230" s="276"/>
      <c r="D230" s="277"/>
      <c r="E230" s="274"/>
      <c r="F230" s="277"/>
      <c r="G230" s="274"/>
      <c r="H230" s="278"/>
      <c r="I230" s="271"/>
      <c r="J230" s="271"/>
      <c r="K230" s="271"/>
      <c r="L230" s="271"/>
      <c r="M230" s="271"/>
      <c r="N230" s="271"/>
      <c r="O230" s="271"/>
      <c r="P230" s="271"/>
      <c r="Q230" s="271"/>
    </row>
    <row r="231" spans="1:17" ht="18.75" customHeight="1">
      <c r="A231" s="271"/>
      <c r="B231" s="276"/>
      <c r="C231" s="276"/>
      <c r="D231" s="277"/>
      <c r="E231" s="274"/>
      <c r="F231" s="277"/>
      <c r="G231" s="274"/>
      <c r="H231" s="278"/>
      <c r="I231" s="271"/>
      <c r="J231" s="271"/>
      <c r="K231" s="271"/>
      <c r="L231" s="271"/>
      <c r="M231" s="271"/>
      <c r="N231" s="271"/>
      <c r="O231" s="271"/>
      <c r="P231" s="271"/>
      <c r="Q231" s="271"/>
    </row>
    <row r="232" spans="1:17" ht="18.75" customHeight="1">
      <c r="A232" s="271"/>
      <c r="B232" s="276"/>
      <c r="C232" s="276"/>
      <c r="D232" s="277"/>
      <c r="E232" s="274"/>
      <c r="F232" s="277"/>
      <c r="G232" s="274"/>
      <c r="H232" s="278"/>
      <c r="I232" s="271"/>
      <c r="J232" s="271"/>
      <c r="K232" s="271"/>
      <c r="L232" s="271"/>
      <c r="M232" s="271"/>
      <c r="N232" s="271"/>
      <c r="O232" s="271"/>
      <c r="P232" s="271"/>
      <c r="Q232" s="271"/>
    </row>
    <row r="233" spans="1:17" ht="18.75" customHeight="1">
      <c r="A233" s="271"/>
      <c r="B233" s="276"/>
      <c r="C233" s="276"/>
      <c r="D233" s="277"/>
      <c r="E233" s="274"/>
      <c r="F233" s="277"/>
      <c r="G233" s="274"/>
      <c r="H233" s="278"/>
      <c r="I233" s="271"/>
      <c r="J233" s="271"/>
      <c r="K233" s="271"/>
      <c r="L233" s="271"/>
      <c r="M233" s="271"/>
      <c r="N233" s="271"/>
      <c r="O233" s="271"/>
      <c r="P233" s="271"/>
      <c r="Q233" s="271"/>
    </row>
    <row r="234" spans="1:17" ht="18.75" customHeight="1">
      <c r="A234" s="271"/>
      <c r="B234" s="276"/>
      <c r="C234" s="276"/>
      <c r="D234" s="277"/>
      <c r="E234" s="274"/>
      <c r="F234" s="277"/>
      <c r="G234" s="274"/>
      <c r="H234" s="278"/>
      <c r="I234" s="271"/>
      <c r="J234" s="271"/>
      <c r="K234" s="271"/>
      <c r="L234" s="271"/>
      <c r="M234" s="271"/>
      <c r="N234" s="271"/>
      <c r="O234" s="271"/>
      <c r="P234" s="271"/>
      <c r="Q234" s="271"/>
    </row>
    <row r="235" spans="1:17" ht="18.75" customHeight="1">
      <c r="A235" s="271"/>
      <c r="B235" s="276"/>
      <c r="C235" s="276"/>
      <c r="D235" s="277"/>
      <c r="E235" s="274"/>
      <c r="F235" s="277"/>
      <c r="G235" s="274"/>
      <c r="H235" s="278"/>
      <c r="I235" s="271"/>
      <c r="J235" s="271"/>
      <c r="K235" s="271"/>
      <c r="L235" s="271"/>
      <c r="M235" s="271"/>
      <c r="N235" s="271"/>
      <c r="O235" s="271"/>
      <c r="P235" s="271"/>
      <c r="Q235" s="271"/>
    </row>
    <row r="236" spans="1:17" ht="18.75" customHeight="1">
      <c r="A236" s="271"/>
      <c r="B236" s="276"/>
      <c r="C236" s="276"/>
      <c r="D236" s="277"/>
      <c r="E236" s="274"/>
      <c r="F236" s="277"/>
      <c r="G236" s="274"/>
      <c r="H236" s="278"/>
      <c r="I236" s="271"/>
      <c r="J236" s="271"/>
      <c r="K236" s="271"/>
      <c r="L236" s="271"/>
      <c r="M236" s="271"/>
      <c r="N236" s="271"/>
      <c r="O236" s="271"/>
      <c r="P236" s="271"/>
      <c r="Q236" s="271"/>
    </row>
    <row r="237" spans="1:17" ht="18.75" customHeight="1">
      <c r="A237" s="271"/>
      <c r="B237" s="276"/>
      <c r="C237" s="276"/>
      <c r="D237" s="277"/>
      <c r="E237" s="274"/>
      <c r="F237" s="277"/>
      <c r="G237" s="274"/>
      <c r="H237" s="278"/>
      <c r="I237" s="271"/>
      <c r="J237" s="271"/>
      <c r="K237" s="271"/>
      <c r="L237" s="271"/>
      <c r="M237" s="271"/>
      <c r="N237" s="271"/>
      <c r="O237" s="271"/>
      <c r="P237" s="271"/>
      <c r="Q237" s="271"/>
    </row>
    <row r="238" spans="1:17" ht="18.75" customHeight="1">
      <c r="A238" s="271"/>
      <c r="B238" s="276"/>
      <c r="C238" s="276"/>
      <c r="D238" s="277"/>
      <c r="E238" s="274"/>
      <c r="F238" s="277"/>
      <c r="G238" s="274"/>
      <c r="H238" s="278"/>
      <c r="I238" s="271"/>
      <c r="J238" s="271"/>
      <c r="K238" s="271"/>
      <c r="L238" s="271"/>
      <c r="M238" s="271"/>
      <c r="N238" s="271"/>
      <c r="O238" s="271"/>
      <c r="P238" s="271"/>
      <c r="Q238" s="271"/>
    </row>
    <row r="239" spans="1:17" ht="18.75" customHeight="1">
      <c r="A239" s="271"/>
      <c r="B239" s="276"/>
      <c r="C239" s="276"/>
      <c r="D239" s="277"/>
      <c r="E239" s="274"/>
      <c r="F239" s="277"/>
      <c r="G239" s="274"/>
      <c r="H239" s="278"/>
      <c r="I239" s="271"/>
      <c r="J239" s="271"/>
      <c r="K239" s="271"/>
      <c r="L239" s="271"/>
      <c r="M239" s="271"/>
      <c r="N239" s="271"/>
      <c r="O239" s="271"/>
      <c r="P239" s="271"/>
      <c r="Q239" s="271"/>
    </row>
    <row r="240" spans="1:17" ht="18.75" customHeight="1">
      <c r="A240" s="271"/>
      <c r="B240" s="276"/>
      <c r="C240" s="276"/>
      <c r="D240" s="277"/>
      <c r="E240" s="274"/>
      <c r="F240" s="277"/>
      <c r="G240" s="274"/>
      <c r="H240" s="278"/>
      <c r="I240" s="271"/>
      <c r="J240" s="271"/>
      <c r="K240" s="271"/>
      <c r="L240" s="271"/>
      <c r="M240" s="271"/>
      <c r="N240" s="271"/>
      <c r="O240" s="271"/>
      <c r="P240" s="271"/>
      <c r="Q240" s="271"/>
    </row>
    <row r="241" spans="1:17" ht="18.75" customHeight="1">
      <c r="A241" s="271"/>
      <c r="B241" s="276"/>
      <c r="C241" s="276"/>
      <c r="D241" s="277"/>
      <c r="E241" s="274"/>
      <c r="F241" s="277"/>
      <c r="G241" s="274"/>
      <c r="H241" s="278"/>
      <c r="I241" s="271"/>
      <c r="J241" s="271"/>
      <c r="K241" s="271"/>
      <c r="L241" s="271"/>
      <c r="M241" s="271"/>
      <c r="N241" s="271"/>
      <c r="O241" s="271"/>
      <c r="P241" s="271"/>
      <c r="Q241" s="271"/>
    </row>
    <row r="242" spans="1:17" ht="18.75" customHeight="1">
      <c r="A242" s="271"/>
      <c r="B242" s="276"/>
      <c r="C242" s="276"/>
      <c r="D242" s="277"/>
      <c r="E242" s="274"/>
      <c r="F242" s="277"/>
      <c r="G242" s="274"/>
      <c r="H242" s="278"/>
      <c r="I242" s="271"/>
      <c r="J242" s="271"/>
      <c r="K242" s="271"/>
      <c r="L242" s="271"/>
      <c r="M242" s="271"/>
      <c r="N242" s="271"/>
      <c r="O242" s="271"/>
      <c r="P242" s="271"/>
      <c r="Q242" s="271"/>
    </row>
    <row r="243" spans="1:17" ht="18.75" customHeight="1">
      <c r="A243" s="271"/>
      <c r="B243" s="276"/>
      <c r="C243" s="276"/>
      <c r="D243" s="277"/>
      <c r="E243" s="274"/>
      <c r="F243" s="277"/>
      <c r="G243" s="274"/>
      <c r="H243" s="278"/>
      <c r="I243" s="271"/>
      <c r="J243" s="271"/>
      <c r="K243" s="271"/>
      <c r="L243" s="271"/>
      <c r="M243" s="271"/>
      <c r="N243" s="271"/>
      <c r="O243" s="271"/>
      <c r="P243" s="271"/>
      <c r="Q243" s="271"/>
    </row>
    <row r="244" spans="1:17" ht="18.75" customHeight="1">
      <c r="A244" s="271"/>
      <c r="B244" s="276"/>
      <c r="C244" s="276"/>
      <c r="D244" s="277"/>
      <c r="E244" s="274"/>
      <c r="F244" s="277"/>
      <c r="G244" s="274"/>
      <c r="H244" s="278"/>
      <c r="I244" s="271"/>
      <c r="J244" s="271"/>
      <c r="K244" s="271"/>
      <c r="L244" s="271"/>
      <c r="M244" s="271"/>
      <c r="N244" s="271"/>
      <c r="O244" s="271"/>
      <c r="P244" s="271"/>
      <c r="Q244" s="271"/>
    </row>
    <row r="245" spans="1:17" ht="18.75" customHeight="1">
      <c r="A245" s="271"/>
      <c r="B245" s="276"/>
      <c r="C245" s="276"/>
      <c r="D245" s="277"/>
      <c r="E245" s="274"/>
      <c r="F245" s="277"/>
      <c r="G245" s="274"/>
      <c r="H245" s="278"/>
      <c r="I245" s="271"/>
      <c r="J245" s="271"/>
      <c r="K245" s="271"/>
      <c r="L245" s="271"/>
      <c r="M245" s="271"/>
      <c r="N245" s="271"/>
      <c r="O245" s="271"/>
      <c r="P245" s="271"/>
      <c r="Q245" s="271"/>
    </row>
    <row r="246" spans="1:17" ht="18.75" customHeight="1">
      <c r="A246" s="271"/>
      <c r="B246" s="276"/>
      <c r="C246" s="276"/>
      <c r="D246" s="277"/>
      <c r="E246" s="274"/>
      <c r="F246" s="277"/>
      <c r="G246" s="274"/>
      <c r="H246" s="278"/>
      <c r="I246" s="271"/>
      <c r="J246" s="271"/>
      <c r="K246" s="271"/>
      <c r="L246" s="271"/>
      <c r="M246" s="271"/>
      <c r="N246" s="271"/>
      <c r="O246" s="271"/>
      <c r="P246" s="271"/>
      <c r="Q246" s="271"/>
    </row>
    <row r="247" spans="1:17" ht="18.75" customHeight="1">
      <c r="A247" s="271"/>
      <c r="B247" s="276"/>
      <c r="C247" s="276"/>
      <c r="D247" s="277"/>
      <c r="E247" s="274"/>
      <c r="F247" s="277"/>
      <c r="G247" s="274"/>
      <c r="H247" s="278"/>
      <c r="I247" s="271"/>
      <c r="J247" s="271"/>
      <c r="K247" s="271"/>
      <c r="L247" s="271"/>
      <c r="M247" s="271"/>
      <c r="N247" s="271"/>
      <c r="O247" s="271"/>
      <c r="P247" s="271"/>
      <c r="Q247" s="271"/>
    </row>
    <row r="248" spans="1:17" ht="18.75" customHeight="1">
      <c r="A248" s="271"/>
      <c r="B248" s="276"/>
      <c r="C248" s="276"/>
      <c r="D248" s="277"/>
      <c r="E248" s="274"/>
      <c r="F248" s="277"/>
      <c r="G248" s="274"/>
      <c r="H248" s="278"/>
      <c r="I248" s="271"/>
      <c r="J248" s="271"/>
      <c r="K248" s="271"/>
      <c r="L248" s="271"/>
      <c r="M248" s="271"/>
      <c r="N248" s="271"/>
      <c r="O248" s="271"/>
      <c r="P248" s="271"/>
      <c r="Q248" s="271"/>
    </row>
    <row r="249" spans="1:17" ht="18.75" customHeight="1">
      <c r="A249" s="271"/>
      <c r="B249" s="276"/>
      <c r="C249" s="276"/>
      <c r="D249" s="277"/>
      <c r="E249" s="274"/>
      <c r="F249" s="277"/>
      <c r="G249" s="274"/>
      <c r="H249" s="278"/>
      <c r="I249" s="271"/>
      <c r="J249" s="271"/>
      <c r="K249" s="271"/>
      <c r="L249" s="271"/>
      <c r="M249" s="271"/>
      <c r="N249" s="271"/>
      <c r="O249" s="271"/>
      <c r="P249" s="271"/>
      <c r="Q249" s="271"/>
    </row>
    <row r="250" spans="1:17" ht="18.75" customHeight="1">
      <c r="A250" s="271"/>
      <c r="B250" s="276"/>
      <c r="C250" s="276"/>
      <c r="D250" s="277"/>
      <c r="E250" s="274"/>
      <c r="F250" s="277"/>
      <c r="G250" s="274"/>
      <c r="H250" s="278"/>
      <c r="I250" s="271"/>
      <c r="J250" s="271"/>
      <c r="K250" s="271"/>
      <c r="L250" s="271"/>
      <c r="M250" s="271"/>
      <c r="N250" s="271"/>
      <c r="O250" s="271"/>
      <c r="P250" s="271"/>
      <c r="Q250" s="271"/>
    </row>
    <row r="251" spans="1:17" ht="18.75" customHeight="1">
      <c r="A251" s="271"/>
      <c r="B251" s="276"/>
      <c r="C251" s="276"/>
      <c r="D251" s="277"/>
      <c r="E251" s="274"/>
      <c r="F251" s="277"/>
      <c r="G251" s="274"/>
      <c r="H251" s="278"/>
      <c r="I251" s="271"/>
      <c r="J251" s="271"/>
      <c r="K251" s="271"/>
      <c r="L251" s="271"/>
      <c r="M251" s="271"/>
      <c r="N251" s="271"/>
      <c r="O251" s="271"/>
      <c r="P251" s="271"/>
      <c r="Q251" s="271"/>
    </row>
    <row r="252" spans="1:17" ht="18.75" customHeight="1">
      <c r="A252" s="271"/>
      <c r="B252" s="276"/>
      <c r="C252" s="276"/>
      <c r="D252" s="277"/>
      <c r="E252" s="274"/>
      <c r="F252" s="277"/>
      <c r="G252" s="274"/>
      <c r="H252" s="278"/>
      <c r="I252" s="271"/>
      <c r="J252" s="271"/>
      <c r="K252" s="271"/>
      <c r="L252" s="271"/>
      <c r="M252" s="271"/>
      <c r="N252" s="271"/>
      <c r="O252" s="271"/>
      <c r="P252" s="271"/>
      <c r="Q252" s="271"/>
    </row>
    <row r="253" spans="1:17" ht="18.75" customHeight="1">
      <c r="A253" s="271"/>
      <c r="B253" s="276"/>
      <c r="C253" s="276"/>
      <c r="D253" s="277"/>
      <c r="E253" s="274"/>
      <c r="F253" s="277"/>
      <c r="G253" s="274"/>
      <c r="H253" s="278"/>
      <c r="I253" s="271"/>
      <c r="J253" s="271"/>
      <c r="K253" s="271"/>
      <c r="L253" s="271"/>
      <c r="M253" s="271"/>
      <c r="N253" s="271"/>
      <c r="O253" s="271"/>
      <c r="P253" s="271"/>
      <c r="Q253" s="271"/>
    </row>
    <row r="254" spans="1:17" ht="18.75" customHeight="1">
      <c r="A254" s="271"/>
      <c r="B254" s="276"/>
      <c r="C254" s="276"/>
      <c r="D254" s="277"/>
      <c r="E254" s="274"/>
      <c r="F254" s="277"/>
      <c r="G254" s="274"/>
      <c r="H254" s="278"/>
      <c r="I254" s="271"/>
      <c r="J254" s="271"/>
      <c r="K254" s="271"/>
      <c r="L254" s="271"/>
      <c r="M254" s="271"/>
      <c r="N254" s="271"/>
      <c r="O254" s="271"/>
      <c r="P254" s="271"/>
      <c r="Q254" s="271"/>
    </row>
    <row r="255" spans="1:17" ht="18.75" customHeight="1">
      <c r="A255" s="271"/>
      <c r="B255" s="276"/>
      <c r="C255" s="276"/>
      <c r="D255" s="277"/>
      <c r="E255" s="274"/>
      <c r="F255" s="277"/>
      <c r="G255" s="274"/>
      <c r="H255" s="278"/>
      <c r="I255" s="271"/>
      <c r="J255" s="271"/>
      <c r="K255" s="271"/>
      <c r="L255" s="271"/>
      <c r="M255" s="271"/>
      <c r="N255" s="271"/>
      <c r="O255" s="271"/>
      <c r="P255" s="271"/>
      <c r="Q255" s="271"/>
    </row>
    <row r="256" spans="1:17" ht="18.75" customHeight="1">
      <c r="A256" s="271"/>
      <c r="B256" s="276"/>
      <c r="C256" s="276"/>
      <c r="D256" s="277"/>
      <c r="E256" s="274"/>
      <c r="F256" s="277"/>
      <c r="G256" s="274"/>
      <c r="H256" s="278"/>
      <c r="I256" s="271"/>
      <c r="J256" s="271"/>
      <c r="K256" s="271"/>
      <c r="L256" s="271"/>
      <c r="M256" s="271"/>
      <c r="N256" s="271"/>
      <c r="O256" s="271"/>
      <c r="P256" s="271"/>
      <c r="Q256" s="271"/>
    </row>
    <row r="257" spans="1:17" ht="18.75" customHeight="1">
      <c r="A257" s="271"/>
      <c r="B257" s="276"/>
      <c r="C257" s="276"/>
      <c r="D257" s="277"/>
      <c r="E257" s="274"/>
      <c r="F257" s="277"/>
      <c r="G257" s="274"/>
      <c r="H257" s="278"/>
      <c r="I257" s="271"/>
      <c r="J257" s="271"/>
      <c r="K257" s="271"/>
      <c r="L257" s="271"/>
      <c r="M257" s="271"/>
      <c r="N257" s="271"/>
      <c r="O257" s="271"/>
      <c r="P257" s="271"/>
      <c r="Q257" s="271"/>
    </row>
    <row r="258" spans="1:17" ht="18.75" customHeight="1">
      <c r="A258" s="271"/>
      <c r="B258" s="276"/>
      <c r="C258" s="276"/>
      <c r="D258" s="277"/>
      <c r="E258" s="274"/>
      <c r="F258" s="277"/>
      <c r="G258" s="274"/>
      <c r="H258" s="278"/>
      <c r="I258" s="271"/>
      <c r="J258" s="271"/>
      <c r="K258" s="271"/>
      <c r="L258" s="271"/>
      <c r="M258" s="271"/>
      <c r="N258" s="271"/>
      <c r="O258" s="271"/>
      <c r="P258" s="271"/>
      <c r="Q258" s="271"/>
    </row>
    <row r="259" spans="1:17" ht="18.75" customHeight="1">
      <c r="A259" s="271"/>
      <c r="B259" s="276"/>
      <c r="C259" s="276"/>
      <c r="D259" s="277"/>
      <c r="E259" s="274"/>
      <c r="F259" s="277"/>
      <c r="G259" s="274"/>
      <c r="H259" s="278"/>
      <c r="I259" s="271"/>
      <c r="J259" s="271"/>
      <c r="K259" s="271"/>
      <c r="L259" s="271"/>
      <c r="M259" s="271"/>
      <c r="N259" s="271"/>
      <c r="O259" s="271"/>
      <c r="P259" s="271"/>
      <c r="Q259" s="271"/>
    </row>
    <row r="260" spans="1:17" ht="18.75" customHeight="1">
      <c r="A260" s="271"/>
      <c r="B260" s="276"/>
      <c r="C260" s="276"/>
      <c r="D260" s="277"/>
      <c r="E260" s="274"/>
      <c r="F260" s="277"/>
      <c r="G260" s="274"/>
      <c r="H260" s="278"/>
      <c r="I260" s="271"/>
      <c r="J260" s="271"/>
      <c r="K260" s="271"/>
      <c r="L260" s="271"/>
      <c r="M260" s="271"/>
      <c r="N260" s="271"/>
      <c r="O260" s="271"/>
      <c r="P260" s="271"/>
      <c r="Q260" s="271"/>
    </row>
    <row r="261" spans="1:17" ht="18.75" customHeight="1">
      <c r="A261" s="271"/>
      <c r="B261" s="276"/>
      <c r="C261" s="276"/>
      <c r="D261" s="277"/>
      <c r="E261" s="274"/>
      <c r="F261" s="277"/>
      <c r="G261" s="274"/>
      <c r="H261" s="278"/>
      <c r="I261" s="271"/>
      <c r="J261" s="271"/>
      <c r="K261" s="271"/>
      <c r="L261" s="271"/>
      <c r="M261" s="271"/>
      <c r="N261" s="271"/>
      <c r="O261" s="271"/>
      <c r="P261" s="271"/>
      <c r="Q261" s="271"/>
    </row>
    <row r="262" spans="1:17" ht="18.75" customHeight="1">
      <c r="A262" s="271"/>
      <c r="B262" s="276"/>
      <c r="C262" s="276"/>
      <c r="D262" s="277"/>
      <c r="E262" s="274"/>
      <c r="F262" s="277"/>
      <c r="G262" s="274"/>
      <c r="H262" s="278"/>
      <c r="I262" s="271"/>
      <c r="J262" s="271"/>
      <c r="K262" s="271"/>
      <c r="L262" s="271"/>
      <c r="M262" s="271"/>
      <c r="N262" s="271"/>
      <c r="O262" s="271"/>
      <c r="P262" s="271"/>
      <c r="Q262" s="271"/>
    </row>
    <row r="263" spans="1:17" ht="18.75" customHeight="1">
      <c r="A263" s="271"/>
      <c r="B263" s="276"/>
      <c r="C263" s="276"/>
      <c r="D263" s="277"/>
      <c r="E263" s="274"/>
      <c r="F263" s="277"/>
      <c r="G263" s="274"/>
      <c r="H263" s="278"/>
      <c r="I263" s="271"/>
      <c r="J263" s="271"/>
      <c r="K263" s="271"/>
      <c r="L263" s="271"/>
      <c r="M263" s="271"/>
      <c r="N263" s="271"/>
      <c r="O263" s="271"/>
      <c r="P263" s="271"/>
      <c r="Q263" s="271"/>
    </row>
    <row r="264" spans="1:17" ht="18.75" customHeight="1">
      <c r="A264" s="271"/>
      <c r="B264" s="276"/>
      <c r="C264" s="276"/>
      <c r="D264" s="277"/>
      <c r="E264" s="274"/>
      <c r="F264" s="277"/>
      <c r="G264" s="274"/>
      <c r="H264" s="278"/>
      <c r="I264" s="271"/>
      <c r="J264" s="271"/>
      <c r="K264" s="271"/>
      <c r="L264" s="271"/>
      <c r="M264" s="271"/>
      <c r="N264" s="271"/>
      <c r="O264" s="271"/>
      <c r="P264" s="271"/>
      <c r="Q264" s="271"/>
    </row>
    <row r="265" spans="1:17" ht="18.75" customHeight="1">
      <c r="A265" s="271"/>
      <c r="B265" s="276"/>
      <c r="C265" s="276"/>
      <c r="D265" s="277"/>
      <c r="E265" s="274"/>
      <c r="F265" s="277"/>
      <c r="G265" s="274"/>
      <c r="H265" s="278"/>
      <c r="I265" s="271"/>
      <c r="J265" s="271"/>
      <c r="K265" s="271"/>
      <c r="L265" s="271"/>
      <c r="M265" s="271"/>
      <c r="N265" s="271"/>
      <c r="O265" s="271"/>
      <c r="P265" s="271"/>
      <c r="Q265" s="271"/>
    </row>
    <row r="266" spans="1:17" ht="18.75" customHeight="1">
      <c r="A266" s="271"/>
      <c r="B266" s="276"/>
      <c r="C266" s="276"/>
      <c r="D266" s="277"/>
      <c r="E266" s="274"/>
      <c r="F266" s="277"/>
      <c r="G266" s="274"/>
      <c r="H266" s="278"/>
      <c r="I266" s="271"/>
      <c r="J266" s="271"/>
      <c r="K266" s="271"/>
      <c r="L266" s="271"/>
      <c r="M266" s="271"/>
      <c r="N266" s="271"/>
      <c r="O266" s="271"/>
      <c r="P266" s="271"/>
      <c r="Q266" s="271"/>
    </row>
    <row r="267" spans="1:17" ht="18.75" customHeight="1">
      <c r="A267" s="271"/>
      <c r="B267" s="276"/>
      <c r="C267" s="276"/>
      <c r="D267" s="277"/>
      <c r="E267" s="274"/>
      <c r="F267" s="277"/>
      <c r="G267" s="274"/>
      <c r="H267" s="278"/>
      <c r="I267" s="271"/>
      <c r="J267" s="271"/>
      <c r="K267" s="271"/>
      <c r="L267" s="271"/>
      <c r="M267" s="271"/>
      <c r="N267" s="271"/>
      <c r="O267" s="271"/>
      <c r="P267" s="271"/>
      <c r="Q267" s="271"/>
    </row>
    <row r="268" spans="1:17" ht="18.75" customHeight="1">
      <c r="A268" s="271"/>
      <c r="B268" s="276"/>
      <c r="C268" s="276"/>
      <c r="D268" s="277"/>
      <c r="E268" s="274"/>
      <c r="F268" s="277"/>
      <c r="G268" s="274"/>
      <c r="H268" s="278"/>
      <c r="I268" s="271"/>
      <c r="J268" s="271"/>
      <c r="K268" s="271"/>
      <c r="L268" s="271"/>
      <c r="M268" s="271"/>
      <c r="N268" s="271"/>
      <c r="O268" s="271"/>
      <c r="P268" s="271"/>
      <c r="Q268" s="271"/>
    </row>
    <row r="269" spans="1:17" ht="18.75" customHeight="1">
      <c r="A269" s="271"/>
      <c r="B269" s="276"/>
      <c r="C269" s="276"/>
      <c r="D269" s="277"/>
      <c r="E269" s="274"/>
      <c r="F269" s="277"/>
      <c r="G269" s="274"/>
      <c r="H269" s="278"/>
      <c r="I269" s="271"/>
      <c r="J269" s="271"/>
      <c r="K269" s="271"/>
      <c r="L269" s="271"/>
      <c r="M269" s="271"/>
      <c r="N269" s="271"/>
      <c r="O269" s="271"/>
      <c r="P269" s="271"/>
      <c r="Q269" s="271"/>
    </row>
    <row r="270" spans="1:17" ht="18.75" customHeight="1">
      <c r="A270" s="271"/>
      <c r="B270" s="276"/>
      <c r="C270" s="276"/>
      <c r="D270" s="277"/>
      <c r="E270" s="274"/>
      <c r="F270" s="277"/>
      <c r="G270" s="274"/>
      <c r="H270" s="278"/>
      <c r="I270" s="271"/>
      <c r="J270" s="271"/>
      <c r="K270" s="271"/>
      <c r="L270" s="271"/>
      <c r="M270" s="271"/>
      <c r="N270" s="271"/>
      <c r="O270" s="271"/>
      <c r="P270" s="271"/>
      <c r="Q270" s="271"/>
    </row>
    <row r="271" spans="1:17" ht="18.75" customHeight="1">
      <c r="A271" s="271"/>
      <c r="B271" s="276"/>
      <c r="C271" s="276"/>
      <c r="D271" s="277"/>
      <c r="E271" s="274"/>
      <c r="F271" s="277"/>
      <c r="G271" s="274"/>
      <c r="H271" s="278"/>
      <c r="I271" s="271"/>
      <c r="J271" s="271"/>
      <c r="K271" s="271"/>
      <c r="L271" s="271"/>
      <c r="M271" s="271"/>
      <c r="N271" s="271"/>
      <c r="O271" s="271"/>
      <c r="P271" s="271"/>
      <c r="Q271" s="271"/>
    </row>
    <row r="272" spans="1:17" ht="18.75" customHeight="1">
      <c r="A272" s="271"/>
      <c r="B272" s="276"/>
      <c r="C272" s="276"/>
      <c r="D272" s="277"/>
      <c r="E272" s="274"/>
      <c r="F272" s="277"/>
      <c r="G272" s="274"/>
      <c r="H272" s="278"/>
      <c r="I272" s="271"/>
      <c r="J272" s="271"/>
      <c r="K272" s="271"/>
      <c r="L272" s="271"/>
      <c r="M272" s="271"/>
      <c r="N272" s="271"/>
      <c r="O272" s="271"/>
      <c r="P272" s="271"/>
      <c r="Q272" s="271"/>
    </row>
    <row r="273" spans="1:17" ht="18.75" customHeight="1">
      <c r="A273" s="271"/>
      <c r="B273" s="276"/>
      <c r="C273" s="276"/>
      <c r="D273" s="277"/>
      <c r="E273" s="274"/>
      <c r="F273" s="277"/>
      <c r="G273" s="274"/>
      <c r="H273" s="278"/>
      <c r="I273" s="271"/>
      <c r="J273" s="271"/>
      <c r="K273" s="271"/>
      <c r="L273" s="271"/>
      <c r="M273" s="271"/>
      <c r="N273" s="271"/>
      <c r="O273" s="271"/>
      <c r="P273" s="271"/>
      <c r="Q273" s="271"/>
    </row>
    <row r="274" spans="1:17" ht="18.75" customHeight="1">
      <c r="A274" s="271"/>
      <c r="B274" s="276"/>
      <c r="C274" s="276"/>
      <c r="D274" s="277"/>
      <c r="E274" s="274"/>
      <c r="F274" s="277"/>
      <c r="G274" s="274"/>
      <c r="H274" s="278"/>
      <c r="I274" s="271"/>
      <c r="J274" s="271"/>
      <c r="K274" s="271"/>
      <c r="L274" s="271"/>
      <c r="M274" s="271"/>
      <c r="N274" s="271"/>
      <c r="O274" s="271"/>
      <c r="P274" s="271"/>
      <c r="Q274" s="271"/>
    </row>
    <row r="275" spans="1:17" ht="18.75" customHeight="1">
      <c r="A275" s="271"/>
      <c r="B275" s="276"/>
      <c r="C275" s="276"/>
      <c r="D275" s="277"/>
      <c r="E275" s="274"/>
      <c r="F275" s="277"/>
      <c r="G275" s="274"/>
      <c r="H275" s="278"/>
      <c r="I275" s="271"/>
      <c r="J275" s="271"/>
      <c r="K275" s="271"/>
      <c r="L275" s="271"/>
      <c r="M275" s="271"/>
      <c r="N275" s="271"/>
      <c r="O275" s="271"/>
      <c r="P275" s="271"/>
      <c r="Q275" s="271"/>
    </row>
    <row r="276" spans="1:17" ht="18.75" customHeight="1">
      <c r="A276" s="271"/>
      <c r="B276" s="276"/>
      <c r="C276" s="276"/>
      <c r="D276" s="277"/>
      <c r="E276" s="274"/>
      <c r="F276" s="277"/>
      <c r="G276" s="274"/>
      <c r="H276" s="278"/>
      <c r="I276" s="271"/>
      <c r="J276" s="271"/>
      <c r="K276" s="271"/>
      <c r="L276" s="271"/>
      <c r="M276" s="271"/>
      <c r="N276" s="271"/>
      <c r="O276" s="271"/>
      <c r="P276" s="271"/>
      <c r="Q276" s="271"/>
    </row>
    <row r="277" spans="1:17" ht="18.75" customHeight="1">
      <c r="A277" s="271"/>
      <c r="B277" s="276"/>
      <c r="C277" s="276"/>
      <c r="D277" s="277"/>
      <c r="E277" s="274"/>
      <c r="F277" s="277"/>
      <c r="G277" s="274"/>
      <c r="H277" s="278"/>
      <c r="I277" s="271"/>
      <c r="J277" s="271"/>
      <c r="K277" s="271"/>
      <c r="L277" s="271"/>
      <c r="M277" s="271"/>
      <c r="N277" s="271"/>
      <c r="O277" s="271"/>
      <c r="P277" s="271"/>
      <c r="Q277" s="271"/>
    </row>
    <row r="278" spans="1:17" ht="18.75" customHeight="1">
      <c r="A278" s="271"/>
      <c r="B278" s="276"/>
      <c r="C278" s="276"/>
      <c r="D278" s="277"/>
      <c r="E278" s="274"/>
      <c r="F278" s="277"/>
      <c r="G278" s="274"/>
      <c r="H278" s="278"/>
      <c r="I278" s="271"/>
      <c r="J278" s="271"/>
      <c r="K278" s="271"/>
      <c r="L278" s="271"/>
      <c r="M278" s="271"/>
      <c r="N278" s="271"/>
      <c r="O278" s="271"/>
      <c r="P278" s="271"/>
      <c r="Q278" s="271"/>
    </row>
    <row r="279" spans="1:17" ht="18.75" customHeight="1">
      <c r="A279" s="271"/>
      <c r="B279" s="276"/>
      <c r="C279" s="276"/>
      <c r="D279" s="277"/>
      <c r="E279" s="274"/>
      <c r="F279" s="277"/>
      <c r="G279" s="274"/>
      <c r="H279" s="278"/>
      <c r="I279" s="271"/>
      <c r="J279" s="271"/>
      <c r="K279" s="271"/>
      <c r="L279" s="271"/>
      <c r="M279" s="271"/>
      <c r="N279" s="271"/>
      <c r="O279" s="271"/>
      <c r="P279" s="271"/>
      <c r="Q279" s="271"/>
    </row>
    <row r="280" spans="1:17" ht="18.75" customHeight="1">
      <c r="A280" s="271"/>
      <c r="B280" s="276"/>
      <c r="C280" s="276"/>
      <c r="D280" s="277"/>
      <c r="E280" s="274"/>
      <c r="F280" s="277"/>
      <c r="G280" s="274"/>
      <c r="H280" s="278"/>
      <c r="I280" s="271"/>
      <c r="J280" s="271"/>
      <c r="K280" s="271"/>
      <c r="L280" s="271"/>
      <c r="M280" s="271"/>
      <c r="N280" s="271"/>
      <c r="O280" s="271"/>
      <c r="P280" s="271"/>
      <c r="Q280" s="271"/>
    </row>
    <row r="281" spans="1:17" ht="18.75" customHeight="1">
      <c r="A281" s="271"/>
      <c r="B281" s="276"/>
      <c r="C281" s="276"/>
      <c r="D281" s="277"/>
      <c r="E281" s="274"/>
      <c r="F281" s="277"/>
      <c r="G281" s="274"/>
      <c r="H281" s="278"/>
      <c r="I281" s="271"/>
      <c r="J281" s="271"/>
      <c r="K281" s="271"/>
      <c r="L281" s="271"/>
      <c r="M281" s="271"/>
      <c r="N281" s="271"/>
      <c r="O281" s="271"/>
      <c r="P281" s="271"/>
      <c r="Q281" s="271"/>
    </row>
    <row r="282" spans="1:17" ht="18.75" customHeight="1">
      <c r="A282" s="271"/>
      <c r="B282" s="276"/>
      <c r="C282" s="276"/>
      <c r="D282" s="277"/>
      <c r="E282" s="274"/>
      <c r="F282" s="277"/>
      <c r="G282" s="274"/>
      <c r="H282" s="278"/>
      <c r="I282" s="271"/>
      <c r="J282" s="271"/>
      <c r="K282" s="271"/>
      <c r="L282" s="271"/>
      <c r="M282" s="271"/>
      <c r="N282" s="271"/>
      <c r="O282" s="271"/>
      <c r="P282" s="271"/>
      <c r="Q282" s="271"/>
    </row>
    <row r="283" spans="1:17" ht="18.75" customHeight="1">
      <c r="A283" s="271"/>
      <c r="B283" s="276"/>
      <c r="C283" s="276"/>
      <c r="D283" s="277"/>
      <c r="E283" s="274"/>
      <c r="F283" s="277"/>
      <c r="G283" s="274"/>
      <c r="H283" s="278"/>
      <c r="I283" s="271"/>
      <c r="J283" s="271"/>
      <c r="K283" s="271"/>
      <c r="L283" s="271"/>
      <c r="M283" s="271"/>
      <c r="N283" s="271"/>
      <c r="O283" s="271"/>
      <c r="P283" s="271"/>
      <c r="Q283" s="271"/>
    </row>
    <row r="284" spans="1:17" ht="18.75" customHeight="1">
      <c r="A284" s="271"/>
      <c r="B284" s="276"/>
      <c r="C284" s="276"/>
      <c r="D284" s="277"/>
      <c r="E284" s="274"/>
      <c r="F284" s="277"/>
      <c r="G284" s="274"/>
      <c r="H284" s="278"/>
      <c r="I284" s="271"/>
      <c r="J284" s="271"/>
      <c r="K284" s="271"/>
      <c r="L284" s="271"/>
      <c r="M284" s="271"/>
      <c r="N284" s="271"/>
      <c r="O284" s="271"/>
      <c r="P284" s="271"/>
      <c r="Q284" s="271"/>
    </row>
    <row r="285" spans="1:17" ht="18.75" customHeight="1">
      <c r="A285" s="271"/>
      <c r="B285" s="276"/>
      <c r="C285" s="276"/>
      <c r="D285" s="277"/>
      <c r="E285" s="274"/>
      <c r="F285" s="277"/>
      <c r="G285" s="274"/>
      <c r="H285" s="278"/>
      <c r="I285" s="271"/>
      <c r="J285" s="271"/>
      <c r="K285" s="271"/>
      <c r="L285" s="271"/>
      <c r="M285" s="271"/>
      <c r="N285" s="271"/>
      <c r="O285" s="271"/>
      <c r="P285" s="271"/>
      <c r="Q285" s="271"/>
    </row>
    <row r="286" spans="1:17" ht="18.75" customHeight="1">
      <c r="A286" s="271"/>
      <c r="B286" s="276"/>
      <c r="C286" s="276"/>
      <c r="D286" s="277"/>
      <c r="E286" s="274"/>
      <c r="F286" s="277"/>
      <c r="G286" s="274"/>
      <c r="H286" s="278"/>
      <c r="I286" s="271"/>
      <c r="J286" s="271"/>
      <c r="K286" s="271"/>
      <c r="L286" s="271"/>
      <c r="M286" s="271"/>
      <c r="N286" s="271"/>
      <c r="O286" s="271"/>
      <c r="P286" s="271"/>
      <c r="Q286" s="271"/>
    </row>
    <row r="287" spans="1:17" ht="18.75" customHeight="1">
      <c r="A287" s="271"/>
      <c r="B287" s="276"/>
      <c r="C287" s="276"/>
      <c r="D287" s="277"/>
      <c r="E287" s="274"/>
      <c r="F287" s="277"/>
      <c r="G287" s="274"/>
      <c r="H287" s="278"/>
      <c r="I287" s="271"/>
      <c r="J287" s="271"/>
      <c r="K287" s="271"/>
      <c r="L287" s="271"/>
      <c r="M287" s="271"/>
      <c r="N287" s="271"/>
      <c r="O287" s="271"/>
      <c r="P287" s="271"/>
      <c r="Q287" s="271"/>
    </row>
    <row r="288" spans="1:17" ht="18.75" customHeight="1">
      <c r="A288" s="271"/>
      <c r="B288" s="276"/>
      <c r="C288" s="276"/>
      <c r="D288" s="277"/>
      <c r="E288" s="274"/>
      <c r="F288" s="277"/>
      <c r="G288" s="274"/>
      <c r="H288" s="278"/>
      <c r="I288" s="271"/>
      <c r="J288" s="271"/>
      <c r="K288" s="271"/>
      <c r="L288" s="271"/>
      <c r="M288" s="271"/>
      <c r="N288" s="271"/>
      <c r="O288" s="271"/>
      <c r="P288" s="271"/>
      <c r="Q288" s="271"/>
    </row>
    <row r="289" spans="1:17" ht="18.75" customHeight="1">
      <c r="A289" s="271"/>
      <c r="B289" s="276"/>
      <c r="C289" s="276"/>
      <c r="D289" s="277"/>
      <c r="E289" s="274"/>
      <c r="F289" s="277"/>
      <c r="G289" s="274"/>
      <c r="H289" s="278"/>
      <c r="I289" s="271"/>
      <c r="J289" s="271"/>
      <c r="K289" s="271"/>
      <c r="L289" s="271"/>
      <c r="M289" s="271"/>
      <c r="N289" s="271"/>
      <c r="O289" s="271"/>
      <c r="P289" s="271"/>
      <c r="Q289" s="271"/>
    </row>
    <row r="290" spans="1:17" ht="18.75" customHeight="1">
      <c r="A290" s="271"/>
      <c r="B290" s="276"/>
      <c r="C290" s="276"/>
      <c r="D290" s="277"/>
      <c r="E290" s="274"/>
      <c r="F290" s="277"/>
      <c r="G290" s="274"/>
      <c r="H290" s="278"/>
      <c r="I290" s="271"/>
      <c r="J290" s="271"/>
      <c r="K290" s="271"/>
      <c r="L290" s="271"/>
      <c r="M290" s="271"/>
      <c r="N290" s="271"/>
      <c r="O290" s="271"/>
      <c r="P290" s="271"/>
      <c r="Q290" s="271"/>
    </row>
    <row r="291" spans="1:17" ht="18.75" customHeight="1">
      <c r="A291" s="271"/>
      <c r="B291" s="276"/>
      <c r="C291" s="276"/>
      <c r="D291" s="277"/>
      <c r="E291" s="274"/>
      <c r="F291" s="277"/>
      <c r="G291" s="274"/>
      <c r="H291" s="278"/>
      <c r="I291" s="271"/>
      <c r="J291" s="271"/>
      <c r="K291" s="271"/>
      <c r="L291" s="271"/>
      <c r="M291" s="271"/>
      <c r="N291" s="271"/>
      <c r="O291" s="271"/>
      <c r="P291" s="271"/>
      <c r="Q291" s="271"/>
    </row>
    <row r="292" spans="1:17" ht="18.75" customHeight="1">
      <c r="A292" s="271"/>
      <c r="B292" s="276"/>
      <c r="C292" s="276"/>
      <c r="D292" s="277"/>
      <c r="E292" s="274"/>
      <c r="F292" s="277"/>
      <c r="G292" s="274"/>
      <c r="H292" s="278"/>
      <c r="I292" s="271"/>
      <c r="J292" s="271"/>
      <c r="K292" s="271"/>
      <c r="L292" s="271"/>
      <c r="M292" s="271"/>
      <c r="N292" s="271"/>
      <c r="O292" s="271"/>
      <c r="P292" s="271"/>
      <c r="Q292" s="271"/>
    </row>
    <row r="293" spans="1:17" ht="18.75" customHeight="1">
      <c r="A293" s="271"/>
      <c r="B293" s="276"/>
      <c r="C293" s="276"/>
      <c r="D293" s="277"/>
      <c r="E293" s="274"/>
      <c r="F293" s="277"/>
      <c r="G293" s="274"/>
      <c r="H293" s="278"/>
      <c r="I293" s="271"/>
      <c r="J293" s="271"/>
      <c r="K293" s="271"/>
      <c r="L293" s="271"/>
      <c r="M293" s="271"/>
      <c r="N293" s="271"/>
      <c r="O293" s="271"/>
      <c r="P293" s="271"/>
      <c r="Q293" s="271"/>
    </row>
    <row r="294" spans="1:17" ht="18.75" customHeight="1">
      <c r="A294" s="271"/>
      <c r="B294" s="276"/>
      <c r="C294" s="276"/>
      <c r="D294" s="277"/>
      <c r="E294" s="274"/>
      <c r="F294" s="277"/>
      <c r="G294" s="274"/>
      <c r="H294" s="278"/>
      <c r="I294" s="271"/>
      <c r="J294" s="271"/>
      <c r="K294" s="271"/>
      <c r="L294" s="271"/>
      <c r="M294" s="271"/>
      <c r="N294" s="271"/>
      <c r="O294" s="271"/>
      <c r="P294" s="271"/>
      <c r="Q294" s="271"/>
    </row>
    <row r="295" spans="1:17" ht="18.75" customHeight="1">
      <c r="A295" s="271"/>
      <c r="B295" s="276"/>
      <c r="C295" s="276"/>
      <c r="D295" s="277"/>
      <c r="E295" s="274"/>
      <c r="F295" s="277"/>
      <c r="G295" s="274"/>
      <c r="H295" s="278"/>
      <c r="I295" s="271"/>
      <c r="J295" s="271"/>
      <c r="K295" s="271"/>
      <c r="L295" s="271"/>
      <c r="M295" s="271"/>
      <c r="N295" s="271"/>
      <c r="O295" s="271"/>
      <c r="P295" s="271"/>
      <c r="Q295" s="271"/>
    </row>
    <row r="296" spans="1:17" ht="18.75" customHeight="1">
      <c r="A296" s="271"/>
      <c r="B296" s="276"/>
      <c r="C296" s="276"/>
      <c r="D296" s="277"/>
      <c r="E296" s="274"/>
      <c r="F296" s="277"/>
      <c r="G296" s="274"/>
      <c r="H296" s="278"/>
      <c r="I296" s="271"/>
      <c r="J296" s="271"/>
      <c r="K296" s="271"/>
      <c r="L296" s="271"/>
      <c r="M296" s="271"/>
      <c r="N296" s="271"/>
      <c r="O296" s="271"/>
      <c r="P296" s="271"/>
      <c r="Q296" s="271"/>
    </row>
    <row r="297" spans="1:17" ht="18.75" customHeight="1">
      <c r="A297" s="271"/>
      <c r="B297" s="276"/>
      <c r="C297" s="276"/>
      <c r="D297" s="277"/>
      <c r="E297" s="274"/>
      <c r="F297" s="277"/>
      <c r="G297" s="274"/>
      <c r="H297" s="278"/>
      <c r="I297" s="271"/>
      <c r="J297" s="271"/>
      <c r="K297" s="271"/>
      <c r="L297" s="271"/>
      <c r="M297" s="271"/>
      <c r="N297" s="271"/>
      <c r="O297" s="271"/>
      <c r="P297" s="271"/>
      <c r="Q297" s="271"/>
    </row>
    <row r="298" spans="1:17" ht="18.75" customHeight="1">
      <c r="A298" s="271"/>
      <c r="B298" s="276"/>
      <c r="C298" s="276"/>
      <c r="D298" s="277"/>
      <c r="E298" s="274"/>
      <c r="F298" s="277"/>
      <c r="G298" s="274"/>
      <c r="H298" s="278"/>
      <c r="I298" s="271"/>
      <c r="J298" s="271"/>
      <c r="K298" s="271"/>
      <c r="L298" s="271"/>
      <c r="M298" s="271"/>
      <c r="N298" s="271"/>
      <c r="O298" s="271"/>
      <c r="P298" s="271"/>
      <c r="Q298" s="271"/>
    </row>
    <row r="299" spans="1:17" ht="18.75" customHeight="1">
      <c r="A299" s="271"/>
      <c r="B299" s="276"/>
      <c r="C299" s="276"/>
      <c r="D299" s="277"/>
      <c r="E299" s="274"/>
      <c r="F299" s="277"/>
      <c r="G299" s="274"/>
      <c r="H299" s="278"/>
      <c r="I299" s="271"/>
      <c r="J299" s="271"/>
      <c r="K299" s="271"/>
      <c r="L299" s="271"/>
      <c r="M299" s="271"/>
      <c r="N299" s="271"/>
      <c r="O299" s="271"/>
      <c r="P299" s="271"/>
      <c r="Q299" s="271"/>
    </row>
    <row r="300" spans="1:17" ht="18.75" customHeight="1">
      <c r="A300" s="271"/>
      <c r="B300" s="276"/>
      <c r="C300" s="276"/>
      <c r="D300" s="277"/>
      <c r="E300" s="274"/>
      <c r="F300" s="277"/>
      <c r="G300" s="274"/>
      <c r="H300" s="278"/>
      <c r="I300" s="271"/>
      <c r="J300" s="271"/>
      <c r="K300" s="271"/>
      <c r="L300" s="271"/>
      <c r="M300" s="271"/>
      <c r="N300" s="271"/>
      <c r="O300" s="271"/>
      <c r="P300" s="271"/>
      <c r="Q300" s="271"/>
    </row>
    <row r="301" spans="1:17" ht="18.75" customHeight="1">
      <c r="A301" s="271"/>
      <c r="B301" s="276"/>
      <c r="C301" s="276"/>
      <c r="D301" s="277"/>
      <c r="E301" s="274"/>
      <c r="F301" s="277"/>
      <c r="G301" s="274"/>
      <c r="H301" s="278"/>
      <c r="I301" s="271"/>
      <c r="J301" s="271"/>
      <c r="K301" s="271"/>
      <c r="L301" s="271"/>
      <c r="M301" s="271"/>
      <c r="N301" s="271"/>
      <c r="O301" s="271"/>
      <c r="P301" s="271"/>
      <c r="Q301" s="271"/>
    </row>
    <row r="302" spans="1:17" ht="18.75" customHeight="1">
      <c r="A302" s="271"/>
      <c r="B302" s="276"/>
      <c r="C302" s="276"/>
      <c r="D302" s="277"/>
      <c r="E302" s="274"/>
      <c r="F302" s="277"/>
      <c r="G302" s="274"/>
      <c r="H302" s="278"/>
      <c r="I302" s="271"/>
      <c r="J302" s="271"/>
      <c r="K302" s="271"/>
      <c r="L302" s="271"/>
      <c r="M302" s="271"/>
      <c r="N302" s="271"/>
      <c r="O302" s="271"/>
      <c r="P302" s="271"/>
      <c r="Q302" s="271"/>
    </row>
    <row r="303" spans="1:17" ht="18.75" customHeight="1">
      <c r="A303" s="271"/>
      <c r="B303" s="276"/>
      <c r="C303" s="276"/>
      <c r="D303" s="277"/>
      <c r="E303" s="274"/>
      <c r="F303" s="277"/>
      <c r="G303" s="274"/>
      <c r="H303" s="278"/>
      <c r="I303" s="271"/>
      <c r="J303" s="271"/>
      <c r="K303" s="271"/>
      <c r="L303" s="271"/>
      <c r="M303" s="271"/>
      <c r="N303" s="271"/>
      <c r="O303" s="271"/>
      <c r="P303" s="271"/>
      <c r="Q303" s="271"/>
    </row>
    <row r="304" spans="1:17" ht="18.75" customHeight="1">
      <c r="A304" s="271"/>
      <c r="B304" s="276"/>
      <c r="C304" s="276"/>
      <c r="D304" s="277"/>
      <c r="E304" s="274"/>
      <c r="F304" s="277"/>
      <c r="G304" s="274"/>
      <c r="H304" s="278"/>
      <c r="I304" s="271"/>
      <c r="J304" s="271"/>
      <c r="K304" s="271"/>
      <c r="L304" s="271"/>
      <c r="M304" s="271"/>
      <c r="N304" s="271"/>
      <c r="O304" s="271"/>
      <c r="P304" s="271"/>
      <c r="Q304" s="271"/>
    </row>
    <row r="305" spans="1:17" ht="18.75" customHeight="1">
      <c r="A305" s="271"/>
      <c r="B305" s="276"/>
      <c r="C305" s="276"/>
      <c r="D305" s="277"/>
      <c r="E305" s="274"/>
      <c r="F305" s="277"/>
      <c r="G305" s="274"/>
      <c r="H305" s="278"/>
      <c r="I305" s="271"/>
      <c r="J305" s="271"/>
      <c r="K305" s="271"/>
      <c r="L305" s="271"/>
      <c r="M305" s="271"/>
      <c r="N305" s="271"/>
      <c r="O305" s="271"/>
      <c r="P305" s="271"/>
      <c r="Q305" s="271"/>
    </row>
    <row r="306" spans="1:17" ht="18.75" customHeight="1">
      <c r="A306" s="271"/>
      <c r="B306" s="276"/>
      <c r="C306" s="276"/>
      <c r="D306" s="277"/>
      <c r="E306" s="274"/>
      <c r="F306" s="277"/>
      <c r="G306" s="274"/>
      <c r="H306" s="278"/>
      <c r="I306" s="271"/>
      <c r="J306" s="271"/>
      <c r="K306" s="271"/>
      <c r="L306" s="271"/>
      <c r="M306" s="271"/>
      <c r="N306" s="271"/>
      <c r="O306" s="271"/>
      <c r="P306" s="271"/>
      <c r="Q306" s="271"/>
    </row>
    <row r="307" spans="1:17" ht="18.75" customHeight="1">
      <c r="A307" s="271"/>
      <c r="B307" s="276"/>
      <c r="C307" s="276"/>
      <c r="D307" s="277"/>
      <c r="E307" s="274"/>
      <c r="F307" s="277"/>
      <c r="G307" s="274"/>
      <c r="H307" s="278"/>
      <c r="I307" s="271"/>
      <c r="J307" s="271"/>
      <c r="K307" s="271"/>
      <c r="L307" s="271"/>
      <c r="M307" s="271"/>
      <c r="N307" s="271"/>
      <c r="O307" s="271"/>
      <c r="P307" s="271"/>
      <c r="Q307" s="271"/>
    </row>
    <row r="308" spans="1:17" ht="18.75" customHeight="1">
      <c r="A308" s="271"/>
      <c r="B308" s="276"/>
      <c r="C308" s="276"/>
      <c r="D308" s="277"/>
      <c r="E308" s="274"/>
      <c r="F308" s="277"/>
      <c r="G308" s="274"/>
      <c r="H308" s="278"/>
      <c r="I308" s="271"/>
      <c r="J308" s="271"/>
      <c r="K308" s="271"/>
      <c r="L308" s="271"/>
      <c r="M308" s="271"/>
      <c r="N308" s="271"/>
      <c r="O308" s="271"/>
      <c r="P308" s="271"/>
      <c r="Q308" s="271"/>
    </row>
    <row r="309" spans="1:17" ht="18.75" customHeight="1">
      <c r="A309" s="271"/>
      <c r="B309" s="276"/>
      <c r="C309" s="276"/>
      <c r="D309" s="277"/>
      <c r="E309" s="274"/>
      <c r="F309" s="277"/>
      <c r="G309" s="274"/>
      <c r="H309" s="278"/>
      <c r="I309" s="271"/>
      <c r="J309" s="271"/>
      <c r="K309" s="271"/>
      <c r="L309" s="271"/>
      <c r="M309" s="271"/>
      <c r="N309" s="271"/>
      <c r="O309" s="271"/>
      <c r="P309" s="271"/>
      <c r="Q309" s="271"/>
    </row>
    <row r="310" spans="1:17" ht="18.75" customHeight="1">
      <c r="A310" s="271"/>
      <c r="B310" s="276"/>
      <c r="C310" s="276"/>
      <c r="D310" s="277"/>
      <c r="E310" s="274"/>
      <c r="F310" s="277"/>
      <c r="G310" s="274"/>
      <c r="H310" s="278"/>
      <c r="I310" s="271"/>
      <c r="J310" s="271"/>
      <c r="K310" s="271"/>
      <c r="L310" s="271"/>
      <c r="M310" s="271"/>
      <c r="N310" s="271"/>
      <c r="O310" s="271"/>
      <c r="P310" s="271"/>
      <c r="Q310" s="271"/>
    </row>
    <row r="311" spans="1:17" ht="18.75" customHeight="1">
      <c r="A311" s="271"/>
      <c r="B311" s="276"/>
      <c r="C311" s="276"/>
      <c r="D311" s="277"/>
      <c r="E311" s="274"/>
      <c r="F311" s="277"/>
      <c r="G311" s="274"/>
      <c r="H311" s="278"/>
      <c r="I311" s="271"/>
      <c r="J311" s="271"/>
      <c r="K311" s="271"/>
      <c r="L311" s="271"/>
      <c r="M311" s="271"/>
      <c r="N311" s="271"/>
      <c r="O311" s="271"/>
      <c r="P311" s="271"/>
      <c r="Q311" s="271"/>
    </row>
    <row r="312" spans="1:17" ht="18.75" customHeight="1">
      <c r="A312" s="271"/>
      <c r="B312" s="276"/>
      <c r="C312" s="276"/>
      <c r="D312" s="277"/>
      <c r="E312" s="274"/>
      <c r="F312" s="277"/>
      <c r="G312" s="274"/>
      <c r="H312" s="278"/>
      <c r="I312" s="271"/>
      <c r="J312" s="271"/>
      <c r="K312" s="271"/>
      <c r="L312" s="271"/>
      <c r="M312" s="271"/>
      <c r="N312" s="271"/>
      <c r="O312" s="271"/>
      <c r="P312" s="271"/>
      <c r="Q312" s="271"/>
    </row>
    <row r="313" spans="1:17" ht="18.75" customHeight="1">
      <c r="A313" s="271"/>
      <c r="B313" s="276"/>
      <c r="C313" s="276"/>
      <c r="D313" s="277"/>
      <c r="E313" s="274"/>
      <c r="F313" s="277"/>
      <c r="G313" s="274"/>
      <c r="H313" s="278"/>
      <c r="I313" s="271"/>
      <c r="J313" s="271"/>
      <c r="K313" s="271"/>
      <c r="L313" s="271"/>
      <c r="M313" s="271"/>
      <c r="N313" s="271"/>
      <c r="O313" s="271"/>
      <c r="P313" s="271"/>
      <c r="Q313" s="271"/>
    </row>
    <row r="314" spans="1:17" ht="18.75" customHeight="1">
      <c r="A314" s="271"/>
      <c r="B314" s="276"/>
      <c r="C314" s="276"/>
      <c r="D314" s="277"/>
      <c r="E314" s="274"/>
      <c r="F314" s="277"/>
      <c r="G314" s="274"/>
      <c r="H314" s="278"/>
      <c r="I314" s="271"/>
      <c r="J314" s="271"/>
      <c r="K314" s="271"/>
      <c r="L314" s="271"/>
      <c r="M314" s="271"/>
      <c r="N314" s="271"/>
      <c r="O314" s="271"/>
      <c r="P314" s="271"/>
      <c r="Q314" s="271"/>
    </row>
    <row r="315" spans="1:17" ht="18.75" customHeight="1">
      <c r="A315" s="271"/>
      <c r="B315" s="276"/>
      <c r="C315" s="276"/>
      <c r="D315" s="277"/>
      <c r="E315" s="274"/>
      <c r="F315" s="277"/>
      <c r="G315" s="274"/>
      <c r="H315" s="278"/>
      <c r="I315" s="271"/>
      <c r="J315" s="271"/>
      <c r="K315" s="271"/>
      <c r="L315" s="271"/>
      <c r="M315" s="271"/>
      <c r="N315" s="271"/>
      <c r="O315" s="271"/>
      <c r="P315" s="271"/>
      <c r="Q315" s="271"/>
    </row>
    <row r="316" spans="1:17" ht="18.75" customHeight="1">
      <c r="A316" s="271"/>
      <c r="B316" s="276"/>
      <c r="C316" s="276"/>
      <c r="D316" s="277"/>
      <c r="E316" s="274"/>
      <c r="F316" s="277"/>
      <c r="G316" s="274"/>
      <c r="H316" s="278"/>
      <c r="I316" s="271"/>
      <c r="J316" s="271"/>
      <c r="K316" s="271"/>
      <c r="L316" s="271"/>
      <c r="M316" s="271"/>
      <c r="N316" s="271"/>
      <c r="O316" s="271"/>
      <c r="P316" s="271"/>
      <c r="Q316" s="271"/>
    </row>
    <row r="317" spans="1:17" ht="18.75" customHeight="1">
      <c r="A317" s="271"/>
      <c r="B317" s="276"/>
      <c r="C317" s="276"/>
      <c r="D317" s="277"/>
      <c r="E317" s="274"/>
      <c r="F317" s="277"/>
      <c r="G317" s="274"/>
      <c r="H317" s="278"/>
      <c r="I317" s="271"/>
      <c r="J317" s="271"/>
      <c r="K317" s="271"/>
      <c r="L317" s="271"/>
      <c r="M317" s="271"/>
      <c r="N317" s="271"/>
      <c r="O317" s="271"/>
      <c r="P317" s="271"/>
      <c r="Q317" s="271"/>
    </row>
    <row r="318" spans="1:17" ht="18.75" customHeight="1">
      <c r="A318" s="271"/>
      <c r="B318" s="276"/>
      <c r="C318" s="276"/>
      <c r="D318" s="277"/>
      <c r="E318" s="274"/>
      <c r="F318" s="277"/>
      <c r="G318" s="274"/>
      <c r="H318" s="278"/>
      <c r="I318" s="271"/>
      <c r="J318" s="271"/>
      <c r="K318" s="271"/>
      <c r="L318" s="271"/>
      <c r="M318" s="271"/>
      <c r="N318" s="271"/>
      <c r="O318" s="271"/>
      <c r="P318" s="271"/>
      <c r="Q318" s="271"/>
    </row>
    <row r="319" spans="1:17" ht="18.75" customHeight="1">
      <c r="A319" s="271"/>
      <c r="B319" s="276"/>
      <c r="C319" s="276"/>
      <c r="D319" s="277"/>
      <c r="E319" s="274"/>
      <c r="F319" s="277"/>
      <c r="G319" s="274"/>
      <c r="H319" s="278"/>
      <c r="I319" s="271"/>
      <c r="J319" s="271"/>
      <c r="K319" s="271"/>
      <c r="L319" s="271"/>
      <c r="M319" s="271"/>
      <c r="N319" s="271"/>
      <c r="O319" s="271"/>
      <c r="P319" s="271"/>
      <c r="Q319" s="271"/>
    </row>
    <row r="320" spans="1:17" ht="18.75" customHeight="1">
      <c r="A320" s="271"/>
      <c r="B320" s="276"/>
      <c r="C320" s="276"/>
      <c r="D320" s="277"/>
      <c r="E320" s="274"/>
      <c r="F320" s="277"/>
      <c r="G320" s="274"/>
      <c r="H320" s="278"/>
      <c r="I320" s="271"/>
      <c r="J320" s="271"/>
      <c r="K320" s="271"/>
      <c r="L320" s="271"/>
      <c r="M320" s="271"/>
      <c r="N320" s="271"/>
      <c r="O320" s="271"/>
      <c r="P320" s="271"/>
      <c r="Q320" s="271"/>
    </row>
    <row r="321" spans="1:17" ht="18.75" customHeight="1">
      <c r="A321" s="271"/>
      <c r="B321" s="276"/>
      <c r="C321" s="276"/>
      <c r="D321" s="277"/>
      <c r="E321" s="274"/>
      <c r="F321" s="277"/>
      <c r="G321" s="274"/>
      <c r="H321" s="278"/>
      <c r="I321" s="271"/>
      <c r="J321" s="271"/>
      <c r="K321" s="271"/>
      <c r="L321" s="271"/>
      <c r="M321" s="271"/>
      <c r="N321" s="271"/>
      <c r="O321" s="271"/>
      <c r="P321" s="271"/>
      <c r="Q321" s="271"/>
    </row>
    <row r="322" spans="1:17" ht="18.75" customHeight="1">
      <c r="A322" s="271"/>
      <c r="B322" s="276"/>
      <c r="C322" s="276"/>
      <c r="D322" s="277"/>
      <c r="E322" s="274"/>
      <c r="F322" s="277"/>
      <c r="G322" s="274"/>
      <c r="H322" s="278"/>
      <c r="I322" s="271"/>
      <c r="J322" s="271"/>
      <c r="K322" s="271"/>
      <c r="L322" s="271"/>
      <c r="M322" s="271"/>
      <c r="N322" s="271"/>
      <c r="O322" s="271"/>
      <c r="P322" s="271"/>
      <c r="Q322" s="271"/>
    </row>
    <row r="323" spans="1:17" ht="18.75" customHeight="1">
      <c r="A323" s="271"/>
      <c r="B323" s="276"/>
      <c r="C323" s="276"/>
      <c r="D323" s="277"/>
      <c r="E323" s="274"/>
      <c r="F323" s="277"/>
      <c r="G323" s="274"/>
      <c r="H323" s="278"/>
      <c r="I323" s="271"/>
      <c r="J323" s="271"/>
      <c r="K323" s="271"/>
      <c r="L323" s="271"/>
      <c r="M323" s="271"/>
      <c r="N323" s="271"/>
      <c r="O323" s="271"/>
      <c r="P323" s="271"/>
      <c r="Q323" s="271"/>
    </row>
    <row r="324" spans="1:17" ht="18.75" customHeight="1">
      <c r="A324" s="271"/>
      <c r="B324" s="276"/>
      <c r="C324" s="276"/>
      <c r="D324" s="277"/>
      <c r="E324" s="274"/>
      <c r="F324" s="277"/>
      <c r="G324" s="274"/>
      <c r="H324" s="278"/>
      <c r="I324" s="271"/>
      <c r="J324" s="271"/>
      <c r="K324" s="271"/>
      <c r="L324" s="271"/>
      <c r="M324" s="271"/>
      <c r="N324" s="271"/>
      <c r="O324" s="271"/>
      <c r="P324" s="271"/>
      <c r="Q324" s="271"/>
    </row>
    <row r="325" spans="1:17" ht="18.75" customHeight="1">
      <c r="A325" s="271"/>
      <c r="B325" s="276"/>
      <c r="C325" s="276"/>
      <c r="D325" s="277"/>
      <c r="E325" s="274"/>
      <c r="F325" s="277"/>
      <c r="G325" s="274"/>
      <c r="H325" s="278"/>
      <c r="I325" s="271"/>
      <c r="J325" s="271"/>
      <c r="K325" s="271"/>
      <c r="L325" s="271"/>
      <c r="M325" s="271"/>
      <c r="N325" s="271"/>
      <c r="O325" s="271"/>
      <c r="P325" s="271"/>
      <c r="Q325" s="271"/>
    </row>
    <row r="326" spans="1:17" ht="18.75" customHeight="1">
      <c r="A326" s="271"/>
      <c r="B326" s="276"/>
      <c r="C326" s="276"/>
      <c r="D326" s="277"/>
      <c r="E326" s="274"/>
      <c r="F326" s="277"/>
      <c r="G326" s="274"/>
      <c r="H326" s="278"/>
      <c r="I326" s="271"/>
      <c r="J326" s="271"/>
      <c r="K326" s="271"/>
      <c r="L326" s="271"/>
      <c r="M326" s="271"/>
      <c r="N326" s="271"/>
      <c r="O326" s="271"/>
      <c r="P326" s="271"/>
      <c r="Q326" s="271"/>
    </row>
    <row r="327" spans="1:17" ht="18.75" customHeight="1">
      <c r="A327" s="271"/>
      <c r="B327" s="276"/>
      <c r="C327" s="276"/>
      <c r="D327" s="277"/>
      <c r="E327" s="274"/>
      <c r="F327" s="277"/>
      <c r="G327" s="274"/>
      <c r="H327" s="278"/>
      <c r="I327" s="271"/>
      <c r="J327" s="271"/>
      <c r="K327" s="271"/>
      <c r="L327" s="271"/>
      <c r="M327" s="271"/>
      <c r="N327" s="271"/>
      <c r="O327" s="271"/>
      <c r="P327" s="271"/>
      <c r="Q327" s="271"/>
    </row>
    <row r="328" spans="1:17" ht="18.75" customHeight="1">
      <c r="A328" s="271"/>
      <c r="B328" s="276"/>
      <c r="C328" s="276"/>
      <c r="D328" s="277"/>
      <c r="E328" s="274"/>
      <c r="F328" s="277"/>
      <c r="G328" s="274"/>
      <c r="H328" s="278"/>
      <c r="I328" s="271"/>
      <c r="J328" s="271"/>
      <c r="K328" s="271"/>
      <c r="L328" s="271"/>
      <c r="M328" s="271"/>
      <c r="N328" s="271"/>
      <c r="O328" s="271"/>
      <c r="P328" s="271"/>
      <c r="Q328" s="271"/>
    </row>
    <row r="329" spans="1:17" ht="18.75" customHeight="1">
      <c r="A329" s="271"/>
      <c r="B329" s="276"/>
      <c r="C329" s="276"/>
      <c r="D329" s="277"/>
      <c r="E329" s="274"/>
      <c r="F329" s="277"/>
      <c r="G329" s="274"/>
      <c r="H329" s="278"/>
      <c r="I329" s="271"/>
      <c r="J329" s="271"/>
      <c r="K329" s="271"/>
      <c r="L329" s="271"/>
      <c r="M329" s="271"/>
      <c r="N329" s="271"/>
      <c r="O329" s="271"/>
      <c r="P329" s="271"/>
      <c r="Q329" s="271"/>
    </row>
    <row r="330" spans="1:17" ht="18.75" customHeight="1">
      <c r="A330" s="271"/>
      <c r="B330" s="276"/>
      <c r="C330" s="276"/>
      <c r="D330" s="277"/>
      <c r="E330" s="274"/>
      <c r="F330" s="277"/>
      <c r="G330" s="274"/>
      <c r="H330" s="278"/>
      <c r="I330" s="271"/>
      <c r="J330" s="271"/>
      <c r="K330" s="271"/>
      <c r="L330" s="271"/>
      <c r="M330" s="271"/>
      <c r="N330" s="271"/>
      <c r="O330" s="271"/>
      <c r="P330" s="271"/>
      <c r="Q330" s="271"/>
    </row>
    <row r="331" spans="1:17" ht="18.75" customHeight="1">
      <c r="A331" s="271"/>
      <c r="B331" s="276"/>
      <c r="C331" s="276"/>
      <c r="D331" s="277"/>
      <c r="E331" s="274"/>
      <c r="F331" s="277"/>
      <c r="G331" s="274"/>
      <c r="H331" s="278"/>
      <c r="I331" s="271"/>
      <c r="J331" s="271"/>
      <c r="K331" s="271"/>
      <c r="L331" s="271"/>
      <c r="M331" s="271"/>
      <c r="N331" s="271"/>
      <c r="O331" s="271"/>
      <c r="P331" s="271"/>
      <c r="Q331" s="271"/>
    </row>
    <row r="332" spans="1:17" ht="18.75" customHeight="1">
      <c r="A332" s="271"/>
      <c r="B332" s="276"/>
      <c r="C332" s="276"/>
      <c r="D332" s="277"/>
      <c r="E332" s="274"/>
      <c r="F332" s="277"/>
      <c r="G332" s="274"/>
      <c r="H332" s="278"/>
      <c r="I332" s="271"/>
      <c r="J332" s="271"/>
      <c r="K332" s="271"/>
      <c r="L332" s="271"/>
      <c r="M332" s="271"/>
      <c r="N332" s="271"/>
      <c r="O332" s="271"/>
      <c r="P332" s="271"/>
      <c r="Q332" s="271"/>
    </row>
    <row r="333" spans="1:17" ht="18.75" customHeight="1">
      <c r="A333" s="271"/>
      <c r="B333" s="276"/>
      <c r="C333" s="276"/>
      <c r="D333" s="277"/>
      <c r="E333" s="274"/>
      <c r="F333" s="277"/>
      <c r="G333" s="274"/>
      <c r="H333" s="278"/>
      <c r="I333" s="271"/>
      <c r="J333" s="271"/>
      <c r="K333" s="271"/>
      <c r="L333" s="271"/>
      <c r="M333" s="271"/>
      <c r="N333" s="271"/>
      <c r="O333" s="271"/>
      <c r="P333" s="271"/>
      <c r="Q333" s="271"/>
    </row>
    <row r="334" spans="1:17" ht="18.75" customHeight="1">
      <c r="A334" s="271"/>
      <c r="B334" s="276"/>
      <c r="C334" s="276"/>
      <c r="D334" s="277"/>
      <c r="E334" s="274"/>
      <c r="F334" s="277"/>
      <c r="G334" s="274"/>
      <c r="H334" s="278"/>
      <c r="I334" s="271"/>
      <c r="J334" s="271"/>
      <c r="K334" s="271"/>
      <c r="L334" s="271"/>
      <c r="M334" s="271"/>
      <c r="N334" s="271"/>
      <c r="O334" s="271"/>
      <c r="P334" s="271"/>
      <c r="Q334" s="271"/>
    </row>
    <row r="335" spans="1:17" ht="18.75" customHeight="1">
      <c r="A335" s="271"/>
      <c r="B335" s="276"/>
      <c r="C335" s="276"/>
      <c r="D335" s="277"/>
      <c r="E335" s="274"/>
      <c r="F335" s="277"/>
      <c r="G335" s="274"/>
      <c r="H335" s="278"/>
      <c r="I335" s="271"/>
      <c r="J335" s="271"/>
      <c r="K335" s="271"/>
      <c r="L335" s="271"/>
      <c r="M335" s="271"/>
      <c r="N335" s="271"/>
      <c r="O335" s="271"/>
      <c r="P335" s="271"/>
      <c r="Q335" s="271"/>
    </row>
    <row r="336" spans="1:17" ht="18.75" customHeight="1">
      <c r="A336" s="271"/>
      <c r="B336" s="276"/>
      <c r="C336" s="276"/>
      <c r="D336" s="277"/>
      <c r="E336" s="274"/>
      <c r="F336" s="277"/>
      <c r="G336" s="274"/>
      <c r="H336" s="278"/>
      <c r="I336" s="271"/>
      <c r="J336" s="271"/>
      <c r="K336" s="271"/>
      <c r="L336" s="271"/>
      <c r="M336" s="271"/>
      <c r="N336" s="271"/>
      <c r="O336" s="271"/>
      <c r="P336" s="271"/>
      <c r="Q336" s="271"/>
    </row>
    <row r="337" spans="1:17" ht="18.75" customHeight="1">
      <c r="A337" s="271"/>
      <c r="B337" s="276"/>
      <c r="C337" s="276"/>
      <c r="D337" s="277"/>
      <c r="E337" s="274"/>
      <c r="F337" s="277"/>
      <c r="G337" s="274"/>
      <c r="H337" s="278"/>
      <c r="I337" s="271"/>
      <c r="J337" s="271"/>
      <c r="K337" s="271"/>
      <c r="L337" s="271"/>
      <c r="M337" s="271"/>
      <c r="N337" s="271"/>
      <c r="O337" s="271"/>
      <c r="P337" s="271"/>
      <c r="Q337" s="271"/>
    </row>
    <row r="338" spans="1:17" ht="18.75" customHeight="1">
      <c r="A338" s="271"/>
      <c r="B338" s="276"/>
      <c r="C338" s="276"/>
      <c r="D338" s="277"/>
      <c r="E338" s="274"/>
      <c r="F338" s="277"/>
      <c r="G338" s="274"/>
      <c r="H338" s="278"/>
      <c r="I338" s="271"/>
      <c r="J338" s="271"/>
      <c r="K338" s="271"/>
      <c r="L338" s="271"/>
      <c r="M338" s="271"/>
      <c r="N338" s="271"/>
      <c r="O338" s="271"/>
      <c r="P338" s="271"/>
      <c r="Q338" s="271"/>
    </row>
    <row r="339" spans="1:17" ht="18.75" customHeight="1">
      <c r="A339" s="271"/>
      <c r="B339" s="276"/>
      <c r="C339" s="276"/>
      <c r="D339" s="277"/>
      <c r="E339" s="274"/>
      <c r="F339" s="277"/>
      <c r="G339" s="274"/>
      <c r="H339" s="278"/>
      <c r="I339" s="271"/>
      <c r="J339" s="271"/>
      <c r="K339" s="271"/>
      <c r="L339" s="271"/>
      <c r="M339" s="271"/>
      <c r="N339" s="271"/>
      <c r="O339" s="271"/>
      <c r="P339" s="271"/>
      <c r="Q339" s="271"/>
    </row>
    <row r="340" spans="1:17" ht="18.75" customHeight="1">
      <c r="A340" s="271"/>
      <c r="B340" s="276"/>
      <c r="C340" s="276"/>
      <c r="D340" s="277"/>
      <c r="E340" s="274"/>
      <c r="F340" s="277"/>
      <c r="G340" s="274"/>
      <c r="H340" s="278"/>
      <c r="I340" s="271"/>
      <c r="J340" s="271"/>
      <c r="K340" s="271"/>
      <c r="L340" s="271"/>
      <c r="M340" s="271"/>
      <c r="N340" s="271"/>
      <c r="O340" s="271"/>
      <c r="P340" s="271"/>
      <c r="Q340" s="271"/>
    </row>
    <row r="341" spans="1:17" ht="18.75" customHeight="1">
      <c r="A341" s="271"/>
      <c r="B341" s="276"/>
      <c r="C341" s="276"/>
      <c r="D341" s="277"/>
      <c r="E341" s="274"/>
      <c r="F341" s="277"/>
      <c r="G341" s="274"/>
      <c r="H341" s="278"/>
      <c r="I341" s="271"/>
      <c r="J341" s="271"/>
      <c r="K341" s="271"/>
      <c r="L341" s="271"/>
      <c r="M341" s="271"/>
      <c r="N341" s="271"/>
      <c r="O341" s="271"/>
      <c r="P341" s="271"/>
      <c r="Q341" s="271"/>
    </row>
    <row r="342" spans="1:17" ht="18.75" customHeight="1">
      <c r="A342" s="271"/>
      <c r="B342" s="276"/>
      <c r="C342" s="276"/>
      <c r="D342" s="277"/>
      <c r="E342" s="274"/>
      <c r="F342" s="277"/>
      <c r="G342" s="274"/>
      <c r="H342" s="278"/>
      <c r="I342" s="271"/>
      <c r="J342" s="271"/>
      <c r="K342" s="271"/>
      <c r="L342" s="271"/>
      <c r="M342" s="271"/>
      <c r="N342" s="271"/>
      <c r="O342" s="271"/>
      <c r="P342" s="271"/>
      <c r="Q342" s="271"/>
    </row>
    <row r="343" spans="1:17" ht="18.75" customHeight="1">
      <c r="A343" s="271"/>
      <c r="B343" s="276"/>
      <c r="C343" s="276"/>
      <c r="D343" s="277"/>
      <c r="E343" s="274"/>
      <c r="F343" s="277"/>
      <c r="G343" s="274"/>
      <c r="H343" s="278"/>
      <c r="I343" s="271"/>
      <c r="J343" s="271"/>
      <c r="K343" s="271"/>
      <c r="L343" s="271"/>
      <c r="M343" s="271"/>
      <c r="N343" s="271"/>
      <c r="O343" s="271"/>
      <c r="P343" s="271"/>
      <c r="Q343" s="271"/>
    </row>
    <row r="344" spans="1:17" ht="18.75" customHeight="1">
      <c r="A344" s="271"/>
      <c r="B344" s="276"/>
      <c r="C344" s="276"/>
      <c r="D344" s="277"/>
      <c r="E344" s="274"/>
      <c r="F344" s="277"/>
      <c r="G344" s="274"/>
      <c r="H344" s="278"/>
      <c r="I344" s="271"/>
      <c r="J344" s="271"/>
      <c r="K344" s="271"/>
      <c r="L344" s="271"/>
      <c r="M344" s="271"/>
      <c r="N344" s="271"/>
      <c r="O344" s="271"/>
      <c r="P344" s="271"/>
      <c r="Q344" s="271"/>
    </row>
    <row r="345" spans="1:17" ht="18.75" customHeight="1">
      <c r="A345" s="271"/>
      <c r="B345" s="276"/>
      <c r="C345" s="276"/>
      <c r="D345" s="277"/>
      <c r="E345" s="274"/>
      <c r="F345" s="277"/>
      <c r="G345" s="274"/>
      <c r="H345" s="278"/>
      <c r="I345" s="271"/>
      <c r="J345" s="271"/>
      <c r="K345" s="271"/>
      <c r="L345" s="271"/>
      <c r="M345" s="271"/>
      <c r="N345" s="271"/>
      <c r="O345" s="271"/>
      <c r="P345" s="271"/>
      <c r="Q345" s="271"/>
    </row>
    <row r="346" spans="1:17" ht="18.75" customHeight="1">
      <c r="A346" s="271"/>
      <c r="B346" s="276"/>
      <c r="C346" s="276"/>
      <c r="D346" s="277"/>
      <c r="E346" s="274"/>
      <c r="F346" s="277"/>
      <c r="G346" s="274"/>
      <c r="H346" s="278"/>
      <c r="I346" s="271"/>
      <c r="J346" s="271"/>
      <c r="K346" s="271"/>
      <c r="L346" s="271"/>
      <c r="M346" s="271"/>
      <c r="N346" s="271"/>
      <c r="O346" s="271"/>
      <c r="P346" s="271"/>
      <c r="Q346" s="271"/>
    </row>
    <row r="347" spans="1:17" ht="18.75" customHeight="1">
      <c r="A347" s="271"/>
      <c r="B347" s="276"/>
      <c r="C347" s="276"/>
      <c r="D347" s="277"/>
      <c r="E347" s="274"/>
      <c r="F347" s="277"/>
      <c r="G347" s="274"/>
      <c r="H347" s="278"/>
      <c r="I347" s="271"/>
      <c r="J347" s="271"/>
      <c r="K347" s="271"/>
      <c r="L347" s="271"/>
      <c r="M347" s="271"/>
      <c r="N347" s="271"/>
      <c r="O347" s="271"/>
      <c r="P347" s="271"/>
      <c r="Q347" s="271"/>
    </row>
    <row r="348" spans="1:17" ht="18.75" customHeight="1">
      <c r="A348" s="271"/>
      <c r="B348" s="276"/>
      <c r="C348" s="276"/>
      <c r="D348" s="277"/>
      <c r="E348" s="274"/>
      <c r="F348" s="277"/>
      <c r="G348" s="274"/>
      <c r="H348" s="278"/>
      <c r="I348" s="271"/>
      <c r="J348" s="271"/>
      <c r="K348" s="271"/>
      <c r="L348" s="271"/>
      <c r="M348" s="271"/>
      <c r="N348" s="271"/>
      <c r="O348" s="271"/>
      <c r="P348" s="271"/>
      <c r="Q348" s="271"/>
    </row>
    <row r="349" spans="1:17" ht="18.75" customHeight="1">
      <c r="A349" s="271"/>
      <c r="B349" s="276"/>
      <c r="C349" s="276"/>
      <c r="D349" s="277"/>
      <c r="E349" s="274"/>
      <c r="F349" s="277"/>
      <c r="G349" s="274"/>
      <c r="H349" s="278"/>
      <c r="I349" s="271"/>
      <c r="J349" s="271"/>
      <c r="K349" s="271"/>
      <c r="L349" s="271"/>
      <c r="M349" s="271"/>
      <c r="N349" s="271"/>
      <c r="O349" s="271"/>
      <c r="P349" s="271"/>
      <c r="Q349" s="271"/>
    </row>
    <row r="350" spans="1:17" ht="18.75" customHeight="1">
      <c r="A350" s="271"/>
      <c r="B350" s="276"/>
      <c r="C350" s="276"/>
      <c r="D350" s="277"/>
      <c r="E350" s="274"/>
      <c r="F350" s="277"/>
      <c r="G350" s="274"/>
      <c r="H350" s="278"/>
      <c r="I350" s="271"/>
      <c r="J350" s="271"/>
      <c r="K350" s="271"/>
      <c r="L350" s="271"/>
      <c r="M350" s="271"/>
      <c r="N350" s="271"/>
      <c r="O350" s="271"/>
      <c r="P350" s="271"/>
      <c r="Q350" s="271"/>
    </row>
    <row r="351" spans="1:17" ht="18.75" customHeight="1">
      <c r="A351" s="271"/>
      <c r="B351" s="276"/>
      <c r="C351" s="276"/>
      <c r="D351" s="277"/>
      <c r="E351" s="274"/>
      <c r="F351" s="277"/>
      <c r="G351" s="274"/>
      <c r="H351" s="278"/>
      <c r="I351" s="271"/>
      <c r="J351" s="271"/>
      <c r="K351" s="271"/>
      <c r="L351" s="271"/>
      <c r="M351" s="271"/>
      <c r="N351" s="271"/>
      <c r="O351" s="271"/>
      <c r="P351" s="271"/>
      <c r="Q351" s="271"/>
    </row>
    <row r="352" spans="1:17" ht="18.75" customHeight="1">
      <c r="A352" s="271"/>
      <c r="B352" s="276"/>
      <c r="C352" s="276"/>
      <c r="D352" s="277"/>
      <c r="E352" s="274"/>
      <c r="F352" s="277"/>
      <c r="G352" s="274"/>
      <c r="H352" s="278"/>
      <c r="I352" s="271"/>
      <c r="J352" s="271"/>
      <c r="K352" s="271"/>
      <c r="L352" s="271"/>
      <c r="M352" s="271"/>
      <c r="N352" s="271"/>
      <c r="O352" s="271"/>
      <c r="P352" s="271"/>
      <c r="Q352" s="271"/>
    </row>
    <row r="353" spans="1:17" ht="18.75" customHeight="1">
      <c r="A353" s="271"/>
      <c r="B353" s="276"/>
      <c r="C353" s="276"/>
      <c r="D353" s="277"/>
      <c r="E353" s="274"/>
      <c r="F353" s="277"/>
      <c r="G353" s="274"/>
      <c r="H353" s="278"/>
      <c r="I353" s="271"/>
      <c r="J353" s="271"/>
      <c r="K353" s="271"/>
      <c r="L353" s="271"/>
      <c r="M353" s="271"/>
      <c r="N353" s="271"/>
      <c r="O353" s="271"/>
      <c r="P353" s="271"/>
      <c r="Q353" s="271"/>
    </row>
    <row r="354" spans="1:17" ht="18.75" customHeight="1">
      <c r="A354" s="271"/>
      <c r="B354" s="276"/>
      <c r="C354" s="276"/>
      <c r="D354" s="277"/>
      <c r="E354" s="274"/>
      <c r="F354" s="277"/>
      <c r="G354" s="274"/>
      <c r="H354" s="278"/>
      <c r="I354" s="271"/>
      <c r="J354" s="271"/>
      <c r="K354" s="271"/>
      <c r="L354" s="271"/>
      <c r="M354" s="271"/>
      <c r="N354" s="271"/>
      <c r="O354" s="271"/>
      <c r="P354" s="271"/>
      <c r="Q354" s="271"/>
    </row>
    <row r="355" spans="1:17" ht="18.75" customHeight="1">
      <c r="A355" s="271"/>
      <c r="B355" s="276"/>
      <c r="C355" s="276"/>
      <c r="D355" s="277"/>
      <c r="E355" s="274"/>
      <c r="F355" s="277"/>
      <c r="G355" s="274"/>
      <c r="H355" s="278"/>
      <c r="I355" s="271"/>
      <c r="J355" s="271"/>
      <c r="K355" s="271"/>
      <c r="L355" s="271"/>
      <c r="M355" s="271"/>
      <c r="N355" s="271"/>
      <c r="O355" s="271"/>
      <c r="P355" s="271"/>
      <c r="Q355" s="271"/>
    </row>
    <row r="356" spans="1:17" ht="18.75" customHeight="1">
      <c r="A356" s="271"/>
      <c r="B356" s="276"/>
      <c r="C356" s="276"/>
      <c r="D356" s="277"/>
      <c r="E356" s="274"/>
      <c r="F356" s="277"/>
      <c r="G356" s="274"/>
      <c r="H356" s="278"/>
      <c r="I356" s="271"/>
      <c r="J356" s="271"/>
      <c r="K356" s="271"/>
      <c r="L356" s="271"/>
      <c r="M356" s="271"/>
      <c r="N356" s="271"/>
      <c r="O356" s="271"/>
      <c r="P356" s="271"/>
      <c r="Q356" s="271"/>
    </row>
    <row r="357" spans="1:17" ht="18.75" customHeight="1">
      <c r="A357" s="271"/>
      <c r="B357" s="276"/>
      <c r="C357" s="276"/>
      <c r="D357" s="277"/>
      <c r="E357" s="274"/>
      <c r="F357" s="277"/>
      <c r="G357" s="274"/>
      <c r="H357" s="278"/>
      <c r="I357" s="271"/>
      <c r="J357" s="271"/>
      <c r="K357" s="271"/>
      <c r="L357" s="271"/>
      <c r="M357" s="271"/>
      <c r="N357" s="271"/>
      <c r="O357" s="271"/>
      <c r="P357" s="271"/>
      <c r="Q357" s="271"/>
    </row>
    <row r="358" spans="1:17" ht="18.75" customHeight="1">
      <c r="A358" s="271"/>
      <c r="B358" s="276"/>
      <c r="C358" s="276"/>
      <c r="D358" s="277"/>
      <c r="E358" s="274"/>
      <c r="F358" s="277"/>
      <c r="G358" s="274"/>
      <c r="H358" s="278"/>
      <c r="I358" s="271"/>
      <c r="J358" s="271"/>
      <c r="K358" s="271"/>
      <c r="L358" s="271"/>
      <c r="M358" s="271"/>
      <c r="N358" s="271"/>
      <c r="O358" s="271"/>
      <c r="P358" s="271"/>
      <c r="Q358" s="271"/>
    </row>
    <row r="359" spans="1:17" ht="18.75" customHeight="1">
      <c r="A359" s="271"/>
      <c r="B359" s="276"/>
      <c r="C359" s="276"/>
      <c r="D359" s="277"/>
      <c r="E359" s="274"/>
      <c r="F359" s="277"/>
      <c r="G359" s="274"/>
      <c r="H359" s="278"/>
      <c r="I359" s="271"/>
      <c r="J359" s="271"/>
      <c r="K359" s="271"/>
      <c r="L359" s="271"/>
      <c r="M359" s="271"/>
      <c r="N359" s="271"/>
      <c r="O359" s="271"/>
      <c r="P359" s="271"/>
      <c r="Q359" s="271"/>
    </row>
    <row r="360" spans="1:17" ht="18.75" customHeight="1">
      <c r="A360" s="271"/>
      <c r="B360" s="276"/>
      <c r="C360" s="276"/>
      <c r="D360" s="277"/>
      <c r="E360" s="274"/>
      <c r="F360" s="277"/>
      <c r="G360" s="274"/>
      <c r="H360" s="278"/>
      <c r="I360" s="271"/>
      <c r="J360" s="271"/>
      <c r="K360" s="271"/>
      <c r="L360" s="271"/>
      <c r="M360" s="271"/>
      <c r="N360" s="271"/>
      <c r="O360" s="271"/>
      <c r="P360" s="271"/>
      <c r="Q360" s="271"/>
    </row>
    <row r="361" spans="1:17" ht="18.75" customHeight="1">
      <c r="A361" s="271"/>
      <c r="B361" s="276"/>
      <c r="C361" s="276"/>
      <c r="D361" s="277"/>
      <c r="E361" s="274"/>
      <c r="F361" s="277"/>
      <c r="G361" s="274"/>
      <c r="H361" s="278"/>
      <c r="I361" s="271"/>
      <c r="J361" s="271"/>
      <c r="K361" s="271"/>
      <c r="L361" s="271"/>
      <c r="M361" s="271"/>
      <c r="N361" s="271"/>
      <c r="O361" s="271"/>
      <c r="P361" s="271"/>
      <c r="Q361" s="271"/>
    </row>
    <row r="362" spans="1:17" ht="18.75" customHeight="1">
      <c r="A362" s="271"/>
      <c r="B362" s="276"/>
      <c r="C362" s="276"/>
      <c r="D362" s="277"/>
      <c r="E362" s="274"/>
      <c r="F362" s="277"/>
      <c r="G362" s="274"/>
      <c r="H362" s="278"/>
      <c r="I362" s="271"/>
      <c r="J362" s="271"/>
      <c r="K362" s="271"/>
      <c r="L362" s="271"/>
      <c r="M362" s="271"/>
      <c r="N362" s="271"/>
      <c r="O362" s="271"/>
      <c r="P362" s="271"/>
      <c r="Q362" s="271"/>
    </row>
    <row r="363" spans="1:17" ht="18.75" customHeight="1">
      <c r="A363" s="271"/>
      <c r="B363" s="276"/>
      <c r="C363" s="276"/>
      <c r="D363" s="277"/>
      <c r="E363" s="274"/>
      <c r="F363" s="277"/>
      <c r="G363" s="274"/>
      <c r="H363" s="278"/>
      <c r="I363" s="271"/>
      <c r="J363" s="271"/>
      <c r="K363" s="271"/>
      <c r="L363" s="271"/>
      <c r="M363" s="271"/>
      <c r="N363" s="271"/>
      <c r="O363" s="271"/>
      <c r="P363" s="271"/>
      <c r="Q363" s="271"/>
    </row>
    <row r="364" spans="1:17" ht="18.75" customHeight="1">
      <c r="A364" s="271"/>
      <c r="B364" s="276"/>
      <c r="C364" s="276"/>
      <c r="D364" s="277"/>
      <c r="E364" s="274"/>
      <c r="F364" s="277"/>
      <c r="G364" s="274"/>
      <c r="H364" s="278"/>
      <c r="I364" s="271"/>
      <c r="J364" s="271"/>
      <c r="K364" s="271"/>
      <c r="L364" s="271"/>
      <c r="M364" s="271"/>
      <c r="N364" s="271"/>
      <c r="O364" s="271"/>
      <c r="P364" s="271"/>
      <c r="Q364" s="271"/>
    </row>
    <row r="365" spans="1:17" ht="18.75" customHeight="1">
      <c r="A365" s="271"/>
      <c r="B365" s="276"/>
      <c r="C365" s="276"/>
      <c r="D365" s="277"/>
      <c r="E365" s="274"/>
      <c r="F365" s="277"/>
      <c r="G365" s="274"/>
      <c r="H365" s="278"/>
      <c r="I365" s="271"/>
      <c r="J365" s="271"/>
      <c r="K365" s="271"/>
      <c r="L365" s="271"/>
      <c r="M365" s="271"/>
      <c r="N365" s="271"/>
      <c r="O365" s="271"/>
      <c r="P365" s="271"/>
      <c r="Q365" s="271"/>
    </row>
    <row r="366" spans="1:17" ht="18.75" customHeight="1">
      <c r="A366" s="271"/>
      <c r="B366" s="276"/>
      <c r="C366" s="276"/>
      <c r="D366" s="277"/>
      <c r="E366" s="274"/>
      <c r="F366" s="277"/>
      <c r="G366" s="274"/>
      <c r="H366" s="278"/>
      <c r="I366" s="271"/>
      <c r="J366" s="271"/>
      <c r="K366" s="271"/>
      <c r="L366" s="271"/>
      <c r="M366" s="271"/>
      <c r="N366" s="271"/>
      <c r="O366" s="271"/>
      <c r="P366" s="271"/>
      <c r="Q366" s="271"/>
    </row>
    <row r="367" spans="1:17" ht="18.75" customHeight="1">
      <c r="A367" s="271"/>
      <c r="B367" s="276"/>
      <c r="C367" s="276"/>
      <c r="D367" s="277"/>
      <c r="E367" s="274"/>
      <c r="F367" s="277"/>
      <c r="G367" s="274"/>
      <c r="H367" s="278"/>
      <c r="I367" s="271"/>
      <c r="J367" s="271"/>
      <c r="K367" s="271"/>
      <c r="L367" s="271"/>
      <c r="M367" s="271"/>
      <c r="N367" s="271"/>
      <c r="O367" s="271"/>
      <c r="P367" s="271"/>
      <c r="Q367" s="271"/>
    </row>
    <row r="368" spans="1:17" ht="18.75" customHeight="1">
      <c r="A368" s="271"/>
      <c r="B368" s="276"/>
      <c r="C368" s="276"/>
      <c r="D368" s="277"/>
      <c r="E368" s="274"/>
      <c r="F368" s="277"/>
      <c r="G368" s="274"/>
      <c r="H368" s="278"/>
      <c r="I368" s="271"/>
      <c r="J368" s="271"/>
      <c r="K368" s="271"/>
      <c r="L368" s="271"/>
      <c r="M368" s="271"/>
      <c r="N368" s="271"/>
      <c r="O368" s="271"/>
      <c r="P368" s="271"/>
      <c r="Q368" s="271"/>
    </row>
    <row r="369" spans="1:17" ht="18.75" customHeight="1">
      <c r="A369" s="271"/>
      <c r="B369" s="276"/>
      <c r="C369" s="276"/>
      <c r="D369" s="277"/>
      <c r="E369" s="274"/>
      <c r="F369" s="277"/>
      <c r="G369" s="274"/>
      <c r="H369" s="278"/>
      <c r="I369" s="271"/>
      <c r="J369" s="271"/>
      <c r="K369" s="271"/>
      <c r="L369" s="271"/>
      <c r="M369" s="271"/>
      <c r="N369" s="271"/>
      <c r="O369" s="271"/>
      <c r="P369" s="271"/>
      <c r="Q369" s="271"/>
    </row>
    <row r="370" spans="1:17" ht="18.75" customHeight="1">
      <c r="A370" s="271"/>
      <c r="B370" s="276"/>
      <c r="C370" s="276"/>
      <c r="D370" s="277"/>
      <c r="E370" s="274"/>
      <c r="F370" s="277"/>
      <c r="G370" s="274"/>
      <c r="H370" s="278"/>
      <c r="I370" s="271"/>
      <c r="J370" s="271"/>
      <c r="K370" s="271"/>
      <c r="L370" s="271"/>
      <c r="M370" s="271"/>
      <c r="N370" s="271"/>
      <c r="O370" s="271"/>
      <c r="P370" s="271"/>
      <c r="Q370" s="271"/>
    </row>
    <row r="371" spans="1:17" ht="18.75" customHeight="1">
      <c r="A371" s="271"/>
      <c r="B371" s="276"/>
      <c r="C371" s="276"/>
      <c r="D371" s="277"/>
      <c r="E371" s="274"/>
      <c r="F371" s="277"/>
      <c r="G371" s="274"/>
      <c r="H371" s="278"/>
      <c r="I371" s="271"/>
      <c r="J371" s="271"/>
      <c r="K371" s="271"/>
      <c r="L371" s="271"/>
      <c r="M371" s="271"/>
      <c r="N371" s="271"/>
      <c r="O371" s="271"/>
      <c r="P371" s="271"/>
      <c r="Q371" s="271"/>
    </row>
    <row r="372" spans="1:17" ht="18.75" customHeight="1">
      <c r="A372" s="271"/>
      <c r="B372" s="276"/>
      <c r="C372" s="276"/>
      <c r="D372" s="277"/>
      <c r="E372" s="274"/>
      <c r="F372" s="277"/>
      <c r="G372" s="274"/>
      <c r="H372" s="278"/>
      <c r="I372" s="271"/>
      <c r="J372" s="271"/>
      <c r="K372" s="271"/>
      <c r="L372" s="271"/>
      <c r="M372" s="271"/>
      <c r="N372" s="271"/>
      <c r="O372" s="271"/>
      <c r="P372" s="271"/>
      <c r="Q372" s="271"/>
    </row>
    <row r="373" spans="1:17" ht="18.75" customHeight="1">
      <c r="A373" s="271"/>
      <c r="B373" s="276"/>
      <c r="C373" s="276"/>
      <c r="D373" s="277"/>
      <c r="E373" s="274"/>
      <c r="F373" s="277"/>
      <c r="G373" s="274"/>
      <c r="H373" s="278"/>
      <c r="I373" s="271"/>
      <c r="J373" s="271"/>
      <c r="K373" s="271"/>
      <c r="L373" s="271"/>
      <c r="M373" s="271"/>
      <c r="N373" s="271"/>
      <c r="O373" s="271"/>
      <c r="P373" s="271"/>
      <c r="Q373" s="271"/>
    </row>
    <row r="374" spans="1:17" ht="18.75" customHeight="1">
      <c r="A374" s="271"/>
      <c r="B374" s="276"/>
      <c r="C374" s="276"/>
      <c r="D374" s="277"/>
      <c r="E374" s="274"/>
      <c r="F374" s="277"/>
      <c r="G374" s="274"/>
      <c r="H374" s="278"/>
      <c r="I374" s="271"/>
      <c r="J374" s="271"/>
      <c r="K374" s="271"/>
      <c r="L374" s="271"/>
      <c r="M374" s="271"/>
      <c r="N374" s="271"/>
      <c r="O374" s="271"/>
      <c r="P374" s="271"/>
      <c r="Q374" s="271"/>
    </row>
    <row r="375" spans="1:17" ht="18.75" customHeight="1">
      <c r="A375" s="271"/>
      <c r="B375" s="276"/>
      <c r="C375" s="276"/>
      <c r="D375" s="277"/>
      <c r="E375" s="274"/>
      <c r="F375" s="277"/>
      <c r="G375" s="274"/>
      <c r="H375" s="278"/>
      <c r="I375" s="271"/>
      <c r="J375" s="271"/>
      <c r="K375" s="271"/>
      <c r="L375" s="271"/>
      <c r="M375" s="271"/>
      <c r="N375" s="271"/>
      <c r="O375" s="271"/>
      <c r="P375" s="271"/>
      <c r="Q375" s="271"/>
    </row>
    <row r="376" spans="1:17" ht="18.75" customHeight="1">
      <c r="A376" s="271"/>
      <c r="B376" s="276"/>
      <c r="C376" s="276"/>
      <c r="D376" s="277"/>
      <c r="E376" s="274"/>
      <c r="F376" s="277"/>
      <c r="G376" s="274"/>
      <c r="H376" s="278"/>
      <c r="I376" s="271"/>
      <c r="J376" s="271"/>
      <c r="K376" s="271"/>
      <c r="L376" s="271"/>
      <c r="M376" s="271"/>
      <c r="N376" s="271"/>
      <c r="O376" s="271"/>
      <c r="P376" s="271"/>
      <c r="Q376" s="271"/>
    </row>
    <row r="377" spans="1:17" ht="18.75" customHeight="1">
      <c r="A377" s="271"/>
      <c r="B377" s="276"/>
      <c r="C377" s="276"/>
      <c r="D377" s="277"/>
      <c r="E377" s="274"/>
      <c r="F377" s="277"/>
      <c r="G377" s="274"/>
      <c r="H377" s="278"/>
      <c r="I377" s="271"/>
      <c r="J377" s="271"/>
      <c r="K377" s="271"/>
      <c r="L377" s="271"/>
      <c r="M377" s="271"/>
      <c r="N377" s="271"/>
      <c r="O377" s="271"/>
      <c r="P377" s="271"/>
      <c r="Q377" s="271"/>
    </row>
    <row r="378" spans="1:17" ht="18.75" customHeight="1">
      <c r="A378" s="271"/>
      <c r="B378" s="276"/>
      <c r="C378" s="276"/>
      <c r="D378" s="277"/>
      <c r="E378" s="274"/>
      <c r="F378" s="277"/>
      <c r="G378" s="274"/>
      <c r="H378" s="278"/>
      <c r="I378" s="271"/>
      <c r="J378" s="271"/>
      <c r="K378" s="271"/>
      <c r="L378" s="271"/>
      <c r="M378" s="271"/>
      <c r="N378" s="271"/>
      <c r="O378" s="271"/>
      <c r="P378" s="271"/>
      <c r="Q378" s="271"/>
    </row>
    <row r="379" spans="1:17" ht="18.75" customHeight="1">
      <c r="A379" s="271"/>
      <c r="B379" s="276"/>
      <c r="C379" s="276"/>
      <c r="D379" s="277"/>
      <c r="E379" s="274"/>
      <c r="F379" s="277"/>
      <c r="G379" s="274"/>
      <c r="H379" s="278"/>
      <c r="I379" s="271"/>
      <c r="J379" s="271"/>
      <c r="K379" s="271"/>
      <c r="L379" s="271"/>
      <c r="M379" s="271"/>
      <c r="N379" s="271"/>
      <c r="O379" s="271"/>
      <c r="P379" s="271"/>
      <c r="Q379" s="271"/>
    </row>
    <row r="380" spans="1:17" ht="18.75" customHeight="1">
      <c r="A380" s="271"/>
      <c r="B380" s="276"/>
      <c r="C380" s="276"/>
      <c r="D380" s="277"/>
      <c r="E380" s="274"/>
      <c r="F380" s="277"/>
      <c r="G380" s="274"/>
      <c r="H380" s="278"/>
      <c r="I380" s="271"/>
      <c r="J380" s="271"/>
      <c r="K380" s="271"/>
      <c r="L380" s="271"/>
      <c r="M380" s="271"/>
      <c r="N380" s="271"/>
      <c r="O380" s="271"/>
      <c r="P380" s="271"/>
      <c r="Q380" s="271"/>
    </row>
    <row r="381" spans="1:17" ht="18.75" customHeight="1">
      <c r="A381" s="271"/>
      <c r="B381" s="276"/>
      <c r="C381" s="276"/>
      <c r="D381" s="277"/>
      <c r="E381" s="274"/>
      <c r="F381" s="277"/>
      <c r="G381" s="274"/>
      <c r="H381" s="278"/>
      <c r="I381" s="271"/>
      <c r="J381" s="271"/>
      <c r="K381" s="271"/>
      <c r="L381" s="271"/>
      <c r="M381" s="271"/>
      <c r="N381" s="271"/>
      <c r="O381" s="271"/>
      <c r="P381" s="271"/>
      <c r="Q381" s="271"/>
    </row>
    <row r="382" spans="1:17" ht="18.75" customHeight="1">
      <c r="A382" s="271"/>
      <c r="B382" s="276"/>
      <c r="C382" s="276"/>
      <c r="D382" s="277"/>
      <c r="E382" s="274"/>
      <c r="F382" s="277"/>
      <c r="G382" s="274"/>
      <c r="H382" s="278"/>
      <c r="I382" s="271"/>
      <c r="J382" s="271"/>
      <c r="K382" s="271"/>
      <c r="L382" s="271"/>
      <c r="M382" s="271"/>
      <c r="N382" s="271"/>
      <c r="O382" s="271"/>
      <c r="P382" s="271"/>
      <c r="Q382" s="271"/>
    </row>
    <row r="383" spans="1:17" ht="18.75" customHeight="1">
      <c r="A383" s="271"/>
      <c r="B383" s="276"/>
      <c r="C383" s="276"/>
      <c r="D383" s="277"/>
      <c r="E383" s="274"/>
      <c r="F383" s="277"/>
      <c r="G383" s="274"/>
      <c r="H383" s="278"/>
      <c r="I383" s="271"/>
      <c r="J383" s="271"/>
      <c r="K383" s="271"/>
      <c r="L383" s="271"/>
      <c r="M383" s="271"/>
      <c r="N383" s="271"/>
      <c r="O383" s="271"/>
      <c r="P383" s="271"/>
      <c r="Q383" s="271"/>
    </row>
    <row r="384" spans="1:17" ht="18.75" customHeight="1">
      <c r="A384" s="271"/>
      <c r="B384" s="276"/>
      <c r="C384" s="276"/>
      <c r="D384" s="277"/>
      <c r="E384" s="274"/>
      <c r="F384" s="277"/>
      <c r="G384" s="274"/>
      <c r="H384" s="278"/>
      <c r="I384" s="271"/>
      <c r="J384" s="271"/>
      <c r="K384" s="271"/>
      <c r="L384" s="271"/>
      <c r="M384" s="271"/>
      <c r="N384" s="271"/>
      <c r="O384" s="271"/>
      <c r="P384" s="271"/>
      <c r="Q384" s="271"/>
    </row>
    <row r="385" spans="1:17" ht="18.75" customHeight="1">
      <c r="A385" s="271"/>
      <c r="B385" s="276"/>
      <c r="C385" s="276"/>
      <c r="D385" s="277"/>
      <c r="E385" s="274"/>
      <c r="F385" s="277"/>
      <c r="G385" s="274"/>
      <c r="H385" s="278"/>
      <c r="I385" s="271"/>
      <c r="J385" s="271"/>
      <c r="K385" s="271"/>
      <c r="L385" s="271"/>
      <c r="M385" s="271"/>
      <c r="N385" s="271"/>
      <c r="O385" s="271"/>
      <c r="P385" s="271"/>
      <c r="Q385" s="271"/>
    </row>
    <row r="386" spans="1:17" ht="18.75" customHeight="1">
      <c r="A386" s="271"/>
      <c r="B386" s="276"/>
      <c r="C386" s="276"/>
      <c r="D386" s="277"/>
      <c r="E386" s="274"/>
      <c r="F386" s="277"/>
      <c r="G386" s="274"/>
      <c r="H386" s="278"/>
      <c r="I386" s="271"/>
      <c r="J386" s="271"/>
      <c r="K386" s="271"/>
      <c r="L386" s="271"/>
      <c r="M386" s="271"/>
      <c r="N386" s="271"/>
      <c r="O386" s="271"/>
      <c r="P386" s="271"/>
      <c r="Q386" s="271"/>
    </row>
    <row r="387" spans="1:17" ht="18.75" customHeight="1">
      <c r="A387" s="271"/>
      <c r="B387" s="276"/>
      <c r="C387" s="276"/>
      <c r="D387" s="277"/>
      <c r="E387" s="274"/>
      <c r="F387" s="277"/>
      <c r="G387" s="274"/>
      <c r="H387" s="278"/>
      <c r="I387" s="271"/>
      <c r="J387" s="271"/>
      <c r="K387" s="271"/>
      <c r="L387" s="271"/>
      <c r="M387" s="271"/>
      <c r="N387" s="271"/>
      <c r="O387" s="271"/>
      <c r="P387" s="271"/>
      <c r="Q387" s="271"/>
    </row>
    <row r="388" spans="1:17" ht="18.75" customHeight="1">
      <c r="A388" s="271"/>
      <c r="B388" s="276"/>
      <c r="C388" s="276"/>
      <c r="D388" s="277"/>
      <c r="E388" s="274"/>
      <c r="F388" s="277"/>
      <c r="G388" s="274"/>
      <c r="H388" s="278"/>
      <c r="I388" s="271"/>
      <c r="J388" s="271"/>
      <c r="K388" s="271"/>
      <c r="L388" s="271"/>
      <c r="M388" s="271"/>
      <c r="N388" s="271"/>
      <c r="O388" s="271"/>
      <c r="P388" s="271"/>
      <c r="Q388" s="271"/>
    </row>
    <row r="389" spans="1:17" ht="18.75" customHeight="1">
      <c r="A389" s="271"/>
      <c r="B389" s="276"/>
      <c r="C389" s="276"/>
      <c r="D389" s="277"/>
      <c r="E389" s="274"/>
      <c r="F389" s="277"/>
      <c r="G389" s="274"/>
      <c r="H389" s="278"/>
      <c r="I389" s="271"/>
      <c r="J389" s="271"/>
      <c r="K389" s="271"/>
      <c r="L389" s="271"/>
      <c r="M389" s="271"/>
      <c r="N389" s="271"/>
      <c r="O389" s="271"/>
      <c r="P389" s="271"/>
      <c r="Q389" s="271"/>
    </row>
    <row r="390" spans="1:17" ht="18.75" customHeight="1">
      <c r="A390" s="271"/>
      <c r="B390" s="276"/>
      <c r="C390" s="276"/>
      <c r="D390" s="277"/>
      <c r="E390" s="274"/>
      <c r="F390" s="277"/>
      <c r="G390" s="274"/>
      <c r="H390" s="278"/>
      <c r="I390" s="271"/>
      <c r="J390" s="271"/>
      <c r="K390" s="271"/>
      <c r="L390" s="271"/>
      <c r="M390" s="271"/>
      <c r="N390" s="271"/>
      <c r="O390" s="271"/>
      <c r="P390" s="271"/>
      <c r="Q390" s="271"/>
    </row>
    <row r="391" spans="1:17" ht="18.75" customHeight="1">
      <c r="A391" s="271"/>
      <c r="B391" s="276"/>
      <c r="C391" s="276"/>
      <c r="D391" s="277"/>
      <c r="E391" s="274"/>
      <c r="F391" s="277"/>
      <c r="G391" s="274"/>
      <c r="H391" s="278"/>
      <c r="I391" s="271"/>
      <c r="J391" s="271"/>
      <c r="K391" s="271"/>
      <c r="L391" s="271"/>
      <c r="M391" s="271"/>
      <c r="N391" s="271"/>
      <c r="O391" s="271"/>
      <c r="P391" s="271"/>
      <c r="Q391" s="271"/>
    </row>
    <row r="392" spans="1:17" ht="18.75" customHeight="1">
      <c r="A392" s="271"/>
      <c r="B392" s="276"/>
      <c r="C392" s="276"/>
      <c r="D392" s="277"/>
      <c r="E392" s="274"/>
      <c r="F392" s="277"/>
      <c r="G392" s="274"/>
      <c r="H392" s="278"/>
      <c r="I392" s="271"/>
      <c r="J392" s="271"/>
      <c r="K392" s="271"/>
      <c r="L392" s="271"/>
      <c r="M392" s="271"/>
      <c r="N392" s="271"/>
      <c r="O392" s="271"/>
      <c r="P392" s="271"/>
      <c r="Q392" s="271"/>
    </row>
    <row r="393" spans="1:17" ht="18.75" customHeight="1">
      <c r="A393" s="271"/>
      <c r="B393" s="276"/>
      <c r="C393" s="276"/>
      <c r="D393" s="277"/>
      <c r="E393" s="274"/>
      <c r="F393" s="277"/>
      <c r="G393" s="274"/>
      <c r="H393" s="278"/>
      <c r="I393" s="271"/>
      <c r="J393" s="271"/>
      <c r="K393" s="271"/>
      <c r="L393" s="271"/>
      <c r="M393" s="271"/>
      <c r="N393" s="271"/>
      <c r="O393" s="271"/>
      <c r="P393" s="271"/>
      <c r="Q393" s="271"/>
    </row>
    <row r="394" spans="1:17" ht="18.75" customHeight="1">
      <c r="A394" s="271"/>
      <c r="B394" s="276"/>
      <c r="C394" s="276"/>
      <c r="D394" s="277"/>
      <c r="E394" s="274"/>
      <c r="F394" s="277"/>
      <c r="G394" s="274"/>
      <c r="H394" s="278"/>
      <c r="I394" s="271"/>
      <c r="J394" s="271"/>
      <c r="K394" s="271"/>
      <c r="L394" s="271"/>
      <c r="M394" s="271"/>
      <c r="N394" s="271"/>
      <c r="O394" s="271"/>
      <c r="P394" s="271"/>
      <c r="Q394" s="271"/>
    </row>
    <row r="395" spans="1:17" ht="18.75" customHeight="1">
      <c r="A395" s="271"/>
      <c r="B395" s="276"/>
      <c r="C395" s="276"/>
      <c r="D395" s="277"/>
      <c r="E395" s="274"/>
      <c r="F395" s="277"/>
      <c r="G395" s="274"/>
      <c r="H395" s="278"/>
      <c r="I395" s="271"/>
      <c r="J395" s="271"/>
      <c r="K395" s="271"/>
      <c r="L395" s="271"/>
      <c r="M395" s="271"/>
      <c r="N395" s="271"/>
      <c r="O395" s="271"/>
      <c r="P395" s="271"/>
      <c r="Q395" s="271"/>
    </row>
    <row r="396" spans="1:17" ht="18.75" customHeight="1">
      <c r="A396" s="271"/>
      <c r="B396" s="276"/>
      <c r="C396" s="276"/>
      <c r="D396" s="277"/>
      <c r="E396" s="274"/>
      <c r="F396" s="277"/>
      <c r="G396" s="274"/>
      <c r="H396" s="278"/>
      <c r="I396" s="271"/>
      <c r="J396" s="271"/>
      <c r="K396" s="271"/>
      <c r="L396" s="271"/>
      <c r="M396" s="271"/>
      <c r="N396" s="271"/>
      <c r="O396" s="271"/>
      <c r="P396" s="271"/>
      <c r="Q396" s="271"/>
    </row>
    <row r="397" spans="1:17" ht="18.75" customHeight="1">
      <c r="A397" s="271"/>
      <c r="B397" s="276"/>
      <c r="C397" s="276"/>
      <c r="D397" s="277"/>
      <c r="E397" s="274"/>
      <c r="F397" s="277"/>
      <c r="G397" s="274"/>
      <c r="H397" s="278"/>
      <c r="I397" s="271"/>
      <c r="J397" s="271"/>
      <c r="K397" s="271"/>
      <c r="L397" s="271"/>
      <c r="M397" s="271"/>
      <c r="N397" s="271"/>
      <c r="O397" s="271"/>
      <c r="P397" s="271"/>
      <c r="Q397" s="271"/>
    </row>
    <row r="398" spans="1:17" ht="18.75" customHeight="1">
      <c r="A398" s="271"/>
      <c r="B398" s="276"/>
      <c r="C398" s="276"/>
      <c r="D398" s="277"/>
      <c r="E398" s="274"/>
      <c r="F398" s="277"/>
      <c r="G398" s="274"/>
      <c r="H398" s="278"/>
      <c r="I398" s="271"/>
      <c r="J398" s="271"/>
      <c r="K398" s="271"/>
      <c r="L398" s="271"/>
      <c r="M398" s="271"/>
      <c r="N398" s="271"/>
      <c r="O398" s="271"/>
      <c r="P398" s="271"/>
      <c r="Q398" s="271"/>
    </row>
    <row r="399" spans="1:17" ht="18.75" customHeight="1">
      <c r="A399" s="271"/>
      <c r="B399" s="276"/>
      <c r="C399" s="276"/>
      <c r="D399" s="277"/>
      <c r="E399" s="274"/>
      <c r="F399" s="277"/>
      <c r="G399" s="274"/>
      <c r="H399" s="278"/>
      <c r="I399" s="271"/>
      <c r="J399" s="271"/>
      <c r="K399" s="271"/>
      <c r="L399" s="271"/>
      <c r="M399" s="271"/>
      <c r="N399" s="271"/>
      <c r="O399" s="271"/>
      <c r="P399" s="271"/>
      <c r="Q399" s="271"/>
    </row>
    <row r="400" spans="1:17" ht="18.75" customHeight="1">
      <c r="A400" s="271"/>
      <c r="B400" s="276"/>
      <c r="C400" s="276"/>
      <c r="D400" s="277"/>
      <c r="E400" s="274"/>
      <c r="F400" s="277"/>
      <c r="G400" s="274"/>
      <c r="H400" s="278"/>
      <c r="I400" s="271"/>
      <c r="J400" s="271"/>
      <c r="K400" s="271"/>
      <c r="L400" s="271"/>
      <c r="M400" s="271"/>
      <c r="N400" s="271"/>
      <c r="O400" s="271"/>
      <c r="P400" s="271"/>
      <c r="Q400" s="271"/>
    </row>
    <row r="401" spans="1:17" ht="18.75" customHeight="1">
      <c r="A401" s="271"/>
      <c r="B401" s="276"/>
      <c r="C401" s="276"/>
      <c r="D401" s="277"/>
      <c r="E401" s="274"/>
      <c r="F401" s="277"/>
      <c r="G401" s="274"/>
      <c r="H401" s="278"/>
      <c r="I401" s="271"/>
      <c r="J401" s="271"/>
      <c r="K401" s="271"/>
      <c r="L401" s="271"/>
      <c r="M401" s="271"/>
      <c r="N401" s="271"/>
      <c r="O401" s="271"/>
      <c r="P401" s="271"/>
      <c r="Q401" s="271"/>
    </row>
    <row r="402" spans="1:17" ht="18.75" customHeight="1">
      <c r="A402" s="271"/>
      <c r="B402" s="276"/>
      <c r="C402" s="276"/>
      <c r="D402" s="277"/>
      <c r="E402" s="274"/>
      <c r="F402" s="277"/>
      <c r="G402" s="274"/>
      <c r="H402" s="278"/>
      <c r="I402" s="271"/>
      <c r="J402" s="271"/>
      <c r="K402" s="271"/>
      <c r="L402" s="271"/>
      <c r="M402" s="271"/>
      <c r="N402" s="271"/>
      <c r="O402" s="271"/>
      <c r="P402" s="271"/>
      <c r="Q402" s="271"/>
    </row>
    <row r="403" spans="1:17" ht="18.75" customHeight="1">
      <c r="A403" s="271"/>
      <c r="B403" s="276"/>
      <c r="C403" s="276"/>
      <c r="D403" s="277"/>
      <c r="E403" s="274"/>
      <c r="F403" s="277"/>
      <c r="G403" s="274"/>
      <c r="H403" s="278"/>
      <c r="I403" s="271"/>
      <c r="J403" s="271"/>
      <c r="K403" s="271"/>
      <c r="L403" s="271"/>
      <c r="M403" s="271"/>
      <c r="N403" s="271"/>
      <c r="O403" s="271"/>
      <c r="P403" s="271"/>
      <c r="Q403" s="271"/>
    </row>
    <row r="404" spans="1:17" ht="18.75" customHeight="1">
      <c r="A404" s="271"/>
      <c r="B404" s="276"/>
      <c r="C404" s="276"/>
      <c r="D404" s="277"/>
      <c r="E404" s="274"/>
      <c r="F404" s="277"/>
      <c r="G404" s="274"/>
      <c r="H404" s="278"/>
      <c r="I404" s="271"/>
      <c r="J404" s="271"/>
      <c r="K404" s="271"/>
      <c r="L404" s="271"/>
      <c r="M404" s="271"/>
      <c r="N404" s="271"/>
      <c r="O404" s="271"/>
      <c r="P404" s="271"/>
      <c r="Q404" s="271"/>
    </row>
    <row r="405" spans="1:17" ht="18.75" customHeight="1">
      <c r="A405" s="271"/>
      <c r="B405" s="276"/>
      <c r="C405" s="276"/>
      <c r="D405" s="277"/>
      <c r="E405" s="274"/>
      <c r="F405" s="277"/>
      <c r="G405" s="274"/>
      <c r="H405" s="278"/>
      <c r="I405" s="271"/>
      <c r="J405" s="271"/>
      <c r="K405" s="271"/>
      <c r="L405" s="271"/>
      <c r="M405" s="271"/>
      <c r="N405" s="271"/>
      <c r="O405" s="271"/>
      <c r="P405" s="271"/>
      <c r="Q405" s="271"/>
    </row>
    <row r="406" spans="1:17" ht="18.75" customHeight="1">
      <c r="A406" s="271"/>
      <c r="B406" s="276"/>
      <c r="C406" s="276"/>
      <c r="D406" s="277"/>
      <c r="E406" s="274"/>
      <c r="F406" s="277"/>
      <c r="G406" s="274"/>
      <c r="H406" s="278"/>
      <c r="I406" s="271"/>
      <c r="J406" s="271"/>
      <c r="K406" s="271"/>
      <c r="L406" s="271"/>
      <c r="M406" s="271"/>
      <c r="N406" s="271"/>
      <c r="O406" s="271"/>
      <c r="P406" s="271"/>
      <c r="Q406" s="271"/>
    </row>
    <row r="407" spans="1:17" ht="18.75" customHeight="1">
      <c r="A407" s="271"/>
      <c r="B407" s="276"/>
      <c r="C407" s="276"/>
      <c r="D407" s="277"/>
      <c r="E407" s="274"/>
      <c r="F407" s="277"/>
      <c r="G407" s="274"/>
      <c r="H407" s="278"/>
      <c r="I407" s="271"/>
      <c r="J407" s="271"/>
      <c r="K407" s="271"/>
      <c r="L407" s="271"/>
      <c r="M407" s="271"/>
      <c r="N407" s="271"/>
      <c r="O407" s="271"/>
      <c r="P407" s="271"/>
      <c r="Q407" s="271"/>
    </row>
    <row r="408" spans="1:17" ht="18.75" customHeight="1">
      <c r="A408" s="271"/>
      <c r="B408" s="276"/>
      <c r="C408" s="276"/>
      <c r="D408" s="277"/>
      <c r="E408" s="274"/>
      <c r="F408" s="277"/>
      <c r="G408" s="274"/>
      <c r="H408" s="278"/>
      <c r="I408" s="271"/>
      <c r="J408" s="271"/>
      <c r="K408" s="271"/>
      <c r="L408" s="271"/>
      <c r="M408" s="271"/>
      <c r="N408" s="271"/>
      <c r="O408" s="271"/>
      <c r="P408" s="271"/>
      <c r="Q408" s="271"/>
    </row>
    <row r="409" spans="1:17" ht="18.75" customHeight="1">
      <c r="A409" s="271"/>
      <c r="B409" s="276"/>
      <c r="C409" s="276"/>
      <c r="D409" s="277"/>
      <c r="E409" s="274"/>
      <c r="F409" s="277"/>
      <c r="G409" s="274"/>
      <c r="H409" s="278"/>
      <c r="I409" s="271"/>
      <c r="J409" s="271"/>
      <c r="K409" s="271"/>
      <c r="L409" s="271"/>
      <c r="M409" s="271"/>
      <c r="N409" s="271"/>
      <c r="O409" s="271"/>
      <c r="P409" s="271"/>
      <c r="Q409" s="271"/>
    </row>
    <row r="410" spans="1:17" ht="18.75" customHeight="1">
      <c r="A410" s="271"/>
      <c r="B410" s="276"/>
      <c r="C410" s="276"/>
      <c r="D410" s="277"/>
      <c r="E410" s="274"/>
      <c r="F410" s="277"/>
      <c r="G410" s="274"/>
      <c r="H410" s="278"/>
      <c r="I410" s="271"/>
      <c r="J410" s="271"/>
      <c r="K410" s="271"/>
      <c r="L410" s="271"/>
      <c r="M410" s="271"/>
      <c r="N410" s="271"/>
      <c r="O410" s="271"/>
      <c r="P410" s="271"/>
      <c r="Q410" s="271"/>
    </row>
    <row r="411" spans="1:17" ht="18.75" customHeight="1">
      <c r="A411" s="271"/>
      <c r="B411" s="276"/>
      <c r="C411" s="276"/>
      <c r="D411" s="277"/>
      <c r="E411" s="274"/>
      <c r="F411" s="277"/>
      <c r="G411" s="274"/>
      <c r="H411" s="278"/>
      <c r="I411" s="271"/>
      <c r="J411" s="271"/>
      <c r="K411" s="271"/>
      <c r="L411" s="271"/>
      <c r="M411" s="271"/>
      <c r="N411" s="271"/>
      <c r="O411" s="271"/>
      <c r="P411" s="271"/>
      <c r="Q411" s="271"/>
    </row>
    <row r="412" spans="1:17" ht="18.75" customHeight="1">
      <c r="A412" s="271"/>
      <c r="B412" s="276"/>
      <c r="C412" s="276"/>
      <c r="D412" s="277"/>
      <c r="E412" s="274"/>
      <c r="F412" s="277"/>
      <c r="G412" s="274"/>
      <c r="H412" s="278"/>
      <c r="I412" s="271"/>
      <c r="J412" s="271"/>
      <c r="K412" s="271"/>
      <c r="L412" s="271"/>
      <c r="M412" s="271"/>
      <c r="N412" s="271"/>
      <c r="O412" s="271"/>
      <c r="P412" s="271"/>
      <c r="Q412" s="271"/>
    </row>
    <row r="413" spans="1:17" ht="18.75" customHeight="1">
      <c r="A413" s="271"/>
      <c r="B413" s="276"/>
      <c r="C413" s="276"/>
      <c r="D413" s="277"/>
      <c r="E413" s="274"/>
      <c r="F413" s="277"/>
      <c r="G413" s="274"/>
      <c r="H413" s="278"/>
      <c r="I413" s="271"/>
      <c r="J413" s="271"/>
      <c r="K413" s="271"/>
      <c r="L413" s="271"/>
      <c r="M413" s="271"/>
      <c r="N413" s="271"/>
      <c r="O413" s="271"/>
      <c r="P413" s="271"/>
      <c r="Q413" s="271"/>
    </row>
    <row r="414" spans="1:17" ht="18.75" customHeight="1">
      <c r="A414" s="271"/>
      <c r="B414" s="276"/>
      <c r="C414" s="276"/>
      <c r="D414" s="277"/>
      <c r="E414" s="274"/>
      <c r="F414" s="277"/>
      <c r="G414" s="274"/>
      <c r="H414" s="278"/>
      <c r="I414" s="271"/>
      <c r="J414" s="271"/>
      <c r="K414" s="271"/>
      <c r="L414" s="271"/>
      <c r="M414" s="271"/>
      <c r="N414" s="271"/>
      <c r="O414" s="271"/>
      <c r="P414" s="271"/>
      <c r="Q414" s="271"/>
    </row>
    <row r="415" spans="1:17" ht="18.75" customHeight="1">
      <c r="A415" s="271"/>
      <c r="B415" s="276"/>
      <c r="C415" s="276"/>
      <c r="D415" s="277"/>
      <c r="E415" s="274"/>
      <c r="F415" s="277"/>
      <c r="G415" s="274"/>
      <c r="H415" s="278"/>
      <c r="I415" s="271"/>
      <c r="J415" s="271"/>
      <c r="K415" s="271"/>
      <c r="L415" s="271"/>
      <c r="M415" s="271"/>
      <c r="N415" s="271"/>
      <c r="O415" s="271"/>
      <c r="P415" s="271"/>
      <c r="Q415" s="271"/>
    </row>
    <row r="416" spans="1:17" ht="18.75" customHeight="1">
      <c r="A416" s="271"/>
      <c r="B416" s="276"/>
      <c r="C416" s="276"/>
      <c r="D416" s="277"/>
      <c r="E416" s="274"/>
      <c r="F416" s="277"/>
      <c r="G416" s="274"/>
      <c r="H416" s="278"/>
      <c r="I416" s="271"/>
      <c r="J416" s="271"/>
      <c r="K416" s="271"/>
      <c r="L416" s="271"/>
      <c r="M416" s="271"/>
      <c r="N416" s="271"/>
      <c r="O416" s="271"/>
      <c r="P416" s="271"/>
      <c r="Q416" s="271"/>
    </row>
    <row r="417" spans="1:17" ht="18.75" customHeight="1">
      <c r="A417" s="271"/>
      <c r="B417" s="276"/>
      <c r="C417" s="276"/>
      <c r="D417" s="277"/>
      <c r="E417" s="274"/>
      <c r="F417" s="277"/>
      <c r="G417" s="274"/>
      <c r="H417" s="278"/>
      <c r="I417" s="271"/>
      <c r="J417" s="271"/>
      <c r="K417" s="271"/>
      <c r="L417" s="271"/>
      <c r="M417" s="271"/>
      <c r="N417" s="271"/>
      <c r="O417" s="271"/>
      <c r="P417" s="271"/>
      <c r="Q417" s="271"/>
    </row>
    <row r="418" spans="1:17" ht="18.75" customHeight="1">
      <c r="A418" s="271"/>
      <c r="B418" s="276"/>
      <c r="C418" s="276"/>
      <c r="D418" s="277"/>
      <c r="E418" s="274"/>
      <c r="F418" s="277"/>
      <c r="G418" s="274"/>
      <c r="H418" s="278"/>
      <c r="I418" s="271"/>
      <c r="J418" s="271"/>
      <c r="K418" s="271"/>
      <c r="L418" s="271"/>
      <c r="M418" s="271"/>
      <c r="N418" s="271"/>
      <c r="O418" s="271"/>
      <c r="P418" s="271"/>
      <c r="Q418" s="271"/>
    </row>
    <row r="419" spans="1:17" ht="18.75" customHeight="1">
      <c r="A419" s="271"/>
      <c r="B419" s="276"/>
      <c r="C419" s="276"/>
      <c r="D419" s="277"/>
      <c r="E419" s="274"/>
      <c r="F419" s="277"/>
      <c r="G419" s="274"/>
      <c r="H419" s="278"/>
      <c r="I419" s="271"/>
      <c r="J419" s="271"/>
      <c r="K419" s="271"/>
      <c r="L419" s="271"/>
      <c r="M419" s="271"/>
      <c r="N419" s="271"/>
      <c r="O419" s="271"/>
      <c r="P419" s="271"/>
      <c r="Q419" s="271"/>
    </row>
    <row r="420" spans="1:17" ht="18.75" customHeight="1">
      <c r="A420" s="271"/>
      <c r="B420" s="276"/>
      <c r="C420" s="276"/>
      <c r="D420" s="277"/>
      <c r="E420" s="274"/>
      <c r="F420" s="277"/>
      <c r="G420" s="274"/>
      <c r="H420" s="278"/>
      <c r="I420" s="271"/>
      <c r="J420" s="271"/>
      <c r="K420" s="271"/>
      <c r="L420" s="271"/>
      <c r="M420" s="271"/>
      <c r="N420" s="271"/>
      <c r="O420" s="271"/>
      <c r="P420" s="271"/>
      <c r="Q420" s="271"/>
    </row>
    <row r="421" spans="1:17" ht="18.75" customHeight="1">
      <c r="A421" s="271"/>
      <c r="B421" s="276"/>
      <c r="C421" s="276"/>
      <c r="D421" s="277"/>
      <c r="E421" s="274"/>
      <c r="F421" s="277"/>
      <c r="G421" s="274"/>
      <c r="H421" s="278"/>
      <c r="I421" s="271"/>
      <c r="J421" s="271"/>
      <c r="K421" s="271"/>
      <c r="L421" s="271"/>
      <c r="M421" s="271"/>
      <c r="N421" s="271"/>
      <c r="O421" s="271"/>
      <c r="P421" s="271"/>
      <c r="Q421" s="271"/>
    </row>
    <row r="422" spans="1:17" ht="18.75" customHeight="1">
      <c r="A422" s="271"/>
      <c r="B422" s="276"/>
      <c r="C422" s="276"/>
      <c r="D422" s="277"/>
      <c r="E422" s="274"/>
      <c r="F422" s="277"/>
      <c r="G422" s="274"/>
      <c r="H422" s="278"/>
      <c r="I422" s="271"/>
      <c r="J422" s="271"/>
      <c r="K422" s="271"/>
      <c r="L422" s="271"/>
      <c r="M422" s="271"/>
      <c r="N422" s="271"/>
      <c r="O422" s="271"/>
      <c r="P422" s="271"/>
      <c r="Q422" s="271"/>
    </row>
    <row r="423" spans="1:17" ht="18.75" customHeight="1">
      <c r="A423" s="271"/>
      <c r="B423" s="276"/>
      <c r="C423" s="276"/>
      <c r="D423" s="277"/>
      <c r="E423" s="274"/>
      <c r="F423" s="277"/>
      <c r="G423" s="274"/>
      <c r="H423" s="278"/>
      <c r="I423" s="271"/>
      <c r="J423" s="271"/>
      <c r="K423" s="271"/>
      <c r="L423" s="271"/>
      <c r="M423" s="271"/>
      <c r="N423" s="271"/>
      <c r="O423" s="271"/>
      <c r="P423" s="271"/>
      <c r="Q423" s="271"/>
    </row>
    <row r="424" spans="1:17" ht="18.75" customHeight="1">
      <c r="A424" s="271"/>
      <c r="B424" s="276"/>
      <c r="C424" s="276"/>
      <c r="D424" s="277"/>
      <c r="E424" s="274"/>
      <c r="F424" s="277"/>
      <c r="G424" s="274"/>
      <c r="H424" s="278"/>
      <c r="I424" s="271"/>
      <c r="J424" s="271"/>
      <c r="K424" s="271"/>
      <c r="L424" s="271"/>
      <c r="M424" s="271"/>
      <c r="N424" s="271"/>
      <c r="O424" s="271"/>
      <c r="P424" s="271"/>
      <c r="Q424" s="271"/>
    </row>
    <row r="425" spans="1:17" ht="18.75" customHeight="1">
      <c r="A425" s="271"/>
      <c r="B425" s="276"/>
      <c r="C425" s="276"/>
      <c r="D425" s="277"/>
      <c r="E425" s="274"/>
      <c r="F425" s="277"/>
      <c r="G425" s="274"/>
      <c r="H425" s="278"/>
      <c r="I425" s="271"/>
      <c r="J425" s="271"/>
      <c r="K425" s="271"/>
      <c r="L425" s="271"/>
      <c r="M425" s="271"/>
      <c r="N425" s="271"/>
      <c r="O425" s="271"/>
      <c r="P425" s="271"/>
      <c r="Q425" s="271"/>
    </row>
    <row r="426" spans="1:17" ht="18.75" customHeight="1">
      <c r="A426" s="271"/>
      <c r="B426" s="276"/>
      <c r="C426" s="276"/>
      <c r="D426" s="277"/>
      <c r="E426" s="274"/>
      <c r="F426" s="277"/>
      <c r="G426" s="274"/>
      <c r="H426" s="278"/>
      <c r="I426" s="271"/>
      <c r="J426" s="271"/>
      <c r="K426" s="271"/>
      <c r="L426" s="271"/>
      <c r="M426" s="271"/>
      <c r="N426" s="271"/>
      <c r="O426" s="271"/>
      <c r="P426" s="271"/>
      <c r="Q426" s="271"/>
    </row>
    <row r="427" spans="1:17" ht="18.75" customHeight="1">
      <c r="A427" s="271"/>
      <c r="B427" s="276"/>
      <c r="C427" s="276"/>
      <c r="D427" s="277"/>
      <c r="E427" s="274"/>
      <c r="F427" s="277"/>
      <c r="G427" s="274"/>
      <c r="H427" s="278"/>
      <c r="I427" s="271"/>
      <c r="J427" s="271"/>
      <c r="K427" s="271"/>
      <c r="L427" s="271"/>
      <c r="M427" s="271"/>
      <c r="N427" s="271"/>
      <c r="O427" s="271"/>
      <c r="P427" s="271"/>
      <c r="Q427" s="271"/>
    </row>
    <row r="428" spans="1:17" ht="18.75" customHeight="1">
      <c r="A428" s="271"/>
      <c r="B428" s="276"/>
      <c r="C428" s="276"/>
      <c r="D428" s="277"/>
      <c r="E428" s="274"/>
      <c r="F428" s="277"/>
      <c r="G428" s="274"/>
      <c r="H428" s="278"/>
      <c r="I428" s="271"/>
      <c r="J428" s="271"/>
      <c r="K428" s="271"/>
      <c r="L428" s="271"/>
      <c r="M428" s="271"/>
      <c r="N428" s="271"/>
      <c r="O428" s="271"/>
      <c r="P428" s="271"/>
      <c r="Q428" s="271"/>
    </row>
    <row r="429" spans="1:17" ht="18.75" customHeight="1">
      <c r="A429" s="271"/>
      <c r="B429" s="276"/>
      <c r="C429" s="276"/>
      <c r="D429" s="277"/>
      <c r="E429" s="274"/>
      <c r="F429" s="277"/>
      <c r="G429" s="274"/>
      <c r="H429" s="278"/>
      <c r="I429" s="271"/>
      <c r="J429" s="271"/>
      <c r="K429" s="271"/>
      <c r="L429" s="271"/>
      <c r="M429" s="271"/>
      <c r="N429" s="271"/>
      <c r="O429" s="271"/>
      <c r="P429" s="271"/>
      <c r="Q429" s="271"/>
    </row>
    <row r="430" spans="1:17" ht="18.75" customHeight="1">
      <c r="A430" s="271"/>
      <c r="B430" s="276"/>
      <c r="C430" s="276"/>
      <c r="D430" s="277"/>
      <c r="E430" s="274"/>
      <c r="F430" s="277"/>
      <c r="G430" s="274"/>
      <c r="H430" s="278"/>
      <c r="I430" s="271"/>
      <c r="J430" s="271"/>
      <c r="K430" s="271"/>
      <c r="L430" s="271"/>
      <c r="M430" s="271"/>
      <c r="N430" s="271"/>
      <c r="O430" s="271"/>
      <c r="P430" s="271"/>
      <c r="Q430" s="271"/>
    </row>
    <row r="431" spans="1:17" ht="18.75" customHeight="1">
      <c r="A431" s="271"/>
      <c r="B431" s="276"/>
      <c r="C431" s="276"/>
      <c r="D431" s="277"/>
      <c r="E431" s="274"/>
      <c r="F431" s="277"/>
      <c r="G431" s="274"/>
      <c r="H431" s="278"/>
      <c r="I431" s="271"/>
      <c r="J431" s="271"/>
      <c r="K431" s="271"/>
      <c r="L431" s="271"/>
      <c r="M431" s="271"/>
      <c r="N431" s="271"/>
      <c r="O431" s="271"/>
      <c r="P431" s="271"/>
      <c r="Q431" s="271"/>
    </row>
    <row r="432" spans="1:17" ht="18.75" customHeight="1">
      <c r="A432" s="271"/>
      <c r="B432" s="276"/>
      <c r="C432" s="276"/>
      <c r="D432" s="277"/>
      <c r="E432" s="274"/>
      <c r="F432" s="277"/>
      <c r="G432" s="274"/>
      <c r="H432" s="278"/>
      <c r="I432" s="271"/>
      <c r="J432" s="271"/>
      <c r="K432" s="271"/>
      <c r="L432" s="271"/>
      <c r="M432" s="271"/>
      <c r="N432" s="271"/>
      <c r="O432" s="271"/>
      <c r="P432" s="271"/>
      <c r="Q432" s="271"/>
    </row>
    <row r="433" spans="1:17" ht="18.75" customHeight="1">
      <c r="A433" s="271"/>
      <c r="B433" s="276"/>
      <c r="C433" s="276"/>
      <c r="D433" s="277"/>
      <c r="E433" s="274"/>
      <c r="F433" s="277"/>
      <c r="G433" s="274"/>
      <c r="H433" s="278"/>
      <c r="I433" s="271"/>
      <c r="J433" s="271"/>
      <c r="K433" s="271"/>
      <c r="L433" s="271"/>
      <c r="M433" s="271"/>
      <c r="N433" s="271"/>
      <c r="O433" s="271"/>
      <c r="P433" s="271"/>
      <c r="Q433" s="271"/>
    </row>
    <row r="434" spans="1:17" ht="18.75" customHeight="1">
      <c r="A434" s="271"/>
      <c r="B434" s="276"/>
      <c r="C434" s="276"/>
      <c r="D434" s="277"/>
      <c r="E434" s="274"/>
      <c r="F434" s="277"/>
      <c r="G434" s="274"/>
      <c r="H434" s="278"/>
      <c r="I434" s="271"/>
      <c r="J434" s="271"/>
      <c r="K434" s="271"/>
      <c r="L434" s="271"/>
      <c r="M434" s="271"/>
      <c r="N434" s="271"/>
      <c r="O434" s="271"/>
      <c r="P434" s="271"/>
      <c r="Q434" s="271"/>
    </row>
    <row r="435" spans="1:17" ht="18.75" customHeight="1">
      <c r="A435" s="271"/>
      <c r="B435" s="276"/>
      <c r="C435" s="276"/>
      <c r="D435" s="277"/>
      <c r="E435" s="274"/>
      <c r="F435" s="277"/>
      <c r="G435" s="274"/>
      <c r="H435" s="278"/>
      <c r="I435" s="271"/>
      <c r="J435" s="271"/>
      <c r="K435" s="271"/>
      <c r="L435" s="271"/>
      <c r="M435" s="271"/>
      <c r="N435" s="271"/>
      <c r="O435" s="271"/>
      <c r="P435" s="271"/>
      <c r="Q435" s="271"/>
    </row>
    <row r="436" spans="1:17" ht="18.75" customHeight="1">
      <c r="A436" s="271"/>
      <c r="B436" s="276"/>
      <c r="C436" s="276"/>
      <c r="D436" s="277"/>
      <c r="E436" s="274"/>
      <c r="F436" s="277"/>
      <c r="G436" s="274"/>
      <c r="H436" s="278"/>
      <c r="I436" s="271"/>
      <c r="J436" s="271"/>
      <c r="K436" s="271"/>
      <c r="L436" s="271"/>
      <c r="M436" s="271"/>
      <c r="N436" s="271"/>
      <c r="O436" s="271"/>
      <c r="P436" s="271"/>
      <c r="Q436" s="271"/>
    </row>
    <row r="437" spans="1:17" ht="18.75" customHeight="1">
      <c r="A437" s="271"/>
      <c r="B437" s="276"/>
      <c r="C437" s="276"/>
      <c r="D437" s="277"/>
      <c r="E437" s="274"/>
      <c r="F437" s="277"/>
      <c r="G437" s="274"/>
      <c r="H437" s="278"/>
      <c r="I437" s="271"/>
      <c r="J437" s="271"/>
      <c r="K437" s="271"/>
      <c r="L437" s="271"/>
      <c r="M437" s="271"/>
      <c r="N437" s="271"/>
      <c r="O437" s="271"/>
      <c r="P437" s="271"/>
      <c r="Q437" s="271"/>
    </row>
    <row r="438" spans="1:17" ht="18.75" customHeight="1">
      <c r="A438" s="271"/>
      <c r="B438" s="276"/>
      <c r="C438" s="276"/>
      <c r="D438" s="277"/>
      <c r="E438" s="274"/>
      <c r="F438" s="277"/>
      <c r="G438" s="274"/>
      <c r="H438" s="278"/>
      <c r="I438" s="271"/>
      <c r="J438" s="271"/>
      <c r="K438" s="271"/>
      <c r="L438" s="271"/>
      <c r="M438" s="271"/>
      <c r="N438" s="271"/>
      <c r="O438" s="271"/>
      <c r="P438" s="271"/>
      <c r="Q438" s="271"/>
    </row>
    <row r="439" spans="1:17" ht="18.75" customHeight="1">
      <c r="A439" s="271"/>
      <c r="B439" s="276"/>
      <c r="C439" s="276"/>
      <c r="D439" s="277"/>
      <c r="E439" s="274"/>
      <c r="F439" s="277"/>
      <c r="G439" s="274"/>
      <c r="H439" s="278"/>
      <c r="I439" s="271"/>
      <c r="J439" s="271"/>
      <c r="K439" s="271"/>
      <c r="L439" s="271"/>
      <c r="M439" s="271"/>
      <c r="N439" s="271"/>
      <c r="O439" s="271"/>
      <c r="P439" s="271"/>
      <c r="Q439" s="271"/>
    </row>
    <row r="440" spans="1:17" ht="18.75" customHeight="1">
      <c r="A440" s="271"/>
      <c r="B440" s="276"/>
      <c r="C440" s="276"/>
      <c r="D440" s="277"/>
      <c r="E440" s="274"/>
      <c r="F440" s="277"/>
      <c r="G440" s="274"/>
      <c r="H440" s="278"/>
      <c r="I440" s="271"/>
      <c r="J440" s="271"/>
      <c r="K440" s="271"/>
      <c r="L440" s="271"/>
      <c r="M440" s="271"/>
      <c r="N440" s="271"/>
      <c r="O440" s="271"/>
      <c r="P440" s="271"/>
      <c r="Q440" s="271"/>
    </row>
    <row r="441" spans="1:17" ht="18.75" customHeight="1">
      <c r="A441" s="271"/>
      <c r="B441" s="276"/>
      <c r="C441" s="276"/>
      <c r="D441" s="277"/>
      <c r="E441" s="274"/>
      <c r="F441" s="277"/>
      <c r="G441" s="274"/>
      <c r="H441" s="278"/>
      <c r="I441" s="271"/>
      <c r="J441" s="271"/>
      <c r="K441" s="271"/>
      <c r="L441" s="271"/>
      <c r="M441" s="271"/>
      <c r="N441" s="271"/>
      <c r="O441" s="271"/>
      <c r="P441" s="271"/>
      <c r="Q441" s="271"/>
    </row>
    <row r="442" spans="1:17" ht="18.75" customHeight="1">
      <c r="A442" s="271"/>
      <c r="B442" s="276"/>
      <c r="C442" s="276"/>
      <c r="D442" s="277"/>
      <c r="E442" s="274"/>
      <c r="F442" s="277"/>
      <c r="G442" s="274"/>
      <c r="H442" s="278"/>
      <c r="I442" s="271"/>
      <c r="J442" s="271"/>
      <c r="K442" s="271"/>
      <c r="L442" s="271"/>
      <c r="M442" s="271"/>
      <c r="N442" s="271"/>
      <c r="O442" s="271"/>
      <c r="P442" s="271"/>
      <c r="Q442" s="271"/>
    </row>
    <row r="443" spans="1:17" ht="18.75" customHeight="1">
      <c r="A443" s="271"/>
      <c r="B443" s="276"/>
      <c r="C443" s="276"/>
      <c r="D443" s="277"/>
      <c r="E443" s="274"/>
      <c r="F443" s="277"/>
      <c r="G443" s="274"/>
      <c r="H443" s="278"/>
      <c r="I443" s="271"/>
      <c r="J443" s="271"/>
      <c r="K443" s="271"/>
      <c r="L443" s="271"/>
      <c r="M443" s="271"/>
      <c r="N443" s="271"/>
      <c r="O443" s="271"/>
      <c r="P443" s="271"/>
      <c r="Q443" s="271"/>
    </row>
    <row r="444" spans="1:17" ht="18.75" customHeight="1">
      <c r="A444" s="271"/>
      <c r="B444" s="276"/>
      <c r="C444" s="276"/>
      <c r="D444" s="277"/>
      <c r="E444" s="274"/>
      <c r="F444" s="277"/>
      <c r="G444" s="274"/>
      <c r="H444" s="278"/>
      <c r="I444" s="271"/>
      <c r="J444" s="271"/>
      <c r="K444" s="271"/>
      <c r="L444" s="271"/>
      <c r="M444" s="271"/>
      <c r="N444" s="271"/>
      <c r="O444" s="271"/>
      <c r="P444" s="271"/>
      <c r="Q444" s="271"/>
    </row>
    <row r="445" spans="1:17" ht="18.75" customHeight="1">
      <c r="A445" s="271"/>
      <c r="B445" s="276"/>
      <c r="C445" s="276"/>
      <c r="D445" s="277"/>
      <c r="E445" s="274"/>
      <c r="F445" s="277"/>
      <c r="G445" s="274"/>
      <c r="H445" s="278"/>
      <c r="I445" s="271"/>
      <c r="J445" s="271"/>
      <c r="K445" s="271"/>
      <c r="L445" s="271"/>
      <c r="M445" s="271"/>
      <c r="N445" s="271"/>
      <c r="O445" s="271"/>
      <c r="P445" s="271"/>
      <c r="Q445" s="271"/>
    </row>
    <row r="446" spans="1:17" ht="18.75" customHeight="1">
      <c r="A446" s="271"/>
      <c r="B446" s="276"/>
      <c r="C446" s="276"/>
      <c r="D446" s="277"/>
      <c r="E446" s="274"/>
      <c r="F446" s="277"/>
      <c r="G446" s="274"/>
      <c r="H446" s="278"/>
      <c r="I446" s="271"/>
      <c r="J446" s="271"/>
      <c r="K446" s="271"/>
      <c r="L446" s="271"/>
      <c r="M446" s="271"/>
      <c r="N446" s="271"/>
      <c r="O446" s="271"/>
      <c r="P446" s="271"/>
      <c r="Q446" s="271"/>
    </row>
    <row r="447" spans="1:17" ht="18.75" customHeight="1">
      <c r="A447" s="271"/>
      <c r="B447" s="276"/>
      <c r="C447" s="276"/>
      <c r="D447" s="277"/>
      <c r="E447" s="274"/>
      <c r="F447" s="277"/>
      <c r="G447" s="274"/>
      <c r="H447" s="278"/>
      <c r="I447" s="271"/>
      <c r="J447" s="271"/>
      <c r="K447" s="271"/>
      <c r="L447" s="271"/>
      <c r="M447" s="271"/>
      <c r="N447" s="271"/>
      <c r="O447" s="271"/>
      <c r="P447" s="271"/>
      <c r="Q447" s="271"/>
    </row>
    <row r="448" spans="1:17" ht="18.75" customHeight="1">
      <c r="A448" s="271"/>
      <c r="B448" s="276"/>
      <c r="C448" s="276"/>
      <c r="D448" s="277"/>
      <c r="E448" s="274"/>
      <c r="F448" s="277"/>
      <c r="G448" s="274"/>
      <c r="H448" s="278"/>
      <c r="I448" s="271"/>
      <c r="J448" s="271"/>
      <c r="K448" s="271"/>
      <c r="L448" s="271"/>
      <c r="M448" s="271"/>
      <c r="N448" s="271"/>
      <c r="O448" s="271"/>
      <c r="P448" s="271"/>
      <c r="Q448" s="271"/>
    </row>
    <row r="449" spans="1:17" ht="18.75" customHeight="1">
      <c r="A449" s="271"/>
      <c r="B449" s="276"/>
      <c r="C449" s="276"/>
      <c r="D449" s="277"/>
      <c r="E449" s="274"/>
      <c r="F449" s="277"/>
      <c r="G449" s="274"/>
      <c r="H449" s="278"/>
      <c r="I449" s="271"/>
      <c r="J449" s="271"/>
      <c r="K449" s="271"/>
      <c r="L449" s="271"/>
      <c r="M449" s="271"/>
      <c r="N449" s="271"/>
      <c r="O449" s="271"/>
      <c r="P449" s="271"/>
      <c r="Q449" s="271"/>
    </row>
    <row r="450" spans="1:17" ht="18.75" customHeight="1">
      <c r="A450" s="271"/>
      <c r="B450" s="276"/>
      <c r="C450" s="276"/>
      <c r="D450" s="277"/>
      <c r="E450" s="274"/>
      <c r="F450" s="277"/>
      <c r="G450" s="274"/>
      <c r="H450" s="278"/>
      <c r="I450" s="271"/>
      <c r="J450" s="271"/>
      <c r="K450" s="271"/>
      <c r="L450" s="271"/>
      <c r="M450" s="271"/>
      <c r="N450" s="271"/>
      <c r="O450" s="271"/>
      <c r="P450" s="271"/>
      <c r="Q450" s="271"/>
    </row>
    <row r="451" spans="1:17" ht="18.75" customHeight="1">
      <c r="A451" s="271"/>
      <c r="B451" s="276"/>
      <c r="C451" s="276"/>
      <c r="D451" s="277"/>
      <c r="E451" s="274"/>
      <c r="F451" s="277"/>
      <c r="G451" s="274"/>
      <c r="H451" s="278"/>
      <c r="I451" s="271"/>
      <c r="J451" s="271"/>
      <c r="K451" s="271"/>
      <c r="L451" s="271"/>
      <c r="M451" s="271"/>
      <c r="N451" s="271"/>
      <c r="O451" s="271"/>
      <c r="P451" s="271"/>
      <c r="Q451" s="271"/>
    </row>
    <row r="452" spans="1:17" ht="18.75" customHeight="1">
      <c r="A452" s="271"/>
      <c r="B452" s="276"/>
      <c r="C452" s="276"/>
      <c r="D452" s="277"/>
      <c r="E452" s="274"/>
      <c r="F452" s="277"/>
      <c r="G452" s="274"/>
      <c r="H452" s="278"/>
      <c r="I452" s="271"/>
      <c r="J452" s="271"/>
      <c r="K452" s="271"/>
      <c r="L452" s="271"/>
      <c r="M452" s="271"/>
      <c r="N452" s="271"/>
      <c r="O452" s="271"/>
      <c r="P452" s="271"/>
      <c r="Q452" s="271"/>
    </row>
    <row r="453" spans="1:17" ht="18.75" customHeight="1">
      <c r="A453" s="271"/>
      <c r="B453" s="276"/>
      <c r="C453" s="276"/>
      <c r="D453" s="277"/>
      <c r="E453" s="274"/>
      <c r="F453" s="277"/>
      <c r="G453" s="274"/>
      <c r="H453" s="278"/>
      <c r="I453" s="271"/>
      <c r="J453" s="271"/>
      <c r="K453" s="271"/>
      <c r="L453" s="271"/>
      <c r="M453" s="271"/>
      <c r="N453" s="271"/>
      <c r="O453" s="271"/>
      <c r="P453" s="271"/>
      <c r="Q453" s="271"/>
    </row>
    <row r="454" spans="1:17" ht="18.75" customHeight="1">
      <c r="A454" s="271"/>
      <c r="B454" s="276"/>
      <c r="C454" s="276"/>
      <c r="D454" s="277"/>
      <c r="E454" s="274"/>
      <c r="F454" s="277"/>
      <c r="G454" s="274"/>
      <c r="H454" s="278"/>
      <c r="I454" s="271"/>
      <c r="J454" s="271"/>
      <c r="K454" s="271"/>
      <c r="L454" s="271"/>
      <c r="M454" s="271"/>
      <c r="N454" s="271"/>
      <c r="O454" s="271"/>
      <c r="P454" s="271"/>
      <c r="Q454" s="271"/>
    </row>
    <row r="455" spans="1:17" ht="18.75" customHeight="1">
      <c r="A455" s="271"/>
      <c r="B455" s="276"/>
      <c r="C455" s="276"/>
      <c r="D455" s="277"/>
      <c r="E455" s="274"/>
      <c r="F455" s="277"/>
      <c r="G455" s="274"/>
      <c r="H455" s="278"/>
      <c r="I455" s="271"/>
      <c r="J455" s="271"/>
      <c r="K455" s="271"/>
      <c r="L455" s="271"/>
      <c r="M455" s="271"/>
      <c r="N455" s="271"/>
      <c r="O455" s="271"/>
      <c r="P455" s="271"/>
      <c r="Q455" s="271"/>
    </row>
    <row r="456" spans="1:17" ht="18.75" customHeight="1">
      <c r="A456" s="271"/>
      <c r="B456" s="276"/>
      <c r="C456" s="276"/>
      <c r="D456" s="277"/>
      <c r="E456" s="274"/>
      <c r="F456" s="277"/>
      <c r="G456" s="274"/>
      <c r="H456" s="278"/>
      <c r="I456" s="271"/>
      <c r="J456" s="271"/>
      <c r="K456" s="271"/>
      <c r="L456" s="271"/>
      <c r="M456" s="271"/>
      <c r="N456" s="271"/>
      <c r="O456" s="271"/>
      <c r="P456" s="271"/>
      <c r="Q456" s="271"/>
    </row>
    <row r="457" spans="1:17" ht="18.75" customHeight="1">
      <c r="A457" s="271"/>
      <c r="B457" s="276"/>
      <c r="C457" s="276"/>
      <c r="D457" s="277"/>
      <c r="E457" s="274"/>
      <c r="F457" s="277"/>
      <c r="G457" s="274"/>
      <c r="H457" s="278"/>
      <c r="I457" s="271"/>
      <c r="J457" s="271"/>
      <c r="K457" s="271"/>
      <c r="L457" s="271"/>
      <c r="M457" s="271"/>
      <c r="N457" s="271"/>
      <c r="O457" s="271"/>
      <c r="P457" s="271"/>
      <c r="Q457" s="271"/>
    </row>
    <row r="458" spans="1:17" ht="18.75" customHeight="1">
      <c r="A458" s="271"/>
      <c r="B458" s="276"/>
      <c r="C458" s="276"/>
      <c r="D458" s="277"/>
      <c r="E458" s="274"/>
      <c r="F458" s="277"/>
      <c r="G458" s="274"/>
      <c r="H458" s="278"/>
      <c r="I458" s="271"/>
      <c r="J458" s="271"/>
      <c r="K458" s="271"/>
      <c r="L458" s="271"/>
      <c r="M458" s="271"/>
      <c r="N458" s="271"/>
      <c r="O458" s="271"/>
      <c r="P458" s="271"/>
      <c r="Q458" s="271"/>
    </row>
    <row r="459" spans="1:17" ht="18.75" customHeight="1">
      <c r="A459" s="271"/>
      <c r="B459" s="276"/>
      <c r="C459" s="276"/>
      <c r="D459" s="277"/>
      <c r="E459" s="274"/>
      <c r="F459" s="277"/>
      <c r="G459" s="274"/>
      <c r="H459" s="278"/>
      <c r="I459" s="271"/>
      <c r="J459" s="271"/>
      <c r="K459" s="271"/>
      <c r="L459" s="271"/>
      <c r="M459" s="271"/>
      <c r="N459" s="271"/>
      <c r="O459" s="271"/>
      <c r="P459" s="271"/>
      <c r="Q459" s="271"/>
    </row>
    <row r="460" spans="1:17" ht="18.75" customHeight="1">
      <c r="A460" s="271"/>
      <c r="B460" s="276"/>
      <c r="C460" s="276"/>
      <c r="D460" s="277"/>
      <c r="E460" s="274"/>
      <c r="F460" s="277"/>
      <c r="G460" s="274"/>
      <c r="H460" s="278"/>
      <c r="I460" s="271"/>
      <c r="J460" s="271"/>
      <c r="K460" s="271"/>
      <c r="L460" s="271"/>
      <c r="M460" s="271"/>
      <c r="N460" s="271"/>
      <c r="O460" s="271"/>
      <c r="P460" s="271"/>
      <c r="Q460" s="271"/>
    </row>
    <row r="461" spans="1:17" ht="18.75" customHeight="1">
      <c r="A461" s="271"/>
      <c r="B461" s="276"/>
      <c r="C461" s="276"/>
      <c r="D461" s="277"/>
      <c r="E461" s="274"/>
      <c r="F461" s="277"/>
      <c r="G461" s="274"/>
      <c r="H461" s="278"/>
      <c r="I461" s="271"/>
      <c r="J461" s="271"/>
      <c r="K461" s="271"/>
      <c r="L461" s="271"/>
      <c r="M461" s="271"/>
      <c r="N461" s="271"/>
      <c r="O461" s="271"/>
      <c r="P461" s="271"/>
      <c r="Q461" s="271"/>
    </row>
    <row r="462" spans="1:17" ht="18.75" customHeight="1">
      <c r="A462" s="271"/>
      <c r="B462" s="276"/>
      <c r="C462" s="276"/>
      <c r="D462" s="277"/>
      <c r="E462" s="274"/>
      <c r="F462" s="277"/>
      <c r="G462" s="274"/>
      <c r="H462" s="278"/>
      <c r="I462" s="271"/>
      <c r="J462" s="271"/>
      <c r="K462" s="271"/>
      <c r="L462" s="271"/>
      <c r="M462" s="271"/>
      <c r="N462" s="271"/>
      <c r="O462" s="271"/>
      <c r="P462" s="271"/>
      <c r="Q462" s="271"/>
    </row>
    <row r="463" spans="1:17" ht="18.75" customHeight="1">
      <c r="A463" s="271"/>
      <c r="B463" s="276"/>
      <c r="C463" s="276"/>
      <c r="D463" s="277"/>
      <c r="E463" s="274"/>
      <c r="F463" s="277"/>
      <c r="G463" s="274"/>
      <c r="H463" s="278"/>
      <c r="I463" s="271"/>
      <c r="J463" s="271"/>
      <c r="K463" s="271"/>
      <c r="L463" s="271"/>
      <c r="M463" s="271"/>
      <c r="N463" s="271"/>
      <c r="O463" s="271"/>
      <c r="P463" s="271"/>
      <c r="Q463" s="271"/>
    </row>
    <row r="464" spans="1:17" ht="18.75" customHeight="1">
      <c r="A464" s="271"/>
      <c r="B464" s="276"/>
      <c r="C464" s="276"/>
      <c r="D464" s="277"/>
      <c r="E464" s="274"/>
      <c r="F464" s="277"/>
      <c r="G464" s="274"/>
      <c r="H464" s="278"/>
      <c r="I464" s="271"/>
      <c r="J464" s="271"/>
      <c r="K464" s="271"/>
      <c r="L464" s="271"/>
      <c r="M464" s="271"/>
      <c r="N464" s="271"/>
      <c r="O464" s="271"/>
      <c r="P464" s="271"/>
      <c r="Q464" s="271"/>
    </row>
    <row r="465" spans="1:17" ht="18.75" customHeight="1">
      <c r="A465" s="271"/>
      <c r="B465" s="276"/>
      <c r="C465" s="276"/>
      <c r="D465" s="277"/>
      <c r="E465" s="274"/>
      <c r="F465" s="277"/>
      <c r="G465" s="274"/>
      <c r="H465" s="278"/>
      <c r="I465" s="271"/>
      <c r="J465" s="271"/>
      <c r="K465" s="271"/>
      <c r="L465" s="271"/>
      <c r="M465" s="271"/>
      <c r="N465" s="271"/>
      <c r="O465" s="271"/>
      <c r="P465" s="271"/>
      <c r="Q465" s="271"/>
    </row>
    <row r="466" spans="1:17" ht="18.75" customHeight="1">
      <c r="A466" s="271"/>
      <c r="B466" s="276"/>
      <c r="C466" s="276"/>
      <c r="D466" s="277"/>
      <c r="E466" s="274"/>
      <c r="F466" s="277"/>
      <c r="G466" s="274"/>
      <c r="H466" s="278"/>
      <c r="I466" s="271"/>
      <c r="J466" s="271"/>
      <c r="K466" s="271"/>
      <c r="L466" s="271"/>
      <c r="M466" s="271"/>
      <c r="N466" s="271"/>
      <c r="O466" s="271"/>
      <c r="P466" s="271"/>
      <c r="Q466" s="271"/>
    </row>
    <row r="467" spans="1:17" ht="18.75" customHeight="1">
      <c r="A467" s="271"/>
      <c r="B467" s="276"/>
      <c r="C467" s="276"/>
      <c r="D467" s="277"/>
      <c r="E467" s="274"/>
      <c r="F467" s="277"/>
      <c r="G467" s="274"/>
      <c r="H467" s="278"/>
      <c r="I467" s="271"/>
      <c r="J467" s="271"/>
      <c r="K467" s="271"/>
      <c r="L467" s="271"/>
      <c r="M467" s="271"/>
      <c r="N467" s="271"/>
      <c r="O467" s="271"/>
      <c r="P467" s="271"/>
      <c r="Q467" s="271"/>
    </row>
    <row r="468" spans="1:17" ht="18.75" customHeight="1">
      <c r="A468" s="271"/>
      <c r="B468" s="276"/>
      <c r="C468" s="276"/>
      <c r="D468" s="277"/>
      <c r="E468" s="274"/>
      <c r="F468" s="277"/>
      <c r="G468" s="274"/>
      <c r="H468" s="278"/>
      <c r="I468" s="271"/>
      <c r="J468" s="271"/>
      <c r="K468" s="271"/>
      <c r="L468" s="271"/>
      <c r="M468" s="271"/>
      <c r="N468" s="271"/>
      <c r="O468" s="271"/>
      <c r="P468" s="271"/>
      <c r="Q468" s="271"/>
    </row>
    <row r="469" spans="1:17" ht="18.75" customHeight="1">
      <c r="A469" s="271"/>
      <c r="B469" s="276"/>
      <c r="C469" s="276"/>
      <c r="D469" s="277"/>
      <c r="E469" s="274"/>
      <c r="F469" s="277"/>
      <c r="G469" s="274"/>
      <c r="H469" s="278"/>
      <c r="I469" s="271"/>
      <c r="J469" s="271"/>
      <c r="K469" s="271"/>
      <c r="L469" s="271"/>
      <c r="M469" s="271"/>
      <c r="N469" s="271"/>
      <c r="O469" s="271"/>
      <c r="P469" s="271"/>
      <c r="Q469" s="271"/>
    </row>
    <row r="470" spans="1:17" ht="18.75" customHeight="1">
      <c r="A470" s="271"/>
      <c r="B470" s="276"/>
      <c r="C470" s="276"/>
      <c r="D470" s="277"/>
      <c r="E470" s="274"/>
      <c r="F470" s="277"/>
      <c r="G470" s="274"/>
      <c r="H470" s="278"/>
      <c r="I470" s="271"/>
      <c r="J470" s="271"/>
      <c r="K470" s="271"/>
      <c r="L470" s="271"/>
      <c r="M470" s="271"/>
      <c r="N470" s="271"/>
      <c r="O470" s="271"/>
      <c r="P470" s="271"/>
      <c r="Q470" s="271"/>
    </row>
    <row r="471" spans="1:17" ht="18.75" customHeight="1">
      <c r="A471" s="271"/>
      <c r="B471" s="276"/>
      <c r="C471" s="276"/>
      <c r="D471" s="277"/>
      <c r="E471" s="274"/>
      <c r="F471" s="277"/>
      <c r="G471" s="274"/>
      <c r="H471" s="278"/>
      <c r="I471" s="271"/>
      <c r="J471" s="271"/>
      <c r="K471" s="271"/>
      <c r="L471" s="271"/>
      <c r="M471" s="271"/>
      <c r="N471" s="271"/>
      <c r="O471" s="271"/>
      <c r="P471" s="271"/>
      <c r="Q471" s="271"/>
    </row>
    <row r="472" spans="1:17" ht="18.75" customHeight="1">
      <c r="A472" s="271"/>
      <c r="B472" s="276"/>
      <c r="C472" s="276"/>
      <c r="D472" s="277"/>
      <c r="E472" s="274"/>
      <c r="F472" s="277"/>
      <c r="G472" s="274"/>
      <c r="H472" s="278"/>
      <c r="I472" s="271"/>
      <c r="J472" s="271"/>
      <c r="K472" s="271"/>
      <c r="L472" s="271"/>
      <c r="M472" s="271"/>
      <c r="N472" s="271"/>
      <c r="O472" s="271"/>
      <c r="P472" s="271"/>
      <c r="Q472" s="271"/>
    </row>
    <row r="473" spans="1:17" ht="18.75" customHeight="1">
      <c r="A473" s="271"/>
      <c r="B473" s="276"/>
      <c r="C473" s="276"/>
      <c r="D473" s="277"/>
      <c r="E473" s="274"/>
      <c r="F473" s="277"/>
      <c r="G473" s="274"/>
      <c r="H473" s="278"/>
      <c r="I473" s="271"/>
      <c r="J473" s="271"/>
      <c r="K473" s="271"/>
      <c r="L473" s="271"/>
      <c r="M473" s="271"/>
      <c r="N473" s="271"/>
      <c r="O473" s="271"/>
      <c r="P473" s="271"/>
      <c r="Q473" s="271"/>
    </row>
    <row r="474" spans="1:17" ht="18.75" customHeight="1">
      <c r="A474" s="271"/>
      <c r="B474" s="276"/>
      <c r="C474" s="276"/>
      <c r="D474" s="277"/>
      <c r="E474" s="274"/>
      <c r="F474" s="277"/>
      <c r="G474" s="274"/>
      <c r="H474" s="278"/>
      <c r="I474" s="271"/>
      <c r="J474" s="271"/>
      <c r="K474" s="271"/>
      <c r="L474" s="271"/>
      <c r="M474" s="271"/>
      <c r="N474" s="271"/>
      <c r="O474" s="271"/>
      <c r="P474" s="271"/>
      <c r="Q474" s="271"/>
    </row>
    <row r="475" spans="1:17" ht="18.75" customHeight="1">
      <c r="A475" s="271"/>
      <c r="B475" s="276"/>
      <c r="C475" s="276"/>
      <c r="D475" s="277"/>
      <c r="E475" s="274"/>
      <c r="F475" s="277"/>
      <c r="G475" s="274"/>
      <c r="H475" s="278"/>
      <c r="I475" s="271"/>
      <c r="J475" s="271"/>
      <c r="K475" s="271"/>
      <c r="L475" s="271"/>
      <c r="M475" s="271"/>
      <c r="N475" s="271"/>
      <c r="O475" s="271"/>
      <c r="P475" s="271"/>
      <c r="Q475" s="271"/>
    </row>
    <row r="476" spans="1:17" ht="18.75" customHeight="1">
      <c r="A476" s="271"/>
      <c r="B476" s="276"/>
      <c r="C476" s="276"/>
      <c r="D476" s="277"/>
      <c r="E476" s="274"/>
      <c r="F476" s="277"/>
      <c r="G476" s="274"/>
      <c r="H476" s="278"/>
      <c r="I476" s="271"/>
      <c r="J476" s="271"/>
      <c r="K476" s="271"/>
      <c r="L476" s="271"/>
      <c r="M476" s="271"/>
      <c r="N476" s="271"/>
      <c r="O476" s="271"/>
      <c r="P476" s="271"/>
      <c r="Q476" s="271"/>
    </row>
    <row r="477" spans="1:17" ht="18.75" customHeight="1">
      <c r="A477" s="271"/>
      <c r="B477" s="276"/>
      <c r="C477" s="276"/>
      <c r="D477" s="277"/>
      <c r="E477" s="274"/>
      <c r="F477" s="277"/>
      <c r="G477" s="274"/>
      <c r="H477" s="278"/>
      <c r="I477" s="271"/>
      <c r="J477" s="271"/>
      <c r="K477" s="271"/>
      <c r="L477" s="271"/>
      <c r="M477" s="271"/>
      <c r="N477" s="271"/>
      <c r="O477" s="271"/>
      <c r="P477" s="271"/>
      <c r="Q477" s="271"/>
    </row>
    <row r="478" spans="1:17" ht="18.75" customHeight="1">
      <c r="A478" s="271"/>
      <c r="B478" s="276"/>
      <c r="C478" s="276"/>
      <c r="D478" s="277"/>
      <c r="E478" s="274"/>
      <c r="F478" s="277"/>
      <c r="G478" s="274"/>
      <c r="H478" s="278"/>
      <c r="I478" s="271"/>
      <c r="J478" s="271"/>
      <c r="K478" s="271"/>
      <c r="L478" s="271"/>
      <c r="M478" s="271"/>
      <c r="N478" s="271"/>
      <c r="O478" s="271"/>
      <c r="P478" s="271"/>
      <c r="Q478" s="271"/>
    </row>
    <row r="479" spans="1:17" ht="18.75" customHeight="1">
      <c r="A479" s="271"/>
      <c r="B479" s="276"/>
      <c r="C479" s="276"/>
      <c r="D479" s="277"/>
      <c r="E479" s="274"/>
      <c r="F479" s="277"/>
      <c r="G479" s="274"/>
      <c r="H479" s="278"/>
      <c r="I479" s="271"/>
      <c r="J479" s="271"/>
      <c r="K479" s="271"/>
      <c r="L479" s="271"/>
      <c r="M479" s="271"/>
      <c r="N479" s="271"/>
      <c r="O479" s="271"/>
      <c r="P479" s="271"/>
      <c r="Q479" s="271"/>
    </row>
    <row r="480" spans="1:17" ht="18.75" customHeight="1">
      <c r="A480" s="271"/>
      <c r="B480" s="276"/>
      <c r="C480" s="276"/>
      <c r="D480" s="277"/>
      <c r="E480" s="274"/>
      <c r="F480" s="277"/>
      <c r="G480" s="274"/>
      <c r="H480" s="278"/>
      <c r="I480" s="271"/>
      <c r="J480" s="271"/>
      <c r="K480" s="271"/>
      <c r="L480" s="271"/>
      <c r="M480" s="271"/>
      <c r="N480" s="271"/>
      <c r="O480" s="271"/>
      <c r="P480" s="271"/>
      <c r="Q480" s="271"/>
    </row>
    <row r="481" spans="1:17" ht="18.75" customHeight="1">
      <c r="A481" s="271"/>
      <c r="B481" s="276"/>
      <c r="C481" s="276"/>
      <c r="D481" s="277"/>
      <c r="E481" s="274"/>
      <c r="F481" s="277"/>
      <c r="G481" s="274"/>
      <c r="H481" s="278"/>
      <c r="I481" s="271"/>
      <c r="J481" s="271"/>
      <c r="K481" s="271"/>
      <c r="L481" s="271"/>
      <c r="M481" s="271"/>
      <c r="N481" s="271"/>
      <c r="O481" s="271"/>
      <c r="P481" s="271"/>
      <c r="Q481" s="271"/>
    </row>
    <row r="482" spans="1:17" ht="18.75" customHeight="1">
      <c r="A482" s="271"/>
      <c r="B482" s="276"/>
      <c r="C482" s="276"/>
      <c r="D482" s="277"/>
      <c r="E482" s="274"/>
      <c r="F482" s="277"/>
      <c r="G482" s="274"/>
      <c r="H482" s="278"/>
      <c r="I482" s="271"/>
      <c r="J482" s="271"/>
      <c r="K482" s="271"/>
      <c r="L482" s="271"/>
      <c r="M482" s="271"/>
      <c r="N482" s="271"/>
      <c r="O482" s="271"/>
      <c r="P482" s="271"/>
      <c r="Q482" s="271"/>
    </row>
    <row r="483" spans="1:17" ht="18.75" customHeight="1">
      <c r="A483" s="271"/>
      <c r="B483" s="276"/>
      <c r="C483" s="276"/>
      <c r="D483" s="277"/>
      <c r="E483" s="274"/>
      <c r="F483" s="277"/>
      <c r="G483" s="274"/>
      <c r="H483" s="278"/>
      <c r="I483" s="271"/>
      <c r="J483" s="271"/>
      <c r="K483" s="271"/>
      <c r="L483" s="271"/>
      <c r="M483" s="271"/>
      <c r="N483" s="271"/>
      <c r="O483" s="271"/>
      <c r="P483" s="271"/>
      <c r="Q483" s="271"/>
    </row>
    <row r="484" spans="1:17" ht="18.75" customHeight="1">
      <c r="A484" s="271"/>
      <c r="B484" s="276"/>
      <c r="C484" s="276"/>
      <c r="D484" s="277"/>
      <c r="E484" s="274"/>
      <c r="F484" s="277"/>
      <c r="G484" s="274"/>
      <c r="H484" s="278"/>
      <c r="I484" s="271"/>
      <c r="J484" s="271"/>
      <c r="K484" s="271"/>
      <c r="L484" s="271"/>
      <c r="M484" s="271"/>
      <c r="N484" s="271"/>
      <c r="O484" s="271"/>
      <c r="P484" s="271"/>
      <c r="Q484" s="271"/>
    </row>
    <row r="485" spans="1:17" ht="18.75" customHeight="1">
      <c r="A485" s="271"/>
      <c r="B485" s="276"/>
      <c r="C485" s="276"/>
      <c r="D485" s="277"/>
      <c r="E485" s="274"/>
      <c r="F485" s="277"/>
      <c r="G485" s="274"/>
      <c r="H485" s="278"/>
      <c r="I485" s="271"/>
      <c r="J485" s="271"/>
      <c r="K485" s="271"/>
      <c r="L485" s="271"/>
      <c r="M485" s="271"/>
      <c r="N485" s="271"/>
      <c r="O485" s="271"/>
      <c r="P485" s="271"/>
      <c r="Q485" s="271"/>
    </row>
    <row r="486" spans="1:17" ht="18.75" customHeight="1">
      <c r="A486" s="271"/>
      <c r="B486" s="276"/>
      <c r="C486" s="276"/>
      <c r="D486" s="277"/>
      <c r="E486" s="274"/>
      <c r="F486" s="277"/>
      <c r="G486" s="274"/>
      <c r="H486" s="278"/>
      <c r="I486" s="271"/>
      <c r="J486" s="271"/>
      <c r="K486" s="271"/>
      <c r="L486" s="271"/>
      <c r="M486" s="271"/>
      <c r="N486" s="271"/>
      <c r="O486" s="271"/>
      <c r="P486" s="271"/>
      <c r="Q486" s="271"/>
    </row>
    <row r="487" spans="1:17" ht="18.75" customHeight="1">
      <c r="A487" s="271"/>
      <c r="B487" s="276"/>
      <c r="C487" s="276"/>
      <c r="D487" s="277"/>
      <c r="E487" s="274"/>
      <c r="F487" s="277"/>
      <c r="G487" s="274"/>
      <c r="H487" s="278"/>
      <c r="I487" s="271"/>
      <c r="J487" s="271"/>
      <c r="K487" s="271"/>
      <c r="L487" s="271"/>
      <c r="M487" s="271"/>
      <c r="N487" s="271"/>
      <c r="O487" s="271"/>
      <c r="P487" s="271"/>
      <c r="Q487" s="271"/>
    </row>
    <row r="488" spans="1:17" ht="18.75" customHeight="1">
      <c r="A488" s="271"/>
      <c r="B488" s="276"/>
      <c r="C488" s="276"/>
      <c r="D488" s="277"/>
      <c r="E488" s="274"/>
      <c r="F488" s="277"/>
      <c r="G488" s="274"/>
      <c r="H488" s="278"/>
      <c r="I488" s="271"/>
      <c r="J488" s="271"/>
      <c r="K488" s="271"/>
      <c r="L488" s="271"/>
      <c r="M488" s="271"/>
      <c r="N488" s="271"/>
      <c r="O488" s="271"/>
      <c r="P488" s="271"/>
      <c r="Q488" s="271"/>
    </row>
    <row r="489" spans="1:17" ht="18.75" customHeight="1">
      <c r="A489" s="271"/>
      <c r="B489" s="276"/>
      <c r="C489" s="276"/>
      <c r="D489" s="277"/>
      <c r="E489" s="274"/>
      <c r="F489" s="277"/>
      <c r="G489" s="274"/>
      <c r="H489" s="278"/>
      <c r="I489" s="271"/>
      <c r="J489" s="271"/>
      <c r="K489" s="271"/>
      <c r="L489" s="271"/>
      <c r="M489" s="271"/>
      <c r="N489" s="271"/>
      <c r="O489" s="271"/>
      <c r="P489" s="271"/>
      <c r="Q489" s="271"/>
    </row>
    <row r="490" spans="1:17" ht="18.75" customHeight="1">
      <c r="A490" s="271"/>
      <c r="B490" s="276"/>
      <c r="C490" s="276"/>
      <c r="D490" s="277"/>
      <c r="E490" s="274"/>
      <c r="F490" s="277"/>
      <c r="G490" s="274"/>
      <c r="H490" s="278"/>
      <c r="I490" s="271"/>
      <c r="J490" s="271"/>
      <c r="K490" s="271"/>
      <c r="L490" s="271"/>
      <c r="M490" s="271"/>
      <c r="N490" s="271"/>
      <c r="O490" s="271"/>
      <c r="P490" s="271"/>
      <c r="Q490" s="271"/>
    </row>
    <row r="491" spans="1:17" ht="18.75" customHeight="1">
      <c r="A491" s="271"/>
      <c r="B491" s="276"/>
      <c r="C491" s="276"/>
      <c r="D491" s="277"/>
      <c r="E491" s="274"/>
      <c r="F491" s="277"/>
      <c r="G491" s="274"/>
      <c r="H491" s="278"/>
      <c r="I491" s="271"/>
      <c r="J491" s="271"/>
      <c r="K491" s="271"/>
      <c r="L491" s="271"/>
      <c r="M491" s="271"/>
      <c r="N491" s="271"/>
      <c r="O491" s="271"/>
      <c r="P491" s="271"/>
      <c r="Q491" s="271"/>
    </row>
    <row r="492" spans="1:17" ht="18.75" customHeight="1">
      <c r="A492" s="271"/>
      <c r="B492" s="276"/>
      <c r="C492" s="276"/>
      <c r="D492" s="277"/>
      <c r="E492" s="274"/>
      <c r="F492" s="277"/>
      <c r="G492" s="274"/>
      <c r="H492" s="278"/>
      <c r="I492" s="271"/>
      <c r="J492" s="271"/>
      <c r="K492" s="271"/>
      <c r="L492" s="271"/>
      <c r="M492" s="271"/>
      <c r="N492" s="271"/>
      <c r="O492" s="271"/>
      <c r="P492" s="271"/>
      <c r="Q492" s="271"/>
    </row>
    <row r="493" spans="1:17" ht="18.75" customHeight="1">
      <c r="A493" s="271"/>
      <c r="B493" s="276"/>
      <c r="C493" s="276"/>
      <c r="D493" s="277"/>
      <c r="E493" s="274"/>
      <c r="F493" s="277"/>
      <c r="G493" s="274"/>
      <c r="H493" s="278"/>
      <c r="I493" s="271"/>
      <c r="J493" s="271"/>
      <c r="K493" s="271"/>
      <c r="L493" s="271"/>
      <c r="M493" s="271"/>
      <c r="N493" s="271"/>
      <c r="O493" s="271"/>
      <c r="P493" s="271"/>
      <c r="Q493" s="271"/>
    </row>
    <row r="494" spans="1:17" ht="18.75" customHeight="1">
      <c r="A494" s="271"/>
      <c r="B494" s="276"/>
      <c r="C494" s="276"/>
      <c r="D494" s="277"/>
      <c r="E494" s="274"/>
      <c r="F494" s="277"/>
      <c r="G494" s="274"/>
      <c r="H494" s="278"/>
      <c r="I494" s="271"/>
      <c r="J494" s="271"/>
      <c r="K494" s="271"/>
      <c r="L494" s="271"/>
      <c r="M494" s="271"/>
      <c r="N494" s="271"/>
      <c r="O494" s="271"/>
      <c r="P494" s="271"/>
      <c r="Q494" s="271"/>
    </row>
    <row r="495" spans="1:17" ht="18.75" customHeight="1">
      <c r="A495" s="271"/>
      <c r="B495" s="276"/>
      <c r="C495" s="276"/>
      <c r="D495" s="277"/>
      <c r="E495" s="274"/>
      <c r="F495" s="277"/>
      <c r="G495" s="274"/>
      <c r="H495" s="278"/>
      <c r="I495" s="271"/>
      <c r="J495" s="271"/>
      <c r="K495" s="271"/>
      <c r="L495" s="271"/>
      <c r="M495" s="271"/>
      <c r="N495" s="271"/>
      <c r="O495" s="271"/>
      <c r="P495" s="271"/>
      <c r="Q495" s="271"/>
    </row>
    <row r="496" spans="1:17" ht="18.75" customHeight="1">
      <c r="A496" s="271"/>
      <c r="B496" s="276"/>
      <c r="C496" s="276"/>
      <c r="D496" s="277"/>
      <c r="E496" s="274"/>
      <c r="F496" s="277"/>
      <c r="G496" s="274"/>
      <c r="H496" s="278"/>
      <c r="I496" s="271"/>
      <c r="J496" s="271"/>
      <c r="K496" s="271"/>
      <c r="L496" s="271"/>
      <c r="M496" s="271"/>
      <c r="N496" s="271"/>
      <c r="O496" s="271"/>
      <c r="P496" s="271"/>
      <c r="Q496" s="271"/>
    </row>
    <row r="497" spans="1:17" ht="18.75" customHeight="1">
      <c r="A497" s="271"/>
      <c r="B497" s="276"/>
      <c r="C497" s="276"/>
      <c r="D497" s="277"/>
      <c r="E497" s="274"/>
      <c r="F497" s="277"/>
      <c r="G497" s="274"/>
      <c r="H497" s="278"/>
      <c r="I497" s="271"/>
      <c r="J497" s="271"/>
      <c r="K497" s="271"/>
      <c r="L497" s="271"/>
      <c r="M497" s="271"/>
      <c r="N497" s="271"/>
      <c r="O497" s="271"/>
      <c r="P497" s="271"/>
      <c r="Q497" s="271"/>
    </row>
    <row r="498" spans="1:17" ht="18.75" customHeight="1">
      <c r="A498" s="271"/>
      <c r="B498" s="276"/>
      <c r="C498" s="276"/>
      <c r="D498" s="277"/>
      <c r="E498" s="274"/>
      <c r="F498" s="277"/>
      <c r="G498" s="274"/>
      <c r="H498" s="278"/>
      <c r="I498" s="271"/>
      <c r="J498" s="271"/>
      <c r="K498" s="271"/>
      <c r="L498" s="271"/>
      <c r="M498" s="271"/>
      <c r="N498" s="271"/>
      <c r="O498" s="271"/>
      <c r="P498" s="271"/>
      <c r="Q498" s="271"/>
    </row>
    <row r="499" spans="1:17" ht="18.75" customHeight="1">
      <c r="A499" s="271"/>
      <c r="B499" s="276"/>
      <c r="C499" s="276"/>
      <c r="D499" s="277"/>
      <c r="E499" s="274"/>
      <c r="F499" s="277"/>
      <c r="G499" s="274"/>
      <c r="H499" s="278"/>
      <c r="I499" s="271"/>
      <c r="J499" s="271"/>
      <c r="K499" s="271"/>
      <c r="L499" s="271"/>
      <c r="M499" s="271"/>
      <c r="N499" s="271"/>
      <c r="O499" s="271"/>
      <c r="P499" s="271"/>
      <c r="Q499" s="271"/>
    </row>
    <row r="500" spans="1:17" ht="18.75" customHeight="1">
      <c r="A500" s="271"/>
      <c r="B500" s="276"/>
      <c r="C500" s="276"/>
      <c r="D500" s="277"/>
      <c r="E500" s="274"/>
      <c r="F500" s="277"/>
      <c r="G500" s="274"/>
      <c r="H500" s="278"/>
      <c r="I500" s="271"/>
      <c r="J500" s="271"/>
      <c r="K500" s="271"/>
      <c r="L500" s="271"/>
      <c r="M500" s="271"/>
      <c r="N500" s="271"/>
      <c r="O500" s="271"/>
      <c r="P500" s="271"/>
      <c r="Q500" s="271"/>
    </row>
    <row r="501" spans="1:17" ht="18.75" customHeight="1">
      <c r="A501" s="271"/>
      <c r="B501" s="276"/>
      <c r="C501" s="276"/>
      <c r="D501" s="277"/>
      <c r="E501" s="274"/>
      <c r="F501" s="277"/>
      <c r="G501" s="274"/>
      <c r="H501" s="278"/>
      <c r="I501" s="271"/>
      <c r="J501" s="271"/>
      <c r="K501" s="271"/>
      <c r="L501" s="271"/>
      <c r="M501" s="271"/>
      <c r="N501" s="271"/>
      <c r="O501" s="271"/>
      <c r="P501" s="271"/>
      <c r="Q501" s="271"/>
    </row>
    <row r="502" spans="1:17" ht="18.75" customHeight="1">
      <c r="A502" s="271"/>
      <c r="B502" s="276"/>
      <c r="C502" s="276"/>
      <c r="D502" s="277"/>
      <c r="E502" s="274"/>
      <c r="F502" s="277"/>
      <c r="G502" s="274"/>
      <c r="H502" s="278"/>
      <c r="I502" s="271"/>
      <c r="J502" s="271"/>
      <c r="K502" s="271"/>
      <c r="L502" s="271"/>
      <c r="M502" s="271"/>
      <c r="N502" s="271"/>
      <c r="O502" s="271"/>
      <c r="P502" s="271"/>
      <c r="Q502" s="271"/>
    </row>
    <row r="503" spans="1:17" ht="18.75" customHeight="1">
      <c r="A503" s="271"/>
      <c r="B503" s="276"/>
      <c r="C503" s="276"/>
      <c r="D503" s="277"/>
      <c r="E503" s="274"/>
      <c r="F503" s="277"/>
      <c r="G503" s="274"/>
      <c r="H503" s="278"/>
      <c r="I503" s="271"/>
      <c r="J503" s="271"/>
      <c r="K503" s="271"/>
      <c r="L503" s="271"/>
      <c r="M503" s="271"/>
      <c r="N503" s="271"/>
      <c r="O503" s="271"/>
      <c r="P503" s="271"/>
      <c r="Q503" s="271"/>
    </row>
    <row r="504" spans="1:17" ht="18.75" customHeight="1">
      <c r="A504" s="271"/>
      <c r="B504" s="276"/>
      <c r="C504" s="276"/>
      <c r="D504" s="277"/>
      <c r="E504" s="274"/>
      <c r="F504" s="277"/>
      <c r="G504" s="274"/>
      <c r="H504" s="278"/>
      <c r="I504" s="271"/>
      <c r="J504" s="271"/>
      <c r="K504" s="271"/>
      <c r="L504" s="271"/>
      <c r="M504" s="271"/>
      <c r="N504" s="271"/>
      <c r="O504" s="271"/>
      <c r="P504" s="271"/>
      <c r="Q504" s="271"/>
    </row>
    <row r="505" spans="1:17" ht="18.75" customHeight="1">
      <c r="A505" s="271"/>
      <c r="B505" s="276"/>
      <c r="C505" s="276"/>
      <c r="D505" s="277"/>
      <c r="E505" s="274"/>
      <c r="F505" s="277"/>
      <c r="G505" s="274"/>
      <c r="H505" s="278"/>
      <c r="I505" s="271"/>
      <c r="J505" s="271"/>
      <c r="K505" s="271"/>
      <c r="L505" s="271"/>
      <c r="M505" s="271"/>
      <c r="N505" s="271"/>
      <c r="O505" s="271"/>
      <c r="P505" s="271"/>
      <c r="Q505" s="271"/>
    </row>
    <row r="506" spans="1:17" ht="18.75" customHeight="1">
      <c r="A506" s="271"/>
      <c r="B506" s="276"/>
      <c r="C506" s="276"/>
      <c r="D506" s="277"/>
      <c r="E506" s="274"/>
      <c r="F506" s="277"/>
      <c r="G506" s="274"/>
      <c r="H506" s="278"/>
      <c r="I506" s="271"/>
      <c r="J506" s="271"/>
      <c r="K506" s="271"/>
      <c r="L506" s="271"/>
      <c r="M506" s="271"/>
      <c r="N506" s="271"/>
      <c r="O506" s="271"/>
      <c r="P506" s="271"/>
      <c r="Q506" s="271"/>
    </row>
    <row r="507" spans="1:17" ht="18.75" customHeight="1">
      <c r="A507" s="271"/>
      <c r="B507" s="276"/>
      <c r="C507" s="276"/>
      <c r="D507" s="277"/>
      <c r="E507" s="274"/>
      <c r="F507" s="277"/>
      <c r="G507" s="274"/>
      <c r="H507" s="278"/>
      <c r="I507" s="271"/>
      <c r="J507" s="271"/>
      <c r="K507" s="271"/>
      <c r="L507" s="271"/>
      <c r="M507" s="271"/>
      <c r="N507" s="271"/>
      <c r="O507" s="271"/>
      <c r="P507" s="271"/>
      <c r="Q507" s="271"/>
    </row>
    <row r="508" spans="1:17" ht="18.75" customHeight="1">
      <c r="A508" s="271"/>
      <c r="B508" s="276"/>
      <c r="C508" s="276"/>
      <c r="D508" s="277"/>
      <c r="E508" s="274"/>
      <c r="F508" s="277"/>
      <c r="G508" s="274"/>
      <c r="H508" s="278"/>
      <c r="I508" s="271"/>
      <c r="J508" s="271"/>
      <c r="K508" s="271"/>
      <c r="L508" s="271"/>
      <c r="M508" s="271"/>
      <c r="N508" s="271"/>
      <c r="O508" s="271"/>
      <c r="P508" s="271"/>
      <c r="Q508" s="271"/>
    </row>
    <row r="509" spans="1:17" ht="18.75" customHeight="1">
      <c r="A509" s="271"/>
      <c r="B509" s="276"/>
      <c r="C509" s="276"/>
      <c r="D509" s="277"/>
      <c r="E509" s="274"/>
      <c r="F509" s="277"/>
      <c r="G509" s="274"/>
      <c r="H509" s="278"/>
      <c r="I509" s="271"/>
      <c r="J509" s="271"/>
      <c r="K509" s="271"/>
      <c r="L509" s="271"/>
      <c r="M509" s="271"/>
      <c r="N509" s="271"/>
      <c r="O509" s="271"/>
      <c r="P509" s="271"/>
      <c r="Q509" s="271"/>
    </row>
    <row r="510" spans="1:17" ht="18.75" customHeight="1">
      <c r="A510" s="271"/>
      <c r="B510" s="276"/>
      <c r="C510" s="276"/>
      <c r="D510" s="277"/>
      <c r="E510" s="274"/>
      <c r="F510" s="277"/>
      <c r="G510" s="274"/>
      <c r="H510" s="278"/>
      <c r="I510" s="271"/>
      <c r="J510" s="271"/>
      <c r="K510" s="271"/>
      <c r="L510" s="271"/>
      <c r="M510" s="271"/>
      <c r="N510" s="271"/>
      <c r="O510" s="271"/>
      <c r="P510" s="271"/>
      <c r="Q510" s="271"/>
    </row>
    <row r="511" spans="1:17" ht="18.75" customHeight="1">
      <c r="A511" s="271"/>
      <c r="B511" s="276"/>
      <c r="C511" s="276"/>
      <c r="D511" s="277"/>
      <c r="E511" s="274"/>
      <c r="F511" s="277"/>
      <c r="G511" s="274"/>
      <c r="H511" s="278"/>
      <c r="I511" s="271"/>
      <c r="J511" s="271"/>
      <c r="K511" s="271"/>
      <c r="L511" s="271"/>
      <c r="M511" s="271"/>
      <c r="N511" s="271"/>
      <c r="O511" s="271"/>
      <c r="P511" s="271"/>
      <c r="Q511" s="271"/>
    </row>
    <row r="512" spans="1:17" ht="18.75" customHeight="1">
      <c r="A512" s="271"/>
      <c r="B512" s="276"/>
      <c r="C512" s="276"/>
      <c r="D512" s="277"/>
      <c r="E512" s="274"/>
      <c r="F512" s="277"/>
      <c r="G512" s="274"/>
      <c r="H512" s="278"/>
      <c r="I512" s="271"/>
      <c r="J512" s="271"/>
      <c r="K512" s="271"/>
      <c r="L512" s="271"/>
      <c r="M512" s="271"/>
      <c r="N512" s="271"/>
      <c r="O512" s="271"/>
      <c r="P512" s="271"/>
      <c r="Q512" s="271"/>
    </row>
    <row r="513" spans="1:17" ht="18.75" customHeight="1">
      <c r="A513" s="271"/>
      <c r="B513" s="276"/>
      <c r="C513" s="276"/>
      <c r="D513" s="277"/>
      <c r="E513" s="274"/>
      <c r="F513" s="277"/>
      <c r="G513" s="274"/>
      <c r="H513" s="278"/>
      <c r="I513" s="271"/>
      <c r="J513" s="271"/>
      <c r="K513" s="271"/>
      <c r="L513" s="271"/>
      <c r="M513" s="271"/>
      <c r="N513" s="271"/>
      <c r="O513" s="271"/>
      <c r="P513" s="271"/>
      <c r="Q513" s="271"/>
    </row>
    <row r="514" spans="1:17" ht="18.75" customHeight="1">
      <c r="A514" s="271"/>
      <c r="B514" s="276"/>
      <c r="C514" s="276"/>
      <c r="D514" s="277"/>
      <c r="E514" s="274"/>
      <c r="F514" s="277"/>
      <c r="G514" s="274"/>
      <c r="H514" s="278"/>
      <c r="I514" s="271"/>
      <c r="J514" s="271"/>
      <c r="K514" s="271"/>
      <c r="L514" s="271"/>
      <c r="M514" s="271"/>
      <c r="N514" s="271"/>
      <c r="O514" s="271"/>
      <c r="P514" s="271"/>
      <c r="Q514" s="271"/>
    </row>
    <row r="515" spans="1:17" ht="18.75" customHeight="1">
      <c r="A515" s="271"/>
      <c r="B515" s="276"/>
      <c r="C515" s="276"/>
      <c r="D515" s="277"/>
      <c r="E515" s="274"/>
      <c r="F515" s="277"/>
      <c r="G515" s="274"/>
      <c r="H515" s="278"/>
      <c r="I515" s="271"/>
      <c r="J515" s="271"/>
      <c r="K515" s="271"/>
      <c r="L515" s="271"/>
      <c r="M515" s="271"/>
      <c r="N515" s="271"/>
      <c r="O515" s="271"/>
      <c r="P515" s="271"/>
      <c r="Q515" s="271"/>
    </row>
    <row r="516" spans="1:17" ht="18.75" customHeight="1">
      <c r="A516" s="271"/>
      <c r="B516" s="276"/>
      <c r="C516" s="276"/>
      <c r="D516" s="277"/>
      <c r="E516" s="274"/>
      <c r="F516" s="277"/>
      <c r="G516" s="274"/>
      <c r="H516" s="278"/>
      <c r="I516" s="271"/>
      <c r="J516" s="271"/>
      <c r="K516" s="271"/>
      <c r="L516" s="271"/>
      <c r="M516" s="271"/>
      <c r="N516" s="271"/>
      <c r="O516" s="271"/>
      <c r="P516" s="271"/>
      <c r="Q516" s="271"/>
    </row>
    <row r="517" spans="1:17" ht="18.75" customHeight="1">
      <c r="A517" s="271"/>
      <c r="B517" s="276"/>
      <c r="C517" s="276"/>
      <c r="D517" s="277"/>
      <c r="E517" s="274"/>
      <c r="F517" s="277"/>
      <c r="G517" s="274"/>
      <c r="H517" s="278"/>
      <c r="I517" s="271"/>
      <c r="J517" s="271"/>
      <c r="K517" s="271"/>
      <c r="L517" s="271"/>
      <c r="M517" s="271"/>
      <c r="N517" s="271"/>
      <c r="O517" s="271"/>
      <c r="P517" s="271"/>
      <c r="Q517" s="271"/>
    </row>
    <row r="518" spans="1:17" ht="18.75" customHeight="1">
      <c r="A518" s="271"/>
      <c r="B518" s="276"/>
      <c r="C518" s="276"/>
      <c r="D518" s="277"/>
      <c r="E518" s="274"/>
      <c r="F518" s="277"/>
      <c r="G518" s="274"/>
      <c r="H518" s="278"/>
      <c r="I518" s="271"/>
      <c r="J518" s="271"/>
      <c r="K518" s="271"/>
      <c r="L518" s="271"/>
      <c r="M518" s="271"/>
      <c r="N518" s="271"/>
      <c r="O518" s="271"/>
      <c r="P518" s="271"/>
      <c r="Q518" s="271"/>
    </row>
    <row r="519" spans="1:17" ht="18.75" customHeight="1">
      <c r="A519" s="271"/>
      <c r="B519" s="276"/>
      <c r="C519" s="276"/>
      <c r="D519" s="277"/>
      <c r="E519" s="274"/>
      <c r="F519" s="277"/>
      <c r="G519" s="274"/>
      <c r="H519" s="278"/>
      <c r="I519" s="271"/>
      <c r="J519" s="271"/>
      <c r="K519" s="271"/>
      <c r="L519" s="271"/>
      <c r="M519" s="271"/>
      <c r="N519" s="271"/>
      <c r="O519" s="271"/>
      <c r="P519" s="271"/>
      <c r="Q519" s="271"/>
    </row>
    <row r="520" spans="1:17" ht="18.75" customHeight="1">
      <c r="A520" s="271"/>
      <c r="B520" s="276"/>
      <c r="C520" s="276"/>
      <c r="D520" s="277"/>
      <c r="E520" s="274"/>
      <c r="F520" s="277"/>
      <c r="G520" s="274"/>
      <c r="H520" s="278"/>
      <c r="I520" s="271"/>
      <c r="J520" s="271"/>
      <c r="K520" s="271"/>
      <c r="L520" s="271"/>
      <c r="M520" s="271"/>
      <c r="N520" s="271"/>
      <c r="O520" s="271"/>
      <c r="P520" s="271"/>
      <c r="Q520" s="271"/>
    </row>
    <row r="521" spans="1:17" ht="18.75" customHeight="1">
      <c r="A521" s="271"/>
      <c r="B521" s="276"/>
      <c r="C521" s="276"/>
      <c r="D521" s="277"/>
      <c r="E521" s="274"/>
      <c r="F521" s="277"/>
      <c r="G521" s="274"/>
      <c r="H521" s="278"/>
      <c r="I521" s="271"/>
      <c r="J521" s="271"/>
      <c r="K521" s="271"/>
      <c r="L521" s="271"/>
      <c r="M521" s="271"/>
      <c r="N521" s="271"/>
      <c r="O521" s="271"/>
      <c r="P521" s="271"/>
      <c r="Q521" s="271"/>
    </row>
    <row r="522" spans="1:17" ht="18.75" customHeight="1">
      <c r="A522" s="271"/>
      <c r="B522" s="276"/>
      <c r="C522" s="276"/>
      <c r="D522" s="277"/>
      <c r="E522" s="274"/>
      <c r="F522" s="277"/>
      <c r="G522" s="274"/>
      <c r="H522" s="278"/>
      <c r="I522" s="271"/>
      <c r="J522" s="271"/>
      <c r="K522" s="271"/>
      <c r="L522" s="271"/>
      <c r="M522" s="271"/>
      <c r="N522" s="271"/>
      <c r="O522" s="271"/>
      <c r="P522" s="271"/>
      <c r="Q522" s="271"/>
    </row>
    <row r="523" spans="1:17" ht="18.75" customHeight="1">
      <c r="A523" s="271"/>
      <c r="B523" s="276"/>
      <c r="C523" s="276"/>
      <c r="D523" s="277"/>
      <c r="E523" s="274"/>
      <c r="F523" s="277"/>
      <c r="G523" s="274"/>
      <c r="H523" s="278"/>
      <c r="I523" s="271"/>
      <c r="J523" s="271"/>
      <c r="K523" s="271"/>
      <c r="L523" s="271"/>
      <c r="M523" s="271"/>
      <c r="N523" s="271"/>
      <c r="O523" s="271"/>
      <c r="P523" s="271"/>
      <c r="Q523" s="271"/>
    </row>
    <row r="524" spans="1:17" ht="18.75" customHeight="1">
      <c r="A524" s="271"/>
      <c r="B524" s="276"/>
      <c r="C524" s="276"/>
      <c r="D524" s="277"/>
      <c r="E524" s="274"/>
      <c r="F524" s="277"/>
      <c r="G524" s="274"/>
      <c r="H524" s="278"/>
      <c r="I524" s="271"/>
      <c r="J524" s="271"/>
      <c r="K524" s="271"/>
      <c r="L524" s="271"/>
      <c r="M524" s="271"/>
      <c r="N524" s="271"/>
      <c r="O524" s="271"/>
      <c r="P524" s="271"/>
      <c r="Q524" s="271"/>
    </row>
    <row r="525" spans="1:17" ht="18.75" customHeight="1">
      <c r="A525" s="271"/>
      <c r="B525" s="276"/>
      <c r="C525" s="276"/>
      <c r="D525" s="277"/>
      <c r="E525" s="274"/>
      <c r="F525" s="277"/>
      <c r="G525" s="274"/>
      <c r="H525" s="278"/>
      <c r="I525" s="271"/>
      <c r="J525" s="271"/>
      <c r="K525" s="271"/>
      <c r="L525" s="271"/>
      <c r="M525" s="271"/>
      <c r="N525" s="271"/>
      <c r="O525" s="271"/>
      <c r="P525" s="271"/>
      <c r="Q525" s="271"/>
    </row>
    <row r="526" spans="1:17" ht="18.75" customHeight="1">
      <c r="A526" s="271"/>
      <c r="B526" s="276"/>
      <c r="C526" s="276"/>
      <c r="D526" s="277"/>
      <c r="E526" s="274"/>
      <c r="F526" s="277"/>
      <c r="G526" s="274"/>
      <c r="H526" s="278"/>
      <c r="I526" s="271"/>
      <c r="J526" s="271"/>
      <c r="K526" s="271"/>
      <c r="L526" s="271"/>
      <c r="M526" s="271"/>
      <c r="N526" s="271"/>
      <c r="O526" s="271"/>
      <c r="P526" s="271"/>
      <c r="Q526" s="271"/>
    </row>
    <row r="527" spans="1:17" ht="18.75" customHeight="1">
      <c r="A527" s="271"/>
      <c r="B527" s="276"/>
      <c r="C527" s="276"/>
      <c r="D527" s="277"/>
      <c r="E527" s="274"/>
      <c r="F527" s="277"/>
      <c r="G527" s="274"/>
      <c r="H527" s="278"/>
      <c r="I527" s="271"/>
      <c r="J527" s="271"/>
      <c r="K527" s="271"/>
      <c r="L527" s="271"/>
      <c r="M527" s="271"/>
      <c r="N527" s="271"/>
      <c r="O527" s="271"/>
      <c r="P527" s="271"/>
      <c r="Q527" s="271"/>
    </row>
    <row r="528" spans="1:17" ht="18.75" customHeight="1">
      <c r="A528" s="271"/>
      <c r="B528" s="276"/>
      <c r="C528" s="276"/>
      <c r="D528" s="277"/>
      <c r="E528" s="274"/>
      <c r="F528" s="277"/>
      <c r="G528" s="274"/>
      <c r="H528" s="278"/>
      <c r="I528" s="271"/>
      <c r="J528" s="271"/>
      <c r="K528" s="271"/>
      <c r="L528" s="271"/>
      <c r="M528" s="271"/>
      <c r="N528" s="271"/>
      <c r="O528" s="271"/>
      <c r="P528" s="271"/>
      <c r="Q528" s="271"/>
    </row>
    <row r="529" spans="1:17" ht="18.75" customHeight="1">
      <c r="A529" s="271"/>
      <c r="B529" s="276"/>
      <c r="C529" s="276"/>
      <c r="D529" s="277"/>
      <c r="E529" s="274"/>
      <c r="F529" s="277"/>
      <c r="G529" s="274"/>
      <c r="H529" s="278"/>
      <c r="I529" s="271"/>
      <c r="J529" s="271"/>
      <c r="K529" s="271"/>
      <c r="L529" s="271"/>
      <c r="M529" s="271"/>
      <c r="N529" s="271"/>
      <c r="O529" s="271"/>
      <c r="P529" s="271"/>
      <c r="Q529" s="271"/>
    </row>
    <row r="530" spans="1:17" ht="18.75" customHeight="1">
      <c r="A530" s="271"/>
      <c r="B530" s="276"/>
      <c r="C530" s="276"/>
      <c r="D530" s="277"/>
      <c r="E530" s="274"/>
      <c r="F530" s="277"/>
      <c r="G530" s="274"/>
      <c r="H530" s="278"/>
      <c r="I530" s="271"/>
      <c r="J530" s="271"/>
      <c r="K530" s="271"/>
      <c r="L530" s="271"/>
      <c r="M530" s="271"/>
      <c r="N530" s="271"/>
      <c r="O530" s="271"/>
      <c r="P530" s="271"/>
      <c r="Q530" s="271"/>
    </row>
    <row r="531" spans="1:17" ht="18.75" customHeight="1">
      <c r="A531" s="271"/>
      <c r="B531" s="276"/>
      <c r="C531" s="276"/>
      <c r="D531" s="277"/>
      <c r="E531" s="274"/>
      <c r="F531" s="277"/>
      <c r="G531" s="274"/>
      <c r="H531" s="278"/>
      <c r="I531" s="271"/>
      <c r="J531" s="271"/>
      <c r="K531" s="271"/>
      <c r="L531" s="271"/>
      <c r="M531" s="271"/>
      <c r="N531" s="271"/>
      <c r="O531" s="271"/>
      <c r="P531" s="271"/>
      <c r="Q531" s="271"/>
    </row>
    <row r="532" spans="1:17" ht="18.75" customHeight="1">
      <c r="A532" s="271"/>
      <c r="B532" s="276"/>
      <c r="C532" s="276"/>
      <c r="D532" s="277"/>
      <c r="E532" s="274"/>
      <c r="F532" s="277"/>
      <c r="G532" s="274"/>
      <c r="H532" s="278"/>
      <c r="I532" s="271"/>
      <c r="J532" s="271"/>
      <c r="K532" s="271"/>
      <c r="L532" s="271"/>
      <c r="M532" s="271"/>
      <c r="N532" s="271"/>
      <c r="O532" s="271"/>
      <c r="P532" s="271"/>
      <c r="Q532" s="271"/>
    </row>
    <row r="533" spans="1:17" ht="18.75" customHeight="1">
      <c r="A533" s="271"/>
      <c r="B533" s="276"/>
      <c r="C533" s="276"/>
      <c r="D533" s="277"/>
      <c r="E533" s="274"/>
      <c r="F533" s="277"/>
      <c r="G533" s="274"/>
      <c r="H533" s="278"/>
      <c r="I533" s="271"/>
      <c r="J533" s="271"/>
      <c r="K533" s="271"/>
      <c r="L533" s="271"/>
      <c r="M533" s="271"/>
      <c r="N533" s="271"/>
      <c r="O533" s="271"/>
      <c r="P533" s="271"/>
      <c r="Q533" s="271"/>
    </row>
    <row r="534" spans="1:17" ht="18.75" customHeight="1">
      <c r="A534" s="271"/>
      <c r="B534" s="276"/>
      <c r="C534" s="276"/>
      <c r="D534" s="277"/>
      <c r="E534" s="274"/>
      <c r="F534" s="277"/>
      <c r="G534" s="274"/>
      <c r="H534" s="278"/>
      <c r="I534" s="271"/>
      <c r="J534" s="271"/>
      <c r="K534" s="271"/>
      <c r="L534" s="271"/>
      <c r="M534" s="271"/>
      <c r="N534" s="271"/>
      <c r="O534" s="271"/>
      <c r="P534" s="271"/>
      <c r="Q534" s="271"/>
    </row>
    <row r="535" spans="1:17" ht="18.75" customHeight="1">
      <c r="A535" s="271"/>
      <c r="B535" s="276"/>
      <c r="C535" s="276"/>
      <c r="D535" s="277"/>
      <c r="E535" s="274"/>
      <c r="F535" s="277"/>
      <c r="G535" s="274"/>
      <c r="H535" s="278"/>
      <c r="I535" s="271"/>
      <c r="J535" s="271"/>
      <c r="K535" s="271"/>
      <c r="L535" s="271"/>
      <c r="M535" s="271"/>
      <c r="N535" s="271"/>
      <c r="O535" s="271"/>
      <c r="P535" s="271"/>
      <c r="Q535" s="271"/>
    </row>
    <row r="536" spans="1:17" ht="18.75" customHeight="1">
      <c r="A536" s="271"/>
      <c r="B536" s="276"/>
      <c r="C536" s="276"/>
      <c r="D536" s="277"/>
      <c r="E536" s="274"/>
      <c r="F536" s="277"/>
      <c r="G536" s="274"/>
      <c r="H536" s="278"/>
      <c r="I536" s="271"/>
      <c r="J536" s="271"/>
      <c r="K536" s="271"/>
      <c r="L536" s="271"/>
      <c r="M536" s="271"/>
      <c r="N536" s="271"/>
      <c r="O536" s="271"/>
      <c r="P536" s="271"/>
      <c r="Q536" s="271"/>
    </row>
    <row r="537" spans="1:17" ht="18.75" customHeight="1">
      <c r="A537" s="271"/>
      <c r="B537" s="276"/>
      <c r="C537" s="276"/>
      <c r="D537" s="277"/>
      <c r="E537" s="274"/>
      <c r="F537" s="277"/>
      <c r="G537" s="274"/>
      <c r="H537" s="278"/>
      <c r="I537" s="271"/>
      <c r="J537" s="271"/>
      <c r="K537" s="271"/>
      <c r="L537" s="271"/>
      <c r="M537" s="271"/>
      <c r="N537" s="271"/>
      <c r="O537" s="271"/>
      <c r="P537" s="271"/>
      <c r="Q537" s="271"/>
    </row>
    <row r="538" spans="1:17" ht="18.75" customHeight="1">
      <c r="A538" s="271"/>
      <c r="B538" s="276"/>
      <c r="C538" s="276"/>
      <c r="D538" s="277"/>
      <c r="E538" s="274"/>
      <c r="F538" s="277"/>
      <c r="G538" s="274"/>
      <c r="H538" s="278"/>
      <c r="I538" s="271"/>
      <c r="J538" s="271"/>
      <c r="K538" s="271"/>
      <c r="L538" s="271"/>
      <c r="M538" s="271"/>
      <c r="N538" s="271"/>
      <c r="O538" s="271"/>
      <c r="P538" s="271"/>
      <c r="Q538" s="271"/>
    </row>
    <row r="539" spans="1:17" ht="18.75" customHeight="1">
      <c r="A539" s="271"/>
      <c r="B539" s="276"/>
      <c r="C539" s="276"/>
      <c r="D539" s="277"/>
      <c r="E539" s="274"/>
      <c r="F539" s="277"/>
      <c r="G539" s="274"/>
      <c r="H539" s="278"/>
      <c r="I539" s="271"/>
      <c r="J539" s="271"/>
      <c r="K539" s="271"/>
      <c r="L539" s="271"/>
      <c r="M539" s="271"/>
      <c r="N539" s="271"/>
      <c r="O539" s="271"/>
      <c r="P539" s="271"/>
      <c r="Q539" s="271"/>
    </row>
    <row r="540" spans="1:17" ht="18.75" customHeight="1">
      <c r="A540" s="271"/>
      <c r="B540" s="276"/>
      <c r="C540" s="276"/>
      <c r="D540" s="277"/>
      <c r="E540" s="274"/>
      <c r="F540" s="277"/>
      <c r="G540" s="274"/>
      <c r="H540" s="278"/>
      <c r="I540" s="271"/>
      <c r="J540" s="271"/>
      <c r="K540" s="271"/>
      <c r="L540" s="271"/>
      <c r="M540" s="271"/>
      <c r="N540" s="271"/>
      <c r="O540" s="271"/>
      <c r="P540" s="271"/>
      <c r="Q540" s="271"/>
    </row>
    <row r="541" spans="1:17" ht="18.75" customHeight="1">
      <c r="A541" s="271"/>
      <c r="B541" s="276"/>
      <c r="C541" s="276"/>
      <c r="D541" s="277"/>
      <c r="E541" s="274"/>
      <c r="F541" s="277"/>
      <c r="G541" s="274"/>
      <c r="H541" s="278"/>
      <c r="I541" s="271"/>
      <c r="J541" s="271"/>
      <c r="K541" s="271"/>
      <c r="L541" s="271"/>
      <c r="M541" s="271"/>
      <c r="N541" s="271"/>
      <c r="O541" s="271"/>
      <c r="P541" s="271"/>
      <c r="Q541" s="271"/>
    </row>
    <row r="542" spans="1:17" ht="18.75" customHeight="1">
      <c r="A542" s="271"/>
      <c r="B542" s="276"/>
      <c r="C542" s="276"/>
      <c r="D542" s="277"/>
      <c r="E542" s="274"/>
      <c r="F542" s="277"/>
      <c r="G542" s="274"/>
      <c r="H542" s="278"/>
      <c r="I542" s="271"/>
      <c r="J542" s="271"/>
      <c r="K542" s="271"/>
      <c r="L542" s="271"/>
      <c r="M542" s="271"/>
      <c r="N542" s="271"/>
      <c r="O542" s="271"/>
      <c r="P542" s="271"/>
      <c r="Q542" s="271"/>
    </row>
    <row r="543" spans="1:17" ht="18.75" customHeight="1">
      <c r="A543" s="271"/>
      <c r="B543" s="276"/>
      <c r="C543" s="276"/>
      <c r="D543" s="277"/>
      <c r="E543" s="274"/>
      <c r="F543" s="277"/>
      <c r="G543" s="274"/>
      <c r="H543" s="278"/>
      <c r="I543" s="271"/>
      <c r="J543" s="271"/>
      <c r="K543" s="271"/>
      <c r="L543" s="271"/>
      <c r="M543" s="271"/>
      <c r="N543" s="271"/>
      <c r="O543" s="271"/>
      <c r="P543" s="271"/>
      <c r="Q543" s="271"/>
    </row>
    <row r="544" spans="1:17" ht="18.75" customHeight="1">
      <c r="A544" s="271"/>
      <c r="B544" s="276"/>
      <c r="C544" s="276"/>
      <c r="D544" s="277"/>
      <c r="E544" s="274"/>
      <c r="F544" s="277"/>
      <c r="G544" s="274"/>
      <c r="H544" s="278"/>
      <c r="I544" s="271"/>
      <c r="J544" s="271"/>
      <c r="K544" s="271"/>
      <c r="L544" s="271"/>
      <c r="M544" s="271"/>
      <c r="N544" s="271"/>
      <c r="O544" s="271"/>
      <c r="P544" s="271"/>
      <c r="Q544" s="271"/>
    </row>
    <row r="545" spans="1:17" ht="18.75" customHeight="1">
      <c r="A545" s="271"/>
      <c r="B545" s="276"/>
      <c r="C545" s="276"/>
      <c r="D545" s="277"/>
      <c r="E545" s="274"/>
      <c r="F545" s="277"/>
      <c r="G545" s="274"/>
      <c r="H545" s="278"/>
      <c r="I545" s="271"/>
      <c r="J545" s="271"/>
      <c r="K545" s="271"/>
      <c r="L545" s="271"/>
      <c r="M545" s="271"/>
      <c r="N545" s="271"/>
      <c r="O545" s="271"/>
      <c r="P545" s="271"/>
      <c r="Q545" s="271"/>
    </row>
    <row r="546" spans="1:17" ht="18.75" customHeight="1">
      <c r="A546" s="271"/>
      <c r="B546" s="276"/>
      <c r="C546" s="276"/>
      <c r="D546" s="277"/>
      <c r="E546" s="274"/>
      <c r="F546" s="277"/>
      <c r="G546" s="274"/>
      <c r="H546" s="278"/>
      <c r="I546" s="271"/>
      <c r="J546" s="271"/>
      <c r="K546" s="271"/>
      <c r="L546" s="271"/>
      <c r="M546" s="271"/>
      <c r="N546" s="271"/>
      <c r="O546" s="271"/>
      <c r="P546" s="271"/>
      <c r="Q546" s="271"/>
    </row>
    <row r="547" spans="1:17" ht="18.75" customHeight="1">
      <c r="A547" s="271"/>
      <c r="B547" s="276"/>
      <c r="C547" s="276"/>
      <c r="D547" s="277"/>
      <c r="E547" s="274"/>
      <c r="F547" s="277"/>
      <c r="G547" s="274"/>
      <c r="H547" s="278"/>
      <c r="I547" s="271"/>
      <c r="J547" s="271"/>
      <c r="K547" s="271"/>
      <c r="L547" s="271"/>
      <c r="M547" s="271"/>
      <c r="N547" s="271"/>
      <c r="O547" s="271"/>
      <c r="P547" s="271"/>
      <c r="Q547" s="271"/>
    </row>
    <row r="548" spans="1:17" ht="18.75" customHeight="1">
      <c r="A548" s="271"/>
      <c r="B548" s="276"/>
      <c r="C548" s="276"/>
      <c r="D548" s="277"/>
      <c r="E548" s="274"/>
      <c r="F548" s="277"/>
      <c r="G548" s="274"/>
      <c r="H548" s="278"/>
      <c r="I548" s="271"/>
      <c r="J548" s="271"/>
      <c r="K548" s="271"/>
      <c r="L548" s="271"/>
      <c r="M548" s="271"/>
      <c r="N548" s="271"/>
      <c r="O548" s="271"/>
      <c r="P548" s="271"/>
      <c r="Q548" s="271"/>
    </row>
    <row r="549" spans="1:17" ht="18.75" customHeight="1">
      <c r="A549" s="271"/>
      <c r="B549" s="276"/>
      <c r="C549" s="276"/>
      <c r="D549" s="277"/>
      <c r="E549" s="274"/>
      <c r="F549" s="277"/>
      <c r="G549" s="274"/>
      <c r="H549" s="278"/>
      <c r="I549" s="271"/>
      <c r="J549" s="271"/>
      <c r="K549" s="271"/>
      <c r="L549" s="271"/>
      <c r="M549" s="271"/>
      <c r="N549" s="271"/>
      <c r="O549" s="271"/>
      <c r="P549" s="271"/>
      <c r="Q549" s="271"/>
    </row>
    <row r="550" spans="1:17" ht="18.75" customHeight="1">
      <c r="A550" s="271"/>
      <c r="B550" s="276"/>
      <c r="C550" s="276"/>
      <c r="D550" s="277"/>
      <c r="E550" s="274"/>
      <c r="F550" s="277"/>
      <c r="G550" s="274"/>
      <c r="H550" s="278"/>
      <c r="I550" s="271"/>
      <c r="J550" s="271"/>
      <c r="K550" s="271"/>
      <c r="L550" s="271"/>
      <c r="M550" s="271"/>
      <c r="N550" s="271"/>
      <c r="O550" s="271"/>
      <c r="P550" s="271"/>
      <c r="Q550" s="271"/>
    </row>
    <row r="551" spans="1:17" ht="18.75" customHeight="1">
      <c r="A551" s="271"/>
      <c r="B551" s="276"/>
      <c r="C551" s="276"/>
      <c r="D551" s="277"/>
      <c r="E551" s="274"/>
      <c r="F551" s="277"/>
      <c r="G551" s="274"/>
      <c r="H551" s="278"/>
      <c r="I551" s="271"/>
      <c r="J551" s="271"/>
      <c r="K551" s="271"/>
      <c r="L551" s="271"/>
      <c r="M551" s="271"/>
      <c r="N551" s="271"/>
      <c r="O551" s="271"/>
      <c r="P551" s="271"/>
      <c r="Q551" s="271"/>
    </row>
    <row r="552" spans="1:17" ht="18.75" customHeight="1">
      <c r="A552" s="271"/>
      <c r="B552" s="276"/>
      <c r="C552" s="276"/>
      <c r="D552" s="277"/>
      <c r="E552" s="274"/>
      <c r="F552" s="277"/>
      <c r="G552" s="274"/>
      <c r="H552" s="278"/>
      <c r="I552" s="271"/>
      <c r="J552" s="271"/>
      <c r="K552" s="271"/>
      <c r="L552" s="271"/>
      <c r="M552" s="271"/>
      <c r="N552" s="271"/>
      <c r="O552" s="271"/>
      <c r="P552" s="271"/>
      <c r="Q552" s="271"/>
    </row>
    <row r="553" spans="1:17" ht="18.75" customHeight="1">
      <c r="A553" s="271"/>
      <c r="B553" s="276"/>
      <c r="C553" s="276"/>
      <c r="D553" s="277"/>
      <c r="E553" s="274"/>
      <c r="F553" s="277"/>
      <c r="G553" s="274"/>
      <c r="H553" s="278"/>
      <c r="I553" s="271"/>
      <c r="J553" s="271"/>
      <c r="K553" s="271"/>
      <c r="L553" s="271"/>
      <c r="M553" s="271"/>
      <c r="N553" s="271"/>
      <c r="O553" s="271"/>
      <c r="P553" s="271"/>
      <c r="Q553" s="271"/>
    </row>
    <row r="554" spans="1:17" ht="18.75" customHeight="1">
      <c r="A554" s="271"/>
      <c r="B554" s="276"/>
      <c r="C554" s="276"/>
      <c r="D554" s="277"/>
      <c r="E554" s="274"/>
      <c r="F554" s="277"/>
      <c r="G554" s="274"/>
      <c r="H554" s="278"/>
      <c r="I554" s="271"/>
      <c r="J554" s="271"/>
      <c r="K554" s="271"/>
      <c r="L554" s="271"/>
      <c r="M554" s="271"/>
      <c r="N554" s="271"/>
      <c r="O554" s="271"/>
      <c r="P554" s="271"/>
      <c r="Q554" s="271"/>
    </row>
    <row r="555" spans="1:17" ht="18.75" customHeight="1">
      <c r="A555" s="271"/>
      <c r="B555" s="276"/>
      <c r="C555" s="276"/>
      <c r="D555" s="277"/>
      <c r="E555" s="274"/>
      <c r="F555" s="277"/>
      <c r="G555" s="274"/>
      <c r="H555" s="278"/>
      <c r="I555" s="271"/>
      <c r="J555" s="271"/>
      <c r="K555" s="271"/>
      <c r="L555" s="271"/>
      <c r="M555" s="271"/>
      <c r="N555" s="271"/>
      <c r="O555" s="271"/>
      <c r="P555" s="271"/>
      <c r="Q555" s="271"/>
    </row>
    <row r="556" spans="1:17" ht="18.75" customHeight="1">
      <c r="A556" s="271"/>
      <c r="B556" s="276"/>
      <c r="C556" s="276"/>
      <c r="D556" s="277"/>
      <c r="E556" s="274"/>
      <c r="F556" s="277"/>
      <c r="G556" s="274"/>
      <c r="H556" s="278"/>
      <c r="I556" s="271"/>
      <c r="J556" s="271"/>
      <c r="K556" s="271"/>
      <c r="L556" s="271"/>
      <c r="M556" s="271"/>
      <c r="N556" s="271"/>
      <c r="O556" s="271"/>
      <c r="P556" s="271"/>
      <c r="Q556" s="271"/>
    </row>
    <row r="557" spans="1:17" ht="18.75" customHeight="1">
      <c r="A557" s="271"/>
      <c r="B557" s="276"/>
      <c r="C557" s="276"/>
      <c r="D557" s="277"/>
      <c r="E557" s="274"/>
      <c r="F557" s="277"/>
      <c r="G557" s="274"/>
      <c r="H557" s="278"/>
      <c r="I557" s="271"/>
      <c r="J557" s="271"/>
      <c r="K557" s="271"/>
      <c r="L557" s="271"/>
      <c r="M557" s="271"/>
      <c r="N557" s="271"/>
      <c r="O557" s="271"/>
      <c r="P557" s="271"/>
      <c r="Q557" s="271"/>
    </row>
    <row r="558" spans="1:17" ht="18.75" customHeight="1">
      <c r="A558" s="271"/>
      <c r="B558" s="276"/>
      <c r="C558" s="276"/>
      <c r="D558" s="277"/>
      <c r="E558" s="274"/>
      <c r="F558" s="277"/>
      <c r="G558" s="274"/>
      <c r="H558" s="278"/>
      <c r="I558" s="271"/>
      <c r="J558" s="271"/>
      <c r="K558" s="271"/>
      <c r="L558" s="271"/>
      <c r="M558" s="271"/>
      <c r="N558" s="271"/>
      <c r="O558" s="271"/>
      <c r="P558" s="271"/>
      <c r="Q558" s="271"/>
    </row>
    <row r="559" spans="1:17" ht="18.75" customHeight="1">
      <c r="A559" s="271"/>
      <c r="B559" s="276"/>
      <c r="C559" s="276"/>
      <c r="D559" s="277"/>
      <c r="E559" s="274"/>
      <c r="F559" s="277"/>
      <c r="G559" s="274"/>
      <c r="H559" s="278"/>
      <c r="I559" s="271"/>
      <c r="J559" s="271"/>
      <c r="K559" s="271"/>
      <c r="L559" s="271"/>
      <c r="M559" s="271"/>
      <c r="N559" s="271"/>
      <c r="O559" s="271"/>
      <c r="P559" s="271"/>
      <c r="Q559" s="271"/>
    </row>
    <row r="560" spans="1:17" ht="18.75" customHeight="1">
      <c r="A560" s="271"/>
      <c r="B560" s="276"/>
      <c r="C560" s="276"/>
      <c r="D560" s="277"/>
      <c r="E560" s="274"/>
      <c r="F560" s="277"/>
      <c r="G560" s="274"/>
      <c r="H560" s="278"/>
      <c r="I560" s="271"/>
      <c r="J560" s="271"/>
      <c r="K560" s="271"/>
      <c r="L560" s="271"/>
      <c r="M560" s="271"/>
      <c r="N560" s="271"/>
      <c r="O560" s="271"/>
      <c r="P560" s="271"/>
      <c r="Q560" s="271"/>
    </row>
    <row r="561" spans="1:17" ht="18.75" customHeight="1">
      <c r="A561" s="271"/>
      <c r="B561" s="276"/>
      <c r="C561" s="276"/>
      <c r="D561" s="277"/>
      <c r="E561" s="274"/>
      <c r="F561" s="277"/>
      <c r="G561" s="274"/>
      <c r="H561" s="278"/>
      <c r="I561" s="271"/>
      <c r="J561" s="271"/>
      <c r="K561" s="271"/>
      <c r="L561" s="271"/>
      <c r="M561" s="271"/>
      <c r="N561" s="271"/>
      <c r="O561" s="271"/>
      <c r="P561" s="271"/>
      <c r="Q561" s="271"/>
    </row>
    <row r="562" spans="1:17" ht="18.75" customHeight="1">
      <c r="A562" s="271"/>
      <c r="B562" s="276"/>
      <c r="C562" s="276"/>
      <c r="D562" s="277"/>
      <c r="E562" s="274"/>
      <c r="F562" s="277"/>
      <c r="G562" s="274"/>
      <c r="H562" s="278"/>
      <c r="I562" s="271"/>
      <c r="J562" s="271"/>
      <c r="K562" s="271"/>
      <c r="L562" s="271"/>
      <c r="M562" s="271"/>
      <c r="N562" s="271"/>
      <c r="O562" s="271"/>
      <c r="P562" s="271"/>
      <c r="Q562" s="271"/>
    </row>
    <row r="563" spans="1:17" ht="18.75" customHeight="1">
      <c r="A563" s="271"/>
      <c r="B563" s="276"/>
      <c r="C563" s="276"/>
      <c r="D563" s="277"/>
      <c r="E563" s="274"/>
      <c r="F563" s="277"/>
      <c r="G563" s="274"/>
      <c r="H563" s="278"/>
      <c r="I563" s="271"/>
      <c r="J563" s="271"/>
      <c r="K563" s="271"/>
      <c r="L563" s="271"/>
      <c r="M563" s="271"/>
      <c r="N563" s="271"/>
      <c r="O563" s="271"/>
      <c r="P563" s="271"/>
      <c r="Q563" s="271"/>
    </row>
    <row r="564" spans="1:17" ht="18.75" customHeight="1">
      <c r="A564" s="271"/>
      <c r="B564" s="276"/>
      <c r="C564" s="276"/>
      <c r="D564" s="277"/>
      <c r="E564" s="274"/>
      <c r="F564" s="277"/>
      <c r="G564" s="274"/>
      <c r="H564" s="278"/>
      <c r="I564" s="271"/>
      <c r="J564" s="271"/>
      <c r="K564" s="271"/>
      <c r="L564" s="271"/>
      <c r="M564" s="271"/>
      <c r="N564" s="271"/>
      <c r="O564" s="271"/>
      <c r="P564" s="271"/>
      <c r="Q564" s="271"/>
    </row>
    <row r="565" spans="1:17" ht="18.75" customHeight="1">
      <c r="A565" s="271"/>
      <c r="B565" s="276"/>
      <c r="C565" s="276"/>
      <c r="D565" s="277"/>
      <c r="E565" s="274"/>
      <c r="F565" s="277"/>
      <c r="G565" s="274"/>
      <c r="H565" s="278"/>
      <c r="I565" s="271"/>
      <c r="J565" s="271"/>
      <c r="K565" s="271"/>
      <c r="L565" s="271"/>
      <c r="M565" s="271"/>
      <c r="N565" s="271"/>
      <c r="O565" s="271"/>
      <c r="P565" s="271"/>
      <c r="Q565" s="271"/>
    </row>
    <row r="566" spans="1:17" ht="18.75" customHeight="1">
      <c r="A566" s="271"/>
      <c r="B566" s="276"/>
      <c r="C566" s="276"/>
      <c r="D566" s="277"/>
      <c r="E566" s="274"/>
      <c r="F566" s="277"/>
      <c r="G566" s="274"/>
      <c r="H566" s="278"/>
      <c r="I566" s="271"/>
      <c r="J566" s="271"/>
      <c r="K566" s="271"/>
      <c r="L566" s="271"/>
      <c r="M566" s="271"/>
      <c r="N566" s="271"/>
      <c r="O566" s="271"/>
      <c r="P566" s="271"/>
      <c r="Q566" s="271"/>
    </row>
    <row r="567" spans="1:17" ht="18.75" customHeight="1">
      <c r="A567" s="271"/>
      <c r="B567" s="276"/>
      <c r="C567" s="276"/>
      <c r="D567" s="277"/>
      <c r="E567" s="274"/>
      <c r="F567" s="277"/>
      <c r="G567" s="274"/>
      <c r="H567" s="278"/>
      <c r="I567" s="271"/>
      <c r="J567" s="271"/>
      <c r="K567" s="271"/>
      <c r="L567" s="271"/>
      <c r="M567" s="271"/>
      <c r="N567" s="271"/>
      <c r="O567" s="271"/>
      <c r="P567" s="271"/>
      <c r="Q567" s="271"/>
    </row>
    <row r="568" spans="1:17" ht="18.75" customHeight="1">
      <c r="A568" s="271"/>
      <c r="B568" s="276"/>
      <c r="C568" s="276"/>
      <c r="D568" s="277"/>
      <c r="E568" s="274"/>
      <c r="F568" s="277"/>
      <c r="G568" s="274"/>
      <c r="H568" s="278"/>
      <c r="I568" s="271"/>
      <c r="J568" s="271"/>
      <c r="K568" s="271"/>
      <c r="L568" s="271"/>
      <c r="M568" s="271"/>
      <c r="N568" s="271"/>
      <c r="O568" s="271"/>
      <c r="P568" s="271"/>
      <c r="Q568" s="271"/>
    </row>
    <row r="569" spans="1:17" ht="18.75" customHeight="1">
      <c r="A569" s="271"/>
      <c r="B569" s="276"/>
      <c r="C569" s="276"/>
      <c r="D569" s="277"/>
      <c r="E569" s="274"/>
      <c r="F569" s="277"/>
      <c r="G569" s="274"/>
      <c r="H569" s="278"/>
      <c r="I569" s="271"/>
      <c r="J569" s="271"/>
      <c r="K569" s="271"/>
      <c r="L569" s="271"/>
      <c r="M569" s="271"/>
      <c r="N569" s="271"/>
      <c r="O569" s="271"/>
      <c r="P569" s="271"/>
      <c r="Q569" s="271"/>
    </row>
    <row r="570" spans="1:17" ht="18.75" customHeight="1">
      <c r="A570" s="271"/>
      <c r="B570" s="276"/>
      <c r="C570" s="276"/>
      <c r="D570" s="277"/>
      <c r="E570" s="274"/>
      <c r="F570" s="277"/>
      <c r="G570" s="274"/>
      <c r="H570" s="278"/>
      <c r="I570" s="271"/>
      <c r="J570" s="271"/>
      <c r="K570" s="271"/>
      <c r="L570" s="271"/>
      <c r="M570" s="271"/>
      <c r="N570" s="271"/>
      <c r="O570" s="271"/>
      <c r="P570" s="271"/>
      <c r="Q570" s="271"/>
    </row>
    <row r="571" spans="1:17" ht="18.75" customHeight="1">
      <c r="A571" s="271"/>
      <c r="B571" s="276"/>
      <c r="C571" s="276"/>
      <c r="D571" s="277"/>
      <c r="E571" s="274"/>
      <c r="F571" s="277"/>
      <c r="G571" s="274"/>
      <c r="H571" s="278"/>
      <c r="I571" s="271"/>
      <c r="J571" s="271"/>
      <c r="K571" s="271"/>
      <c r="L571" s="271"/>
      <c r="M571" s="271"/>
      <c r="N571" s="271"/>
      <c r="O571" s="271"/>
      <c r="P571" s="271"/>
      <c r="Q571" s="271"/>
    </row>
    <row r="572" spans="1:17" ht="18.75" customHeight="1">
      <c r="A572" s="271"/>
      <c r="B572" s="276"/>
      <c r="C572" s="276"/>
      <c r="D572" s="277"/>
      <c r="E572" s="274"/>
      <c r="F572" s="277"/>
      <c r="G572" s="274"/>
      <c r="H572" s="278"/>
      <c r="I572" s="271"/>
      <c r="J572" s="271"/>
      <c r="K572" s="271"/>
      <c r="L572" s="271"/>
      <c r="M572" s="271"/>
      <c r="N572" s="271"/>
      <c r="O572" s="271"/>
      <c r="P572" s="271"/>
      <c r="Q572" s="271"/>
    </row>
    <row r="573" spans="1:17" ht="18.75" customHeight="1">
      <c r="A573" s="271"/>
      <c r="B573" s="276"/>
      <c r="C573" s="276"/>
      <c r="D573" s="277"/>
      <c r="E573" s="274"/>
      <c r="F573" s="277"/>
      <c r="G573" s="274"/>
      <c r="H573" s="278"/>
      <c r="I573" s="271"/>
      <c r="J573" s="271"/>
      <c r="K573" s="271"/>
      <c r="L573" s="271"/>
      <c r="M573" s="271"/>
      <c r="N573" s="271"/>
      <c r="O573" s="271"/>
      <c r="P573" s="271"/>
      <c r="Q573" s="271"/>
    </row>
    <row r="574" spans="1:17" ht="18.75" customHeight="1">
      <c r="A574" s="271"/>
      <c r="B574" s="276"/>
      <c r="C574" s="276"/>
      <c r="D574" s="277"/>
      <c r="E574" s="274"/>
      <c r="F574" s="277"/>
      <c r="G574" s="274"/>
      <c r="H574" s="278"/>
      <c r="I574" s="271"/>
      <c r="J574" s="271"/>
      <c r="K574" s="271"/>
      <c r="L574" s="271"/>
      <c r="M574" s="271"/>
      <c r="N574" s="271"/>
      <c r="O574" s="271"/>
      <c r="P574" s="271"/>
      <c r="Q574" s="271"/>
    </row>
    <row r="575" spans="1:17" ht="18.75" customHeight="1">
      <c r="A575" s="271"/>
      <c r="B575" s="276"/>
      <c r="C575" s="276"/>
      <c r="D575" s="277"/>
      <c r="E575" s="274"/>
      <c r="F575" s="277"/>
      <c r="G575" s="274"/>
      <c r="H575" s="278"/>
      <c r="I575" s="271"/>
      <c r="J575" s="271"/>
      <c r="K575" s="271"/>
      <c r="L575" s="271"/>
      <c r="M575" s="271"/>
      <c r="N575" s="271"/>
      <c r="O575" s="271"/>
      <c r="P575" s="271"/>
      <c r="Q575" s="271"/>
    </row>
    <row r="576" spans="1:17" ht="18.75" customHeight="1">
      <c r="A576" s="271"/>
      <c r="B576" s="276"/>
      <c r="C576" s="276"/>
      <c r="D576" s="277"/>
      <c r="E576" s="274"/>
      <c r="F576" s="277"/>
      <c r="G576" s="274"/>
      <c r="H576" s="278"/>
      <c r="I576" s="271"/>
      <c r="J576" s="271"/>
      <c r="K576" s="271"/>
      <c r="L576" s="271"/>
      <c r="M576" s="271"/>
      <c r="N576" s="271"/>
      <c r="O576" s="271"/>
      <c r="P576" s="271"/>
      <c r="Q576" s="271"/>
    </row>
    <row r="577" spans="1:17" ht="18.75" customHeight="1">
      <c r="A577" s="271"/>
      <c r="B577" s="276"/>
      <c r="C577" s="276"/>
      <c r="D577" s="277"/>
      <c r="E577" s="274"/>
      <c r="F577" s="277"/>
      <c r="G577" s="274"/>
      <c r="H577" s="278"/>
      <c r="I577" s="271"/>
      <c r="J577" s="271"/>
      <c r="K577" s="271"/>
      <c r="L577" s="271"/>
      <c r="M577" s="271"/>
      <c r="N577" s="271"/>
      <c r="O577" s="271"/>
      <c r="P577" s="271"/>
      <c r="Q577" s="271"/>
    </row>
    <row r="578" spans="1:17" ht="18.75" customHeight="1">
      <c r="A578" s="271"/>
      <c r="B578" s="276"/>
      <c r="C578" s="276"/>
      <c r="D578" s="277"/>
      <c r="E578" s="274"/>
      <c r="F578" s="277"/>
      <c r="G578" s="274"/>
      <c r="H578" s="278"/>
      <c r="I578" s="271"/>
      <c r="J578" s="271"/>
      <c r="K578" s="271"/>
      <c r="L578" s="271"/>
      <c r="M578" s="271"/>
      <c r="N578" s="271"/>
      <c r="O578" s="271"/>
      <c r="P578" s="271"/>
      <c r="Q578" s="271"/>
    </row>
    <row r="579" spans="1:17" ht="18.75" customHeight="1">
      <c r="A579" s="271"/>
      <c r="B579" s="276"/>
      <c r="C579" s="276"/>
      <c r="D579" s="277"/>
      <c r="E579" s="274"/>
      <c r="F579" s="277"/>
      <c r="G579" s="274"/>
      <c r="H579" s="278"/>
      <c r="I579" s="271"/>
      <c r="J579" s="271"/>
      <c r="K579" s="271"/>
      <c r="L579" s="271"/>
      <c r="M579" s="271"/>
      <c r="N579" s="271"/>
      <c r="O579" s="271"/>
      <c r="P579" s="271"/>
      <c r="Q579" s="271"/>
    </row>
    <row r="580" spans="1:17" ht="18.75" customHeight="1">
      <c r="A580" s="271"/>
      <c r="B580" s="276"/>
      <c r="C580" s="276"/>
      <c r="D580" s="277"/>
      <c r="E580" s="274"/>
      <c r="F580" s="277"/>
      <c r="G580" s="274"/>
      <c r="H580" s="278"/>
      <c r="I580" s="271"/>
      <c r="J580" s="271"/>
      <c r="K580" s="271"/>
      <c r="L580" s="271"/>
      <c r="M580" s="271"/>
      <c r="N580" s="271"/>
      <c r="O580" s="271"/>
      <c r="P580" s="271"/>
      <c r="Q580" s="271"/>
    </row>
    <row r="581" spans="1:17" ht="18.75" customHeight="1">
      <c r="A581" s="271"/>
      <c r="B581" s="276"/>
      <c r="C581" s="276"/>
      <c r="D581" s="277"/>
      <c r="E581" s="274"/>
      <c r="F581" s="277"/>
      <c r="G581" s="274"/>
      <c r="H581" s="278"/>
      <c r="I581" s="271"/>
      <c r="J581" s="271"/>
      <c r="K581" s="271"/>
      <c r="L581" s="271"/>
      <c r="M581" s="271"/>
      <c r="N581" s="271"/>
      <c r="O581" s="271"/>
      <c r="P581" s="271"/>
      <c r="Q581" s="271"/>
    </row>
    <row r="582" spans="1:17" ht="18.75" customHeight="1">
      <c r="A582" s="271"/>
      <c r="B582" s="276"/>
      <c r="C582" s="276"/>
      <c r="D582" s="277"/>
      <c r="E582" s="274"/>
      <c r="F582" s="277"/>
      <c r="G582" s="274"/>
      <c r="H582" s="278"/>
      <c r="I582" s="271"/>
      <c r="J582" s="271"/>
      <c r="K582" s="271"/>
      <c r="L582" s="271"/>
      <c r="M582" s="271"/>
      <c r="N582" s="271"/>
      <c r="O582" s="271"/>
      <c r="P582" s="271"/>
      <c r="Q582" s="271"/>
    </row>
    <row r="583" spans="1:17" ht="18.75" customHeight="1">
      <c r="A583" s="271"/>
      <c r="B583" s="276"/>
      <c r="C583" s="276"/>
      <c r="D583" s="277"/>
      <c r="E583" s="274"/>
      <c r="F583" s="277"/>
      <c r="G583" s="274"/>
      <c r="H583" s="278"/>
      <c r="I583" s="271"/>
      <c r="J583" s="271"/>
      <c r="K583" s="271"/>
      <c r="L583" s="271"/>
      <c r="M583" s="271"/>
      <c r="N583" s="271"/>
      <c r="O583" s="271"/>
      <c r="P583" s="271"/>
      <c r="Q583" s="271"/>
    </row>
    <row r="584" spans="1:17" ht="18.75" customHeight="1">
      <c r="A584" s="271"/>
      <c r="B584" s="276"/>
      <c r="C584" s="276"/>
      <c r="D584" s="277"/>
      <c r="E584" s="274"/>
      <c r="F584" s="277"/>
      <c r="G584" s="274"/>
      <c r="H584" s="278"/>
      <c r="I584" s="271"/>
      <c r="J584" s="271"/>
      <c r="K584" s="271"/>
      <c r="L584" s="271"/>
      <c r="M584" s="271"/>
      <c r="N584" s="271"/>
      <c r="O584" s="271"/>
      <c r="P584" s="271"/>
      <c r="Q584" s="271"/>
    </row>
    <row r="585" spans="1:17" ht="18.75" customHeight="1">
      <c r="A585" s="271"/>
      <c r="B585" s="276"/>
      <c r="C585" s="276"/>
      <c r="D585" s="277"/>
      <c r="E585" s="274"/>
      <c r="F585" s="277"/>
      <c r="G585" s="274"/>
      <c r="H585" s="278"/>
      <c r="I585" s="271"/>
      <c r="J585" s="271"/>
      <c r="K585" s="271"/>
      <c r="L585" s="271"/>
      <c r="M585" s="271"/>
      <c r="N585" s="271"/>
      <c r="O585" s="271"/>
      <c r="P585" s="271"/>
      <c r="Q585" s="271"/>
    </row>
    <row r="586" spans="1:17" ht="18.75" customHeight="1">
      <c r="A586" s="271"/>
      <c r="B586" s="276"/>
      <c r="C586" s="276"/>
      <c r="D586" s="277"/>
      <c r="E586" s="274"/>
      <c r="F586" s="277"/>
      <c r="G586" s="274"/>
      <c r="H586" s="278"/>
      <c r="I586" s="271"/>
      <c r="J586" s="271"/>
      <c r="K586" s="271"/>
      <c r="L586" s="271"/>
      <c r="M586" s="271"/>
      <c r="N586" s="271"/>
      <c r="O586" s="271"/>
      <c r="P586" s="271"/>
      <c r="Q586" s="271"/>
    </row>
    <row r="587" spans="1:17" ht="18.75" customHeight="1">
      <c r="A587" s="271"/>
      <c r="B587" s="276"/>
      <c r="C587" s="276"/>
      <c r="D587" s="277"/>
      <c r="E587" s="274"/>
      <c r="F587" s="277"/>
      <c r="G587" s="274"/>
      <c r="H587" s="278"/>
      <c r="I587" s="271"/>
      <c r="J587" s="271"/>
      <c r="K587" s="271"/>
      <c r="L587" s="271"/>
      <c r="M587" s="271"/>
      <c r="N587" s="271"/>
      <c r="O587" s="271"/>
      <c r="P587" s="271"/>
      <c r="Q587" s="271"/>
    </row>
    <row r="588" spans="1:17" ht="18.75" customHeight="1">
      <c r="A588" s="271"/>
      <c r="B588" s="276"/>
      <c r="C588" s="276"/>
      <c r="D588" s="277"/>
      <c r="E588" s="274"/>
      <c r="F588" s="277"/>
      <c r="G588" s="274"/>
      <c r="H588" s="278"/>
      <c r="I588" s="271"/>
      <c r="J588" s="271"/>
      <c r="K588" s="271"/>
      <c r="L588" s="271"/>
      <c r="M588" s="271"/>
      <c r="N588" s="271"/>
      <c r="O588" s="271"/>
      <c r="P588" s="271"/>
      <c r="Q588" s="271"/>
    </row>
    <row r="589" spans="1:17" ht="18.75" customHeight="1">
      <c r="A589" s="271"/>
      <c r="B589" s="276"/>
      <c r="C589" s="276"/>
      <c r="D589" s="277"/>
      <c r="E589" s="274"/>
      <c r="F589" s="277"/>
      <c r="G589" s="274"/>
      <c r="H589" s="278"/>
      <c r="I589" s="271"/>
      <c r="J589" s="271"/>
      <c r="K589" s="271"/>
      <c r="L589" s="271"/>
      <c r="M589" s="271"/>
      <c r="N589" s="271"/>
      <c r="O589" s="271"/>
      <c r="P589" s="271"/>
      <c r="Q589" s="271"/>
    </row>
    <row r="590" spans="1:17" ht="18.75" customHeight="1">
      <c r="A590" s="271"/>
      <c r="B590" s="276"/>
      <c r="C590" s="276"/>
      <c r="D590" s="277"/>
      <c r="E590" s="274"/>
      <c r="F590" s="277"/>
      <c r="G590" s="274"/>
      <c r="H590" s="278"/>
      <c r="I590" s="271"/>
      <c r="J590" s="271"/>
      <c r="K590" s="271"/>
      <c r="L590" s="271"/>
      <c r="M590" s="271"/>
      <c r="N590" s="271"/>
      <c r="O590" s="271"/>
      <c r="P590" s="271"/>
      <c r="Q590" s="271"/>
    </row>
    <row r="591" spans="1:17" ht="18.75" customHeight="1">
      <c r="A591" s="271"/>
      <c r="B591" s="276"/>
      <c r="C591" s="276"/>
      <c r="D591" s="277"/>
      <c r="E591" s="274"/>
      <c r="F591" s="277"/>
      <c r="G591" s="274"/>
      <c r="H591" s="278"/>
      <c r="I591" s="271"/>
      <c r="J591" s="271"/>
      <c r="K591" s="271"/>
      <c r="L591" s="271"/>
      <c r="M591" s="271"/>
      <c r="N591" s="271"/>
      <c r="O591" s="271"/>
      <c r="P591" s="271"/>
      <c r="Q591" s="271"/>
    </row>
    <row r="592" spans="1:17" ht="18.75" customHeight="1">
      <c r="A592" s="271"/>
      <c r="B592" s="276"/>
      <c r="C592" s="276"/>
      <c r="D592" s="277"/>
      <c r="E592" s="274"/>
      <c r="F592" s="277"/>
      <c r="G592" s="274"/>
      <c r="H592" s="278"/>
      <c r="I592" s="271"/>
      <c r="J592" s="271"/>
      <c r="K592" s="271"/>
      <c r="L592" s="271"/>
      <c r="M592" s="271"/>
      <c r="N592" s="271"/>
      <c r="O592" s="271"/>
      <c r="P592" s="271"/>
      <c r="Q592" s="271"/>
    </row>
    <row r="593" spans="1:17" ht="18.75" customHeight="1">
      <c r="A593" s="271"/>
      <c r="B593" s="276"/>
      <c r="C593" s="276"/>
      <c r="D593" s="277"/>
      <c r="E593" s="274"/>
      <c r="F593" s="277"/>
      <c r="G593" s="274"/>
      <c r="H593" s="278"/>
      <c r="I593" s="271"/>
      <c r="J593" s="271"/>
      <c r="K593" s="271"/>
      <c r="L593" s="271"/>
      <c r="M593" s="271"/>
      <c r="N593" s="271"/>
      <c r="O593" s="271"/>
      <c r="P593" s="271"/>
      <c r="Q593" s="271"/>
    </row>
    <row r="594" spans="1:17" ht="18.75" customHeight="1">
      <c r="A594" s="271"/>
      <c r="B594" s="276"/>
      <c r="C594" s="276"/>
      <c r="D594" s="277"/>
      <c r="E594" s="274"/>
      <c r="F594" s="277"/>
      <c r="G594" s="274"/>
      <c r="H594" s="278"/>
      <c r="I594" s="271"/>
      <c r="J594" s="271"/>
      <c r="K594" s="271"/>
      <c r="L594" s="271"/>
      <c r="M594" s="271"/>
      <c r="N594" s="271"/>
      <c r="O594" s="271"/>
      <c r="P594" s="271"/>
      <c r="Q594" s="271"/>
    </row>
    <row r="595" spans="1:17" ht="18.75" customHeight="1">
      <c r="A595" s="271"/>
      <c r="B595" s="276"/>
      <c r="C595" s="276"/>
      <c r="D595" s="277"/>
      <c r="E595" s="274"/>
      <c r="F595" s="277"/>
      <c r="G595" s="274"/>
      <c r="H595" s="278"/>
      <c r="I595" s="271"/>
      <c r="J595" s="271"/>
      <c r="K595" s="271"/>
      <c r="L595" s="271"/>
      <c r="M595" s="271"/>
      <c r="N595" s="271"/>
      <c r="O595" s="271"/>
      <c r="P595" s="271"/>
      <c r="Q595" s="271"/>
    </row>
    <row r="596" spans="1:17" ht="18.75" customHeight="1">
      <c r="A596" s="271"/>
      <c r="B596" s="276"/>
      <c r="C596" s="276"/>
      <c r="D596" s="277"/>
      <c r="E596" s="274"/>
      <c r="F596" s="277"/>
      <c r="G596" s="274"/>
      <c r="H596" s="278"/>
      <c r="I596" s="271"/>
      <c r="J596" s="271"/>
      <c r="K596" s="271"/>
      <c r="L596" s="271"/>
      <c r="M596" s="271"/>
      <c r="N596" s="271"/>
      <c r="O596" s="271"/>
      <c r="P596" s="271"/>
      <c r="Q596" s="271"/>
    </row>
    <row r="597" spans="1:17" ht="18.75" customHeight="1">
      <c r="A597" s="271"/>
      <c r="B597" s="276"/>
      <c r="C597" s="276"/>
      <c r="D597" s="277"/>
      <c r="E597" s="274"/>
      <c r="F597" s="277"/>
      <c r="G597" s="274"/>
      <c r="H597" s="278"/>
      <c r="I597" s="271"/>
      <c r="J597" s="271"/>
      <c r="K597" s="271"/>
      <c r="L597" s="271"/>
      <c r="M597" s="271"/>
      <c r="N597" s="271"/>
      <c r="O597" s="271"/>
      <c r="P597" s="271"/>
      <c r="Q597" s="271"/>
    </row>
    <row r="598" spans="1:17" ht="18.75" customHeight="1">
      <c r="A598" s="271"/>
      <c r="B598" s="276"/>
      <c r="C598" s="276"/>
      <c r="D598" s="277"/>
      <c r="E598" s="274"/>
      <c r="F598" s="277"/>
      <c r="G598" s="274"/>
      <c r="H598" s="278"/>
      <c r="I598" s="271"/>
      <c r="J598" s="271"/>
      <c r="K598" s="271"/>
      <c r="L598" s="271"/>
      <c r="M598" s="271"/>
      <c r="N598" s="271"/>
      <c r="O598" s="271"/>
      <c r="P598" s="271"/>
      <c r="Q598" s="271"/>
    </row>
    <row r="599" spans="1:17" ht="18.75" customHeight="1">
      <c r="A599" s="271"/>
      <c r="B599" s="276"/>
      <c r="C599" s="276"/>
      <c r="D599" s="277"/>
      <c r="E599" s="274"/>
      <c r="F599" s="277"/>
      <c r="G599" s="274"/>
      <c r="H599" s="278"/>
      <c r="I599" s="271"/>
      <c r="J599" s="271"/>
      <c r="K599" s="271"/>
      <c r="L599" s="271"/>
      <c r="M599" s="271"/>
      <c r="N599" s="271"/>
      <c r="O599" s="271"/>
      <c r="P599" s="271"/>
      <c r="Q599" s="271"/>
    </row>
    <row r="600" spans="1:17" ht="18.75" customHeight="1">
      <c r="A600" s="271"/>
      <c r="B600" s="276"/>
      <c r="C600" s="276"/>
      <c r="D600" s="277"/>
      <c r="E600" s="274"/>
      <c r="F600" s="277"/>
      <c r="G600" s="274"/>
      <c r="H600" s="278"/>
      <c r="I600" s="271"/>
      <c r="J600" s="271"/>
      <c r="K600" s="271"/>
      <c r="L600" s="271"/>
      <c r="M600" s="271"/>
      <c r="N600" s="271"/>
      <c r="O600" s="271"/>
      <c r="P600" s="271"/>
      <c r="Q600" s="271"/>
    </row>
    <row r="601" spans="1:17" ht="18.75" customHeight="1">
      <c r="A601" s="271"/>
      <c r="B601" s="276"/>
      <c r="C601" s="276"/>
      <c r="D601" s="277"/>
      <c r="E601" s="274"/>
      <c r="F601" s="277"/>
      <c r="G601" s="274"/>
      <c r="H601" s="278"/>
      <c r="I601" s="271"/>
      <c r="J601" s="271"/>
      <c r="K601" s="271"/>
      <c r="L601" s="271"/>
      <c r="M601" s="271"/>
      <c r="N601" s="271"/>
      <c r="O601" s="271"/>
      <c r="P601" s="271"/>
      <c r="Q601" s="271"/>
    </row>
    <row r="602" spans="1:17" ht="18.75" customHeight="1">
      <c r="A602" s="271"/>
      <c r="B602" s="276"/>
      <c r="C602" s="276"/>
      <c r="D602" s="277"/>
      <c r="E602" s="274"/>
      <c r="F602" s="277"/>
      <c r="G602" s="274"/>
      <c r="H602" s="278"/>
      <c r="I602" s="271"/>
      <c r="J602" s="271"/>
      <c r="K602" s="271"/>
      <c r="L602" s="271"/>
      <c r="M602" s="271"/>
      <c r="N602" s="271"/>
      <c r="O602" s="271"/>
      <c r="P602" s="271"/>
      <c r="Q602" s="271"/>
    </row>
    <row r="603" spans="1:17" ht="18.75" customHeight="1">
      <c r="A603" s="271"/>
      <c r="B603" s="276"/>
      <c r="C603" s="276"/>
      <c r="D603" s="277"/>
      <c r="E603" s="274"/>
      <c r="F603" s="277"/>
      <c r="G603" s="274"/>
      <c r="H603" s="278"/>
      <c r="I603" s="271"/>
      <c r="J603" s="271"/>
      <c r="K603" s="271"/>
      <c r="L603" s="271"/>
      <c r="M603" s="271"/>
      <c r="N603" s="271"/>
      <c r="O603" s="271"/>
      <c r="P603" s="271"/>
      <c r="Q603" s="271"/>
    </row>
    <row r="604" spans="1:17" ht="18.75" customHeight="1">
      <c r="A604" s="271"/>
      <c r="B604" s="276"/>
      <c r="C604" s="276"/>
      <c r="D604" s="277"/>
      <c r="E604" s="274"/>
      <c r="F604" s="277"/>
      <c r="G604" s="274"/>
      <c r="H604" s="278"/>
      <c r="I604" s="271"/>
      <c r="J604" s="271"/>
      <c r="K604" s="271"/>
      <c r="L604" s="271"/>
      <c r="M604" s="271"/>
      <c r="N604" s="271"/>
      <c r="O604" s="271"/>
      <c r="P604" s="271"/>
      <c r="Q604" s="271"/>
    </row>
    <row r="605" spans="1:17" ht="18.75" customHeight="1">
      <c r="A605" s="271"/>
      <c r="B605" s="276"/>
      <c r="C605" s="276"/>
      <c r="D605" s="277"/>
      <c r="E605" s="274"/>
      <c r="F605" s="277"/>
      <c r="G605" s="274"/>
      <c r="H605" s="278"/>
      <c r="I605" s="271"/>
      <c r="J605" s="271"/>
      <c r="K605" s="271"/>
      <c r="L605" s="271"/>
      <c r="M605" s="271"/>
      <c r="N605" s="271"/>
      <c r="O605" s="271"/>
      <c r="P605" s="271"/>
      <c r="Q605" s="271"/>
    </row>
    <row r="606" spans="1:17" ht="18.75" customHeight="1">
      <c r="A606" s="271"/>
      <c r="B606" s="276"/>
      <c r="C606" s="276"/>
      <c r="D606" s="277"/>
      <c r="E606" s="274"/>
      <c r="F606" s="277"/>
      <c r="G606" s="274"/>
      <c r="H606" s="278"/>
      <c r="I606" s="271"/>
      <c r="J606" s="271"/>
      <c r="K606" s="271"/>
      <c r="L606" s="271"/>
      <c r="M606" s="271"/>
      <c r="N606" s="271"/>
      <c r="O606" s="271"/>
      <c r="P606" s="271"/>
      <c r="Q606" s="271"/>
    </row>
    <row r="607" spans="1:17" ht="18.75" customHeight="1">
      <c r="A607" s="271"/>
      <c r="B607" s="276"/>
      <c r="C607" s="276"/>
      <c r="D607" s="277"/>
      <c r="E607" s="274"/>
      <c r="F607" s="277"/>
      <c r="G607" s="274"/>
      <c r="H607" s="278"/>
      <c r="I607" s="271"/>
      <c r="J607" s="271"/>
      <c r="K607" s="271"/>
      <c r="L607" s="271"/>
      <c r="M607" s="271"/>
      <c r="N607" s="271"/>
      <c r="O607" s="271"/>
      <c r="P607" s="271"/>
      <c r="Q607" s="271"/>
    </row>
    <row r="608" spans="1:17" ht="18.75" customHeight="1">
      <c r="A608" s="271"/>
      <c r="B608" s="276"/>
      <c r="C608" s="276"/>
      <c r="D608" s="277"/>
      <c r="E608" s="274"/>
      <c r="F608" s="277"/>
      <c r="G608" s="274"/>
      <c r="H608" s="278"/>
      <c r="I608" s="271"/>
      <c r="J608" s="271"/>
      <c r="K608" s="271"/>
      <c r="L608" s="271"/>
      <c r="M608" s="271"/>
      <c r="N608" s="271"/>
      <c r="O608" s="271"/>
      <c r="P608" s="271"/>
      <c r="Q608" s="271"/>
    </row>
    <row r="609" spans="1:17" ht="18.75" customHeight="1">
      <c r="A609" s="271"/>
      <c r="B609" s="276"/>
      <c r="C609" s="276"/>
      <c r="D609" s="277"/>
      <c r="E609" s="274"/>
      <c r="F609" s="277"/>
      <c r="G609" s="274"/>
      <c r="H609" s="278"/>
      <c r="I609" s="271"/>
      <c r="J609" s="271"/>
      <c r="K609" s="271"/>
      <c r="L609" s="271"/>
      <c r="M609" s="271"/>
      <c r="N609" s="271"/>
      <c r="O609" s="271"/>
      <c r="P609" s="271"/>
      <c r="Q609" s="271"/>
    </row>
    <row r="610" spans="1:17" ht="18.75" customHeight="1">
      <c r="A610" s="271"/>
      <c r="B610" s="276"/>
      <c r="C610" s="276"/>
      <c r="D610" s="277"/>
      <c r="E610" s="274"/>
      <c r="F610" s="277"/>
      <c r="G610" s="274"/>
      <c r="H610" s="278"/>
      <c r="I610" s="271"/>
      <c r="J610" s="271"/>
      <c r="K610" s="271"/>
      <c r="L610" s="271"/>
      <c r="M610" s="271"/>
      <c r="N610" s="271"/>
      <c r="O610" s="271"/>
      <c r="P610" s="271"/>
      <c r="Q610" s="271"/>
    </row>
    <row r="611" spans="1:17" ht="18.75" customHeight="1">
      <c r="A611" s="271"/>
      <c r="B611" s="276"/>
      <c r="C611" s="276"/>
      <c r="D611" s="277"/>
      <c r="E611" s="274"/>
      <c r="F611" s="277"/>
      <c r="G611" s="274"/>
      <c r="H611" s="278"/>
      <c r="I611" s="271"/>
      <c r="J611" s="271"/>
      <c r="K611" s="271"/>
      <c r="L611" s="271"/>
      <c r="M611" s="271"/>
      <c r="N611" s="271"/>
      <c r="O611" s="271"/>
      <c r="P611" s="271"/>
      <c r="Q611" s="271"/>
    </row>
    <row r="612" spans="1:17" ht="18.75" customHeight="1">
      <c r="A612" s="271"/>
      <c r="B612" s="276"/>
      <c r="C612" s="276"/>
      <c r="D612" s="277"/>
      <c r="E612" s="274"/>
      <c r="F612" s="277"/>
      <c r="G612" s="274"/>
      <c r="H612" s="278"/>
      <c r="I612" s="271"/>
      <c r="J612" s="271"/>
      <c r="K612" s="271"/>
      <c r="L612" s="271"/>
      <c r="M612" s="271"/>
      <c r="N612" s="271"/>
      <c r="O612" s="271"/>
      <c r="P612" s="271"/>
      <c r="Q612" s="271"/>
    </row>
    <row r="613" spans="1:17" ht="18.75" customHeight="1">
      <c r="A613" s="271"/>
      <c r="B613" s="276"/>
      <c r="C613" s="276"/>
      <c r="D613" s="277"/>
      <c r="E613" s="274"/>
      <c r="F613" s="277"/>
      <c r="G613" s="274"/>
      <c r="H613" s="278"/>
      <c r="I613" s="271"/>
      <c r="J613" s="271"/>
      <c r="K613" s="271"/>
      <c r="L613" s="271"/>
      <c r="M613" s="271"/>
      <c r="N613" s="271"/>
      <c r="O613" s="271"/>
      <c r="P613" s="271"/>
      <c r="Q613" s="271"/>
    </row>
    <row r="614" spans="1:17" ht="18.75" customHeight="1">
      <c r="A614" s="271"/>
      <c r="B614" s="276"/>
      <c r="C614" s="276"/>
      <c r="D614" s="277"/>
      <c r="E614" s="274"/>
      <c r="F614" s="277"/>
      <c r="G614" s="274"/>
      <c r="H614" s="278"/>
      <c r="I614" s="271"/>
      <c r="J614" s="271"/>
      <c r="K614" s="271"/>
      <c r="L614" s="271"/>
      <c r="M614" s="271"/>
      <c r="N614" s="271"/>
      <c r="O614" s="271"/>
      <c r="P614" s="271"/>
      <c r="Q614" s="271"/>
    </row>
    <row r="615" spans="1:17" ht="18.75" customHeight="1">
      <c r="A615" s="271"/>
      <c r="B615" s="276"/>
      <c r="C615" s="276"/>
      <c r="D615" s="277"/>
      <c r="E615" s="274"/>
      <c r="F615" s="277"/>
      <c r="G615" s="274"/>
      <c r="H615" s="278"/>
      <c r="I615" s="271"/>
      <c r="J615" s="271"/>
      <c r="K615" s="271"/>
      <c r="L615" s="271"/>
      <c r="M615" s="271"/>
      <c r="N615" s="271"/>
      <c r="O615" s="271"/>
      <c r="P615" s="271"/>
      <c r="Q615" s="271"/>
    </row>
    <row r="616" spans="1:17" ht="18.75" customHeight="1">
      <c r="A616" s="271"/>
      <c r="B616" s="276"/>
      <c r="C616" s="276"/>
      <c r="D616" s="277"/>
      <c r="E616" s="274"/>
      <c r="F616" s="277"/>
      <c r="G616" s="274"/>
      <c r="H616" s="278"/>
      <c r="I616" s="271"/>
      <c r="J616" s="271"/>
      <c r="K616" s="271"/>
      <c r="L616" s="271"/>
      <c r="M616" s="271"/>
      <c r="N616" s="271"/>
      <c r="O616" s="271"/>
      <c r="P616" s="271"/>
      <c r="Q616" s="271"/>
    </row>
    <row r="617" spans="1:17" ht="18.75" customHeight="1">
      <c r="A617" s="271"/>
      <c r="B617" s="276"/>
      <c r="C617" s="276"/>
      <c r="D617" s="277"/>
      <c r="E617" s="274"/>
      <c r="F617" s="277"/>
      <c r="G617" s="274"/>
      <c r="H617" s="278"/>
      <c r="I617" s="271"/>
      <c r="J617" s="271"/>
      <c r="K617" s="271"/>
      <c r="L617" s="271"/>
      <c r="M617" s="271"/>
      <c r="N617" s="271"/>
      <c r="O617" s="271"/>
      <c r="P617" s="271"/>
      <c r="Q617" s="271"/>
    </row>
    <row r="618" spans="1:17" ht="18.75" customHeight="1">
      <c r="A618" s="271"/>
      <c r="B618" s="276"/>
      <c r="C618" s="276"/>
      <c r="D618" s="277"/>
      <c r="E618" s="274"/>
      <c r="F618" s="277"/>
      <c r="G618" s="274"/>
      <c r="H618" s="278"/>
      <c r="I618" s="271"/>
      <c r="J618" s="271"/>
      <c r="K618" s="271"/>
      <c r="L618" s="271"/>
      <c r="M618" s="271"/>
      <c r="N618" s="271"/>
      <c r="O618" s="271"/>
      <c r="P618" s="271"/>
      <c r="Q618" s="271"/>
    </row>
    <row r="619" spans="1:17" ht="18.75" customHeight="1">
      <c r="A619" s="271"/>
      <c r="B619" s="276"/>
      <c r="C619" s="276"/>
      <c r="D619" s="277"/>
      <c r="E619" s="274"/>
      <c r="F619" s="277"/>
      <c r="G619" s="274"/>
      <c r="H619" s="278"/>
      <c r="I619" s="271"/>
      <c r="J619" s="271"/>
      <c r="K619" s="271"/>
      <c r="L619" s="271"/>
      <c r="M619" s="271"/>
      <c r="N619" s="271"/>
      <c r="O619" s="271"/>
      <c r="P619" s="271"/>
      <c r="Q619" s="271"/>
    </row>
    <row r="620" spans="1:17" ht="18.75" customHeight="1">
      <c r="A620" s="271"/>
      <c r="B620" s="276"/>
      <c r="C620" s="276"/>
      <c r="D620" s="277"/>
      <c r="E620" s="274"/>
      <c r="F620" s="277"/>
      <c r="G620" s="274"/>
      <c r="H620" s="278"/>
      <c r="I620" s="271"/>
      <c r="J620" s="271"/>
      <c r="K620" s="271"/>
      <c r="L620" s="271"/>
      <c r="M620" s="271"/>
      <c r="N620" s="271"/>
      <c r="O620" s="271"/>
      <c r="P620" s="271"/>
      <c r="Q620" s="271"/>
    </row>
    <row r="621" spans="1:17" ht="18.75" customHeight="1">
      <c r="A621" s="271"/>
      <c r="B621" s="276"/>
      <c r="C621" s="276"/>
      <c r="D621" s="277"/>
      <c r="E621" s="274"/>
      <c r="F621" s="277"/>
      <c r="G621" s="274"/>
      <c r="H621" s="278"/>
      <c r="I621" s="271"/>
      <c r="J621" s="271"/>
      <c r="K621" s="271"/>
      <c r="L621" s="271"/>
      <c r="M621" s="271"/>
      <c r="N621" s="271"/>
      <c r="O621" s="271"/>
      <c r="P621" s="271"/>
      <c r="Q621" s="271"/>
    </row>
    <row r="622" spans="1:17" ht="18.75" customHeight="1">
      <c r="A622" s="271"/>
      <c r="B622" s="276"/>
      <c r="C622" s="276"/>
      <c r="D622" s="277"/>
      <c r="E622" s="274"/>
      <c r="F622" s="277"/>
      <c r="G622" s="274"/>
      <c r="H622" s="278"/>
      <c r="I622" s="271"/>
      <c r="J622" s="271"/>
      <c r="K622" s="271"/>
      <c r="L622" s="271"/>
      <c r="M622" s="271"/>
      <c r="N622" s="271"/>
      <c r="O622" s="271"/>
      <c r="P622" s="271"/>
      <c r="Q622" s="271"/>
    </row>
    <row r="623" spans="1:17" ht="18.75" customHeight="1">
      <c r="A623" s="271"/>
      <c r="B623" s="276"/>
      <c r="C623" s="276"/>
      <c r="D623" s="277"/>
      <c r="E623" s="274"/>
      <c r="F623" s="277"/>
      <c r="G623" s="274"/>
      <c r="H623" s="278"/>
      <c r="I623" s="271"/>
      <c r="J623" s="271"/>
      <c r="K623" s="271"/>
      <c r="L623" s="271"/>
      <c r="M623" s="271"/>
      <c r="N623" s="271"/>
      <c r="O623" s="271"/>
      <c r="P623" s="271"/>
      <c r="Q623" s="271"/>
    </row>
    <row r="624" spans="1:17" ht="18.75" customHeight="1">
      <c r="A624" s="271"/>
      <c r="B624" s="276"/>
      <c r="C624" s="276"/>
      <c r="D624" s="277"/>
      <c r="E624" s="274"/>
      <c r="F624" s="277"/>
      <c r="G624" s="274"/>
      <c r="H624" s="278"/>
      <c r="I624" s="271"/>
      <c r="J624" s="271"/>
      <c r="K624" s="271"/>
      <c r="L624" s="271"/>
      <c r="M624" s="271"/>
      <c r="N624" s="271"/>
      <c r="O624" s="271"/>
      <c r="P624" s="271"/>
      <c r="Q624" s="271"/>
    </row>
    <row r="625" spans="1:17" ht="18.75" customHeight="1">
      <c r="A625" s="271"/>
      <c r="B625" s="276"/>
      <c r="C625" s="276"/>
      <c r="D625" s="277"/>
      <c r="E625" s="274"/>
      <c r="F625" s="277"/>
      <c r="G625" s="274"/>
      <c r="H625" s="278"/>
      <c r="I625" s="271"/>
      <c r="J625" s="271"/>
      <c r="K625" s="271"/>
      <c r="L625" s="271"/>
      <c r="M625" s="271"/>
      <c r="N625" s="271"/>
      <c r="O625" s="271"/>
      <c r="P625" s="271"/>
      <c r="Q625" s="271"/>
    </row>
    <row r="626" spans="1:17" ht="18.75" customHeight="1">
      <c r="A626" s="271"/>
      <c r="B626" s="276"/>
      <c r="C626" s="276"/>
      <c r="D626" s="277"/>
      <c r="E626" s="274"/>
      <c r="F626" s="277"/>
      <c r="G626" s="274"/>
      <c r="H626" s="278"/>
      <c r="I626" s="271"/>
      <c r="J626" s="271"/>
      <c r="K626" s="271"/>
      <c r="L626" s="271"/>
      <c r="M626" s="271"/>
      <c r="N626" s="271"/>
      <c r="O626" s="271"/>
      <c r="P626" s="271"/>
      <c r="Q626" s="271"/>
    </row>
    <row r="627" spans="1:17" ht="18.75" customHeight="1">
      <c r="A627" s="271"/>
      <c r="B627" s="276"/>
      <c r="C627" s="276"/>
      <c r="D627" s="277"/>
      <c r="E627" s="274"/>
      <c r="F627" s="277"/>
      <c r="G627" s="274"/>
      <c r="H627" s="278"/>
      <c r="I627" s="271"/>
      <c r="J627" s="271"/>
      <c r="K627" s="271"/>
      <c r="L627" s="271"/>
      <c r="M627" s="271"/>
      <c r="N627" s="271"/>
      <c r="O627" s="271"/>
      <c r="P627" s="271"/>
      <c r="Q627" s="271"/>
    </row>
    <row r="628" spans="1:17" ht="18.75" customHeight="1">
      <c r="A628" s="271"/>
      <c r="B628" s="276"/>
      <c r="C628" s="276"/>
      <c r="D628" s="277"/>
      <c r="E628" s="274"/>
      <c r="F628" s="277"/>
      <c r="G628" s="274"/>
      <c r="H628" s="278"/>
      <c r="I628" s="271"/>
      <c r="J628" s="271"/>
      <c r="K628" s="271"/>
      <c r="L628" s="271"/>
      <c r="M628" s="271"/>
      <c r="N628" s="271"/>
      <c r="O628" s="271"/>
      <c r="P628" s="271"/>
      <c r="Q628" s="271"/>
    </row>
    <row r="629" spans="1:17" ht="18.75" customHeight="1">
      <c r="A629" s="271"/>
      <c r="B629" s="276"/>
      <c r="C629" s="276"/>
      <c r="D629" s="277"/>
      <c r="E629" s="274"/>
      <c r="F629" s="277"/>
      <c r="G629" s="274"/>
      <c r="H629" s="278"/>
      <c r="I629" s="271"/>
      <c r="J629" s="271"/>
      <c r="K629" s="271"/>
      <c r="L629" s="271"/>
      <c r="M629" s="271"/>
      <c r="N629" s="271"/>
      <c r="O629" s="271"/>
      <c r="P629" s="271"/>
      <c r="Q629" s="271"/>
    </row>
    <row r="630" spans="1:17" ht="18.75" customHeight="1">
      <c r="A630" s="271"/>
      <c r="B630" s="276"/>
      <c r="C630" s="276"/>
      <c r="D630" s="277"/>
      <c r="E630" s="274"/>
      <c r="F630" s="277"/>
      <c r="G630" s="274"/>
      <c r="H630" s="278"/>
      <c r="I630" s="271"/>
      <c r="J630" s="271"/>
      <c r="K630" s="271"/>
      <c r="L630" s="271"/>
      <c r="M630" s="271"/>
      <c r="N630" s="271"/>
      <c r="O630" s="271"/>
      <c r="P630" s="271"/>
      <c r="Q630" s="271"/>
    </row>
    <row r="631" spans="1:17" ht="18.75" customHeight="1">
      <c r="A631" s="271"/>
      <c r="B631" s="276"/>
      <c r="C631" s="276"/>
      <c r="D631" s="277"/>
      <c r="E631" s="274"/>
      <c r="F631" s="277"/>
      <c r="G631" s="274"/>
      <c r="H631" s="278"/>
      <c r="I631" s="271"/>
      <c r="J631" s="271"/>
      <c r="K631" s="271"/>
      <c r="L631" s="271"/>
      <c r="M631" s="271"/>
      <c r="N631" s="271"/>
      <c r="O631" s="271"/>
      <c r="P631" s="271"/>
      <c r="Q631" s="271"/>
    </row>
    <row r="632" spans="1:17" ht="18.75" customHeight="1">
      <c r="A632" s="271"/>
      <c r="B632" s="276"/>
      <c r="C632" s="276"/>
      <c r="D632" s="277"/>
      <c r="E632" s="274"/>
      <c r="F632" s="277"/>
      <c r="G632" s="274"/>
      <c r="H632" s="278"/>
      <c r="I632" s="271"/>
      <c r="J632" s="271"/>
      <c r="K632" s="271"/>
      <c r="L632" s="271"/>
      <c r="M632" s="271"/>
      <c r="N632" s="271"/>
      <c r="O632" s="271"/>
      <c r="P632" s="271"/>
      <c r="Q632" s="271"/>
    </row>
    <row r="633" spans="1:17" ht="18.75" customHeight="1">
      <c r="A633" s="271"/>
      <c r="B633" s="276"/>
      <c r="C633" s="276"/>
      <c r="D633" s="277"/>
      <c r="E633" s="274"/>
      <c r="F633" s="277"/>
      <c r="G633" s="274"/>
      <c r="H633" s="278"/>
      <c r="I633" s="271"/>
      <c r="J633" s="271"/>
      <c r="K633" s="271"/>
      <c r="L633" s="271"/>
      <c r="M633" s="271"/>
      <c r="N633" s="271"/>
      <c r="O633" s="271"/>
      <c r="P633" s="271"/>
      <c r="Q633" s="271"/>
    </row>
    <row r="634" spans="1:17" ht="18.75" customHeight="1">
      <c r="A634" s="271"/>
      <c r="B634" s="276"/>
      <c r="C634" s="276"/>
      <c r="D634" s="277"/>
      <c r="E634" s="274"/>
      <c r="F634" s="277"/>
      <c r="G634" s="274"/>
      <c r="H634" s="278"/>
      <c r="I634" s="271"/>
      <c r="J634" s="271"/>
      <c r="K634" s="271"/>
      <c r="L634" s="271"/>
      <c r="M634" s="271"/>
      <c r="N634" s="271"/>
      <c r="O634" s="271"/>
      <c r="P634" s="271"/>
      <c r="Q634" s="271"/>
    </row>
    <row r="635" spans="1:17" ht="18.75" customHeight="1">
      <c r="A635" s="271"/>
      <c r="B635" s="276"/>
      <c r="C635" s="276"/>
      <c r="D635" s="277"/>
      <c r="E635" s="274"/>
      <c r="F635" s="277"/>
      <c r="G635" s="274"/>
      <c r="H635" s="278"/>
      <c r="I635" s="271"/>
      <c r="J635" s="271"/>
      <c r="K635" s="271"/>
      <c r="L635" s="271"/>
      <c r="M635" s="271"/>
      <c r="N635" s="271"/>
      <c r="O635" s="271"/>
      <c r="P635" s="271"/>
      <c r="Q635" s="271"/>
    </row>
    <row r="636" spans="1:17" ht="18.75" customHeight="1">
      <c r="A636" s="271"/>
      <c r="B636" s="276"/>
      <c r="C636" s="276"/>
      <c r="D636" s="277"/>
      <c r="E636" s="274"/>
      <c r="F636" s="277"/>
      <c r="G636" s="274"/>
      <c r="H636" s="278"/>
      <c r="I636" s="271"/>
      <c r="J636" s="271"/>
      <c r="K636" s="271"/>
      <c r="L636" s="271"/>
      <c r="M636" s="271"/>
      <c r="N636" s="271"/>
      <c r="O636" s="271"/>
      <c r="P636" s="271"/>
      <c r="Q636" s="271"/>
    </row>
    <row r="637" spans="1:17" ht="18.75" customHeight="1">
      <c r="A637" s="271"/>
      <c r="B637" s="276"/>
      <c r="C637" s="276"/>
      <c r="D637" s="277"/>
      <c r="E637" s="274"/>
      <c r="F637" s="277"/>
      <c r="G637" s="274"/>
      <c r="H637" s="278"/>
      <c r="I637" s="271"/>
      <c r="J637" s="271"/>
      <c r="K637" s="271"/>
      <c r="L637" s="271"/>
      <c r="M637" s="271"/>
      <c r="N637" s="271"/>
      <c r="O637" s="271"/>
      <c r="P637" s="271"/>
      <c r="Q637" s="271"/>
    </row>
    <row r="638" spans="1:17" ht="18.75" customHeight="1">
      <c r="A638" s="271"/>
      <c r="B638" s="276"/>
      <c r="C638" s="276"/>
      <c r="D638" s="277"/>
      <c r="E638" s="274"/>
      <c r="F638" s="277"/>
      <c r="G638" s="274"/>
      <c r="H638" s="278"/>
      <c r="I638" s="271"/>
      <c r="J638" s="271"/>
      <c r="K638" s="271"/>
      <c r="L638" s="271"/>
      <c r="M638" s="271"/>
      <c r="N638" s="271"/>
      <c r="O638" s="271"/>
      <c r="P638" s="271"/>
      <c r="Q638" s="271"/>
    </row>
    <row r="639" spans="1:17" ht="18.75" customHeight="1">
      <c r="A639" s="271"/>
      <c r="B639" s="276"/>
      <c r="C639" s="276"/>
      <c r="D639" s="277"/>
      <c r="E639" s="274"/>
      <c r="F639" s="277"/>
      <c r="G639" s="274"/>
      <c r="H639" s="278"/>
      <c r="I639" s="271"/>
      <c r="J639" s="271"/>
      <c r="K639" s="271"/>
      <c r="L639" s="271"/>
      <c r="M639" s="271"/>
      <c r="N639" s="271"/>
      <c r="O639" s="271"/>
      <c r="P639" s="271"/>
      <c r="Q639" s="271"/>
    </row>
    <row r="640" spans="1:17" ht="18.75" customHeight="1">
      <c r="A640" s="271"/>
      <c r="B640" s="276"/>
      <c r="C640" s="276"/>
      <c r="D640" s="277"/>
      <c r="E640" s="274"/>
      <c r="F640" s="277"/>
      <c r="G640" s="274"/>
      <c r="H640" s="278"/>
      <c r="I640" s="271"/>
      <c r="J640" s="271"/>
      <c r="K640" s="271"/>
      <c r="L640" s="271"/>
      <c r="M640" s="271"/>
      <c r="N640" s="271"/>
      <c r="O640" s="271"/>
      <c r="P640" s="271"/>
      <c r="Q640" s="271"/>
    </row>
    <row r="641" spans="1:17" ht="18.75" customHeight="1">
      <c r="A641" s="271"/>
      <c r="B641" s="276"/>
      <c r="C641" s="276"/>
      <c r="D641" s="277"/>
      <c r="E641" s="274"/>
      <c r="F641" s="277"/>
      <c r="G641" s="274"/>
      <c r="H641" s="278"/>
      <c r="I641" s="271"/>
      <c r="J641" s="271"/>
      <c r="K641" s="271"/>
      <c r="L641" s="271"/>
      <c r="M641" s="271"/>
      <c r="N641" s="271"/>
      <c r="O641" s="271"/>
      <c r="P641" s="271"/>
      <c r="Q641" s="271"/>
    </row>
    <row r="642" spans="1:17" ht="18.75" customHeight="1">
      <c r="A642" s="271"/>
      <c r="B642" s="276"/>
      <c r="C642" s="276"/>
      <c r="D642" s="277"/>
      <c r="E642" s="274"/>
      <c r="F642" s="277"/>
      <c r="G642" s="274"/>
      <c r="H642" s="278"/>
      <c r="I642" s="271"/>
      <c r="J642" s="271"/>
      <c r="K642" s="271"/>
      <c r="L642" s="271"/>
      <c r="M642" s="271"/>
      <c r="N642" s="271"/>
      <c r="O642" s="271"/>
      <c r="P642" s="271"/>
      <c r="Q642" s="271"/>
    </row>
    <row r="643" spans="1:17" ht="18.75" customHeight="1">
      <c r="A643" s="271"/>
      <c r="B643" s="276"/>
      <c r="C643" s="276"/>
      <c r="D643" s="277"/>
      <c r="E643" s="274"/>
      <c r="F643" s="277"/>
      <c r="G643" s="274"/>
      <c r="H643" s="278"/>
      <c r="I643" s="271"/>
      <c r="J643" s="271"/>
      <c r="K643" s="271"/>
      <c r="L643" s="271"/>
      <c r="M643" s="271"/>
      <c r="N643" s="271"/>
      <c r="O643" s="271"/>
      <c r="P643" s="271"/>
      <c r="Q643" s="271"/>
    </row>
    <row r="644" spans="1:17" ht="18.75" customHeight="1">
      <c r="A644" s="271"/>
      <c r="B644" s="276"/>
      <c r="C644" s="276"/>
      <c r="D644" s="277"/>
      <c r="E644" s="274"/>
      <c r="F644" s="277"/>
      <c r="G644" s="274"/>
      <c r="H644" s="278"/>
      <c r="I644" s="271"/>
      <c r="J644" s="271"/>
      <c r="K644" s="271"/>
      <c r="L644" s="271"/>
      <c r="M644" s="271"/>
      <c r="N644" s="271"/>
      <c r="O644" s="271"/>
      <c r="P644" s="271"/>
      <c r="Q644" s="271"/>
    </row>
    <row r="645" spans="1:17" ht="18.75" customHeight="1">
      <c r="A645" s="271"/>
      <c r="B645" s="276"/>
      <c r="C645" s="276"/>
      <c r="D645" s="277"/>
      <c r="E645" s="274"/>
      <c r="F645" s="277"/>
      <c r="G645" s="274"/>
      <c r="H645" s="278"/>
      <c r="I645" s="271"/>
      <c r="J645" s="271"/>
      <c r="K645" s="271"/>
      <c r="L645" s="271"/>
      <c r="M645" s="271"/>
      <c r="N645" s="271"/>
      <c r="O645" s="271"/>
      <c r="P645" s="271"/>
      <c r="Q645" s="271"/>
    </row>
    <row r="646" spans="1:17" ht="18.75" customHeight="1">
      <c r="A646" s="271"/>
      <c r="B646" s="276"/>
      <c r="C646" s="276"/>
      <c r="D646" s="277"/>
      <c r="E646" s="274"/>
      <c r="F646" s="277"/>
      <c r="G646" s="274"/>
      <c r="H646" s="278"/>
      <c r="I646" s="271"/>
      <c r="J646" s="271"/>
      <c r="K646" s="271"/>
      <c r="L646" s="271"/>
      <c r="M646" s="271"/>
      <c r="N646" s="271"/>
      <c r="O646" s="271"/>
      <c r="P646" s="271"/>
      <c r="Q646" s="271"/>
    </row>
    <row r="647" spans="1:17" ht="18.75" customHeight="1">
      <c r="A647" s="271"/>
      <c r="B647" s="276"/>
      <c r="C647" s="276"/>
      <c r="D647" s="277"/>
      <c r="E647" s="274"/>
      <c r="F647" s="277"/>
      <c r="G647" s="274"/>
      <c r="H647" s="278"/>
      <c r="I647" s="271"/>
      <c r="J647" s="271"/>
      <c r="K647" s="271"/>
      <c r="L647" s="271"/>
      <c r="M647" s="271"/>
      <c r="N647" s="271"/>
      <c r="O647" s="271"/>
      <c r="P647" s="271"/>
      <c r="Q647" s="271"/>
    </row>
    <row r="648" spans="1:17" ht="18.75" customHeight="1">
      <c r="A648" s="271"/>
      <c r="B648" s="276"/>
      <c r="C648" s="276"/>
      <c r="D648" s="277"/>
      <c r="E648" s="274"/>
      <c r="F648" s="277"/>
      <c r="G648" s="274"/>
      <c r="H648" s="278"/>
      <c r="I648" s="271"/>
      <c r="J648" s="271"/>
      <c r="K648" s="271"/>
      <c r="L648" s="271"/>
      <c r="M648" s="271"/>
      <c r="N648" s="271"/>
      <c r="O648" s="271"/>
      <c r="P648" s="271"/>
      <c r="Q648" s="271"/>
    </row>
    <row r="649" spans="1:17" ht="18.75" customHeight="1">
      <c r="A649" s="271"/>
      <c r="B649" s="276"/>
      <c r="C649" s="276"/>
      <c r="D649" s="277"/>
      <c r="E649" s="274"/>
      <c r="F649" s="277"/>
      <c r="G649" s="274"/>
      <c r="H649" s="278"/>
      <c r="I649" s="271"/>
      <c r="J649" s="271"/>
      <c r="K649" s="271"/>
      <c r="L649" s="271"/>
      <c r="M649" s="271"/>
      <c r="N649" s="271"/>
      <c r="O649" s="271"/>
      <c r="P649" s="271"/>
      <c r="Q649" s="271"/>
    </row>
    <row r="650" spans="1:17" ht="18.75" customHeight="1">
      <c r="A650" s="271"/>
      <c r="B650" s="276"/>
      <c r="C650" s="276"/>
      <c r="D650" s="277"/>
      <c r="E650" s="274"/>
      <c r="F650" s="277"/>
      <c r="G650" s="274"/>
      <c r="H650" s="278"/>
      <c r="I650" s="271"/>
      <c r="J650" s="271"/>
      <c r="K650" s="271"/>
      <c r="L650" s="271"/>
      <c r="M650" s="271"/>
      <c r="N650" s="271"/>
      <c r="O650" s="271"/>
      <c r="P650" s="271"/>
      <c r="Q650" s="271"/>
    </row>
    <row r="651" spans="1:17" ht="18.75" customHeight="1">
      <c r="A651" s="271"/>
      <c r="B651" s="276"/>
      <c r="C651" s="276"/>
      <c r="D651" s="277"/>
      <c r="E651" s="274"/>
      <c r="F651" s="277"/>
      <c r="G651" s="274"/>
      <c r="H651" s="278"/>
      <c r="I651" s="271"/>
      <c r="J651" s="271"/>
      <c r="K651" s="271"/>
      <c r="L651" s="271"/>
      <c r="M651" s="271"/>
      <c r="N651" s="271"/>
      <c r="O651" s="271"/>
      <c r="P651" s="271"/>
      <c r="Q651" s="271"/>
    </row>
    <row r="652" spans="1:17" ht="18.75" customHeight="1">
      <c r="A652" s="271"/>
      <c r="B652" s="276"/>
      <c r="C652" s="276"/>
      <c r="D652" s="277"/>
      <c r="E652" s="274"/>
      <c r="F652" s="277"/>
      <c r="G652" s="274"/>
      <c r="H652" s="278"/>
      <c r="I652" s="271"/>
      <c r="J652" s="271"/>
      <c r="K652" s="271"/>
      <c r="L652" s="271"/>
      <c r="M652" s="271"/>
      <c r="N652" s="271"/>
      <c r="O652" s="271"/>
      <c r="P652" s="271"/>
      <c r="Q652" s="271"/>
    </row>
    <row r="653" spans="1:17" ht="18.75" customHeight="1">
      <c r="A653" s="271"/>
      <c r="B653" s="276"/>
      <c r="C653" s="276"/>
      <c r="D653" s="277"/>
      <c r="E653" s="274"/>
      <c r="F653" s="277"/>
      <c r="G653" s="274"/>
      <c r="H653" s="278"/>
      <c r="I653" s="271"/>
      <c r="J653" s="271"/>
      <c r="K653" s="271"/>
      <c r="L653" s="271"/>
      <c r="M653" s="271"/>
      <c r="N653" s="271"/>
      <c r="O653" s="271"/>
      <c r="P653" s="271"/>
      <c r="Q653" s="271"/>
    </row>
    <row r="654" spans="1:17" ht="18.75" customHeight="1">
      <c r="A654" s="271"/>
      <c r="B654" s="276"/>
      <c r="C654" s="276"/>
      <c r="D654" s="277"/>
      <c r="E654" s="274"/>
      <c r="F654" s="277"/>
      <c r="G654" s="274"/>
      <c r="H654" s="278"/>
      <c r="I654" s="271"/>
      <c r="J654" s="271"/>
      <c r="K654" s="271"/>
      <c r="L654" s="271"/>
      <c r="M654" s="271"/>
      <c r="N654" s="271"/>
      <c r="O654" s="271"/>
      <c r="P654" s="271"/>
      <c r="Q654" s="271"/>
    </row>
    <row r="655" spans="1:17" ht="18.75" customHeight="1">
      <c r="A655" s="271"/>
      <c r="B655" s="276"/>
      <c r="C655" s="276"/>
      <c r="D655" s="277"/>
      <c r="E655" s="274"/>
      <c r="F655" s="277"/>
      <c r="G655" s="274"/>
      <c r="H655" s="278"/>
      <c r="I655" s="271"/>
      <c r="J655" s="271"/>
      <c r="K655" s="271"/>
      <c r="L655" s="271"/>
      <c r="M655" s="271"/>
      <c r="N655" s="271"/>
      <c r="O655" s="271"/>
      <c r="P655" s="271"/>
      <c r="Q655" s="271"/>
    </row>
    <row r="656" spans="1:17" ht="18.75" customHeight="1">
      <c r="A656" s="271"/>
      <c r="B656" s="276"/>
      <c r="C656" s="276"/>
      <c r="D656" s="277"/>
      <c r="E656" s="274"/>
      <c r="F656" s="277"/>
      <c r="G656" s="274"/>
      <c r="H656" s="278"/>
      <c r="I656" s="271"/>
      <c r="J656" s="271"/>
      <c r="K656" s="271"/>
      <c r="L656" s="271"/>
      <c r="M656" s="271"/>
      <c r="N656" s="271"/>
      <c r="O656" s="271"/>
      <c r="P656" s="271"/>
      <c r="Q656" s="271"/>
    </row>
    <row r="657" spans="1:17" ht="18.75" customHeight="1">
      <c r="A657" s="271"/>
      <c r="B657" s="276"/>
      <c r="C657" s="276"/>
      <c r="D657" s="277"/>
      <c r="E657" s="274"/>
      <c r="F657" s="277"/>
      <c r="G657" s="274"/>
      <c r="H657" s="278"/>
      <c r="I657" s="271"/>
      <c r="J657" s="271"/>
      <c r="K657" s="271"/>
      <c r="L657" s="271"/>
      <c r="M657" s="271"/>
      <c r="N657" s="271"/>
      <c r="O657" s="271"/>
      <c r="P657" s="271"/>
      <c r="Q657" s="271"/>
    </row>
    <row r="658" spans="1:17" ht="18.75" customHeight="1">
      <c r="A658" s="271"/>
      <c r="B658" s="276"/>
      <c r="C658" s="276"/>
      <c r="D658" s="277"/>
      <c r="E658" s="274"/>
      <c r="F658" s="277"/>
      <c r="G658" s="274"/>
      <c r="H658" s="278"/>
      <c r="I658" s="271"/>
      <c r="J658" s="271"/>
      <c r="K658" s="271"/>
      <c r="L658" s="271"/>
      <c r="M658" s="271"/>
      <c r="N658" s="271"/>
      <c r="O658" s="271"/>
      <c r="P658" s="271"/>
      <c r="Q658" s="271"/>
    </row>
    <row r="659" spans="1:17" ht="18.75" customHeight="1">
      <c r="A659" s="271"/>
      <c r="B659" s="276"/>
      <c r="C659" s="276"/>
      <c r="D659" s="277"/>
      <c r="E659" s="274"/>
      <c r="F659" s="277"/>
      <c r="G659" s="274"/>
      <c r="H659" s="278"/>
      <c r="I659" s="271"/>
      <c r="J659" s="271"/>
      <c r="K659" s="271"/>
      <c r="L659" s="271"/>
      <c r="M659" s="271"/>
      <c r="N659" s="271"/>
      <c r="O659" s="271"/>
      <c r="P659" s="271"/>
      <c r="Q659" s="271"/>
    </row>
    <row r="660" spans="1:17" ht="18.75" customHeight="1">
      <c r="A660" s="271"/>
      <c r="B660" s="276"/>
      <c r="C660" s="276"/>
      <c r="D660" s="277"/>
      <c r="E660" s="274"/>
      <c r="F660" s="277"/>
      <c r="G660" s="274"/>
      <c r="H660" s="278"/>
      <c r="I660" s="271"/>
      <c r="J660" s="271"/>
      <c r="K660" s="271"/>
      <c r="L660" s="271"/>
      <c r="M660" s="271"/>
      <c r="N660" s="271"/>
      <c r="O660" s="271"/>
      <c r="P660" s="271"/>
      <c r="Q660" s="271"/>
    </row>
    <row r="661" spans="1:17" ht="18.75" customHeight="1">
      <c r="A661" s="271"/>
      <c r="B661" s="276"/>
      <c r="C661" s="276"/>
      <c r="D661" s="277"/>
      <c r="E661" s="274"/>
      <c r="F661" s="277"/>
      <c r="G661" s="274"/>
      <c r="H661" s="278"/>
      <c r="I661" s="271"/>
      <c r="J661" s="271"/>
      <c r="K661" s="271"/>
      <c r="L661" s="271"/>
      <c r="M661" s="271"/>
      <c r="N661" s="271"/>
      <c r="O661" s="271"/>
      <c r="P661" s="271"/>
      <c r="Q661" s="271"/>
    </row>
    <row r="662" spans="1:17" ht="18.75" customHeight="1">
      <c r="A662" s="271"/>
      <c r="B662" s="276"/>
      <c r="C662" s="276"/>
      <c r="D662" s="277"/>
      <c r="E662" s="274"/>
      <c r="F662" s="277"/>
      <c r="G662" s="274"/>
      <c r="H662" s="278"/>
      <c r="I662" s="271"/>
      <c r="J662" s="271"/>
      <c r="K662" s="271"/>
      <c r="L662" s="271"/>
      <c r="M662" s="271"/>
      <c r="N662" s="271"/>
      <c r="O662" s="271"/>
      <c r="P662" s="271"/>
      <c r="Q662" s="271"/>
    </row>
    <row r="663" spans="1:17" ht="18.75" customHeight="1">
      <c r="A663" s="271"/>
      <c r="B663" s="276"/>
      <c r="C663" s="276"/>
      <c r="D663" s="277"/>
      <c r="E663" s="274"/>
      <c r="F663" s="277"/>
      <c r="G663" s="274"/>
      <c r="H663" s="278"/>
      <c r="I663" s="271"/>
      <c r="J663" s="271"/>
      <c r="K663" s="271"/>
      <c r="L663" s="271"/>
      <c r="M663" s="271"/>
      <c r="N663" s="271"/>
      <c r="O663" s="271"/>
      <c r="P663" s="271"/>
      <c r="Q663" s="271"/>
    </row>
    <row r="664" spans="1:17" ht="18.75" customHeight="1">
      <c r="A664" s="271"/>
      <c r="B664" s="276"/>
      <c r="C664" s="276"/>
      <c r="D664" s="277"/>
      <c r="E664" s="274"/>
      <c r="F664" s="277"/>
      <c r="G664" s="274"/>
      <c r="H664" s="278"/>
      <c r="I664" s="271"/>
      <c r="J664" s="271"/>
      <c r="K664" s="271"/>
      <c r="L664" s="271"/>
      <c r="M664" s="271"/>
      <c r="N664" s="271"/>
      <c r="O664" s="271"/>
      <c r="P664" s="271"/>
      <c r="Q664" s="271"/>
    </row>
    <row r="665" spans="1:17" ht="18.75" customHeight="1">
      <c r="A665" s="271"/>
      <c r="B665" s="276"/>
      <c r="C665" s="276"/>
      <c r="D665" s="277"/>
      <c r="E665" s="274"/>
      <c r="F665" s="277"/>
      <c r="G665" s="274"/>
      <c r="H665" s="278"/>
      <c r="I665" s="271"/>
      <c r="J665" s="271"/>
      <c r="K665" s="271"/>
      <c r="L665" s="271"/>
      <c r="M665" s="271"/>
      <c r="N665" s="271"/>
      <c r="O665" s="271"/>
      <c r="P665" s="271"/>
      <c r="Q665" s="271"/>
    </row>
    <row r="666" spans="1:17" ht="18.75" customHeight="1">
      <c r="A666" s="271"/>
      <c r="B666" s="276"/>
      <c r="C666" s="276"/>
      <c r="D666" s="277"/>
      <c r="E666" s="274"/>
      <c r="F666" s="277"/>
      <c r="G666" s="274"/>
      <c r="H666" s="278"/>
      <c r="I666" s="271"/>
      <c r="J666" s="271"/>
      <c r="K666" s="271"/>
      <c r="L666" s="271"/>
      <c r="M666" s="271"/>
      <c r="N666" s="271"/>
      <c r="O666" s="271"/>
      <c r="P666" s="271"/>
      <c r="Q666" s="271"/>
    </row>
    <row r="667" spans="1:17" ht="18.75" customHeight="1">
      <c r="A667" s="271"/>
      <c r="B667" s="276"/>
      <c r="C667" s="276"/>
      <c r="D667" s="277"/>
      <c r="E667" s="274"/>
      <c r="F667" s="277"/>
      <c r="G667" s="274"/>
      <c r="H667" s="278"/>
      <c r="I667" s="271"/>
      <c r="J667" s="271"/>
      <c r="K667" s="271"/>
      <c r="L667" s="271"/>
      <c r="M667" s="271"/>
      <c r="N667" s="271"/>
      <c r="O667" s="271"/>
      <c r="P667" s="271"/>
      <c r="Q667" s="271"/>
    </row>
    <row r="668" spans="1:17" ht="18.75" customHeight="1">
      <c r="A668" s="271"/>
      <c r="B668" s="276"/>
      <c r="C668" s="276"/>
      <c r="D668" s="277"/>
      <c r="E668" s="274"/>
      <c r="F668" s="277"/>
      <c r="G668" s="274"/>
      <c r="H668" s="278"/>
      <c r="I668" s="271"/>
      <c r="J668" s="271"/>
      <c r="K668" s="271"/>
      <c r="L668" s="271"/>
      <c r="M668" s="271"/>
      <c r="N668" s="271"/>
      <c r="O668" s="271"/>
      <c r="P668" s="271"/>
      <c r="Q668" s="271"/>
    </row>
    <row r="669" spans="1:17" ht="18.75" customHeight="1">
      <c r="A669" s="271"/>
      <c r="B669" s="276"/>
      <c r="C669" s="276"/>
      <c r="D669" s="277"/>
      <c r="E669" s="274"/>
      <c r="F669" s="277"/>
      <c r="G669" s="274"/>
      <c r="H669" s="278"/>
      <c r="I669" s="271"/>
      <c r="J669" s="271"/>
      <c r="K669" s="271"/>
      <c r="L669" s="271"/>
      <c r="M669" s="271"/>
      <c r="N669" s="271"/>
      <c r="O669" s="271"/>
      <c r="P669" s="271"/>
      <c r="Q669" s="271"/>
    </row>
    <row r="670" spans="1:17" ht="18.75" customHeight="1">
      <c r="A670" s="271"/>
      <c r="B670" s="276"/>
      <c r="C670" s="276"/>
      <c r="D670" s="277"/>
      <c r="E670" s="274"/>
      <c r="F670" s="277"/>
      <c r="G670" s="274"/>
      <c r="H670" s="278"/>
      <c r="I670" s="271"/>
      <c r="J670" s="271"/>
      <c r="K670" s="271"/>
      <c r="L670" s="271"/>
      <c r="M670" s="271"/>
      <c r="N670" s="271"/>
      <c r="O670" s="271"/>
      <c r="P670" s="271"/>
      <c r="Q670" s="271"/>
    </row>
    <row r="671" spans="1:17" ht="18.75" customHeight="1">
      <c r="A671" s="271"/>
      <c r="B671" s="276"/>
      <c r="C671" s="276"/>
      <c r="D671" s="277"/>
      <c r="E671" s="274"/>
      <c r="F671" s="277"/>
      <c r="G671" s="274"/>
      <c r="H671" s="278"/>
      <c r="I671" s="271"/>
      <c r="J671" s="271"/>
      <c r="K671" s="271"/>
      <c r="L671" s="271"/>
      <c r="M671" s="271"/>
      <c r="N671" s="271"/>
      <c r="O671" s="271"/>
      <c r="P671" s="271"/>
      <c r="Q671" s="271"/>
    </row>
    <row r="672" spans="1:17" ht="18.75" customHeight="1">
      <c r="A672" s="271"/>
      <c r="B672" s="276"/>
      <c r="C672" s="276"/>
      <c r="D672" s="277"/>
      <c r="E672" s="274"/>
      <c r="F672" s="277"/>
      <c r="G672" s="274"/>
      <c r="H672" s="278"/>
      <c r="I672" s="271"/>
      <c r="J672" s="271"/>
      <c r="K672" s="271"/>
      <c r="L672" s="271"/>
      <c r="M672" s="271"/>
      <c r="N672" s="271"/>
      <c r="O672" s="271"/>
      <c r="P672" s="271"/>
      <c r="Q672" s="271"/>
    </row>
    <row r="673" spans="1:17" ht="18.75" customHeight="1">
      <c r="A673" s="271"/>
      <c r="B673" s="276"/>
      <c r="C673" s="276"/>
      <c r="D673" s="277"/>
      <c r="E673" s="274"/>
      <c r="F673" s="277"/>
      <c r="G673" s="274"/>
      <c r="H673" s="278"/>
      <c r="I673" s="271"/>
      <c r="J673" s="271"/>
      <c r="K673" s="271"/>
      <c r="L673" s="271"/>
      <c r="M673" s="271"/>
      <c r="N673" s="271"/>
      <c r="O673" s="271"/>
      <c r="P673" s="271"/>
      <c r="Q673" s="271"/>
    </row>
    <row r="674" spans="1:17" ht="18.75" customHeight="1">
      <c r="A674" s="271"/>
      <c r="B674" s="276"/>
      <c r="C674" s="276"/>
      <c r="D674" s="277"/>
      <c r="E674" s="274"/>
      <c r="F674" s="277"/>
      <c r="G674" s="274"/>
      <c r="H674" s="278"/>
      <c r="I674" s="271"/>
      <c r="J674" s="271"/>
      <c r="K674" s="271"/>
      <c r="L674" s="271"/>
      <c r="M674" s="271"/>
      <c r="N674" s="271"/>
      <c r="O674" s="271"/>
      <c r="P674" s="271"/>
      <c r="Q674" s="271"/>
    </row>
    <row r="675" spans="1:17" ht="18.75" customHeight="1">
      <c r="A675" s="271"/>
      <c r="B675" s="276"/>
      <c r="C675" s="276"/>
      <c r="D675" s="277"/>
      <c r="E675" s="274"/>
      <c r="F675" s="277"/>
      <c r="G675" s="274"/>
      <c r="H675" s="278"/>
      <c r="I675" s="271"/>
      <c r="J675" s="271"/>
      <c r="K675" s="271"/>
      <c r="L675" s="271"/>
      <c r="M675" s="271"/>
      <c r="N675" s="271"/>
      <c r="O675" s="271"/>
      <c r="P675" s="271"/>
      <c r="Q675" s="271"/>
    </row>
    <row r="676" spans="1:17" ht="18.75" customHeight="1">
      <c r="A676" s="271"/>
      <c r="B676" s="276"/>
      <c r="C676" s="276"/>
      <c r="D676" s="277"/>
      <c r="E676" s="274"/>
      <c r="F676" s="277"/>
      <c r="G676" s="274"/>
      <c r="H676" s="278"/>
      <c r="I676" s="271"/>
      <c r="J676" s="271"/>
      <c r="K676" s="271"/>
      <c r="L676" s="271"/>
      <c r="M676" s="271"/>
      <c r="N676" s="271"/>
      <c r="O676" s="271"/>
      <c r="P676" s="271"/>
      <c r="Q676" s="271"/>
    </row>
    <row r="677" spans="1:17" ht="18.75" customHeight="1">
      <c r="A677" s="271"/>
      <c r="B677" s="276"/>
      <c r="C677" s="276"/>
      <c r="D677" s="277"/>
      <c r="E677" s="274"/>
      <c r="F677" s="277"/>
      <c r="G677" s="274"/>
      <c r="H677" s="278"/>
      <c r="I677" s="271"/>
      <c r="J677" s="271"/>
      <c r="K677" s="271"/>
      <c r="L677" s="271"/>
      <c r="M677" s="271"/>
      <c r="N677" s="271"/>
      <c r="O677" s="271"/>
      <c r="P677" s="271"/>
      <c r="Q677" s="271"/>
    </row>
    <row r="678" spans="1:17" ht="18.75" customHeight="1">
      <c r="A678" s="271"/>
      <c r="B678" s="276"/>
      <c r="C678" s="276"/>
      <c r="D678" s="277"/>
      <c r="E678" s="274"/>
      <c r="F678" s="277"/>
      <c r="G678" s="274"/>
      <c r="H678" s="278"/>
      <c r="I678" s="271"/>
      <c r="J678" s="271"/>
      <c r="K678" s="271"/>
      <c r="L678" s="271"/>
      <c r="M678" s="271"/>
      <c r="N678" s="271"/>
      <c r="O678" s="271"/>
      <c r="P678" s="271"/>
      <c r="Q678" s="271"/>
    </row>
    <row r="679" spans="1:17" ht="18.75" customHeight="1">
      <c r="A679" s="271"/>
      <c r="B679" s="276"/>
      <c r="C679" s="276"/>
      <c r="D679" s="277"/>
      <c r="E679" s="274"/>
      <c r="F679" s="277"/>
      <c r="G679" s="274"/>
      <c r="H679" s="278"/>
      <c r="I679" s="271"/>
      <c r="J679" s="271"/>
      <c r="K679" s="271"/>
      <c r="L679" s="271"/>
      <c r="M679" s="271"/>
      <c r="N679" s="271"/>
      <c r="O679" s="271"/>
      <c r="P679" s="271"/>
      <c r="Q679" s="271"/>
    </row>
    <row r="680" spans="1:17" ht="18.75" customHeight="1">
      <c r="A680" s="271"/>
      <c r="B680" s="276"/>
      <c r="C680" s="276"/>
      <c r="D680" s="277"/>
      <c r="E680" s="274"/>
      <c r="F680" s="277"/>
      <c r="G680" s="274"/>
      <c r="H680" s="278"/>
      <c r="I680" s="271"/>
      <c r="J680" s="271"/>
      <c r="K680" s="271"/>
      <c r="L680" s="271"/>
      <c r="M680" s="271"/>
      <c r="N680" s="271"/>
      <c r="O680" s="271"/>
      <c r="P680" s="271"/>
      <c r="Q680" s="271"/>
    </row>
    <row r="681" spans="1:17" ht="18.75" customHeight="1">
      <c r="A681" s="271"/>
      <c r="B681" s="276"/>
      <c r="C681" s="276"/>
      <c r="D681" s="277"/>
      <c r="E681" s="274"/>
      <c r="F681" s="277"/>
      <c r="G681" s="274"/>
      <c r="H681" s="278"/>
      <c r="I681" s="271"/>
      <c r="J681" s="271"/>
      <c r="K681" s="271"/>
      <c r="L681" s="271"/>
      <c r="M681" s="271"/>
      <c r="N681" s="271"/>
      <c r="O681" s="271"/>
      <c r="P681" s="271"/>
      <c r="Q681" s="271"/>
    </row>
    <row r="682" spans="1:17" ht="18.75" customHeight="1">
      <c r="A682" s="271"/>
      <c r="B682" s="276"/>
      <c r="C682" s="276"/>
      <c r="D682" s="277"/>
      <c r="E682" s="274"/>
      <c r="F682" s="277"/>
      <c r="G682" s="274"/>
      <c r="H682" s="278"/>
      <c r="I682" s="271"/>
      <c r="J682" s="271"/>
      <c r="K682" s="271"/>
      <c r="L682" s="271"/>
      <c r="M682" s="271"/>
      <c r="N682" s="271"/>
      <c r="O682" s="271"/>
      <c r="P682" s="271"/>
      <c r="Q682" s="271"/>
    </row>
    <row r="683" spans="1:17" ht="18.75" customHeight="1">
      <c r="A683" s="271"/>
      <c r="B683" s="276"/>
      <c r="C683" s="276"/>
      <c r="D683" s="277"/>
      <c r="E683" s="274"/>
      <c r="F683" s="277"/>
      <c r="G683" s="274"/>
      <c r="H683" s="278"/>
      <c r="I683" s="271"/>
      <c r="J683" s="271"/>
      <c r="K683" s="271"/>
      <c r="L683" s="271"/>
      <c r="M683" s="271"/>
      <c r="N683" s="271"/>
      <c r="O683" s="271"/>
      <c r="P683" s="271"/>
      <c r="Q683" s="271"/>
    </row>
    <row r="684" spans="1:17" ht="18.75" customHeight="1">
      <c r="A684" s="271"/>
      <c r="B684" s="276"/>
      <c r="C684" s="276"/>
      <c r="D684" s="277"/>
      <c r="E684" s="274"/>
      <c r="F684" s="277"/>
      <c r="G684" s="274"/>
      <c r="H684" s="278"/>
      <c r="I684" s="271"/>
      <c r="J684" s="271"/>
      <c r="K684" s="271"/>
      <c r="L684" s="271"/>
      <c r="M684" s="271"/>
      <c r="N684" s="271"/>
      <c r="O684" s="271"/>
      <c r="P684" s="271"/>
      <c r="Q684" s="271"/>
    </row>
    <row r="685" spans="1:17" ht="18.75" customHeight="1">
      <c r="A685" s="271"/>
      <c r="B685" s="276"/>
      <c r="C685" s="276"/>
      <c r="D685" s="277"/>
      <c r="E685" s="274"/>
      <c r="F685" s="277"/>
      <c r="G685" s="274"/>
      <c r="H685" s="278"/>
      <c r="I685" s="271"/>
      <c r="J685" s="271"/>
      <c r="K685" s="271"/>
      <c r="L685" s="271"/>
      <c r="M685" s="271"/>
      <c r="N685" s="271"/>
      <c r="O685" s="271"/>
      <c r="P685" s="271"/>
      <c r="Q685" s="271"/>
    </row>
    <row r="686" spans="1:17" ht="18.75" customHeight="1">
      <c r="A686" s="271"/>
      <c r="B686" s="276"/>
      <c r="C686" s="276"/>
      <c r="D686" s="277"/>
      <c r="E686" s="274"/>
      <c r="F686" s="277"/>
      <c r="G686" s="274"/>
      <c r="H686" s="278"/>
      <c r="I686" s="271"/>
      <c r="J686" s="271"/>
      <c r="K686" s="271"/>
      <c r="L686" s="271"/>
      <c r="M686" s="271"/>
      <c r="N686" s="271"/>
      <c r="O686" s="271"/>
      <c r="P686" s="271"/>
      <c r="Q686" s="271"/>
    </row>
    <row r="687" spans="1:17" ht="18.75" customHeight="1">
      <c r="A687" s="271"/>
      <c r="B687" s="276"/>
      <c r="C687" s="276"/>
      <c r="D687" s="277"/>
      <c r="E687" s="274"/>
      <c r="F687" s="277"/>
      <c r="G687" s="274"/>
      <c r="H687" s="278"/>
      <c r="I687" s="271"/>
      <c r="J687" s="271"/>
      <c r="K687" s="271"/>
      <c r="L687" s="271"/>
      <c r="M687" s="271"/>
      <c r="N687" s="271"/>
      <c r="O687" s="271"/>
      <c r="P687" s="271"/>
      <c r="Q687" s="271"/>
    </row>
    <row r="688" spans="1:17" ht="18.75" customHeight="1">
      <c r="A688" s="271"/>
      <c r="B688" s="276"/>
      <c r="C688" s="276"/>
      <c r="D688" s="277"/>
      <c r="E688" s="274"/>
      <c r="F688" s="277"/>
      <c r="G688" s="274"/>
      <c r="H688" s="278"/>
      <c r="I688" s="271"/>
      <c r="J688" s="271"/>
      <c r="K688" s="271"/>
      <c r="L688" s="271"/>
      <c r="M688" s="271"/>
      <c r="N688" s="271"/>
      <c r="O688" s="271"/>
      <c r="P688" s="271"/>
      <c r="Q688" s="271"/>
    </row>
    <row r="689" spans="1:17" ht="18.75" customHeight="1">
      <c r="A689" s="271"/>
      <c r="B689" s="276"/>
      <c r="C689" s="276"/>
      <c r="D689" s="277"/>
      <c r="E689" s="274"/>
      <c r="F689" s="277"/>
      <c r="G689" s="274"/>
      <c r="H689" s="278"/>
      <c r="I689" s="271"/>
      <c r="J689" s="271"/>
      <c r="K689" s="271"/>
      <c r="L689" s="271"/>
      <c r="M689" s="271"/>
      <c r="N689" s="271"/>
      <c r="O689" s="271"/>
      <c r="P689" s="271"/>
      <c r="Q689" s="271"/>
    </row>
    <row r="690" spans="1:17" ht="18.75" customHeight="1">
      <c r="A690" s="271"/>
      <c r="B690" s="276"/>
      <c r="C690" s="276"/>
      <c r="D690" s="277"/>
      <c r="E690" s="274"/>
      <c r="F690" s="277"/>
      <c r="G690" s="274"/>
      <c r="H690" s="278"/>
      <c r="I690" s="271"/>
      <c r="J690" s="271"/>
      <c r="K690" s="271"/>
      <c r="L690" s="271"/>
      <c r="M690" s="271"/>
      <c r="N690" s="271"/>
      <c r="O690" s="271"/>
      <c r="P690" s="271"/>
      <c r="Q690" s="271"/>
    </row>
    <row r="691" spans="1:17" ht="18.75" customHeight="1">
      <c r="A691" s="271"/>
      <c r="B691" s="276"/>
      <c r="C691" s="276"/>
      <c r="D691" s="277"/>
      <c r="E691" s="274"/>
      <c r="F691" s="277"/>
      <c r="G691" s="274"/>
      <c r="H691" s="278"/>
      <c r="I691" s="271"/>
      <c r="J691" s="271"/>
      <c r="K691" s="271"/>
      <c r="L691" s="271"/>
      <c r="M691" s="271"/>
      <c r="N691" s="271"/>
      <c r="O691" s="271"/>
      <c r="P691" s="271"/>
      <c r="Q691" s="271"/>
    </row>
    <row r="692" spans="1:17" ht="18.75" customHeight="1">
      <c r="A692" s="271"/>
      <c r="B692" s="276"/>
      <c r="C692" s="276"/>
      <c r="D692" s="277"/>
      <c r="E692" s="274"/>
      <c r="F692" s="277"/>
      <c r="G692" s="274"/>
      <c r="H692" s="278"/>
      <c r="I692" s="271"/>
      <c r="J692" s="271"/>
      <c r="K692" s="271"/>
      <c r="L692" s="271"/>
      <c r="M692" s="271"/>
      <c r="N692" s="271"/>
      <c r="O692" s="271"/>
      <c r="P692" s="271"/>
      <c r="Q692" s="271"/>
    </row>
    <row r="693" spans="1:17" ht="18.75" customHeight="1">
      <c r="A693" s="271"/>
      <c r="B693" s="276"/>
      <c r="C693" s="276"/>
      <c r="D693" s="277"/>
      <c r="E693" s="274"/>
      <c r="F693" s="277"/>
      <c r="G693" s="274"/>
      <c r="H693" s="278"/>
      <c r="I693" s="271"/>
      <c r="J693" s="271"/>
      <c r="K693" s="271"/>
      <c r="L693" s="271"/>
      <c r="M693" s="271"/>
      <c r="N693" s="271"/>
      <c r="O693" s="271"/>
      <c r="P693" s="271"/>
      <c r="Q693" s="271"/>
    </row>
    <row r="694" spans="1:17" ht="18.75" customHeight="1">
      <c r="A694" s="271"/>
      <c r="B694" s="276"/>
      <c r="C694" s="276"/>
      <c r="D694" s="277"/>
      <c r="E694" s="274"/>
      <c r="F694" s="277"/>
      <c r="G694" s="274"/>
      <c r="H694" s="278"/>
      <c r="I694" s="271"/>
      <c r="J694" s="271"/>
      <c r="K694" s="271"/>
      <c r="L694" s="271"/>
      <c r="M694" s="271"/>
      <c r="N694" s="271"/>
      <c r="O694" s="271"/>
      <c r="P694" s="271"/>
      <c r="Q694" s="271"/>
    </row>
    <row r="695" spans="1:17" ht="18.75" customHeight="1">
      <c r="A695" s="271"/>
      <c r="B695" s="276"/>
      <c r="C695" s="276"/>
      <c r="D695" s="277"/>
      <c r="E695" s="274"/>
      <c r="F695" s="277"/>
      <c r="G695" s="274"/>
      <c r="H695" s="278"/>
      <c r="I695" s="271"/>
      <c r="J695" s="271"/>
      <c r="K695" s="271"/>
      <c r="L695" s="271"/>
      <c r="M695" s="271"/>
      <c r="N695" s="271"/>
      <c r="O695" s="271"/>
      <c r="P695" s="271"/>
      <c r="Q695" s="271"/>
    </row>
    <row r="696" spans="1:17" ht="18.75" customHeight="1">
      <c r="A696" s="271"/>
      <c r="B696" s="276"/>
      <c r="C696" s="276"/>
      <c r="D696" s="277"/>
      <c r="E696" s="274"/>
      <c r="F696" s="277"/>
      <c r="G696" s="274"/>
      <c r="H696" s="278"/>
      <c r="I696" s="271"/>
      <c r="J696" s="271"/>
      <c r="K696" s="271"/>
      <c r="L696" s="271"/>
      <c r="M696" s="271"/>
      <c r="N696" s="271"/>
      <c r="O696" s="271"/>
      <c r="P696" s="271"/>
      <c r="Q696" s="271"/>
    </row>
    <row r="697" spans="1:17" ht="18.75" customHeight="1">
      <c r="A697" s="271"/>
      <c r="B697" s="276"/>
      <c r="C697" s="276"/>
      <c r="D697" s="277"/>
      <c r="E697" s="274"/>
      <c r="F697" s="277"/>
      <c r="G697" s="274"/>
      <c r="H697" s="278"/>
      <c r="I697" s="271"/>
      <c r="J697" s="271"/>
      <c r="K697" s="271"/>
      <c r="L697" s="271"/>
      <c r="M697" s="271"/>
      <c r="N697" s="271"/>
      <c r="O697" s="271"/>
      <c r="P697" s="271"/>
      <c r="Q697" s="271"/>
    </row>
    <row r="698" spans="1:17" ht="18.75" customHeight="1">
      <c r="A698" s="271"/>
      <c r="B698" s="276"/>
      <c r="C698" s="276"/>
      <c r="D698" s="277"/>
      <c r="E698" s="274"/>
      <c r="F698" s="277"/>
      <c r="G698" s="274"/>
      <c r="H698" s="278"/>
      <c r="I698" s="271"/>
      <c r="J698" s="271"/>
      <c r="K698" s="271"/>
      <c r="L698" s="271"/>
      <c r="M698" s="271"/>
      <c r="N698" s="271"/>
      <c r="O698" s="271"/>
      <c r="P698" s="271"/>
      <c r="Q698" s="271"/>
    </row>
    <row r="699" spans="1:17" ht="18.75" customHeight="1">
      <c r="A699" s="271"/>
      <c r="B699" s="276"/>
      <c r="C699" s="276"/>
      <c r="D699" s="277"/>
      <c r="E699" s="274"/>
      <c r="F699" s="277"/>
      <c r="G699" s="274"/>
      <c r="H699" s="278"/>
      <c r="I699" s="271"/>
      <c r="J699" s="271"/>
      <c r="K699" s="271"/>
      <c r="L699" s="271"/>
      <c r="M699" s="271"/>
      <c r="N699" s="271"/>
      <c r="O699" s="271"/>
      <c r="P699" s="271"/>
      <c r="Q699" s="271"/>
    </row>
    <row r="700" spans="1:17" ht="18.75" customHeight="1">
      <c r="A700" s="271"/>
      <c r="B700" s="276"/>
      <c r="C700" s="276"/>
      <c r="D700" s="277"/>
      <c r="E700" s="274"/>
      <c r="F700" s="277"/>
      <c r="G700" s="274"/>
      <c r="H700" s="278"/>
      <c r="I700" s="271"/>
      <c r="J700" s="271"/>
      <c r="K700" s="271"/>
      <c r="L700" s="271"/>
      <c r="M700" s="271"/>
      <c r="N700" s="271"/>
      <c r="O700" s="271"/>
      <c r="P700" s="271"/>
      <c r="Q700" s="271"/>
    </row>
    <row r="701" spans="1:17" ht="18.75" customHeight="1">
      <c r="A701" s="271"/>
      <c r="B701" s="276"/>
      <c r="C701" s="276"/>
      <c r="D701" s="277"/>
      <c r="E701" s="274"/>
      <c r="F701" s="277"/>
      <c r="G701" s="274"/>
      <c r="H701" s="278"/>
      <c r="I701" s="271"/>
      <c r="J701" s="271"/>
      <c r="K701" s="271"/>
      <c r="L701" s="271"/>
      <c r="M701" s="271"/>
      <c r="N701" s="271"/>
      <c r="O701" s="271"/>
      <c r="P701" s="271"/>
      <c r="Q701" s="271"/>
    </row>
    <row r="702" spans="1:17" ht="18.75" customHeight="1">
      <c r="A702" s="271"/>
      <c r="B702" s="276"/>
      <c r="C702" s="276"/>
      <c r="D702" s="277"/>
      <c r="E702" s="274"/>
      <c r="F702" s="277"/>
      <c r="G702" s="274"/>
      <c r="H702" s="278"/>
      <c r="I702" s="271"/>
      <c r="J702" s="271"/>
      <c r="K702" s="271"/>
      <c r="L702" s="271"/>
      <c r="M702" s="271"/>
      <c r="N702" s="271"/>
      <c r="O702" s="271"/>
      <c r="P702" s="271"/>
      <c r="Q702" s="271"/>
    </row>
    <row r="703" spans="1:17" ht="18.75" customHeight="1">
      <c r="A703" s="271"/>
      <c r="B703" s="276"/>
      <c r="C703" s="276"/>
      <c r="D703" s="277"/>
      <c r="E703" s="274"/>
      <c r="F703" s="277"/>
      <c r="G703" s="274"/>
      <c r="H703" s="278"/>
      <c r="I703" s="271"/>
      <c r="J703" s="271"/>
      <c r="K703" s="271"/>
      <c r="L703" s="271"/>
      <c r="M703" s="271"/>
      <c r="N703" s="271"/>
      <c r="O703" s="271"/>
      <c r="P703" s="271"/>
      <c r="Q703" s="271"/>
    </row>
    <row r="704" spans="1:17" ht="18.75" customHeight="1">
      <c r="A704" s="271"/>
      <c r="B704" s="276"/>
      <c r="C704" s="276"/>
      <c r="D704" s="277"/>
      <c r="E704" s="274"/>
      <c r="F704" s="277"/>
      <c r="G704" s="274"/>
      <c r="H704" s="278"/>
      <c r="I704" s="271"/>
      <c r="J704" s="271"/>
      <c r="K704" s="271"/>
      <c r="L704" s="271"/>
      <c r="M704" s="271"/>
      <c r="N704" s="271"/>
      <c r="O704" s="271"/>
      <c r="P704" s="271"/>
      <c r="Q704" s="271"/>
    </row>
    <row r="705" spans="1:17" ht="18.75" customHeight="1">
      <c r="A705" s="271"/>
      <c r="B705" s="276"/>
      <c r="C705" s="276"/>
      <c r="D705" s="277"/>
      <c r="E705" s="274"/>
      <c r="F705" s="277"/>
      <c r="G705" s="274"/>
      <c r="H705" s="278"/>
      <c r="I705" s="271"/>
      <c r="J705" s="271"/>
      <c r="K705" s="271"/>
      <c r="L705" s="271"/>
      <c r="M705" s="271"/>
      <c r="N705" s="271"/>
      <c r="O705" s="271"/>
      <c r="P705" s="271"/>
      <c r="Q705" s="271"/>
    </row>
    <row r="706" spans="1:17" ht="18.75" customHeight="1">
      <c r="A706" s="271"/>
      <c r="B706" s="276"/>
      <c r="C706" s="276"/>
      <c r="D706" s="277"/>
      <c r="E706" s="274"/>
      <c r="F706" s="277"/>
      <c r="G706" s="274"/>
      <c r="H706" s="278"/>
      <c r="I706" s="271"/>
      <c r="J706" s="271"/>
      <c r="K706" s="271"/>
      <c r="L706" s="271"/>
      <c r="M706" s="271"/>
      <c r="N706" s="271"/>
      <c r="O706" s="271"/>
      <c r="P706" s="271"/>
      <c r="Q706" s="271"/>
    </row>
    <row r="707" spans="1:17" ht="18.75" customHeight="1">
      <c r="A707" s="271"/>
      <c r="B707" s="276"/>
      <c r="C707" s="276"/>
      <c r="D707" s="277"/>
      <c r="E707" s="274"/>
      <c r="F707" s="277"/>
      <c r="G707" s="274"/>
      <c r="H707" s="278"/>
      <c r="I707" s="271"/>
      <c r="J707" s="271"/>
      <c r="K707" s="271"/>
      <c r="L707" s="271"/>
      <c r="M707" s="271"/>
      <c r="N707" s="271"/>
      <c r="O707" s="271"/>
      <c r="P707" s="271"/>
      <c r="Q707" s="271"/>
    </row>
    <row r="708" spans="1:17" ht="18.75" customHeight="1">
      <c r="A708" s="271"/>
      <c r="B708" s="276"/>
      <c r="C708" s="276"/>
      <c r="D708" s="277"/>
      <c r="E708" s="274"/>
      <c r="F708" s="277"/>
      <c r="G708" s="274"/>
      <c r="H708" s="278"/>
      <c r="I708" s="271"/>
      <c r="J708" s="271"/>
      <c r="K708" s="271"/>
      <c r="L708" s="271"/>
      <c r="M708" s="271"/>
      <c r="N708" s="271"/>
      <c r="O708" s="271"/>
      <c r="P708" s="271"/>
      <c r="Q708" s="271"/>
    </row>
    <row r="709" spans="1:17" ht="18.75" customHeight="1">
      <c r="A709" s="271"/>
      <c r="B709" s="276"/>
      <c r="C709" s="276"/>
      <c r="D709" s="277"/>
      <c r="E709" s="274"/>
      <c r="F709" s="277"/>
      <c r="G709" s="274"/>
      <c r="H709" s="278"/>
      <c r="I709" s="271"/>
      <c r="J709" s="271"/>
      <c r="K709" s="271"/>
      <c r="L709" s="271"/>
      <c r="M709" s="271"/>
      <c r="N709" s="271"/>
      <c r="O709" s="271"/>
      <c r="P709" s="271"/>
      <c r="Q709" s="271"/>
    </row>
    <row r="710" spans="1:17" ht="18.75" customHeight="1">
      <c r="A710" s="271"/>
      <c r="B710" s="276"/>
      <c r="C710" s="276"/>
      <c r="D710" s="277"/>
      <c r="E710" s="274"/>
      <c r="F710" s="277"/>
      <c r="G710" s="274"/>
      <c r="H710" s="278"/>
      <c r="I710" s="271"/>
      <c r="J710" s="271"/>
      <c r="K710" s="271"/>
      <c r="L710" s="271"/>
      <c r="M710" s="271"/>
      <c r="N710" s="271"/>
      <c r="O710" s="271"/>
      <c r="P710" s="271"/>
      <c r="Q710" s="271"/>
    </row>
    <row r="711" spans="1:17" ht="18.75" customHeight="1">
      <c r="A711" s="271"/>
      <c r="B711" s="276"/>
      <c r="C711" s="276"/>
      <c r="D711" s="277"/>
      <c r="E711" s="274"/>
      <c r="F711" s="277"/>
      <c r="G711" s="274"/>
      <c r="H711" s="278"/>
      <c r="I711" s="271"/>
      <c r="J711" s="271"/>
      <c r="K711" s="271"/>
      <c r="L711" s="271"/>
      <c r="M711" s="271"/>
      <c r="N711" s="271"/>
      <c r="O711" s="271"/>
      <c r="P711" s="271"/>
      <c r="Q711" s="271"/>
    </row>
    <row r="712" spans="1:17" ht="18.75" customHeight="1">
      <c r="A712" s="271"/>
      <c r="B712" s="276"/>
      <c r="C712" s="276"/>
      <c r="D712" s="277"/>
      <c r="E712" s="274"/>
      <c r="F712" s="277"/>
      <c r="G712" s="274"/>
      <c r="H712" s="278"/>
      <c r="I712" s="271"/>
      <c r="J712" s="271"/>
      <c r="K712" s="271"/>
      <c r="L712" s="271"/>
      <c r="M712" s="271"/>
      <c r="N712" s="271"/>
      <c r="O712" s="271"/>
      <c r="P712" s="271"/>
      <c r="Q712" s="271"/>
    </row>
    <row r="713" spans="1:17" ht="18.75" customHeight="1">
      <c r="A713" s="271"/>
      <c r="B713" s="276"/>
      <c r="C713" s="276"/>
      <c r="D713" s="277"/>
      <c r="E713" s="274"/>
      <c r="F713" s="277"/>
      <c r="G713" s="274"/>
      <c r="H713" s="278"/>
      <c r="I713" s="271"/>
      <c r="J713" s="271"/>
      <c r="K713" s="271"/>
      <c r="L713" s="271"/>
      <c r="M713" s="271"/>
      <c r="N713" s="271"/>
      <c r="O713" s="271"/>
      <c r="P713" s="271"/>
      <c r="Q713" s="271"/>
    </row>
    <row r="714" spans="1:17" ht="18.75" customHeight="1">
      <c r="A714" s="271"/>
      <c r="B714" s="276"/>
      <c r="C714" s="276"/>
      <c r="D714" s="277"/>
      <c r="E714" s="274"/>
      <c r="F714" s="277"/>
      <c r="G714" s="274"/>
      <c r="H714" s="278"/>
      <c r="I714" s="271"/>
      <c r="J714" s="271"/>
      <c r="K714" s="271"/>
      <c r="L714" s="271"/>
      <c r="M714" s="271"/>
      <c r="N714" s="271"/>
      <c r="O714" s="271"/>
      <c r="P714" s="271"/>
      <c r="Q714" s="271"/>
    </row>
    <row r="715" spans="1:17" ht="18.75" customHeight="1">
      <c r="A715" s="271"/>
      <c r="B715" s="276"/>
      <c r="C715" s="276"/>
      <c r="D715" s="277"/>
      <c r="E715" s="274"/>
      <c r="F715" s="277"/>
      <c r="G715" s="274"/>
      <c r="H715" s="278"/>
      <c r="I715" s="271"/>
      <c r="J715" s="271"/>
      <c r="K715" s="271"/>
      <c r="L715" s="271"/>
      <c r="M715" s="271"/>
      <c r="N715" s="271"/>
      <c r="O715" s="271"/>
      <c r="P715" s="271"/>
      <c r="Q715" s="271"/>
    </row>
    <row r="716" spans="1:17" ht="18.75" customHeight="1">
      <c r="A716" s="271"/>
      <c r="B716" s="276"/>
      <c r="C716" s="276"/>
      <c r="D716" s="277"/>
      <c r="E716" s="274"/>
      <c r="F716" s="277"/>
      <c r="G716" s="274"/>
      <c r="H716" s="278"/>
      <c r="I716" s="271"/>
      <c r="J716" s="271"/>
      <c r="K716" s="271"/>
      <c r="L716" s="271"/>
      <c r="M716" s="271"/>
      <c r="N716" s="271"/>
      <c r="O716" s="271"/>
      <c r="P716" s="271"/>
      <c r="Q716" s="271"/>
    </row>
    <row r="717" spans="1:17" ht="18.75" customHeight="1">
      <c r="A717" s="271"/>
      <c r="B717" s="276"/>
      <c r="C717" s="276"/>
      <c r="D717" s="277"/>
      <c r="E717" s="274"/>
      <c r="F717" s="277"/>
      <c r="G717" s="274"/>
      <c r="H717" s="278"/>
      <c r="I717" s="271"/>
      <c r="J717" s="271"/>
      <c r="K717" s="271"/>
      <c r="L717" s="271"/>
      <c r="M717" s="271"/>
      <c r="N717" s="271"/>
      <c r="O717" s="271"/>
      <c r="P717" s="271"/>
      <c r="Q717" s="271"/>
    </row>
    <row r="718" spans="1:17" ht="18.75" customHeight="1">
      <c r="A718" s="271"/>
      <c r="B718" s="276"/>
      <c r="C718" s="276"/>
      <c r="D718" s="277"/>
      <c r="E718" s="274"/>
      <c r="F718" s="277"/>
      <c r="G718" s="274"/>
      <c r="H718" s="278"/>
      <c r="I718" s="271"/>
      <c r="J718" s="271"/>
      <c r="K718" s="271"/>
      <c r="L718" s="271"/>
      <c r="M718" s="271"/>
      <c r="N718" s="271"/>
      <c r="O718" s="271"/>
      <c r="P718" s="271"/>
      <c r="Q718" s="271"/>
    </row>
    <row r="719" spans="1:17" ht="18.75" customHeight="1">
      <c r="A719" s="271"/>
      <c r="B719" s="276"/>
      <c r="C719" s="276"/>
      <c r="D719" s="277"/>
      <c r="E719" s="274"/>
      <c r="F719" s="277"/>
      <c r="G719" s="274"/>
      <c r="H719" s="278"/>
      <c r="I719" s="271"/>
      <c r="J719" s="271"/>
      <c r="K719" s="271"/>
      <c r="L719" s="271"/>
      <c r="M719" s="271"/>
      <c r="N719" s="271"/>
      <c r="O719" s="271"/>
      <c r="P719" s="271"/>
      <c r="Q719" s="271"/>
    </row>
    <row r="720" spans="1:17" ht="18.75" customHeight="1">
      <c r="A720" s="271"/>
      <c r="B720" s="276"/>
      <c r="C720" s="276"/>
      <c r="D720" s="277"/>
      <c r="E720" s="274"/>
      <c r="F720" s="277"/>
      <c r="G720" s="274"/>
      <c r="H720" s="278"/>
      <c r="I720" s="271"/>
      <c r="J720" s="271"/>
      <c r="K720" s="271"/>
      <c r="L720" s="271"/>
      <c r="M720" s="271"/>
      <c r="N720" s="271"/>
      <c r="O720" s="271"/>
      <c r="P720" s="271"/>
      <c r="Q720" s="271"/>
    </row>
    <row r="721" spans="1:17" ht="18.75" customHeight="1">
      <c r="A721" s="271"/>
      <c r="B721" s="276"/>
      <c r="C721" s="276"/>
      <c r="D721" s="277"/>
      <c r="E721" s="274"/>
      <c r="F721" s="277"/>
      <c r="G721" s="274"/>
      <c r="H721" s="278"/>
      <c r="I721" s="271"/>
      <c r="J721" s="271"/>
      <c r="K721" s="271"/>
      <c r="L721" s="271"/>
      <c r="M721" s="271"/>
      <c r="N721" s="271"/>
      <c r="O721" s="271"/>
      <c r="P721" s="271"/>
      <c r="Q721" s="271"/>
    </row>
    <row r="722" spans="1:17" ht="18.75" customHeight="1">
      <c r="A722" s="271"/>
      <c r="B722" s="276"/>
      <c r="C722" s="276"/>
      <c r="D722" s="277"/>
      <c r="E722" s="274"/>
      <c r="F722" s="277"/>
      <c r="G722" s="274"/>
      <c r="H722" s="278"/>
      <c r="I722" s="271"/>
      <c r="J722" s="271"/>
      <c r="K722" s="271"/>
      <c r="L722" s="271"/>
      <c r="M722" s="271"/>
      <c r="N722" s="271"/>
      <c r="O722" s="271"/>
      <c r="P722" s="271"/>
      <c r="Q722" s="271"/>
    </row>
    <row r="723" spans="1:17" ht="18.75" customHeight="1">
      <c r="A723" s="271"/>
      <c r="B723" s="276"/>
      <c r="C723" s="276"/>
      <c r="D723" s="277"/>
      <c r="E723" s="274"/>
      <c r="F723" s="277"/>
      <c r="G723" s="274"/>
      <c r="H723" s="278"/>
      <c r="I723" s="271"/>
      <c r="J723" s="271"/>
      <c r="K723" s="271"/>
      <c r="L723" s="271"/>
      <c r="M723" s="271"/>
      <c r="N723" s="271"/>
      <c r="O723" s="271"/>
      <c r="P723" s="271"/>
      <c r="Q723" s="271"/>
    </row>
    <row r="724" spans="1:17" ht="18.75" customHeight="1">
      <c r="A724" s="271"/>
      <c r="B724" s="276"/>
      <c r="C724" s="276"/>
      <c r="D724" s="277"/>
      <c r="E724" s="274"/>
      <c r="F724" s="277"/>
      <c r="G724" s="274"/>
      <c r="H724" s="278"/>
      <c r="I724" s="271"/>
      <c r="J724" s="271"/>
      <c r="K724" s="271"/>
      <c r="L724" s="271"/>
      <c r="M724" s="271"/>
      <c r="N724" s="271"/>
      <c r="O724" s="271"/>
      <c r="P724" s="271"/>
      <c r="Q724" s="271"/>
    </row>
    <row r="725" spans="1:17" ht="18.75" customHeight="1">
      <c r="A725" s="271"/>
      <c r="B725" s="276"/>
      <c r="C725" s="276"/>
      <c r="D725" s="277"/>
      <c r="E725" s="274"/>
      <c r="F725" s="277"/>
      <c r="G725" s="274"/>
      <c r="H725" s="278"/>
      <c r="I725" s="271"/>
      <c r="J725" s="271"/>
      <c r="K725" s="271"/>
      <c r="L725" s="271"/>
      <c r="M725" s="271"/>
      <c r="N725" s="271"/>
      <c r="O725" s="271"/>
      <c r="P725" s="271"/>
      <c r="Q725" s="271"/>
    </row>
    <row r="726" spans="1:17" ht="18.75" customHeight="1">
      <c r="A726" s="271"/>
      <c r="B726" s="276"/>
      <c r="C726" s="276"/>
      <c r="D726" s="277"/>
      <c r="E726" s="274"/>
      <c r="F726" s="277"/>
      <c r="G726" s="274"/>
      <c r="H726" s="278"/>
      <c r="I726" s="271"/>
      <c r="J726" s="271"/>
      <c r="K726" s="271"/>
      <c r="L726" s="271"/>
      <c r="M726" s="271"/>
      <c r="N726" s="271"/>
      <c r="O726" s="271"/>
      <c r="P726" s="271"/>
      <c r="Q726" s="271"/>
    </row>
    <row r="727" spans="1:17" ht="18.75" customHeight="1">
      <c r="A727" s="271"/>
      <c r="B727" s="276"/>
      <c r="C727" s="276"/>
      <c r="D727" s="277"/>
      <c r="E727" s="274"/>
      <c r="F727" s="277"/>
      <c r="G727" s="274"/>
      <c r="H727" s="278"/>
      <c r="I727" s="271"/>
      <c r="J727" s="271"/>
      <c r="K727" s="271"/>
      <c r="L727" s="271"/>
      <c r="M727" s="271"/>
      <c r="N727" s="271"/>
      <c r="O727" s="271"/>
      <c r="P727" s="271"/>
      <c r="Q727" s="271"/>
    </row>
    <row r="728" spans="1:17" ht="18.75" customHeight="1">
      <c r="A728" s="271"/>
      <c r="B728" s="276"/>
      <c r="C728" s="276"/>
      <c r="D728" s="277"/>
      <c r="E728" s="274"/>
      <c r="F728" s="277"/>
      <c r="G728" s="274"/>
      <c r="H728" s="278"/>
      <c r="I728" s="271"/>
      <c r="J728" s="271"/>
      <c r="K728" s="271"/>
      <c r="L728" s="271"/>
      <c r="M728" s="271"/>
      <c r="N728" s="271"/>
      <c r="O728" s="271"/>
      <c r="P728" s="271"/>
      <c r="Q728" s="271"/>
    </row>
    <row r="729" spans="1:17" ht="18.75" customHeight="1">
      <c r="A729" s="271"/>
      <c r="B729" s="276"/>
      <c r="C729" s="276"/>
      <c r="D729" s="277"/>
      <c r="E729" s="274"/>
      <c r="F729" s="277"/>
      <c r="G729" s="274"/>
      <c r="H729" s="278"/>
      <c r="I729" s="271"/>
      <c r="J729" s="271"/>
      <c r="K729" s="271"/>
      <c r="L729" s="271"/>
      <c r="M729" s="271"/>
      <c r="N729" s="271"/>
      <c r="O729" s="271"/>
      <c r="P729" s="271"/>
      <c r="Q729" s="271"/>
    </row>
    <row r="730" spans="1:17" ht="18.75" customHeight="1">
      <c r="A730" s="271"/>
      <c r="B730" s="276"/>
      <c r="C730" s="276"/>
      <c r="D730" s="277"/>
      <c r="E730" s="274"/>
      <c r="F730" s="277"/>
      <c r="G730" s="274"/>
      <c r="H730" s="278"/>
      <c r="I730" s="271"/>
      <c r="J730" s="271"/>
      <c r="K730" s="271"/>
      <c r="L730" s="271"/>
      <c r="M730" s="271"/>
      <c r="N730" s="271"/>
      <c r="O730" s="271"/>
      <c r="P730" s="271"/>
      <c r="Q730" s="271"/>
    </row>
    <row r="731" spans="1:17" ht="18.75" customHeight="1">
      <c r="A731" s="271"/>
      <c r="B731" s="276"/>
      <c r="C731" s="276"/>
      <c r="D731" s="277"/>
      <c r="E731" s="274"/>
      <c r="F731" s="277"/>
      <c r="G731" s="274"/>
      <c r="H731" s="278"/>
      <c r="I731" s="271"/>
      <c r="J731" s="271"/>
      <c r="K731" s="271"/>
      <c r="L731" s="271"/>
      <c r="M731" s="271"/>
      <c r="N731" s="271"/>
      <c r="O731" s="271"/>
      <c r="P731" s="271"/>
      <c r="Q731" s="271"/>
    </row>
    <row r="732" spans="1:17" ht="18.75" customHeight="1">
      <c r="A732" s="271"/>
      <c r="B732" s="276"/>
      <c r="C732" s="276"/>
      <c r="D732" s="277"/>
      <c r="E732" s="274"/>
      <c r="F732" s="277"/>
      <c r="G732" s="274"/>
      <c r="H732" s="278"/>
      <c r="I732" s="271"/>
      <c r="J732" s="271"/>
      <c r="K732" s="271"/>
      <c r="L732" s="271"/>
      <c r="M732" s="271"/>
      <c r="N732" s="271"/>
      <c r="O732" s="271"/>
      <c r="P732" s="271"/>
      <c r="Q732" s="271"/>
    </row>
    <row r="733" spans="1:17" ht="18.75" customHeight="1">
      <c r="A733" s="271"/>
      <c r="B733" s="276"/>
      <c r="C733" s="276"/>
      <c r="D733" s="277"/>
      <c r="E733" s="274"/>
      <c r="F733" s="277"/>
      <c r="G733" s="274"/>
      <c r="H733" s="278"/>
      <c r="I733" s="271"/>
      <c r="J733" s="271"/>
      <c r="K733" s="271"/>
      <c r="L733" s="271"/>
      <c r="M733" s="271"/>
      <c r="N733" s="271"/>
      <c r="O733" s="271"/>
      <c r="P733" s="271"/>
      <c r="Q733" s="271"/>
    </row>
    <row r="734" spans="1:17" ht="18.75" customHeight="1">
      <c r="A734" s="271"/>
      <c r="B734" s="276"/>
      <c r="C734" s="276"/>
      <c r="D734" s="277"/>
      <c r="E734" s="274"/>
      <c r="F734" s="277"/>
      <c r="G734" s="274"/>
      <c r="H734" s="278"/>
      <c r="I734" s="271"/>
      <c r="J734" s="271"/>
      <c r="K734" s="271"/>
      <c r="L734" s="271"/>
      <c r="M734" s="271"/>
      <c r="N734" s="271"/>
      <c r="O734" s="271"/>
      <c r="P734" s="271"/>
      <c r="Q734" s="271"/>
    </row>
    <row r="735" spans="1:17" ht="18.75" customHeight="1">
      <c r="A735" s="271"/>
      <c r="B735" s="276"/>
      <c r="C735" s="276"/>
      <c r="D735" s="277"/>
      <c r="E735" s="274"/>
      <c r="F735" s="277"/>
      <c r="G735" s="274"/>
      <c r="H735" s="278"/>
      <c r="I735" s="271"/>
      <c r="J735" s="271"/>
      <c r="K735" s="271"/>
      <c r="L735" s="271"/>
      <c r="M735" s="271"/>
      <c r="N735" s="271"/>
      <c r="O735" s="271"/>
      <c r="P735" s="271"/>
      <c r="Q735" s="271"/>
    </row>
    <row r="736" spans="1:17" ht="18.75" customHeight="1">
      <c r="A736" s="271"/>
      <c r="B736" s="276"/>
      <c r="C736" s="276"/>
      <c r="D736" s="277"/>
      <c r="E736" s="274"/>
      <c r="F736" s="277"/>
      <c r="G736" s="274"/>
      <c r="H736" s="278"/>
      <c r="I736" s="271"/>
      <c r="J736" s="271"/>
      <c r="K736" s="271"/>
      <c r="L736" s="271"/>
      <c r="M736" s="271"/>
      <c r="N736" s="271"/>
      <c r="O736" s="271"/>
      <c r="P736" s="271"/>
      <c r="Q736" s="271"/>
    </row>
    <row r="737" spans="1:17" ht="18.75" customHeight="1">
      <c r="A737" s="271"/>
      <c r="B737" s="276"/>
      <c r="C737" s="276"/>
      <c r="D737" s="277"/>
      <c r="E737" s="274"/>
      <c r="F737" s="277"/>
      <c r="G737" s="274"/>
      <c r="H737" s="278"/>
      <c r="I737" s="271"/>
      <c r="J737" s="271"/>
      <c r="K737" s="271"/>
      <c r="L737" s="271"/>
      <c r="M737" s="271"/>
      <c r="N737" s="271"/>
      <c r="O737" s="271"/>
      <c r="P737" s="271"/>
      <c r="Q737" s="271"/>
    </row>
    <row r="738" spans="1:17" ht="18.75" customHeight="1">
      <c r="A738" s="271"/>
      <c r="B738" s="276"/>
      <c r="C738" s="276"/>
      <c r="D738" s="277"/>
      <c r="E738" s="274"/>
      <c r="F738" s="277"/>
      <c r="G738" s="274"/>
      <c r="H738" s="278"/>
      <c r="I738" s="271"/>
      <c r="J738" s="271"/>
      <c r="K738" s="271"/>
      <c r="L738" s="271"/>
      <c r="M738" s="271"/>
      <c r="N738" s="271"/>
      <c r="O738" s="271"/>
      <c r="P738" s="271"/>
      <c r="Q738" s="271"/>
    </row>
    <row r="739" spans="1:17" ht="18.75" customHeight="1">
      <c r="A739" s="271"/>
      <c r="B739" s="276"/>
      <c r="C739" s="276"/>
      <c r="D739" s="277"/>
      <c r="E739" s="274"/>
      <c r="F739" s="277"/>
      <c r="G739" s="274"/>
      <c r="H739" s="278"/>
      <c r="I739" s="271"/>
      <c r="J739" s="271"/>
      <c r="K739" s="271"/>
      <c r="L739" s="271"/>
      <c r="M739" s="271"/>
      <c r="N739" s="271"/>
      <c r="O739" s="271"/>
      <c r="P739" s="271"/>
      <c r="Q739" s="271"/>
    </row>
    <row r="740" spans="1:17" ht="18.75" customHeight="1">
      <c r="A740" s="271"/>
      <c r="B740" s="276"/>
      <c r="C740" s="276"/>
      <c r="D740" s="277"/>
      <c r="E740" s="274"/>
      <c r="F740" s="277"/>
      <c r="G740" s="274"/>
      <c r="H740" s="278"/>
      <c r="I740" s="271"/>
      <c r="J740" s="271"/>
      <c r="K740" s="271"/>
      <c r="L740" s="271"/>
      <c r="M740" s="271"/>
      <c r="N740" s="271"/>
      <c r="O740" s="271"/>
      <c r="P740" s="271"/>
      <c r="Q740" s="271"/>
    </row>
    <row r="741" spans="1:17" ht="18.75" customHeight="1">
      <c r="A741" s="271"/>
      <c r="B741" s="276"/>
      <c r="C741" s="276"/>
      <c r="D741" s="277"/>
      <c r="E741" s="274"/>
      <c r="F741" s="277"/>
      <c r="G741" s="274"/>
      <c r="H741" s="278"/>
      <c r="I741" s="271"/>
      <c r="J741" s="271"/>
      <c r="K741" s="271"/>
      <c r="L741" s="271"/>
      <c r="M741" s="271"/>
      <c r="N741" s="271"/>
      <c r="O741" s="271"/>
      <c r="P741" s="271"/>
      <c r="Q741" s="271"/>
    </row>
    <row r="742" spans="1:17" ht="18.75" customHeight="1">
      <c r="A742" s="271"/>
      <c r="B742" s="276"/>
      <c r="C742" s="276"/>
      <c r="D742" s="277"/>
      <c r="E742" s="274"/>
      <c r="F742" s="277"/>
      <c r="G742" s="274"/>
      <c r="H742" s="278"/>
      <c r="I742" s="271"/>
      <c r="J742" s="271"/>
      <c r="K742" s="271"/>
      <c r="L742" s="271"/>
      <c r="M742" s="271"/>
      <c r="N742" s="271"/>
      <c r="O742" s="271"/>
      <c r="P742" s="271"/>
      <c r="Q742" s="271"/>
    </row>
    <row r="743" spans="1:17" ht="18.75" customHeight="1">
      <c r="A743" s="271"/>
      <c r="B743" s="276"/>
      <c r="C743" s="276"/>
      <c r="D743" s="277"/>
      <c r="E743" s="274"/>
      <c r="F743" s="277"/>
      <c r="G743" s="274"/>
      <c r="H743" s="278"/>
      <c r="I743" s="271"/>
      <c r="J743" s="271"/>
      <c r="K743" s="271"/>
      <c r="L743" s="271"/>
      <c r="M743" s="271"/>
      <c r="N743" s="271"/>
      <c r="O743" s="271"/>
      <c r="P743" s="271"/>
      <c r="Q743" s="271"/>
    </row>
    <row r="744" spans="1:17" ht="18.75" customHeight="1">
      <c r="A744" s="271"/>
      <c r="B744" s="276"/>
      <c r="C744" s="276"/>
      <c r="D744" s="277"/>
      <c r="E744" s="274"/>
      <c r="F744" s="277"/>
      <c r="G744" s="274"/>
      <c r="H744" s="278"/>
      <c r="I744" s="271"/>
      <c r="J744" s="271"/>
      <c r="K744" s="271"/>
      <c r="L744" s="271"/>
      <c r="M744" s="271"/>
      <c r="N744" s="271"/>
      <c r="O744" s="271"/>
      <c r="P744" s="271"/>
      <c r="Q744" s="271"/>
    </row>
    <row r="745" spans="1:17" ht="18.75" customHeight="1">
      <c r="A745" s="271"/>
      <c r="B745" s="276"/>
      <c r="C745" s="276"/>
      <c r="D745" s="277"/>
      <c r="E745" s="274"/>
      <c r="F745" s="277"/>
      <c r="G745" s="274"/>
      <c r="H745" s="278"/>
      <c r="I745" s="271"/>
      <c r="J745" s="271"/>
      <c r="K745" s="271"/>
      <c r="L745" s="271"/>
      <c r="M745" s="271"/>
      <c r="N745" s="271"/>
      <c r="O745" s="271"/>
      <c r="P745" s="271"/>
      <c r="Q745" s="271"/>
    </row>
    <row r="746" spans="1:17" ht="18.75" customHeight="1">
      <c r="A746" s="271"/>
      <c r="B746" s="276"/>
      <c r="C746" s="276"/>
      <c r="D746" s="277"/>
      <c r="E746" s="274"/>
      <c r="F746" s="277"/>
      <c r="G746" s="274"/>
      <c r="H746" s="278"/>
      <c r="I746" s="271"/>
      <c r="J746" s="271"/>
      <c r="K746" s="271"/>
      <c r="L746" s="271"/>
      <c r="M746" s="271"/>
      <c r="N746" s="271"/>
      <c r="O746" s="271"/>
      <c r="P746" s="271"/>
      <c r="Q746" s="271"/>
    </row>
    <row r="747" spans="1:17" ht="18.75" customHeight="1">
      <c r="A747" s="271"/>
      <c r="B747" s="276"/>
      <c r="C747" s="276"/>
      <c r="D747" s="277"/>
      <c r="E747" s="274"/>
      <c r="F747" s="277"/>
      <c r="G747" s="274"/>
      <c r="H747" s="278"/>
      <c r="I747" s="271"/>
      <c r="J747" s="271"/>
      <c r="K747" s="271"/>
      <c r="L747" s="271"/>
      <c r="M747" s="271"/>
      <c r="N747" s="271"/>
      <c r="O747" s="271"/>
      <c r="P747" s="271"/>
      <c r="Q747" s="271"/>
    </row>
    <row r="748" spans="1:17" ht="18.75" customHeight="1">
      <c r="A748" s="271"/>
      <c r="B748" s="276"/>
      <c r="C748" s="276"/>
      <c r="D748" s="277"/>
      <c r="E748" s="274"/>
      <c r="F748" s="277"/>
      <c r="G748" s="274"/>
      <c r="H748" s="278"/>
      <c r="I748" s="271"/>
      <c r="J748" s="271"/>
      <c r="K748" s="271"/>
      <c r="L748" s="271"/>
      <c r="M748" s="271"/>
      <c r="N748" s="271"/>
      <c r="O748" s="271"/>
      <c r="P748" s="271"/>
      <c r="Q748" s="271"/>
    </row>
    <row r="749" spans="1:17" ht="18.75" customHeight="1">
      <c r="A749" s="271"/>
      <c r="B749" s="276"/>
      <c r="C749" s="276"/>
      <c r="D749" s="277"/>
      <c r="E749" s="274"/>
      <c r="F749" s="277"/>
      <c r="G749" s="274"/>
      <c r="H749" s="278"/>
      <c r="I749" s="271"/>
      <c r="J749" s="271"/>
      <c r="K749" s="271"/>
      <c r="L749" s="271"/>
      <c r="M749" s="271"/>
      <c r="N749" s="271"/>
      <c r="O749" s="271"/>
      <c r="P749" s="271"/>
      <c r="Q749" s="271"/>
    </row>
    <row r="750" spans="1:17" ht="18.75" customHeight="1">
      <c r="A750" s="271"/>
      <c r="B750" s="276"/>
      <c r="C750" s="276"/>
      <c r="D750" s="277"/>
      <c r="E750" s="274"/>
      <c r="F750" s="277"/>
      <c r="G750" s="274"/>
      <c r="H750" s="278"/>
      <c r="I750" s="271"/>
      <c r="J750" s="271"/>
      <c r="K750" s="271"/>
      <c r="L750" s="271"/>
      <c r="M750" s="271"/>
      <c r="N750" s="271"/>
      <c r="O750" s="271"/>
      <c r="P750" s="271"/>
      <c r="Q750" s="271"/>
    </row>
    <row r="751" spans="1:17" ht="18.75" customHeight="1">
      <c r="A751" s="271"/>
      <c r="B751" s="276"/>
      <c r="C751" s="276"/>
      <c r="D751" s="277"/>
      <c r="E751" s="274"/>
      <c r="F751" s="277"/>
      <c r="G751" s="274"/>
      <c r="H751" s="278"/>
      <c r="I751" s="271"/>
      <c r="J751" s="271"/>
      <c r="K751" s="271"/>
      <c r="L751" s="271"/>
      <c r="M751" s="271"/>
      <c r="N751" s="271"/>
      <c r="O751" s="271"/>
      <c r="P751" s="271"/>
      <c r="Q751" s="271"/>
    </row>
    <row r="752" spans="1:17" ht="18.75" customHeight="1">
      <c r="A752" s="271"/>
      <c r="B752" s="276"/>
      <c r="C752" s="276"/>
      <c r="D752" s="277"/>
      <c r="E752" s="274"/>
      <c r="F752" s="277"/>
      <c r="G752" s="274"/>
      <c r="H752" s="278"/>
      <c r="I752" s="271"/>
      <c r="J752" s="271"/>
      <c r="K752" s="271"/>
      <c r="L752" s="271"/>
      <c r="M752" s="271"/>
      <c r="N752" s="271"/>
      <c r="O752" s="271"/>
      <c r="P752" s="271"/>
      <c r="Q752" s="271"/>
    </row>
    <row r="753" spans="1:17" ht="18.75" customHeight="1">
      <c r="A753" s="271"/>
      <c r="B753" s="276"/>
      <c r="C753" s="276"/>
      <c r="D753" s="277"/>
      <c r="E753" s="274"/>
      <c r="F753" s="277"/>
      <c r="G753" s="274"/>
      <c r="H753" s="278"/>
      <c r="I753" s="271"/>
      <c r="J753" s="271"/>
      <c r="K753" s="271"/>
      <c r="L753" s="271"/>
      <c r="M753" s="271"/>
      <c r="N753" s="271"/>
      <c r="O753" s="271"/>
      <c r="P753" s="271"/>
      <c r="Q753" s="271"/>
    </row>
    <row r="754" spans="1:17" ht="18.75" customHeight="1">
      <c r="A754" s="271"/>
      <c r="B754" s="276"/>
      <c r="C754" s="276"/>
      <c r="D754" s="277"/>
      <c r="E754" s="274"/>
      <c r="F754" s="277"/>
      <c r="G754" s="274"/>
      <c r="H754" s="278"/>
      <c r="I754" s="271"/>
      <c r="J754" s="271"/>
      <c r="K754" s="271"/>
      <c r="L754" s="271"/>
      <c r="M754" s="271"/>
      <c r="N754" s="271"/>
      <c r="O754" s="271"/>
      <c r="P754" s="271"/>
      <c r="Q754" s="271"/>
    </row>
    <row r="755" spans="1:17" ht="18.75" customHeight="1">
      <c r="A755" s="271"/>
      <c r="B755" s="276"/>
      <c r="C755" s="276"/>
      <c r="D755" s="277"/>
      <c r="E755" s="274"/>
      <c r="F755" s="277"/>
      <c r="G755" s="274"/>
      <c r="H755" s="278"/>
      <c r="I755" s="271"/>
      <c r="J755" s="271"/>
      <c r="K755" s="271"/>
      <c r="L755" s="271"/>
      <c r="M755" s="271"/>
      <c r="N755" s="271"/>
      <c r="O755" s="271"/>
      <c r="P755" s="271"/>
      <c r="Q755" s="271"/>
    </row>
    <row r="756" spans="1:17" ht="18.75" customHeight="1">
      <c r="A756" s="271"/>
      <c r="B756" s="276"/>
      <c r="C756" s="276"/>
      <c r="D756" s="277"/>
      <c r="E756" s="274"/>
      <c r="F756" s="277"/>
      <c r="G756" s="274"/>
      <c r="H756" s="278"/>
      <c r="I756" s="271"/>
      <c r="J756" s="271"/>
      <c r="K756" s="271"/>
      <c r="L756" s="271"/>
      <c r="M756" s="271"/>
      <c r="N756" s="271"/>
      <c r="O756" s="271"/>
      <c r="P756" s="271"/>
      <c r="Q756" s="271"/>
    </row>
    <row r="757" spans="1:17" ht="18.75" customHeight="1">
      <c r="A757" s="271"/>
      <c r="B757" s="276"/>
      <c r="C757" s="276"/>
      <c r="D757" s="277"/>
      <c r="E757" s="274"/>
      <c r="F757" s="277"/>
      <c r="G757" s="274"/>
      <c r="H757" s="278"/>
      <c r="I757" s="271"/>
      <c r="J757" s="271"/>
      <c r="K757" s="271"/>
      <c r="L757" s="271"/>
      <c r="M757" s="271"/>
      <c r="N757" s="271"/>
      <c r="O757" s="271"/>
      <c r="P757" s="271"/>
      <c r="Q757" s="271"/>
    </row>
    <row r="758" spans="1:17" ht="18.75" customHeight="1">
      <c r="A758" s="271"/>
      <c r="B758" s="276"/>
      <c r="C758" s="276"/>
      <c r="D758" s="277"/>
      <c r="E758" s="274"/>
      <c r="F758" s="277"/>
      <c r="G758" s="274"/>
      <c r="H758" s="278"/>
      <c r="I758" s="271"/>
      <c r="J758" s="271"/>
      <c r="K758" s="271"/>
      <c r="L758" s="271"/>
      <c r="M758" s="271"/>
      <c r="N758" s="271"/>
      <c r="O758" s="271"/>
      <c r="P758" s="271"/>
      <c r="Q758" s="271"/>
    </row>
    <row r="759" spans="1:17" ht="18.75" customHeight="1">
      <c r="A759" s="271"/>
      <c r="B759" s="276"/>
      <c r="C759" s="276"/>
      <c r="D759" s="277"/>
      <c r="E759" s="274"/>
      <c r="F759" s="277"/>
      <c r="G759" s="274"/>
      <c r="H759" s="278"/>
      <c r="I759" s="271"/>
      <c r="J759" s="271"/>
      <c r="K759" s="271"/>
      <c r="L759" s="271"/>
      <c r="M759" s="271"/>
      <c r="N759" s="271"/>
      <c r="O759" s="271"/>
      <c r="P759" s="271"/>
      <c r="Q759" s="271"/>
    </row>
    <row r="760" spans="1:17" ht="18.75" customHeight="1">
      <c r="A760" s="271"/>
      <c r="B760" s="276"/>
      <c r="C760" s="276"/>
      <c r="D760" s="277"/>
      <c r="E760" s="274"/>
      <c r="F760" s="277"/>
      <c r="G760" s="274"/>
      <c r="H760" s="278"/>
      <c r="I760" s="271"/>
      <c r="J760" s="271"/>
      <c r="K760" s="271"/>
      <c r="L760" s="271"/>
      <c r="M760" s="271"/>
      <c r="N760" s="271"/>
      <c r="O760" s="271"/>
      <c r="P760" s="271"/>
      <c r="Q760" s="271"/>
    </row>
    <row r="761" spans="1:17" ht="18.75" customHeight="1">
      <c r="A761" s="271"/>
      <c r="B761" s="276"/>
      <c r="C761" s="276"/>
      <c r="D761" s="277"/>
      <c r="E761" s="274"/>
      <c r="F761" s="277"/>
      <c r="G761" s="274"/>
      <c r="H761" s="278"/>
      <c r="I761" s="271"/>
      <c r="J761" s="271"/>
      <c r="K761" s="271"/>
      <c r="L761" s="271"/>
      <c r="M761" s="271"/>
      <c r="N761" s="271"/>
      <c r="O761" s="271"/>
      <c r="P761" s="271"/>
      <c r="Q761" s="271"/>
    </row>
    <row r="762" spans="1:17" ht="18.75" customHeight="1">
      <c r="A762" s="271"/>
      <c r="B762" s="276"/>
      <c r="C762" s="276"/>
      <c r="D762" s="277"/>
      <c r="E762" s="274"/>
      <c r="F762" s="277"/>
      <c r="G762" s="274"/>
      <c r="H762" s="278"/>
      <c r="I762" s="271"/>
      <c r="J762" s="271"/>
      <c r="K762" s="271"/>
      <c r="L762" s="271"/>
      <c r="M762" s="271"/>
      <c r="N762" s="271"/>
      <c r="O762" s="271"/>
      <c r="P762" s="271"/>
      <c r="Q762" s="271"/>
    </row>
    <row r="763" spans="1:17" ht="18.75" customHeight="1">
      <c r="A763" s="271"/>
      <c r="B763" s="276"/>
      <c r="C763" s="276"/>
      <c r="D763" s="277"/>
      <c r="E763" s="274"/>
      <c r="F763" s="277"/>
      <c r="G763" s="274"/>
      <c r="H763" s="278"/>
      <c r="I763" s="271"/>
      <c r="J763" s="271"/>
      <c r="K763" s="271"/>
      <c r="L763" s="271"/>
      <c r="M763" s="271"/>
      <c r="N763" s="271"/>
      <c r="O763" s="271"/>
      <c r="P763" s="271"/>
      <c r="Q763" s="271"/>
    </row>
    <row r="764" spans="1:17" ht="18.75" customHeight="1">
      <c r="A764" s="271"/>
      <c r="B764" s="276"/>
      <c r="C764" s="276"/>
      <c r="D764" s="277"/>
      <c r="E764" s="274"/>
      <c r="F764" s="277"/>
      <c r="G764" s="274"/>
      <c r="H764" s="278"/>
      <c r="I764" s="271"/>
      <c r="J764" s="271"/>
      <c r="K764" s="271"/>
      <c r="L764" s="271"/>
      <c r="M764" s="271"/>
      <c r="N764" s="271"/>
      <c r="O764" s="271"/>
      <c r="P764" s="271"/>
      <c r="Q764" s="271"/>
    </row>
    <row r="765" spans="1:17" ht="18.75" customHeight="1">
      <c r="A765" s="271"/>
      <c r="B765" s="276"/>
      <c r="C765" s="276"/>
      <c r="D765" s="277"/>
      <c r="E765" s="274"/>
      <c r="F765" s="277"/>
      <c r="G765" s="274"/>
      <c r="H765" s="278"/>
      <c r="I765" s="271"/>
      <c r="J765" s="271"/>
      <c r="K765" s="271"/>
      <c r="L765" s="271"/>
      <c r="M765" s="271"/>
      <c r="N765" s="271"/>
      <c r="O765" s="271"/>
      <c r="P765" s="271"/>
      <c r="Q765" s="271"/>
    </row>
    <row r="766" spans="1:17" ht="18.75" customHeight="1">
      <c r="A766" s="271"/>
      <c r="B766" s="276"/>
      <c r="C766" s="276"/>
      <c r="D766" s="277"/>
      <c r="E766" s="274"/>
      <c r="F766" s="277"/>
      <c r="G766" s="274"/>
      <c r="H766" s="278"/>
      <c r="I766" s="271"/>
      <c r="J766" s="271"/>
      <c r="K766" s="271"/>
      <c r="L766" s="271"/>
      <c r="M766" s="271"/>
      <c r="N766" s="271"/>
      <c r="O766" s="271"/>
      <c r="P766" s="271"/>
      <c r="Q766" s="271"/>
    </row>
    <row r="767" spans="1:17" ht="18.75" customHeight="1">
      <c r="A767" s="271"/>
      <c r="B767" s="276"/>
      <c r="C767" s="276"/>
      <c r="D767" s="277"/>
      <c r="E767" s="274"/>
      <c r="F767" s="277"/>
      <c r="G767" s="274"/>
      <c r="H767" s="278"/>
      <c r="I767" s="271"/>
      <c r="J767" s="271"/>
      <c r="K767" s="271"/>
      <c r="L767" s="271"/>
      <c r="M767" s="271"/>
      <c r="N767" s="271"/>
      <c r="O767" s="271"/>
      <c r="P767" s="271"/>
      <c r="Q767" s="271"/>
    </row>
    <row r="768" spans="1:17" ht="18.75" customHeight="1">
      <c r="A768" s="271"/>
      <c r="B768" s="276"/>
      <c r="C768" s="276"/>
      <c r="D768" s="277"/>
      <c r="E768" s="274"/>
      <c r="F768" s="277"/>
      <c r="G768" s="274"/>
      <c r="H768" s="278"/>
      <c r="I768" s="271"/>
      <c r="J768" s="271"/>
      <c r="K768" s="271"/>
      <c r="L768" s="271"/>
      <c r="M768" s="271"/>
      <c r="N768" s="271"/>
      <c r="O768" s="271"/>
      <c r="P768" s="271"/>
      <c r="Q768" s="271"/>
    </row>
    <row r="769" spans="1:17" ht="18.75" customHeight="1">
      <c r="A769" s="271"/>
      <c r="B769" s="276"/>
      <c r="C769" s="276"/>
      <c r="D769" s="277"/>
      <c r="E769" s="274"/>
      <c r="F769" s="277"/>
      <c r="G769" s="274"/>
      <c r="H769" s="278"/>
      <c r="I769" s="271"/>
      <c r="J769" s="271"/>
      <c r="K769" s="271"/>
      <c r="L769" s="271"/>
      <c r="M769" s="271"/>
      <c r="N769" s="271"/>
      <c r="O769" s="271"/>
      <c r="P769" s="271"/>
      <c r="Q769" s="271"/>
    </row>
    <row r="770" spans="1:17" ht="18.75" customHeight="1">
      <c r="A770" s="271"/>
      <c r="B770" s="276"/>
      <c r="C770" s="276"/>
      <c r="D770" s="277"/>
      <c r="E770" s="274"/>
      <c r="F770" s="277"/>
      <c r="G770" s="274"/>
      <c r="H770" s="278"/>
      <c r="I770" s="271"/>
      <c r="J770" s="271"/>
      <c r="K770" s="271"/>
      <c r="L770" s="271"/>
      <c r="M770" s="271"/>
      <c r="N770" s="271"/>
      <c r="O770" s="271"/>
      <c r="P770" s="271"/>
      <c r="Q770" s="271"/>
    </row>
    <row r="771" spans="1:17" ht="18.75" customHeight="1">
      <c r="A771" s="271"/>
      <c r="B771" s="276"/>
      <c r="C771" s="276"/>
      <c r="D771" s="277"/>
      <c r="E771" s="274"/>
      <c r="F771" s="277"/>
      <c r="G771" s="274"/>
      <c r="H771" s="278"/>
      <c r="I771" s="271"/>
      <c r="J771" s="271"/>
      <c r="K771" s="271"/>
      <c r="L771" s="271"/>
      <c r="M771" s="271"/>
      <c r="N771" s="271"/>
      <c r="O771" s="271"/>
      <c r="P771" s="271"/>
      <c r="Q771" s="271"/>
    </row>
    <row r="772" spans="1:17" ht="18.75" customHeight="1">
      <c r="A772" s="271"/>
      <c r="B772" s="276"/>
      <c r="C772" s="276"/>
      <c r="D772" s="277"/>
      <c r="E772" s="274"/>
      <c r="F772" s="277"/>
      <c r="G772" s="274"/>
      <c r="H772" s="278"/>
      <c r="I772" s="271"/>
      <c r="J772" s="271"/>
      <c r="K772" s="271"/>
      <c r="L772" s="271"/>
      <c r="M772" s="271"/>
      <c r="N772" s="271"/>
      <c r="O772" s="271"/>
      <c r="P772" s="271"/>
      <c r="Q772" s="271"/>
    </row>
    <row r="773" spans="1:17" ht="18.75" customHeight="1">
      <c r="A773" s="271"/>
      <c r="B773" s="276"/>
      <c r="C773" s="276"/>
      <c r="D773" s="277"/>
      <c r="E773" s="274"/>
      <c r="F773" s="277"/>
      <c r="G773" s="274"/>
      <c r="H773" s="278"/>
      <c r="I773" s="271"/>
      <c r="J773" s="271"/>
      <c r="K773" s="271"/>
      <c r="L773" s="271"/>
      <c r="M773" s="271"/>
      <c r="N773" s="271"/>
      <c r="O773" s="271"/>
      <c r="P773" s="271"/>
      <c r="Q773" s="271"/>
    </row>
    <row r="774" spans="1:17" ht="18.75" customHeight="1">
      <c r="A774" s="271"/>
      <c r="B774" s="276"/>
      <c r="C774" s="276"/>
      <c r="D774" s="277"/>
      <c r="E774" s="274"/>
      <c r="F774" s="277"/>
      <c r="G774" s="274"/>
      <c r="H774" s="278"/>
      <c r="I774" s="271"/>
      <c r="J774" s="271"/>
      <c r="K774" s="271"/>
      <c r="L774" s="271"/>
      <c r="M774" s="271"/>
      <c r="N774" s="271"/>
      <c r="O774" s="271"/>
      <c r="P774" s="271"/>
      <c r="Q774" s="271"/>
    </row>
    <row r="775" spans="1:17" ht="18.75" customHeight="1">
      <c r="A775" s="271"/>
      <c r="B775" s="276"/>
      <c r="C775" s="276"/>
      <c r="D775" s="277"/>
      <c r="E775" s="274"/>
      <c r="F775" s="277"/>
      <c r="G775" s="274"/>
      <c r="H775" s="278"/>
      <c r="I775" s="271"/>
      <c r="J775" s="271"/>
      <c r="K775" s="271"/>
      <c r="L775" s="271"/>
      <c r="M775" s="271"/>
      <c r="N775" s="271"/>
      <c r="O775" s="271"/>
      <c r="P775" s="271"/>
      <c r="Q775" s="271"/>
    </row>
    <row r="776" spans="1:17" ht="18.75" customHeight="1">
      <c r="A776" s="271"/>
      <c r="B776" s="276"/>
      <c r="C776" s="276"/>
      <c r="D776" s="277"/>
      <c r="E776" s="274"/>
      <c r="F776" s="277"/>
      <c r="G776" s="274"/>
      <c r="H776" s="278"/>
      <c r="I776" s="271"/>
      <c r="J776" s="271"/>
      <c r="K776" s="271"/>
      <c r="L776" s="271"/>
      <c r="M776" s="271"/>
      <c r="N776" s="271"/>
      <c r="O776" s="271"/>
      <c r="P776" s="271"/>
      <c r="Q776" s="271"/>
    </row>
    <row r="777" spans="1:17" ht="18.75" customHeight="1">
      <c r="A777" s="271"/>
      <c r="B777" s="276"/>
      <c r="C777" s="276"/>
      <c r="D777" s="277"/>
      <c r="E777" s="274"/>
      <c r="F777" s="277"/>
      <c r="G777" s="274"/>
      <c r="H777" s="278"/>
      <c r="I777" s="271"/>
      <c r="J777" s="271"/>
      <c r="K777" s="271"/>
      <c r="L777" s="271"/>
      <c r="M777" s="271"/>
      <c r="N777" s="271"/>
      <c r="O777" s="271"/>
      <c r="P777" s="271"/>
      <c r="Q777" s="271"/>
    </row>
    <row r="778" spans="1:17" ht="18.75" customHeight="1">
      <c r="A778" s="271"/>
      <c r="B778" s="276"/>
      <c r="C778" s="276"/>
      <c r="D778" s="277"/>
      <c r="E778" s="274"/>
      <c r="F778" s="277"/>
      <c r="G778" s="274"/>
      <c r="H778" s="278"/>
      <c r="I778" s="271"/>
      <c r="J778" s="271"/>
      <c r="K778" s="271"/>
      <c r="L778" s="271"/>
      <c r="M778" s="271"/>
      <c r="N778" s="271"/>
      <c r="O778" s="271"/>
      <c r="P778" s="271"/>
      <c r="Q778" s="271"/>
    </row>
    <row r="779" spans="1:17" ht="18.75" customHeight="1">
      <c r="A779" s="271"/>
      <c r="B779" s="276"/>
      <c r="C779" s="276"/>
      <c r="D779" s="277"/>
      <c r="E779" s="274"/>
      <c r="F779" s="277"/>
      <c r="G779" s="274"/>
      <c r="H779" s="278"/>
      <c r="I779" s="271"/>
      <c r="J779" s="271"/>
      <c r="K779" s="271"/>
      <c r="L779" s="271"/>
      <c r="M779" s="271"/>
      <c r="N779" s="271"/>
      <c r="O779" s="271"/>
      <c r="P779" s="271"/>
      <c r="Q779" s="271"/>
    </row>
    <row r="780" spans="1:17" ht="18.75" customHeight="1">
      <c r="A780" s="271"/>
      <c r="B780" s="276"/>
      <c r="C780" s="276"/>
      <c r="D780" s="277"/>
      <c r="E780" s="274"/>
      <c r="F780" s="277"/>
      <c r="G780" s="274"/>
      <c r="H780" s="278"/>
      <c r="I780" s="271"/>
      <c r="J780" s="271"/>
      <c r="K780" s="271"/>
      <c r="L780" s="271"/>
      <c r="M780" s="271"/>
      <c r="N780" s="271"/>
      <c r="O780" s="271"/>
      <c r="P780" s="271"/>
      <c r="Q780" s="271"/>
    </row>
    <row r="781" spans="1:17" ht="18.75" customHeight="1">
      <c r="A781" s="271"/>
      <c r="B781" s="276"/>
      <c r="C781" s="276"/>
      <c r="D781" s="277"/>
      <c r="E781" s="274"/>
      <c r="F781" s="277"/>
      <c r="G781" s="274"/>
      <c r="H781" s="278"/>
      <c r="I781" s="271"/>
      <c r="J781" s="271"/>
      <c r="K781" s="271"/>
      <c r="L781" s="271"/>
      <c r="M781" s="271"/>
      <c r="N781" s="271"/>
      <c r="O781" s="271"/>
      <c r="P781" s="271"/>
      <c r="Q781" s="271"/>
    </row>
    <row r="782" spans="1:17" ht="18.75" customHeight="1">
      <c r="A782" s="271"/>
      <c r="B782" s="276"/>
      <c r="C782" s="276"/>
      <c r="D782" s="277"/>
      <c r="E782" s="274"/>
      <c r="F782" s="277"/>
      <c r="G782" s="274"/>
      <c r="H782" s="278"/>
      <c r="I782" s="271"/>
      <c r="J782" s="271"/>
      <c r="K782" s="271"/>
      <c r="L782" s="271"/>
      <c r="M782" s="271"/>
      <c r="N782" s="271"/>
      <c r="O782" s="271"/>
      <c r="P782" s="271"/>
      <c r="Q782" s="271"/>
    </row>
    <row r="783" spans="1:17" ht="18.75" customHeight="1">
      <c r="A783" s="271"/>
      <c r="B783" s="276"/>
      <c r="C783" s="276"/>
      <c r="D783" s="277"/>
      <c r="E783" s="274"/>
      <c r="F783" s="277"/>
      <c r="G783" s="274"/>
      <c r="H783" s="278"/>
      <c r="I783" s="271"/>
      <c r="J783" s="271"/>
      <c r="K783" s="271"/>
      <c r="L783" s="271"/>
      <c r="M783" s="271"/>
      <c r="N783" s="271"/>
      <c r="O783" s="271"/>
      <c r="P783" s="271"/>
      <c r="Q783" s="271"/>
    </row>
    <row r="784" spans="1:17" ht="18.75" customHeight="1">
      <c r="A784" s="271"/>
      <c r="B784" s="276"/>
      <c r="C784" s="276"/>
      <c r="D784" s="277"/>
      <c r="E784" s="274"/>
      <c r="F784" s="277"/>
      <c r="G784" s="274"/>
      <c r="H784" s="278"/>
      <c r="I784" s="271"/>
      <c r="J784" s="271"/>
      <c r="K784" s="271"/>
      <c r="L784" s="271"/>
      <c r="M784" s="271"/>
      <c r="N784" s="271"/>
      <c r="O784" s="271"/>
      <c r="P784" s="271"/>
      <c r="Q784" s="271"/>
    </row>
    <row r="785" spans="1:17" ht="18.75" customHeight="1">
      <c r="A785" s="271"/>
      <c r="B785" s="276"/>
      <c r="C785" s="276"/>
      <c r="D785" s="277"/>
      <c r="E785" s="274"/>
      <c r="F785" s="277"/>
      <c r="G785" s="274"/>
      <c r="H785" s="278"/>
      <c r="I785" s="271"/>
      <c r="J785" s="271"/>
      <c r="K785" s="271"/>
      <c r="L785" s="271"/>
      <c r="M785" s="271"/>
      <c r="N785" s="271"/>
      <c r="O785" s="271"/>
      <c r="P785" s="271"/>
      <c r="Q785" s="271"/>
    </row>
    <row r="786" spans="1:17" ht="18.75" customHeight="1">
      <c r="A786" s="271"/>
      <c r="B786" s="276"/>
      <c r="C786" s="276"/>
      <c r="D786" s="277"/>
      <c r="E786" s="274"/>
      <c r="F786" s="277"/>
      <c r="G786" s="274"/>
      <c r="H786" s="278"/>
      <c r="I786" s="271"/>
      <c r="J786" s="271"/>
      <c r="K786" s="271"/>
      <c r="L786" s="271"/>
      <c r="M786" s="271"/>
      <c r="N786" s="271"/>
      <c r="O786" s="271"/>
      <c r="P786" s="271"/>
      <c r="Q786" s="271"/>
    </row>
    <row r="787" spans="1:17" ht="18.75" customHeight="1">
      <c r="A787" s="271"/>
      <c r="B787" s="276"/>
      <c r="C787" s="276"/>
      <c r="D787" s="277"/>
      <c r="E787" s="274"/>
      <c r="F787" s="277"/>
      <c r="G787" s="274"/>
      <c r="H787" s="278"/>
      <c r="I787" s="271"/>
      <c r="J787" s="271"/>
      <c r="K787" s="271"/>
      <c r="L787" s="271"/>
      <c r="M787" s="271"/>
      <c r="N787" s="271"/>
      <c r="O787" s="271"/>
      <c r="P787" s="271"/>
      <c r="Q787" s="271"/>
    </row>
    <row r="788" spans="1:17" ht="18.75" customHeight="1">
      <c r="A788" s="271"/>
      <c r="B788" s="276"/>
      <c r="C788" s="276"/>
      <c r="D788" s="277"/>
      <c r="E788" s="274"/>
      <c r="F788" s="277"/>
      <c r="G788" s="274"/>
      <c r="H788" s="278"/>
      <c r="I788" s="271"/>
      <c r="J788" s="271"/>
      <c r="K788" s="271"/>
      <c r="L788" s="271"/>
      <c r="M788" s="271"/>
      <c r="N788" s="271"/>
      <c r="O788" s="271"/>
      <c r="P788" s="271"/>
      <c r="Q788" s="271"/>
    </row>
    <row r="789" spans="1:17" ht="18.75" customHeight="1">
      <c r="A789" s="271"/>
      <c r="B789" s="276"/>
      <c r="C789" s="276"/>
      <c r="D789" s="277"/>
      <c r="E789" s="274"/>
      <c r="F789" s="277"/>
      <c r="G789" s="274"/>
      <c r="H789" s="278"/>
      <c r="I789" s="271"/>
      <c r="J789" s="271"/>
      <c r="K789" s="271"/>
      <c r="L789" s="271"/>
      <c r="M789" s="271"/>
      <c r="N789" s="271"/>
      <c r="O789" s="271"/>
      <c r="P789" s="271"/>
      <c r="Q789" s="271"/>
    </row>
    <row r="790" spans="1:17" ht="18.75" customHeight="1">
      <c r="A790" s="271"/>
      <c r="B790" s="276"/>
      <c r="C790" s="276"/>
      <c r="D790" s="277"/>
      <c r="E790" s="274"/>
      <c r="F790" s="277"/>
      <c r="G790" s="274"/>
      <c r="H790" s="278"/>
      <c r="I790" s="271"/>
      <c r="J790" s="271"/>
      <c r="K790" s="271"/>
      <c r="L790" s="271"/>
      <c r="M790" s="271"/>
      <c r="N790" s="271"/>
      <c r="O790" s="271"/>
      <c r="P790" s="271"/>
      <c r="Q790" s="271"/>
    </row>
    <row r="791" spans="1:17" ht="18.75" customHeight="1">
      <c r="A791" s="271"/>
      <c r="B791" s="276"/>
      <c r="C791" s="276"/>
      <c r="D791" s="277"/>
      <c r="E791" s="274"/>
      <c r="F791" s="277"/>
      <c r="G791" s="274"/>
      <c r="H791" s="278"/>
      <c r="I791" s="271"/>
      <c r="J791" s="271"/>
      <c r="K791" s="271"/>
      <c r="L791" s="271"/>
      <c r="M791" s="271"/>
      <c r="N791" s="271"/>
      <c r="O791" s="271"/>
      <c r="P791" s="271"/>
      <c r="Q791" s="271"/>
    </row>
    <row r="792" spans="1:17" ht="18.75" customHeight="1">
      <c r="A792" s="271"/>
      <c r="B792" s="276"/>
      <c r="C792" s="276"/>
      <c r="D792" s="277"/>
      <c r="E792" s="274"/>
      <c r="F792" s="277"/>
      <c r="G792" s="274"/>
      <c r="H792" s="278"/>
      <c r="I792" s="271"/>
      <c r="J792" s="271"/>
      <c r="K792" s="271"/>
      <c r="L792" s="271"/>
      <c r="M792" s="271"/>
      <c r="N792" s="271"/>
      <c r="O792" s="271"/>
      <c r="P792" s="271"/>
      <c r="Q792" s="271"/>
    </row>
    <row r="793" spans="1:17" ht="18.75" customHeight="1">
      <c r="A793" s="271"/>
      <c r="B793" s="276"/>
      <c r="C793" s="276"/>
      <c r="D793" s="277"/>
      <c r="E793" s="274"/>
      <c r="F793" s="277"/>
      <c r="G793" s="274"/>
      <c r="H793" s="278"/>
      <c r="I793" s="271"/>
      <c r="J793" s="271"/>
      <c r="K793" s="271"/>
      <c r="L793" s="271"/>
      <c r="M793" s="271"/>
      <c r="N793" s="271"/>
      <c r="O793" s="271"/>
      <c r="P793" s="271"/>
      <c r="Q793" s="271"/>
    </row>
    <row r="794" spans="1:17" ht="18.75" customHeight="1">
      <c r="A794" s="271"/>
      <c r="B794" s="276"/>
      <c r="C794" s="276"/>
      <c r="D794" s="277"/>
      <c r="E794" s="274"/>
      <c r="F794" s="277"/>
      <c r="G794" s="274"/>
      <c r="H794" s="278"/>
      <c r="I794" s="271"/>
      <c r="J794" s="271"/>
      <c r="K794" s="271"/>
      <c r="L794" s="271"/>
      <c r="M794" s="271"/>
      <c r="N794" s="271"/>
      <c r="O794" s="271"/>
      <c r="P794" s="271"/>
      <c r="Q794" s="271"/>
    </row>
    <row r="795" spans="1:17" ht="18.75" customHeight="1">
      <c r="A795" s="271"/>
      <c r="B795" s="276"/>
      <c r="C795" s="276"/>
      <c r="D795" s="277"/>
      <c r="E795" s="274"/>
      <c r="F795" s="277"/>
      <c r="G795" s="274"/>
      <c r="H795" s="278"/>
      <c r="I795" s="271"/>
      <c r="J795" s="271"/>
      <c r="K795" s="271"/>
      <c r="L795" s="271"/>
      <c r="M795" s="271"/>
      <c r="N795" s="271"/>
      <c r="O795" s="271"/>
      <c r="P795" s="271"/>
      <c r="Q795" s="271"/>
    </row>
    <row r="796" spans="1:17" ht="18.75" customHeight="1">
      <c r="A796" s="271"/>
      <c r="B796" s="276"/>
      <c r="C796" s="276"/>
      <c r="D796" s="277"/>
      <c r="E796" s="274"/>
      <c r="F796" s="277"/>
      <c r="G796" s="274"/>
      <c r="H796" s="278"/>
      <c r="I796" s="271"/>
      <c r="J796" s="271"/>
      <c r="K796" s="271"/>
      <c r="L796" s="271"/>
      <c r="M796" s="271"/>
      <c r="N796" s="271"/>
      <c r="O796" s="271"/>
      <c r="P796" s="271"/>
      <c r="Q796" s="271"/>
    </row>
    <row r="797" spans="1:17" ht="18.75" customHeight="1">
      <c r="A797" s="271"/>
      <c r="B797" s="276"/>
      <c r="C797" s="276"/>
      <c r="D797" s="277"/>
      <c r="E797" s="274"/>
      <c r="F797" s="277"/>
      <c r="G797" s="274"/>
      <c r="H797" s="278"/>
      <c r="I797" s="271"/>
      <c r="J797" s="271"/>
      <c r="K797" s="271"/>
      <c r="L797" s="271"/>
      <c r="M797" s="271"/>
      <c r="N797" s="271"/>
      <c r="O797" s="271"/>
      <c r="P797" s="271"/>
      <c r="Q797" s="271"/>
    </row>
    <row r="798" spans="1:17" ht="18.75" customHeight="1">
      <c r="A798" s="271"/>
      <c r="B798" s="276"/>
      <c r="C798" s="276"/>
      <c r="D798" s="277"/>
      <c r="E798" s="274"/>
      <c r="F798" s="277"/>
      <c r="G798" s="274"/>
      <c r="H798" s="278"/>
      <c r="I798" s="271"/>
      <c r="J798" s="271"/>
      <c r="K798" s="271"/>
      <c r="L798" s="271"/>
      <c r="M798" s="271"/>
      <c r="N798" s="271"/>
      <c r="O798" s="271"/>
      <c r="P798" s="271"/>
      <c r="Q798" s="271"/>
    </row>
    <row r="799" spans="1:17" ht="18.75" customHeight="1">
      <c r="A799" s="271"/>
      <c r="B799" s="276"/>
      <c r="C799" s="276"/>
      <c r="D799" s="277"/>
      <c r="E799" s="274"/>
      <c r="F799" s="277"/>
      <c r="G799" s="274"/>
      <c r="H799" s="278"/>
      <c r="I799" s="271"/>
      <c r="J799" s="271"/>
      <c r="K799" s="271"/>
      <c r="L799" s="271"/>
      <c r="M799" s="271"/>
      <c r="N799" s="271"/>
      <c r="O799" s="271"/>
      <c r="P799" s="271"/>
      <c r="Q799" s="271"/>
    </row>
    <row r="800" spans="1:17" ht="18.75" customHeight="1">
      <c r="A800" s="271"/>
      <c r="B800" s="276"/>
      <c r="C800" s="276"/>
      <c r="D800" s="277"/>
      <c r="E800" s="274"/>
      <c r="F800" s="277"/>
      <c r="G800" s="274"/>
      <c r="H800" s="278"/>
      <c r="I800" s="271"/>
      <c r="J800" s="271"/>
      <c r="K800" s="271"/>
      <c r="L800" s="271"/>
      <c r="M800" s="271"/>
      <c r="N800" s="271"/>
      <c r="O800" s="271"/>
      <c r="P800" s="271"/>
      <c r="Q800" s="271"/>
    </row>
    <row r="801" spans="1:17" ht="18.75" customHeight="1">
      <c r="A801" s="271"/>
      <c r="B801" s="276"/>
      <c r="C801" s="276"/>
      <c r="D801" s="277"/>
      <c r="E801" s="274"/>
      <c r="F801" s="277"/>
      <c r="G801" s="274"/>
      <c r="H801" s="278"/>
      <c r="I801" s="271"/>
      <c r="J801" s="271"/>
      <c r="K801" s="271"/>
      <c r="L801" s="271"/>
      <c r="M801" s="271"/>
      <c r="N801" s="271"/>
      <c r="O801" s="271"/>
      <c r="P801" s="271"/>
      <c r="Q801" s="271"/>
    </row>
    <row r="802" spans="1:17" ht="18.75" customHeight="1">
      <c r="A802" s="271"/>
      <c r="B802" s="276"/>
      <c r="C802" s="276"/>
      <c r="D802" s="277"/>
      <c r="E802" s="274"/>
      <c r="F802" s="277"/>
      <c r="G802" s="274"/>
      <c r="H802" s="278"/>
      <c r="I802" s="271"/>
      <c r="J802" s="271"/>
      <c r="K802" s="271"/>
      <c r="L802" s="271"/>
      <c r="M802" s="271"/>
      <c r="N802" s="271"/>
      <c r="O802" s="271"/>
      <c r="P802" s="271"/>
      <c r="Q802" s="271"/>
    </row>
    <row r="803" spans="1:17" ht="18.75" customHeight="1">
      <c r="A803" s="271"/>
      <c r="B803" s="276"/>
      <c r="C803" s="276"/>
      <c r="D803" s="277"/>
      <c r="E803" s="274"/>
      <c r="F803" s="277"/>
      <c r="G803" s="274"/>
      <c r="H803" s="278"/>
      <c r="I803" s="271"/>
      <c r="J803" s="271"/>
      <c r="K803" s="271"/>
      <c r="L803" s="271"/>
      <c r="M803" s="271"/>
      <c r="N803" s="271"/>
      <c r="O803" s="271"/>
      <c r="P803" s="271"/>
      <c r="Q803" s="271"/>
    </row>
    <row r="804" spans="1:17" ht="18.75" customHeight="1">
      <c r="A804" s="271"/>
      <c r="B804" s="276"/>
      <c r="C804" s="276"/>
      <c r="D804" s="277"/>
      <c r="E804" s="274"/>
      <c r="F804" s="277"/>
      <c r="G804" s="274"/>
      <c r="H804" s="278"/>
      <c r="I804" s="271"/>
      <c r="J804" s="271"/>
      <c r="K804" s="271"/>
      <c r="L804" s="271"/>
      <c r="M804" s="271"/>
      <c r="N804" s="271"/>
      <c r="O804" s="271"/>
      <c r="P804" s="271"/>
      <c r="Q804" s="271"/>
    </row>
    <row r="805" spans="1:17" ht="18.75" customHeight="1">
      <c r="A805" s="271"/>
      <c r="B805" s="276"/>
      <c r="C805" s="276"/>
      <c r="D805" s="277"/>
      <c r="E805" s="274"/>
      <c r="F805" s="277"/>
      <c r="G805" s="274"/>
      <c r="H805" s="278"/>
      <c r="I805" s="271"/>
      <c r="J805" s="271"/>
      <c r="K805" s="271"/>
      <c r="L805" s="271"/>
      <c r="M805" s="271"/>
      <c r="N805" s="271"/>
      <c r="O805" s="271"/>
      <c r="P805" s="271"/>
      <c r="Q805" s="271"/>
    </row>
    <row r="806" spans="1:17" ht="18.75" customHeight="1">
      <c r="A806" s="271"/>
      <c r="B806" s="276"/>
      <c r="C806" s="276"/>
      <c r="D806" s="277"/>
      <c r="E806" s="274"/>
      <c r="F806" s="277"/>
      <c r="G806" s="274"/>
      <c r="H806" s="278"/>
      <c r="I806" s="271"/>
      <c r="J806" s="271"/>
      <c r="K806" s="271"/>
      <c r="L806" s="271"/>
      <c r="M806" s="271"/>
      <c r="N806" s="271"/>
      <c r="O806" s="271"/>
      <c r="P806" s="271"/>
      <c r="Q806" s="271"/>
    </row>
    <row r="807" spans="1:17" ht="18.75" customHeight="1">
      <c r="A807" s="271"/>
      <c r="B807" s="276"/>
      <c r="C807" s="276"/>
      <c r="D807" s="277"/>
      <c r="E807" s="274"/>
      <c r="F807" s="277"/>
      <c r="G807" s="274"/>
      <c r="H807" s="278"/>
      <c r="I807" s="271"/>
      <c r="J807" s="271"/>
      <c r="K807" s="271"/>
      <c r="L807" s="271"/>
      <c r="M807" s="271"/>
      <c r="N807" s="271"/>
      <c r="O807" s="271"/>
      <c r="P807" s="271"/>
      <c r="Q807" s="271"/>
    </row>
    <row r="808" spans="1:17" ht="18.75" customHeight="1">
      <c r="A808" s="271"/>
      <c r="B808" s="276"/>
      <c r="C808" s="276"/>
      <c r="D808" s="277"/>
      <c r="E808" s="274"/>
      <c r="F808" s="277"/>
      <c r="G808" s="274"/>
      <c r="H808" s="278"/>
      <c r="I808" s="271"/>
      <c r="J808" s="271"/>
      <c r="K808" s="271"/>
      <c r="L808" s="271"/>
      <c r="M808" s="271"/>
      <c r="N808" s="271"/>
      <c r="O808" s="271"/>
      <c r="P808" s="271"/>
      <c r="Q808" s="271"/>
    </row>
    <row r="809" spans="1:17" ht="18.75" customHeight="1">
      <c r="A809" s="271"/>
      <c r="B809" s="276"/>
      <c r="C809" s="276"/>
      <c r="D809" s="277"/>
      <c r="E809" s="274"/>
      <c r="F809" s="277"/>
      <c r="G809" s="274"/>
      <c r="H809" s="278"/>
      <c r="I809" s="271"/>
      <c r="J809" s="271"/>
      <c r="K809" s="271"/>
      <c r="L809" s="271"/>
      <c r="M809" s="271"/>
      <c r="N809" s="271"/>
      <c r="O809" s="271"/>
      <c r="P809" s="271"/>
      <c r="Q809" s="271"/>
    </row>
    <row r="810" spans="1:17" ht="18.75" customHeight="1">
      <c r="A810" s="271"/>
      <c r="B810" s="276"/>
      <c r="C810" s="276"/>
      <c r="D810" s="277"/>
      <c r="E810" s="274"/>
      <c r="F810" s="277"/>
      <c r="G810" s="274"/>
      <c r="H810" s="278"/>
      <c r="I810" s="271"/>
      <c r="J810" s="271"/>
      <c r="K810" s="271"/>
      <c r="L810" s="271"/>
      <c r="M810" s="271"/>
      <c r="N810" s="271"/>
      <c r="O810" s="271"/>
      <c r="P810" s="271"/>
      <c r="Q810" s="271"/>
    </row>
    <row r="811" spans="1:17" ht="18.75" customHeight="1">
      <c r="A811" s="271"/>
      <c r="B811" s="276"/>
      <c r="C811" s="276"/>
      <c r="D811" s="277"/>
      <c r="E811" s="274"/>
      <c r="F811" s="277"/>
      <c r="G811" s="274"/>
      <c r="H811" s="278"/>
      <c r="I811" s="271"/>
      <c r="J811" s="271"/>
      <c r="K811" s="271"/>
      <c r="L811" s="271"/>
      <c r="M811" s="271"/>
      <c r="N811" s="271"/>
      <c r="O811" s="271"/>
      <c r="P811" s="271"/>
      <c r="Q811" s="271"/>
    </row>
    <row r="812" spans="1:17" ht="18.75" customHeight="1">
      <c r="A812" s="271"/>
      <c r="B812" s="276"/>
      <c r="C812" s="276"/>
      <c r="D812" s="277"/>
      <c r="E812" s="274"/>
      <c r="F812" s="277"/>
      <c r="G812" s="274"/>
      <c r="H812" s="278"/>
      <c r="I812" s="271"/>
      <c r="J812" s="271"/>
      <c r="K812" s="271"/>
      <c r="L812" s="271"/>
      <c r="M812" s="271"/>
      <c r="N812" s="271"/>
      <c r="O812" s="271"/>
      <c r="P812" s="271"/>
      <c r="Q812" s="271"/>
    </row>
    <row r="813" spans="1:17" ht="18.75" customHeight="1">
      <c r="A813" s="271"/>
      <c r="B813" s="276"/>
      <c r="C813" s="276"/>
      <c r="D813" s="277"/>
      <c r="E813" s="274"/>
      <c r="F813" s="277"/>
      <c r="G813" s="274"/>
      <c r="H813" s="278"/>
      <c r="I813" s="271"/>
      <c r="J813" s="271"/>
      <c r="K813" s="271"/>
      <c r="L813" s="271"/>
      <c r="M813" s="271"/>
      <c r="N813" s="271"/>
      <c r="O813" s="271"/>
      <c r="P813" s="271"/>
      <c r="Q813" s="271"/>
    </row>
    <row r="814" spans="1:17" ht="18.75" customHeight="1">
      <c r="A814" s="271"/>
      <c r="B814" s="276"/>
      <c r="C814" s="276"/>
      <c r="D814" s="277"/>
      <c r="E814" s="274"/>
      <c r="F814" s="277"/>
      <c r="G814" s="274"/>
      <c r="H814" s="278"/>
      <c r="I814" s="271"/>
      <c r="J814" s="271"/>
      <c r="K814" s="271"/>
      <c r="L814" s="271"/>
      <c r="M814" s="271"/>
      <c r="N814" s="271"/>
      <c r="O814" s="271"/>
      <c r="P814" s="271"/>
      <c r="Q814" s="271"/>
    </row>
    <row r="815" spans="1:17" ht="18.75" customHeight="1">
      <c r="A815" s="271"/>
      <c r="B815" s="276"/>
      <c r="C815" s="276"/>
      <c r="D815" s="277"/>
      <c r="E815" s="274"/>
      <c r="F815" s="277"/>
      <c r="G815" s="274"/>
      <c r="H815" s="278"/>
      <c r="I815" s="271"/>
      <c r="J815" s="271"/>
      <c r="K815" s="271"/>
      <c r="L815" s="271"/>
      <c r="M815" s="271"/>
      <c r="N815" s="271"/>
      <c r="O815" s="271"/>
      <c r="P815" s="271"/>
      <c r="Q815" s="271"/>
    </row>
    <row r="816" spans="1:17" ht="18.75" customHeight="1">
      <c r="A816" s="271"/>
      <c r="B816" s="276"/>
      <c r="C816" s="276"/>
      <c r="D816" s="277"/>
      <c r="E816" s="274"/>
      <c r="F816" s="277"/>
      <c r="G816" s="274"/>
      <c r="H816" s="278"/>
      <c r="I816" s="271"/>
      <c r="J816" s="271"/>
      <c r="K816" s="271"/>
      <c r="L816" s="271"/>
      <c r="M816" s="271"/>
      <c r="N816" s="271"/>
      <c r="O816" s="271"/>
      <c r="P816" s="271"/>
      <c r="Q816" s="271"/>
    </row>
    <row r="817" spans="1:17" ht="18.75" customHeight="1">
      <c r="A817" s="271"/>
      <c r="B817" s="276"/>
      <c r="C817" s="276"/>
      <c r="D817" s="277"/>
      <c r="E817" s="274"/>
      <c r="F817" s="277"/>
      <c r="G817" s="274"/>
      <c r="H817" s="278"/>
      <c r="I817" s="271"/>
      <c r="J817" s="271"/>
      <c r="K817" s="271"/>
      <c r="L817" s="271"/>
      <c r="M817" s="271"/>
      <c r="N817" s="271"/>
      <c r="O817" s="271"/>
      <c r="P817" s="271"/>
      <c r="Q817" s="271"/>
    </row>
    <row r="818" spans="1:17" ht="18.75" customHeight="1">
      <c r="A818" s="271"/>
      <c r="B818" s="276"/>
      <c r="C818" s="276"/>
      <c r="D818" s="277"/>
      <c r="E818" s="274"/>
      <c r="F818" s="277"/>
      <c r="G818" s="274"/>
      <c r="H818" s="278"/>
      <c r="I818" s="271"/>
      <c r="J818" s="271"/>
      <c r="K818" s="271"/>
      <c r="L818" s="271"/>
      <c r="M818" s="271"/>
      <c r="N818" s="271"/>
      <c r="O818" s="271"/>
      <c r="P818" s="271"/>
      <c r="Q818" s="271"/>
    </row>
    <row r="819" spans="1:17" ht="18.75" customHeight="1">
      <c r="A819" s="271"/>
      <c r="B819" s="276"/>
      <c r="C819" s="276"/>
      <c r="D819" s="277"/>
      <c r="E819" s="274"/>
      <c r="F819" s="277"/>
      <c r="G819" s="274"/>
      <c r="H819" s="278"/>
      <c r="I819" s="271"/>
      <c r="J819" s="271"/>
      <c r="K819" s="271"/>
      <c r="L819" s="271"/>
      <c r="M819" s="271"/>
      <c r="N819" s="271"/>
      <c r="O819" s="271"/>
      <c r="P819" s="271"/>
      <c r="Q819" s="271"/>
    </row>
    <row r="820" spans="1:17" ht="18.75" customHeight="1">
      <c r="A820" s="271"/>
      <c r="B820" s="276"/>
      <c r="C820" s="276"/>
      <c r="D820" s="277"/>
      <c r="E820" s="274"/>
      <c r="F820" s="277"/>
      <c r="G820" s="274"/>
      <c r="H820" s="278"/>
      <c r="I820" s="271"/>
      <c r="J820" s="271"/>
      <c r="K820" s="271"/>
      <c r="L820" s="271"/>
      <c r="M820" s="271"/>
      <c r="N820" s="271"/>
      <c r="O820" s="271"/>
      <c r="P820" s="271"/>
      <c r="Q820" s="271"/>
    </row>
    <row r="821" spans="1:17" ht="18.75" customHeight="1">
      <c r="A821" s="271"/>
      <c r="B821" s="276"/>
      <c r="C821" s="276"/>
      <c r="D821" s="277"/>
      <c r="E821" s="274"/>
      <c r="F821" s="277"/>
      <c r="G821" s="274"/>
      <c r="H821" s="278"/>
      <c r="I821" s="271"/>
      <c r="J821" s="271"/>
      <c r="K821" s="271"/>
      <c r="L821" s="271"/>
      <c r="M821" s="271"/>
      <c r="N821" s="271"/>
      <c r="O821" s="271"/>
      <c r="P821" s="271"/>
      <c r="Q821" s="271"/>
    </row>
    <row r="822" spans="1:17" ht="18.75" customHeight="1">
      <c r="A822" s="271"/>
      <c r="B822" s="276"/>
      <c r="C822" s="276"/>
      <c r="D822" s="277"/>
      <c r="E822" s="274"/>
      <c r="F822" s="277"/>
      <c r="G822" s="274"/>
      <c r="H822" s="278"/>
      <c r="I822" s="271"/>
      <c r="J822" s="271"/>
      <c r="K822" s="271"/>
      <c r="L822" s="271"/>
      <c r="M822" s="271"/>
      <c r="N822" s="271"/>
      <c r="O822" s="271"/>
      <c r="P822" s="271"/>
      <c r="Q822" s="271"/>
    </row>
    <row r="823" spans="1:17" ht="18.75" customHeight="1">
      <c r="A823" s="271"/>
      <c r="B823" s="276"/>
      <c r="C823" s="276"/>
      <c r="D823" s="277"/>
      <c r="E823" s="274"/>
      <c r="F823" s="277"/>
      <c r="G823" s="274"/>
      <c r="H823" s="278"/>
      <c r="I823" s="271"/>
      <c r="J823" s="271"/>
      <c r="K823" s="271"/>
      <c r="L823" s="271"/>
      <c r="M823" s="271"/>
      <c r="N823" s="271"/>
      <c r="O823" s="271"/>
      <c r="P823" s="271"/>
      <c r="Q823" s="271"/>
    </row>
    <row r="824" spans="1:17" ht="18.75" customHeight="1">
      <c r="A824" s="271"/>
      <c r="B824" s="276"/>
      <c r="C824" s="276"/>
      <c r="D824" s="277"/>
      <c r="E824" s="274"/>
      <c r="F824" s="277"/>
      <c r="G824" s="274"/>
      <c r="H824" s="278"/>
      <c r="I824" s="271"/>
      <c r="J824" s="271"/>
      <c r="K824" s="271"/>
      <c r="L824" s="271"/>
      <c r="M824" s="271"/>
      <c r="N824" s="271"/>
      <c r="O824" s="271"/>
      <c r="P824" s="271"/>
      <c r="Q824" s="271"/>
    </row>
    <row r="825" spans="1:17" ht="18.75" customHeight="1">
      <c r="A825" s="271"/>
      <c r="B825" s="276"/>
      <c r="C825" s="276"/>
      <c r="D825" s="277"/>
      <c r="E825" s="274"/>
      <c r="F825" s="277"/>
      <c r="G825" s="274"/>
      <c r="H825" s="278"/>
      <c r="I825" s="271"/>
      <c r="J825" s="271"/>
      <c r="K825" s="271"/>
      <c r="L825" s="271"/>
      <c r="M825" s="271"/>
      <c r="N825" s="271"/>
      <c r="O825" s="271"/>
      <c r="P825" s="271"/>
      <c r="Q825" s="271"/>
    </row>
    <row r="826" spans="1:17" ht="18.75" customHeight="1">
      <c r="A826" s="271"/>
      <c r="B826" s="276"/>
      <c r="C826" s="276"/>
      <c r="D826" s="277"/>
      <c r="E826" s="274"/>
      <c r="F826" s="277"/>
      <c r="G826" s="274"/>
      <c r="H826" s="278"/>
      <c r="I826" s="271"/>
      <c r="J826" s="271"/>
      <c r="K826" s="271"/>
      <c r="L826" s="271"/>
      <c r="M826" s="271"/>
      <c r="N826" s="271"/>
      <c r="O826" s="271"/>
      <c r="P826" s="271"/>
      <c r="Q826" s="271"/>
    </row>
    <row r="827" spans="1:17" ht="18.75" customHeight="1">
      <c r="A827" s="271"/>
      <c r="B827" s="276"/>
      <c r="C827" s="276"/>
      <c r="D827" s="277"/>
      <c r="E827" s="274"/>
      <c r="F827" s="277"/>
      <c r="G827" s="274"/>
      <c r="H827" s="278"/>
      <c r="I827" s="271"/>
      <c r="J827" s="271"/>
      <c r="K827" s="271"/>
      <c r="L827" s="271"/>
      <c r="M827" s="271"/>
      <c r="N827" s="271"/>
      <c r="O827" s="271"/>
      <c r="P827" s="271"/>
      <c r="Q827" s="271"/>
    </row>
    <row r="828" spans="1:17" ht="18.75" customHeight="1">
      <c r="A828" s="271"/>
      <c r="B828" s="276"/>
      <c r="C828" s="276"/>
      <c r="D828" s="277"/>
      <c r="E828" s="274"/>
      <c r="F828" s="277"/>
      <c r="G828" s="274"/>
      <c r="H828" s="278"/>
      <c r="I828" s="271"/>
      <c r="J828" s="271"/>
      <c r="K828" s="271"/>
      <c r="L828" s="271"/>
      <c r="M828" s="271"/>
      <c r="N828" s="271"/>
      <c r="O828" s="271"/>
      <c r="P828" s="271"/>
      <c r="Q828" s="271"/>
    </row>
    <row r="829" spans="1:17" ht="18.75" customHeight="1">
      <c r="A829" s="271"/>
      <c r="B829" s="276"/>
      <c r="C829" s="276"/>
      <c r="D829" s="277"/>
      <c r="E829" s="274"/>
      <c r="F829" s="277"/>
      <c r="G829" s="274"/>
      <c r="H829" s="278"/>
      <c r="I829" s="271"/>
      <c r="J829" s="271"/>
      <c r="K829" s="271"/>
      <c r="L829" s="271"/>
      <c r="M829" s="271"/>
      <c r="N829" s="271"/>
      <c r="O829" s="271"/>
      <c r="P829" s="271"/>
      <c r="Q829" s="271"/>
    </row>
    <row r="830" spans="1:17" ht="18.75" customHeight="1">
      <c r="A830" s="271"/>
      <c r="B830" s="276"/>
      <c r="C830" s="276"/>
      <c r="D830" s="277"/>
      <c r="E830" s="274"/>
      <c r="F830" s="277"/>
      <c r="G830" s="274"/>
      <c r="H830" s="278"/>
      <c r="I830" s="271"/>
      <c r="J830" s="271"/>
      <c r="K830" s="271"/>
      <c r="L830" s="271"/>
      <c r="M830" s="271"/>
      <c r="N830" s="271"/>
      <c r="O830" s="271"/>
      <c r="P830" s="271"/>
      <c r="Q830" s="271"/>
    </row>
    <row r="831" spans="1:17" ht="18.75" customHeight="1">
      <c r="A831" s="271"/>
      <c r="B831" s="276"/>
      <c r="C831" s="276"/>
      <c r="D831" s="277"/>
      <c r="E831" s="274"/>
      <c r="F831" s="277"/>
      <c r="G831" s="274"/>
      <c r="H831" s="278"/>
      <c r="I831" s="271"/>
      <c r="J831" s="271"/>
      <c r="K831" s="271"/>
      <c r="L831" s="271"/>
      <c r="M831" s="271"/>
      <c r="N831" s="271"/>
      <c r="O831" s="271"/>
      <c r="P831" s="271"/>
      <c r="Q831" s="271"/>
    </row>
    <row r="832" spans="1:17" ht="18.75" customHeight="1">
      <c r="A832" s="271"/>
      <c r="B832" s="276"/>
      <c r="C832" s="276"/>
      <c r="D832" s="277"/>
      <c r="E832" s="274"/>
      <c r="F832" s="277"/>
      <c r="G832" s="274"/>
      <c r="H832" s="278"/>
      <c r="I832" s="271"/>
      <c r="J832" s="271"/>
      <c r="K832" s="271"/>
      <c r="L832" s="271"/>
      <c r="M832" s="271"/>
      <c r="N832" s="271"/>
      <c r="O832" s="271"/>
      <c r="P832" s="271"/>
      <c r="Q832" s="271"/>
    </row>
    <row r="833" spans="1:17" ht="18.75" customHeight="1">
      <c r="A833" s="271"/>
      <c r="B833" s="276"/>
      <c r="C833" s="276"/>
      <c r="D833" s="277"/>
      <c r="E833" s="274"/>
      <c r="F833" s="277"/>
      <c r="G833" s="274"/>
      <c r="H833" s="278"/>
      <c r="I833" s="271"/>
      <c r="J833" s="271"/>
      <c r="K833" s="271"/>
      <c r="L833" s="271"/>
      <c r="M833" s="271"/>
      <c r="N833" s="271"/>
      <c r="O833" s="271"/>
      <c r="P833" s="271"/>
      <c r="Q833" s="271"/>
    </row>
    <row r="834" spans="1:17" ht="18.75" customHeight="1">
      <c r="A834" s="271"/>
      <c r="B834" s="276"/>
      <c r="C834" s="276"/>
      <c r="D834" s="277"/>
      <c r="E834" s="274"/>
      <c r="F834" s="277"/>
      <c r="G834" s="274"/>
      <c r="H834" s="278"/>
      <c r="I834" s="271"/>
      <c r="J834" s="271"/>
      <c r="K834" s="271"/>
      <c r="L834" s="271"/>
      <c r="M834" s="271"/>
      <c r="N834" s="271"/>
      <c r="O834" s="271"/>
      <c r="P834" s="271"/>
      <c r="Q834" s="271"/>
    </row>
    <row r="835" spans="1:17" ht="18.75" customHeight="1">
      <c r="A835" s="271"/>
      <c r="B835" s="276"/>
      <c r="C835" s="276"/>
      <c r="D835" s="277"/>
      <c r="E835" s="274"/>
      <c r="F835" s="277"/>
      <c r="G835" s="274"/>
      <c r="H835" s="278"/>
      <c r="I835" s="271"/>
      <c r="J835" s="271"/>
      <c r="K835" s="271"/>
      <c r="L835" s="271"/>
      <c r="M835" s="271"/>
      <c r="N835" s="271"/>
      <c r="O835" s="271"/>
      <c r="P835" s="271"/>
      <c r="Q835" s="271"/>
    </row>
    <row r="836" spans="1:17" ht="18.75" customHeight="1">
      <c r="A836" s="271"/>
      <c r="B836" s="276"/>
      <c r="C836" s="276"/>
      <c r="D836" s="277"/>
      <c r="E836" s="274"/>
      <c r="F836" s="277"/>
      <c r="G836" s="274"/>
      <c r="H836" s="278"/>
      <c r="I836" s="271"/>
      <c r="J836" s="271"/>
      <c r="K836" s="271"/>
      <c r="L836" s="271"/>
      <c r="M836" s="271"/>
      <c r="N836" s="271"/>
      <c r="O836" s="271"/>
      <c r="P836" s="271"/>
      <c r="Q836" s="271"/>
    </row>
    <row r="837" spans="1:17" ht="18.75" customHeight="1">
      <c r="A837" s="271"/>
      <c r="B837" s="276"/>
      <c r="C837" s="276"/>
      <c r="D837" s="277"/>
      <c r="E837" s="274"/>
      <c r="F837" s="277"/>
      <c r="G837" s="274"/>
      <c r="H837" s="278"/>
      <c r="I837" s="271"/>
      <c r="J837" s="271"/>
      <c r="K837" s="271"/>
      <c r="L837" s="271"/>
      <c r="M837" s="271"/>
      <c r="N837" s="271"/>
      <c r="O837" s="271"/>
      <c r="P837" s="271"/>
      <c r="Q837" s="271"/>
    </row>
    <row r="838" spans="1:17" ht="18.75" customHeight="1">
      <c r="A838" s="271"/>
      <c r="B838" s="276"/>
      <c r="C838" s="276"/>
      <c r="D838" s="277"/>
      <c r="E838" s="274"/>
      <c r="F838" s="277"/>
      <c r="G838" s="274"/>
      <c r="H838" s="278"/>
      <c r="I838" s="271"/>
      <c r="J838" s="271"/>
      <c r="K838" s="271"/>
      <c r="L838" s="271"/>
      <c r="M838" s="271"/>
      <c r="N838" s="271"/>
      <c r="O838" s="271"/>
      <c r="P838" s="271"/>
      <c r="Q838" s="271"/>
    </row>
    <row r="839" spans="1:17" ht="18.75" customHeight="1">
      <c r="A839" s="271"/>
      <c r="B839" s="276"/>
      <c r="C839" s="276"/>
      <c r="D839" s="277"/>
      <c r="E839" s="274"/>
      <c r="F839" s="277"/>
      <c r="G839" s="274"/>
      <c r="H839" s="278"/>
      <c r="I839" s="271"/>
      <c r="J839" s="271"/>
      <c r="K839" s="271"/>
      <c r="L839" s="271"/>
      <c r="M839" s="271"/>
      <c r="N839" s="271"/>
      <c r="O839" s="271"/>
      <c r="P839" s="271"/>
      <c r="Q839" s="271"/>
    </row>
    <row r="840" spans="1:17" ht="18.75" customHeight="1">
      <c r="A840" s="271"/>
      <c r="B840" s="276"/>
      <c r="C840" s="276"/>
      <c r="D840" s="277"/>
      <c r="E840" s="274"/>
      <c r="F840" s="277"/>
      <c r="G840" s="274"/>
      <c r="H840" s="278"/>
      <c r="I840" s="271"/>
      <c r="J840" s="271"/>
      <c r="K840" s="271"/>
      <c r="L840" s="271"/>
      <c r="M840" s="271"/>
      <c r="N840" s="271"/>
      <c r="O840" s="271"/>
      <c r="P840" s="271"/>
      <c r="Q840" s="271"/>
    </row>
    <row r="841" spans="1:17" ht="18.75" customHeight="1">
      <c r="A841" s="271"/>
      <c r="B841" s="276"/>
      <c r="C841" s="276"/>
      <c r="D841" s="277"/>
      <c r="E841" s="274"/>
      <c r="F841" s="277"/>
      <c r="G841" s="274"/>
      <c r="H841" s="278"/>
      <c r="I841" s="271"/>
      <c r="J841" s="271"/>
      <c r="K841" s="271"/>
      <c r="L841" s="271"/>
      <c r="M841" s="271"/>
      <c r="N841" s="271"/>
      <c r="O841" s="271"/>
      <c r="P841" s="271"/>
      <c r="Q841" s="271"/>
    </row>
    <row r="842" spans="1:17" ht="18.75" customHeight="1">
      <c r="A842" s="271"/>
      <c r="B842" s="276"/>
      <c r="C842" s="276"/>
      <c r="D842" s="277"/>
      <c r="E842" s="274"/>
      <c r="F842" s="277"/>
      <c r="G842" s="274"/>
      <c r="H842" s="278"/>
      <c r="I842" s="271"/>
      <c r="J842" s="271"/>
      <c r="K842" s="271"/>
      <c r="L842" s="271"/>
      <c r="M842" s="271"/>
      <c r="N842" s="271"/>
      <c r="O842" s="271"/>
      <c r="P842" s="271"/>
      <c r="Q842" s="271"/>
    </row>
    <row r="843" spans="1:17" ht="18.75" customHeight="1">
      <c r="A843" s="271"/>
      <c r="B843" s="276"/>
      <c r="C843" s="276"/>
      <c r="D843" s="277"/>
      <c r="E843" s="274"/>
      <c r="F843" s="277"/>
      <c r="G843" s="274"/>
      <c r="H843" s="278"/>
      <c r="I843" s="271"/>
      <c r="J843" s="271"/>
      <c r="K843" s="271"/>
      <c r="L843" s="271"/>
      <c r="M843" s="271"/>
      <c r="N843" s="271"/>
      <c r="O843" s="271"/>
      <c r="P843" s="271"/>
      <c r="Q843" s="271"/>
    </row>
    <row r="844" spans="1:17" ht="18.75" customHeight="1">
      <c r="A844" s="271"/>
      <c r="B844" s="276"/>
      <c r="C844" s="276"/>
      <c r="D844" s="277"/>
      <c r="E844" s="274"/>
      <c r="F844" s="277"/>
      <c r="G844" s="274"/>
      <c r="H844" s="278"/>
      <c r="I844" s="271"/>
      <c r="J844" s="271"/>
      <c r="K844" s="271"/>
      <c r="L844" s="271"/>
      <c r="M844" s="271"/>
      <c r="N844" s="271"/>
      <c r="O844" s="271"/>
      <c r="P844" s="271"/>
      <c r="Q844" s="271"/>
    </row>
    <row r="845" spans="1:17" ht="18.75" customHeight="1">
      <c r="A845" s="271"/>
      <c r="B845" s="276"/>
      <c r="C845" s="276"/>
      <c r="D845" s="277"/>
      <c r="E845" s="274"/>
      <c r="F845" s="277"/>
      <c r="G845" s="274"/>
      <c r="H845" s="278"/>
      <c r="I845" s="271"/>
      <c r="J845" s="271"/>
      <c r="K845" s="271"/>
      <c r="L845" s="271"/>
      <c r="M845" s="271"/>
      <c r="N845" s="271"/>
      <c r="O845" s="271"/>
      <c r="P845" s="271"/>
      <c r="Q845" s="271"/>
    </row>
    <row r="846" spans="1:17" ht="18.75" customHeight="1">
      <c r="A846" s="271"/>
      <c r="B846" s="276"/>
      <c r="C846" s="276"/>
      <c r="D846" s="277"/>
      <c r="E846" s="274"/>
      <c r="F846" s="277"/>
      <c r="G846" s="274"/>
      <c r="H846" s="278"/>
      <c r="I846" s="271"/>
      <c r="J846" s="271"/>
      <c r="K846" s="271"/>
      <c r="L846" s="271"/>
      <c r="M846" s="271"/>
      <c r="N846" s="271"/>
      <c r="O846" s="271"/>
      <c r="P846" s="271"/>
      <c r="Q846" s="271"/>
    </row>
    <row r="847" spans="1:17" ht="18.75" customHeight="1">
      <c r="A847" s="271"/>
      <c r="B847" s="276"/>
      <c r="C847" s="276"/>
      <c r="D847" s="277"/>
      <c r="E847" s="274"/>
      <c r="F847" s="277"/>
      <c r="G847" s="274"/>
      <c r="H847" s="278"/>
      <c r="I847" s="271"/>
      <c r="J847" s="271"/>
      <c r="K847" s="271"/>
      <c r="L847" s="271"/>
      <c r="M847" s="271"/>
      <c r="N847" s="271"/>
      <c r="O847" s="271"/>
      <c r="P847" s="271"/>
      <c r="Q847" s="271"/>
    </row>
    <row r="848" spans="1:17" ht="18.75" customHeight="1">
      <c r="A848" s="271"/>
      <c r="B848" s="276"/>
      <c r="C848" s="276"/>
      <c r="D848" s="277"/>
      <c r="E848" s="274"/>
      <c r="F848" s="277"/>
      <c r="G848" s="274"/>
      <c r="H848" s="278"/>
      <c r="I848" s="271"/>
      <c r="J848" s="271"/>
      <c r="K848" s="271"/>
      <c r="L848" s="271"/>
      <c r="M848" s="271"/>
      <c r="N848" s="271"/>
      <c r="O848" s="271"/>
      <c r="P848" s="271"/>
      <c r="Q848" s="271"/>
    </row>
    <row r="849" spans="1:17" ht="18.75" customHeight="1">
      <c r="A849" s="271"/>
      <c r="B849" s="276"/>
      <c r="C849" s="276"/>
      <c r="D849" s="277"/>
      <c r="E849" s="274"/>
      <c r="F849" s="277"/>
      <c r="G849" s="274"/>
      <c r="H849" s="278"/>
      <c r="I849" s="271"/>
      <c r="J849" s="271"/>
      <c r="K849" s="271"/>
      <c r="L849" s="271"/>
      <c r="M849" s="271"/>
      <c r="N849" s="271"/>
      <c r="O849" s="271"/>
      <c r="P849" s="271"/>
      <c r="Q849" s="271"/>
    </row>
    <row r="850" spans="1:17" ht="18.75" customHeight="1">
      <c r="A850" s="271"/>
      <c r="B850" s="276"/>
      <c r="C850" s="276"/>
      <c r="D850" s="277"/>
      <c r="E850" s="274"/>
      <c r="F850" s="277"/>
      <c r="G850" s="274"/>
      <c r="H850" s="278"/>
      <c r="I850" s="271"/>
      <c r="J850" s="271"/>
      <c r="K850" s="271"/>
      <c r="L850" s="271"/>
      <c r="M850" s="271"/>
      <c r="N850" s="271"/>
      <c r="O850" s="271"/>
      <c r="P850" s="271"/>
      <c r="Q850" s="271"/>
    </row>
    <row r="851" spans="1:17" ht="18.75" customHeight="1">
      <c r="A851" s="271"/>
      <c r="B851" s="276"/>
      <c r="C851" s="276"/>
      <c r="D851" s="277"/>
      <c r="E851" s="274"/>
      <c r="F851" s="277"/>
      <c r="G851" s="274"/>
      <c r="H851" s="278"/>
      <c r="I851" s="271"/>
      <c r="J851" s="271"/>
      <c r="K851" s="271"/>
      <c r="L851" s="271"/>
      <c r="M851" s="271"/>
      <c r="N851" s="271"/>
      <c r="O851" s="271"/>
      <c r="P851" s="271"/>
      <c r="Q851" s="271"/>
    </row>
    <row r="852" spans="1:17" ht="18.75" customHeight="1">
      <c r="A852" s="271"/>
      <c r="B852" s="276"/>
      <c r="C852" s="276"/>
      <c r="D852" s="277"/>
      <c r="E852" s="274"/>
      <c r="F852" s="277"/>
      <c r="G852" s="274"/>
      <c r="H852" s="278"/>
      <c r="I852" s="271"/>
      <c r="J852" s="271"/>
      <c r="K852" s="271"/>
      <c r="L852" s="271"/>
      <c r="M852" s="271"/>
      <c r="N852" s="271"/>
      <c r="O852" s="271"/>
      <c r="P852" s="271"/>
      <c r="Q852" s="271"/>
    </row>
    <row r="853" spans="1:17" ht="18.75" customHeight="1">
      <c r="A853" s="271"/>
      <c r="B853" s="276"/>
      <c r="C853" s="276"/>
      <c r="D853" s="277"/>
      <c r="E853" s="274"/>
      <c r="F853" s="277"/>
      <c r="G853" s="274"/>
      <c r="H853" s="278"/>
      <c r="I853" s="271"/>
      <c r="J853" s="271"/>
      <c r="K853" s="271"/>
      <c r="L853" s="271"/>
      <c r="M853" s="271"/>
      <c r="N853" s="271"/>
      <c r="O853" s="271"/>
      <c r="P853" s="271"/>
      <c r="Q853" s="271"/>
    </row>
    <row r="854" spans="1:17" ht="18.75" customHeight="1">
      <c r="A854" s="271"/>
      <c r="B854" s="276"/>
      <c r="C854" s="276"/>
      <c r="D854" s="277"/>
      <c r="E854" s="274"/>
      <c r="F854" s="277"/>
      <c r="G854" s="274"/>
      <c r="H854" s="278"/>
      <c r="I854" s="271"/>
      <c r="J854" s="271"/>
      <c r="K854" s="271"/>
      <c r="L854" s="271"/>
      <c r="M854" s="271"/>
      <c r="N854" s="271"/>
      <c r="O854" s="271"/>
      <c r="P854" s="271"/>
      <c r="Q854" s="271"/>
    </row>
    <row r="855" spans="1:17" ht="18.75" customHeight="1">
      <c r="A855" s="271"/>
      <c r="B855" s="276"/>
      <c r="C855" s="276"/>
      <c r="D855" s="277"/>
      <c r="E855" s="274"/>
      <c r="F855" s="277"/>
      <c r="G855" s="274"/>
      <c r="H855" s="278"/>
      <c r="I855" s="271"/>
      <c r="J855" s="271"/>
      <c r="K855" s="271"/>
      <c r="L855" s="271"/>
      <c r="M855" s="271"/>
      <c r="N855" s="271"/>
      <c r="O855" s="271"/>
      <c r="P855" s="271"/>
      <c r="Q855" s="271"/>
    </row>
    <row r="856" spans="1:17" ht="18.75" customHeight="1">
      <c r="A856" s="271"/>
      <c r="B856" s="276"/>
      <c r="C856" s="276"/>
      <c r="D856" s="277"/>
      <c r="E856" s="274"/>
      <c r="F856" s="277"/>
      <c r="G856" s="274"/>
      <c r="H856" s="278"/>
      <c r="I856" s="271"/>
      <c r="J856" s="271"/>
      <c r="K856" s="271"/>
      <c r="L856" s="271"/>
      <c r="M856" s="271"/>
      <c r="N856" s="271"/>
      <c r="O856" s="271"/>
      <c r="P856" s="271"/>
      <c r="Q856" s="271"/>
    </row>
    <row r="857" spans="1:17" ht="18.75" customHeight="1">
      <c r="A857" s="271"/>
      <c r="B857" s="276"/>
      <c r="C857" s="276"/>
      <c r="D857" s="277"/>
      <c r="E857" s="274"/>
      <c r="F857" s="277"/>
      <c r="G857" s="274"/>
      <c r="H857" s="278"/>
      <c r="I857" s="271"/>
      <c r="J857" s="271"/>
      <c r="K857" s="271"/>
      <c r="L857" s="271"/>
      <c r="M857" s="271"/>
      <c r="N857" s="271"/>
      <c r="O857" s="271"/>
      <c r="P857" s="271"/>
      <c r="Q857" s="271"/>
    </row>
    <row r="858" spans="1:17" ht="18.75" customHeight="1">
      <c r="A858" s="271"/>
      <c r="B858" s="276"/>
      <c r="C858" s="276"/>
      <c r="D858" s="277"/>
      <c r="E858" s="274"/>
      <c r="F858" s="277"/>
      <c r="G858" s="274"/>
      <c r="H858" s="278"/>
      <c r="I858" s="271"/>
      <c r="J858" s="271"/>
      <c r="K858" s="271"/>
      <c r="L858" s="271"/>
      <c r="M858" s="271"/>
      <c r="N858" s="271"/>
      <c r="O858" s="271"/>
      <c r="P858" s="271"/>
      <c r="Q858" s="271"/>
    </row>
    <row r="859" spans="1:17" ht="18.75" customHeight="1">
      <c r="A859" s="271"/>
      <c r="B859" s="276"/>
      <c r="C859" s="276"/>
      <c r="D859" s="277"/>
      <c r="E859" s="274"/>
      <c r="F859" s="277"/>
      <c r="G859" s="274"/>
      <c r="H859" s="278"/>
      <c r="I859" s="271"/>
      <c r="J859" s="271"/>
      <c r="K859" s="271"/>
      <c r="L859" s="271"/>
      <c r="M859" s="271"/>
      <c r="N859" s="271"/>
      <c r="O859" s="271"/>
      <c r="P859" s="271"/>
      <c r="Q859" s="271"/>
    </row>
    <row r="860" spans="1:17" ht="18.75" customHeight="1">
      <c r="A860" s="271"/>
      <c r="B860" s="276"/>
      <c r="C860" s="276"/>
      <c r="D860" s="277"/>
      <c r="E860" s="274"/>
      <c r="F860" s="277"/>
      <c r="G860" s="274"/>
      <c r="H860" s="278"/>
      <c r="I860" s="271"/>
      <c r="J860" s="271"/>
      <c r="K860" s="271"/>
      <c r="L860" s="271"/>
      <c r="M860" s="271"/>
      <c r="N860" s="271"/>
      <c r="O860" s="271"/>
      <c r="P860" s="271"/>
      <c r="Q860" s="271"/>
    </row>
    <row r="861" spans="1:17" ht="18.75" customHeight="1">
      <c r="A861" s="271"/>
      <c r="B861" s="276"/>
      <c r="C861" s="276"/>
      <c r="D861" s="277"/>
      <c r="E861" s="274"/>
      <c r="F861" s="277"/>
      <c r="G861" s="274"/>
      <c r="H861" s="278"/>
      <c r="I861" s="271"/>
      <c r="J861" s="271"/>
      <c r="K861" s="271"/>
      <c r="L861" s="271"/>
      <c r="M861" s="271"/>
      <c r="N861" s="271"/>
      <c r="O861" s="271"/>
      <c r="P861" s="271"/>
      <c r="Q861" s="271"/>
    </row>
    <row r="862" spans="1:17" ht="18.75" customHeight="1">
      <c r="A862" s="271"/>
      <c r="B862" s="276"/>
      <c r="C862" s="276"/>
      <c r="D862" s="277"/>
      <c r="E862" s="274"/>
      <c r="F862" s="277"/>
      <c r="G862" s="274"/>
      <c r="H862" s="278"/>
      <c r="I862" s="271"/>
      <c r="J862" s="271"/>
      <c r="K862" s="271"/>
      <c r="L862" s="271"/>
      <c r="M862" s="271"/>
      <c r="N862" s="271"/>
      <c r="O862" s="271"/>
      <c r="P862" s="271"/>
      <c r="Q862" s="271"/>
    </row>
    <row r="863" spans="1:17" ht="18.75" customHeight="1">
      <c r="A863" s="271"/>
      <c r="B863" s="276"/>
      <c r="C863" s="276"/>
      <c r="D863" s="277"/>
      <c r="E863" s="274"/>
      <c r="F863" s="277"/>
      <c r="G863" s="274"/>
      <c r="H863" s="278"/>
      <c r="I863" s="271"/>
      <c r="J863" s="271"/>
      <c r="K863" s="271"/>
      <c r="L863" s="271"/>
      <c r="M863" s="271"/>
      <c r="N863" s="271"/>
      <c r="O863" s="271"/>
      <c r="P863" s="271"/>
      <c r="Q863" s="271"/>
    </row>
    <row r="864" spans="1:17" ht="18.75" customHeight="1">
      <c r="A864" s="271"/>
      <c r="B864" s="276"/>
      <c r="C864" s="276"/>
      <c r="D864" s="277"/>
      <c r="E864" s="274"/>
      <c r="F864" s="277"/>
      <c r="G864" s="274"/>
      <c r="H864" s="278"/>
      <c r="I864" s="271"/>
      <c r="J864" s="271"/>
      <c r="K864" s="271"/>
      <c r="L864" s="271"/>
      <c r="M864" s="271"/>
      <c r="N864" s="271"/>
      <c r="O864" s="271"/>
      <c r="P864" s="271"/>
      <c r="Q864" s="271"/>
    </row>
    <row r="865" spans="1:17" ht="18.75" customHeight="1">
      <c r="A865" s="271"/>
      <c r="B865" s="276"/>
      <c r="C865" s="276"/>
      <c r="D865" s="277"/>
      <c r="E865" s="274"/>
      <c r="F865" s="277"/>
      <c r="G865" s="274"/>
      <c r="H865" s="278"/>
      <c r="I865" s="271"/>
      <c r="J865" s="271"/>
      <c r="K865" s="271"/>
      <c r="L865" s="271"/>
      <c r="M865" s="271"/>
      <c r="N865" s="271"/>
      <c r="O865" s="271"/>
      <c r="P865" s="271"/>
      <c r="Q865" s="271"/>
    </row>
    <row r="866" spans="1:17" ht="18.75" customHeight="1">
      <c r="A866" s="271"/>
      <c r="B866" s="276"/>
      <c r="C866" s="276"/>
      <c r="D866" s="277"/>
      <c r="E866" s="274"/>
      <c r="F866" s="277"/>
      <c r="G866" s="274"/>
      <c r="H866" s="278"/>
      <c r="I866" s="271"/>
      <c r="J866" s="271"/>
      <c r="K866" s="271"/>
      <c r="L866" s="271"/>
      <c r="M866" s="271"/>
      <c r="N866" s="271"/>
      <c r="O866" s="271"/>
      <c r="P866" s="271"/>
      <c r="Q866" s="271"/>
    </row>
    <row r="867" spans="1:17" ht="18.75" customHeight="1">
      <c r="A867" s="271"/>
      <c r="B867" s="276"/>
      <c r="C867" s="276"/>
      <c r="D867" s="277"/>
      <c r="E867" s="274"/>
      <c r="F867" s="277"/>
      <c r="G867" s="274"/>
      <c r="H867" s="278"/>
      <c r="I867" s="271"/>
      <c r="J867" s="271"/>
      <c r="K867" s="271"/>
      <c r="L867" s="271"/>
      <c r="M867" s="271"/>
      <c r="N867" s="271"/>
      <c r="O867" s="271"/>
      <c r="P867" s="271"/>
      <c r="Q867" s="271"/>
    </row>
    <row r="868" spans="1:17" ht="18.75" customHeight="1">
      <c r="A868" s="271"/>
      <c r="B868" s="276"/>
      <c r="C868" s="276"/>
      <c r="D868" s="277"/>
      <c r="E868" s="274"/>
      <c r="F868" s="277"/>
      <c r="G868" s="274"/>
      <c r="H868" s="278"/>
      <c r="I868" s="271"/>
      <c r="J868" s="271"/>
      <c r="K868" s="271"/>
      <c r="L868" s="271"/>
      <c r="M868" s="271"/>
      <c r="N868" s="271"/>
      <c r="O868" s="271"/>
      <c r="P868" s="271"/>
      <c r="Q868" s="271"/>
    </row>
    <row r="869" spans="1:17" ht="18.75" customHeight="1">
      <c r="A869" s="271"/>
      <c r="B869" s="276"/>
      <c r="C869" s="276"/>
      <c r="D869" s="277"/>
      <c r="E869" s="274"/>
      <c r="F869" s="277"/>
      <c r="G869" s="274"/>
      <c r="H869" s="278"/>
      <c r="I869" s="271"/>
      <c r="J869" s="271"/>
      <c r="K869" s="271"/>
      <c r="L869" s="271"/>
      <c r="M869" s="271"/>
      <c r="N869" s="271"/>
      <c r="O869" s="271"/>
      <c r="P869" s="271"/>
      <c r="Q869" s="271"/>
    </row>
    <row r="870" spans="1:17" ht="18.75" customHeight="1">
      <c r="A870" s="271"/>
      <c r="B870" s="276"/>
      <c r="C870" s="276"/>
      <c r="D870" s="277"/>
      <c r="E870" s="274"/>
      <c r="F870" s="277"/>
      <c r="G870" s="274"/>
      <c r="H870" s="278"/>
      <c r="I870" s="271"/>
      <c r="J870" s="271"/>
      <c r="K870" s="271"/>
      <c r="L870" s="271"/>
      <c r="M870" s="271"/>
      <c r="N870" s="271"/>
      <c r="O870" s="271"/>
      <c r="P870" s="271"/>
      <c r="Q870" s="271"/>
    </row>
    <row r="871" spans="1:17" ht="18.75" customHeight="1">
      <c r="A871" s="271"/>
      <c r="B871" s="276"/>
      <c r="C871" s="276"/>
      <c r="D871" s="277"/>
      <c r="E871" s="274"/>
      <c r="F871" s="277"/>
      <c r="G871" s="274"/>
      <c r="H871" s="278"/>
      <c r="I871" s="271"/>
      <c r="J871" s="271"/>
      <c r="K871" s="271"/>
      <c r="L871" s="271"/>
      <c r="M871" s="271"/>
      <c r="N871" s="271"/>
      <c r="O871" s="271"/>
      <c r="P871" s="271"/>
      <c r="Q871" s="271"/>
    </row>
    <row r="872" spans="1:17" ht="18.75" customHeight="1">
      <c r="A872" s="271"/>
      <c r="B872" s="276"/>
      <c r="C872" s="276"/>
      <c r="D872" s="277"/>
      <c r="E872" s="274"/>
      <c r="F872" s="277"/>
      <c r="G872" s="274"/>
      <c r="H872" s="278"/>
      <c r="I872" s="271"/>
      <c r="J872" s="271"/>
      <c r="K872" s="271"/>
      <c r="L872" s="271"/>
      <c r="M872" s="271"/>
      <c r="N872" s="271"/>
      <c r="O872" s="271"/>
      <c r="P872" s="271"/>
      <c r="Q872" s="271"/>
    </row>
    <row r="873" spans="1:17" ht="18.75" customHeight="1">
      <c r="A873" s="271"/>
      <c r="B873" s="276"/>
      <c r="C873" s="276"/>
      <c r="D873" s="277"/>
      <c r="E873" s="274"/>
      <c r="F873" s="277"/>
      <c r="G873" s="274"/>
      <c r="H873" s="278"/>
      <c r="I873" s="271"/>
      <c r="J873" s="271"/>
      <c r="K873" s="271"/>
      <c r="L873" s="271"/>
      <c r="M873" s="271"/>
      <c r="N873" s="271"/>
      <c r="O873" s="271"/>
      <c r="P873" s="271"/>
      <c r="Q873" s="271"/>
    </row>
    <row r="874" spans="1:17" ht="18.75" customHeight="1">
      <c r="A874" s="271"/>
      <c r="B874" s="276"/>
      <c r="C874" s="276"/>
      <c r="D874" s="277"/>
      <c r="E874" s="274"/>
      <c r="F874" s="277"/>
      <c r="G874" s="274"/>
      <c r="H874" s="278"/>
      <c r="I874" s="271"/>
      <c r="J874" s="271"/>
      <c r="K874" s="271"/>
      <c r="L874" s="271"/>
      <c r="M874" s="271"/>
      <c r="N874" s="271"/>
      <c r="O874" s="271"/>
      <c r="P874" s="271"/>
      <c r="Q874" s="271"/>
    </row>
    <row r="875" spans="1:17" ht="18.75" customHeight="1">
      <c r="A875" s="271"/>
      <c r="B875" s="276"/>
      <c r="C875" s="276"/>
      <c r="D875" s="277"/>
      <c r="E875" s="274"/>
      <c r="F875" s="277"/>
      <c r="G875" s="274"/>
      <c r="H875" s="278"/>
      <c r="I875" s="271"/>
      <c r="J875" s="271"/>
      <c r="K875" s="271"/>
      <c r="L875" s="271"/>
      <c r="M875" s="271"/>
      <c r="N875" s="271"/>
      <c r="O875" s="271"/>
      <c r="P875" s="271"/>
      <c r="Q875" s="271"/>
    </row>
    <row r="876" spans="1:17" ht="18.75" customHeight="1">
      <c r="A876" s="271"/>
      <c r="B876" s="276"/>
      <c r="C876" s="276"/>
      <c r="D876" s="277"/>
      <c r="E876" s="274"/>
      <c r="F876" s="277"/>
      <c r="G876" s="274"/>
      <c r="H876" s="278"/>
      <c r="I876" s="271"/>
      <c r="J876" s="271"/>
      <c r="K876" s="271"/>
      <c r="L876" s="271"/>
      <c r="M876" s="271"/>
      <c r="N876" s="271"/>
      <c r="O876" s="271"/>
      <c r="P876" s="271"/>
      <c r="Q876" s="271"/>
    </row>
    <row r="877" spans="1:17" ht="18.75" customHeight="1">
      <c r="A877" s="271"/>
      <c r="B877" s="276"/>
      <c r="C877" s="276"/>
      <c r="D877" s="277"/>
      <c r="E877" s="274"/>
      <c r="F877" s="277"/>
      <c r="G877" s="274"/>
      <c r="H877" s="278"/>
      <c r="I877" s="271"/>
      <c r="J877" s="271"/>
      <c r="K877" s="271"/>
      <c r="L877" s="271"/>
      <c r="M877" s="271"/>
      <c r="N877" s="271"/>
      <c r="O877" s="271"/>
      <c r="P877" s="271"/>
      <c r="Q877" s="271"/>
    </row>
    <row r="878" spans="1:17" ht="18.75" customHeight="1">
      <c r="A878" s="271"/>
      <c r="B878" s="276"/>
      <c r="C878" s="276"/>
      <c r="D878" s="277"/>
      <c r="E878" s="274"/>
      <c r="F878" s="277"/>
      <c r="G878" s="274"/>
      <c r="H878" s="278"/>
      <c r="I878" s="271"/>
      <c r="J878" s="271"/>
      <c r="K878" s="271"/>
      <c r="L878" s="271"/>
      <c r="M878" s="271"/>
      <c r="N878" s="271"/>
      <c r="O878" s="271"/>
      <c r="P878" s="271"/>
      <c r="Q878" s="271"/>
    </row>
    <row r="879" spans="1:17" ht="18.75" customHeight="1">
      <c r="A879" s="271"/>
      <c r="B879" s="276"/>
      <c r="C879" s="276"/>
      <c r="D879" s="277"/>
      <c r="E879" s="274"/>
      <c r="F879" s="277"/>
      <c r="G879" s="274"/>
      <c r="H879" s="278"/>
      <c r="I879" s="271"/>
      <c r="J879" s="271"/>
      <c r="K879" s="271"/>
      <c r="L879" s="271"/>
      <c r="M879" s="271"/>
      <c r="N879" s="271"/>
      <c r="O879" s="271"/>
      <c r="P879" s="271"/>
      <c r="Q879" s="271"/>
    </row>
    <row r="880" spans="1:17" ht="18.75" customHeight="1">
      <c r="A880" s="271"/>
      <c r="B880" s="276"/>
      <c r="C880" s="276"/>
      <c r="D880" s="277"/>
      <c r="E880" s="274"/>
      <c r="F880" s="277"/>
      <c r="G880" s="274"/>
      <c r="H880" s="278"/>
      <c r="I880" s="271"/>
      <c r="J880" s="271"/>
      <c r="K880" s="271"/>
      <c r="L880" s="271"/>
      <c r="M880" s="271"/>
      <c r="N880" s="271"/>
      <c r="O880" s="271"/>
      <c r="P880" s="271"/>
      <c r="Q880" s="271"/>
    </row>
    <row r="881" spans="1:17" ht="18.75" customHeight="1">
      <c r="A881" s="271"/>
      <c r="B881" s="276"/>
      <c r="C881" s="276"/>
      <c r="D881" s="277"/>
      <c r="E881" s="274"/>
      <c r="F881" s="277"/>
      <c r="G881" s="274"/>
      <c r="H881" s="278"/>
      <c r="I881" s="271"/>
      <c r="J881" s="271"/>
      <c r="K881" s="271"/>
      <c r="L881" s="271"/>
      <c r="M881" s="271"/>
      <c r="N881" s="271"/>
      <c r="O881" s="271"/>
      <c r="P881" s="271"/>
      <c r="Q881" s="271"/>
    </row>
    <row r="882" spans="1:17" ht="18.75" customHeight="1">
      <c r="A882" s="271"/>
      <c r="B882" s="276"/>
      <c r="C882" s="276"/>
      <c r="D882" s="277"/>
      <c r="E882" s="274"/>
      <c r="F882" s="277"/>
      <c r="G882" s="274"/>
      <c r="H882" s="278"/>
      <c r="I882" s="271"/>
      <c r="J882" s="271"/>
      <c r="K882" s="271"/>
      <c r="L882" s="271"/>
      <c r="M882" s="271"/>
      <c r="N882" s="271"/>
      <c r="O882" s="271"/>
      <c r="P882" s="271"/>
      <c r="Q882" s="271"/>
    </row>
    <row r="883" spans="1:17" ht="18.75" customHeight="1">
      <c r="A883" s="271"/>
      <c r="B883" s="276"/>
      <c r="C883" s="276"/>
      <c r="D883" s="277"/>
      <c r="E883" s="274"/>
      <c r="F883" s="277"/>
      <c r="G883" s="274"/>
      <c r="H883" s="278"/>
      <c r="I883" s="271"/>
      <c r="J883" s="271"/>
      <c r="K883" s="271"/>
      <c r="L883" s="271"/>
      <c r="M883" s="271"/>
      <c r="N883" s="271"/>
      <c r="O883" s="271"/>
      <c r="P883" s="271"/>
      <c r="Q883" s="271"/>
    </row>
    <row r="884" spans="1:17" ht="18.75" customHeight="1">
      <c r="A884" s="271"/>
      <c r="B884" s="276"/>
      <c r="C884" s="276"/>
      <c r="D884" s="277"/>
      <c r="E884" s="274"/>
      <c r="F884" s="277"/>
      <c r="G884" s="274"/>
      <c r="H884" s="278"/>
      <c r="I884" s="271"/>
      <c r="J884" s="271"/>
      <c r="K884" s="271"/>
      <c r="L884" s="271"/>
      <c r="M884" s="271"/>
      <c r="N884" s="271"/>
      <c r="O884" s="271"/>
      <c r="P884" s="271"/>
      <c r="Q884" s="271"/>
    </row>
    <row r="885" spans="1:17" ht="18.75" customHeight="1">
      <c r="A885" s="271"/>
      <c r="B885" s="276"/>
      <c r="C885" s="276"/>
      <c r="D885" s="277"/>
      <c r="E885" s="274"/>
      <c r="F885" s="277"/>
      <c r="G885" s="274"/>
      <c r="H885" s="278"/>
      <c r="I885" s="271"/>
      <c r="J885" s="271"/>
      <c r="K885" s="271"/>
      <c r="L885" s="271"/>
      <c r="M885" s="271"/>
      <c r="N885" s="271"/>
      <c r="O885" s="271"/>
      <c r="P885" s="271"/>
      <c r="Q885" s="271"/>
    </row>
    <row r="886" spans="1:17" ht="18.75" customHeight="1">
      <c r="A886" s="271"/>
      <c r="B886" s="276"/>
      <c r="C886" s="276"/>
      <c r="D886" s="277"/>
      <c r="E886" s="274"/>
      <c r="F886" s="277"/>
      <c r="G886" s="274"/>
      <c r="H886" s="278"/>
      <c r="I886" s="271"/>
      <c r="J886" s="271"/>
      <c r="K886" s="271"/>
      <c r="L886" s="271"/>
      <c r="M886" s="271"/>
      <c r="N886" s="271"/>
      <c r="O886" s="271"/>
      <c r="P886" s="271"/>
      <c r="Q886" s="271"/>
    </row>
    <row r="887" spans="1:17" ht="18.75" customHeight="1">
      <c r="A887" s="271"/>
      <c r="B887" s="276"/>
      <c r="C887" s="276"/>
      <c r="D887" s="277"/>
      <c r="E887" s="274"/>
      <c r="F887" s="277"/>
      <c r="G887" s="274"/>
      <c r="H887" s="278"/>
      <c r="I887" s="271"/>
      <c r="J887" s="271"/>
      <c r="K887" s="271"/>
      <c r="L887" s="271"/>
      <c r="M887" s="271"/>
      <c r="N887" s="271"/>
      <c r="O887" s="271"/>
      <c r="P887" s="271"/>
      <c r="Q887" s="271"/>
    </row>
    <row r="888" spans="1:17" ht="18.75" customHeight="1">
      <c r="A888" s="271"/>
      <c r="B888" s="276"/>
      <c r="C888" s="276"/>
      <c r="D888" s="277"/>
      <c r="E888" s="274"/>
      <c r="F888" s="277"/>
      <c r="G888" s="274"/>
      <c r="H888" s="278"/>
      <c r="I888" s="271"/>
      <c r="J888" s="271"/>
      <c r="K888" s="271"/>
      <c r="L888" s="271"/>
      <c r="M888" s="271"/>
      <c r="N888" s="271"/>
      <c r="O888" s="271"/>
      <c r="P888" s="271"/>
      <c r="Q888" s="271"/>
    </row>
    <row r="889" spans="1:17" ht="18.75" customHeight="1">
      <c r="A889" s="271"/>
      <c r="B889" s="276"/>
      <c r="C889" s="276"/>
      <c r="D889" s="277"/>
      <c r="E889" s="274"/>
      <c r="F889" s="277"/>
      <c r="G889" s="274"/>
      <c r="H889" s="278"/>
      <c r="I889" s="271"/>
      <c r="J889" s="271"/>
      <c r="K889" s="271"/>
      <c r="L889" s="271"/>
      <c r="M889" s="271"/>
      <c r="N889" s="271"/>
      <c r="O889" s="271"/>
      <c r="P889" s="271"/>
      <c r="Q889" s="271"/>
    </row>
    <row r="890" spans="1:17" ht="18.75" customHeight="1">
      <c r="A890" s="271"/>
      <c r="B890" s="276"/>
      <c r="C890" s="276"/>
      <c r="D890" s="277"/>
      <c r="E890" s="274"/>
      <c r="F890" s="277"/>
      <c r="G890" s="274"/>
      <c r="H890" s="278"/>
      <c r="I890" s="271"/>
      <c r="J890" s="271"/>
      <c r="K890" s="271"/>
      <c r="L890" s="271"/>
      <c r="M890" s="271"/>
      <c r="N890" s="271"/>
      <c r="O890" s="271"/>
      <c r="P890" s="271"/>
      <c r="Q890" s="271"/>
    </row>
    <row r="891" spans="1:17" ht="18.75" customHeight="1">
      <c r="A891" s="271"/>
      <c r="B891" s="276"/>
      <c r="C891" s="276"/>
      <c r="D891" s="277"/>
      <c r="E891" s="274"/>
      <c r="F891" s="277"/>
      <c r="G891" s="274"/>
      <c r="H891" s="278"/>
      <c r="I891" s="271"/>
      <c r="J891" s="271"/>
      <c r="K891" s="271"/>
      <c r="L891" s="271"/>
      <c r="M891" s="271"/>
      <c r="N891" s="271"/>
      <c r="O891" s="271"/>
      <c r="P891" s="271"/>
      <c r="Q891" s="271"/>
    </row>
    <row r="892" spans="1:17" ht="18.75" customHeight="1">
      <c r="A892" s="271"/>
      <c r="B892" s="276"/>
      <c r="C892" s="276"/>
      <c r="D892" s="277"/>
      <c r="E892" s="274"/>
      <c r="F892" s="277"/>
      <c r="G892" s="274"/>
      <c r="H892" s="278"/>
      <c r="I892" s="271"/>
      <c r="J892" s="271"/>
      <c r="K892" s="271"/>
      <c r="L892" s="271"/>
      <c r="M892" s="271"/>
      <c r="N892" s="271"/>
      <c r="O892" s="271"/>
      <c r="P892" s="271"/>
      <c r="Q892" s="271"/>
    </row>
    <row r="893" spans="1:17" ht="18.75" customHeight="1">
      <c r="A893" s="271"/>
      <c r="B893" s="276"/>
      <c r="C893" s="276"/>
      <c r="D893" s="277"/>
      <c r="E893" s="274"/>
      <c r="F893" s="277"/>
      <c r="G893" s="274"/>
      <c r="H893" s="278"/>
      <c r="I893" s="271"/>
      <c r="J893" s="271"/>
      <c r="K893" s="271"/>
      <c r="L893" s="271"/>
      <c r="M893" s="271"/>
      <c r="N893" s="271"/>
      <c r="O893" s="271"/>
      <c r="P893" s="271"/>
      <c r="Q893" s="271"/>
    </row>
    <row r="894" spans="1:17" ht="18.75" customHeight="1">
      <c r="A894" s="271"/>
      <c r="B894" s="276"/>
      <c r="C894" s="276"/>
      <c r="D894" s="277"/>
      <c r="E894" s="274"/>
      <c r="F894" s="277"/>
      <c r="G894" s="274"/>
      <c r="H894" s="278"/>
      <c r="I894" s="271"/>
      <c r="J894" s="271"/>
      <c r="K894" s="271"/>
      <c r="L894" s="271"/>
      <c r="M894" s="271"/>
      <c r="N894" s="271"/>
      <c r="O894" s="271"/>
      <c r="P894" s="271"/>
      <c r="Q894" s="271"/>
    </row>
    <row r="895" spans="1:17" ht="18.75" customHeight="1">
      <c r="A895" s="271"/>
      <c r="B895" s="276"/>
      <c r="C895" s="276"/>
      <c r="D895" s="277"/>
      <c r="E895" s="274"/>
      <c r="F895" s="277"/>
      <c r="G895" s="274"/>
      <c r="H895" s="278"/>
      <c r="I895" s="271"/>
      <c r="J895" s="271"/>
      <c r="K895" s="271"/>
      <c r="L895" s="271"/>
      <c r="M895" s="271"/>
      <c r="N895" s="271"/>
      <c r="O895" s="271"/>
      <c r="P895" s="271"/>
      <c r="Q895" s="271"/>
    </row>
    <row r="896" spans="1:17" ht="18.75" customHeight="1">
      <c r="A896" s="271"/>
      <c r="B896" s="276"/>
      <c r="C896" s="276"/>
      <c r="D896" s="277"/>
      <c r="E896" s="274"/>
      <c r="F896" s="277"/>
      <c r="G896" s="274"/>
      <c r="H896" s="278"/>
      <c r="I896" s="271"/>
      <c r="J896" s="271"/>
      <c r="K896" s="271"/>
      <c r="L896" s="271"/>
      <c r="M896" s="271"/>
      <c r="N896" s="271"/>
      <c r="O896" s="271"/>
      <c r="P896" s="271"/>
      <c r="Q896" s="271"/>
    </row>
    <row r="897" spans="1:17" ht="18.75" customHeight="1">
      <c r="A897" s="271"/>
      <c r="B897" s="276"/>
      <c r="C897" s="276"/>
      <c r="D897" s="277"/>
      <c r="E897" s="274"/>
      <c r="F897" s="277"/>
      <c r="G897" s="274"/>
      <c r="H897" s="278"/>
      <c r="I897" s="271"/>
      <c r="J897" s="271"/>
      <c r="K897" s="271"/>
      <c r="L897" s="271"/>
      <c r="M897" s="271"/>
      <c r="N897" s="271"/>
      <c r="O897" s="271"/>
      <c r="P897" s="271"/>
      <c r="Q897" s="271"/>
    </row>
    <row r="898" spans="1:17" ht="18.75" customHeight="1">
      <c r="A898" s="271"/>
      <c r="B898" s="276"/>
      <c r="C898" s="276"/>
      <c r="D898" s="277"/>
      <c r="E898" s="274"/>
      <c r="F898" s="277"/>
      <c r="G898" s="274"/>
      <c r="H898" s="278"/>
      <c r="I898" s="271"/>
      <c r="J898" s="271"/>
      <c r="K898" s="271"/>
      <c r="L898" s="271"/>
      <c r="M898" s="271"/>
      <c r="N898" s="271"/>
      <c r="O898" s="271"/>
      <c r="P898" s="271"/>
      <c r="Q898" s="271"/>
    </row>
    <row r="899" spans="1:17" ht="18.75" customHeight="1">
      <c r="A899" s="271"/>
      <c r="B899" s="276"/>
      <c r="C899" s="276"/>
      <c r="D899" s="277"/>
      <c r="E899" s="274"/>
      <c r="F899" s="277"/>
      <c r="G899" s="274"/>
      <c r="H899" s="278"/>
      <c r="I899" s="271"/>
      <c r="J899" s="271"/>
      <c r="K899" s="271"/>
      <c r="L899" s="271"/>
      <c r="M899" s="271"/>
      <c r="N899" s="271"/>
      <c r="O899" s="271"/>
      <c r="P899" s="271"/>
      <c r="Q899" s="271"/>
    </row>
    <row r="900" spans="1:17" ht="18.75" customHeight="1">
      <c r="A900" s="271"/>
      <c r="B900" s="276"/>
      <c r="C900" s="276"/>
      <c r="D900" s="277"/>
      <c r="E900" s="274"/>
      <c r="F900" s="277"/>
      <c r="G900" s="274"/>
      <c r="H900" s="278"/>
      <c r="I900" s="271"/>
      <c r="J900" s="271"/>
      <c r="K900" s="271"/>
      <c r="L900" s="271"/>
      <c r="M900" s="271"/>
      <c r="N900" s="271"/>
      <c r="O900" s="271"/>
      <c r="P900" s="271"/>
      <c r="Q900" s="271"/>
    </row>
    <row r="901" spans="1:17" ht="18.75" customHeight="1">
      <c r="A901" s="271"/>
      <c r="B901" s="276"/>
      <c r="C901" s="276"/>
      <c r="D901" s="277"/>
      <c r="E901" s="274"/>
      <c r="F901" s="277"/>
      <c r="G901" s="274"/>
      <c r="H901" s="278"/>
      <c r="I901" s="271"/>
      <c r="J901" s="271"/>
      <c r="K901" s="271"/>
      <c r="L901" s="271"/>
      <c r="M901" s="271"/>
      <c r="N901" s="271"/>
      <c r="O901" s="271"/>
      <c r="P901" s="271"/>
      <c r="Q901" s="271"/>
    </row>
    <row r="902" spans="1:17" ht="18.75" customHeight="1">
      <c r="A902" s="271"/>
      <c r="B902" s="276"/>
      <c r="C902" s="276"/>
      <c r="D902" s="277"/>
      <c r="E902" s="274"/>
      <c r="F902" s="277"/>
      <c r="G902" s="274"/>
      <c r="H902" s="278"/>
      <c r="I902" s="271"/>
      <c r="J902" s="271"/>
      <c r="K902" s="271"/>
      <c r="L902" s="271"/>
      <c r="M902" s="271"/>
      <c r="N902" s="271"/>
      <c r="O902" s="271"/>
      <c r="P902" s="271"/>
      <c r="Q902" s="271"/>
    </row>
    <row r="903" spans="1:17" ht="18.75" customHeight="1">
      <c r="A903" s="271"/>
      <c r="B903" s="276"/>
      <c r="C903" s="276"/>
      <c r="D903" s="277"/>
      <c r="E903" s="274"/>
      <c r="F903" s="277"/>
      <c r="G903" s="274"/>
      <c r="H903" s="278"/>
      <c r="I903" s="271"/>
      <c r="J903" s="271"/>
      <c r="K903" s="271"/>
      <c r="L903" s="271"/>
      <c r="M903" s="271"/>
      <c r="N903" s="271"/>
      <c r="O903" s="271"/>
      <c r="P903" s="271"/>
      <c r="Q903" s="271"/>
    </row>
    <row r="904" spans="1:17" ht="18.75" customHeight="1">
      <c r="A904" s="271"/>
      <c r="B904" s="276"/>
      <c r="C904" s="276"/>
      <c r="D904" s="277"/>
      <c r="E904" s="274"/>
      <c r="F904" s="277"/>
      <c r="G904" s="274"/>
      <c r="H904" s="278"/>
      <c r="I904" s="271"/>
      <c r="J904" s="271"/>
      <c r="K904" s="271"/>
      <c r="L904" s="271"/>
      <c r="M904" s="271"/>
      <c r="N904" s="271"/>
      <c r="O904" s="271"/>
      <c r="P904" s="271"/>
      <c r="Q904" s="271"/>
    </row>
    <row r="905" spans="1:17" ht="18.75" customHeight="1">
      <c r="A905" s="271"/>
      <c r="B905" s="276"/>
      <c r="C905" s="276"/>
      <c r="D905" s="277"/>
      <c r="E905" s="274"/>
      <c r="F905" s="277"/>
      <c r="G905" s="274"/>
      <c r="H905" s="278"/>
      <c r="I905" s="271"/>
      <c r="J905" s="271"/>
      <c r="K905" s="271"/>
      <c r="L905" s="271"/>
      <c r="M905" s="271"/>
      <c r="N905" s="271"/>
      <c r="O905" s="271"/>
      <c r="P905" s="271"/>
      <c r="Q905" s="271"/>
    </row>
    <row r="906" spans="1:17" ht="18.75" customHeight="1">
      <c r="A906" s="271"/>
      <c r="B906" s="276"/>
      <c r="C906" s="276"/>
      <c r="D906" s="277"/>
      <c r="E906" s="274"/>
      <c r="F906" s="277"/>
      <c r="G906" s="274"/>
      <c r="H906" s="278"/>
      <c r="I906" s="271"/>
      <c r="J906" s="271"/>
      <c r="K906" s="271"/>
      <c r="L906" s="271"/>
      <c r="M906" s="271"/>
      <c r="N906" s="271"/>
      <c r="O906" s="271"/>
      <c r="P906" s="271"/>
      <c r="Q906" s="271"/>
    </row>
    <row r="907" spans="1:17" ht="18.75" customHeight="1">
      <c r="A907" s="271"/>
      <c r="B907" s="276"/>
      <c r="C907" s="276"/>
      <c r="D907" s="277"/>
      <c r="E907" s="274"/>
      <c r="F907" s="277"/>
      <c r="G907" s="274"/>
      <c r="H907" s="278"/>
      <c r="I907" s="271"/>
      <c r="J907" s="271"/>
      <c r="K907" s="271"/>
      <c r="L907" s="271"/>
      <c r="M907" s="271"/>
      <c r="N907" s="271"/>
      <c r="O907" s="271"/>
      <c r="P907" s="271"/>
      <c r="Q907" s="271"/>
    </row>
    <row r="908" spans="1:17" ht="18.75" customHeight="1">
      <c r="A908" s="271"/>
      <c r="B908" s="276"/>
      <c r="C908" s="276"/>
      <c r="D908" s="277"/>
      <c r="E908" s="274"/>
      <c r="F908" s="277"/>
      <c r="G908" s="274"/>
      <c r="H908" s="278"/>
      <c r="I908" s="271"/>
      <c r="J908" s="271"/>
      <c r="K908" s="271"/>
      <c r="L908" s="271"/>
      <c r="M908" s="271"/>
      <c r="N908" s="271"/>
      <c r="O908" s="271"/>
      <c r="P908" s="271"/>
      <c r="Q908" s="271"/>
    </row>
    <row r="909" spans="1:17" ht="18.75" customHeight="1">
      <c r="A909" s="271"/>
      <c r="B909" s="276"/>
      <c r="C909" s="276"/>
      <c r="D909" s="277"/>
      <c r="E909" s="274"/>
      <c r="F909" s="277"/>
      <c r="G909" s="274"/>
      <c r="H909" s="278"/>
      <c r="I909" s="271"/>
      <c r="J909" s="271"/>
      <c r="K909" s="271"/>
      <c r="L909" s="271"/>
      <c r="M909" s="271"/>
      <c r="N909" s="271"/>
      <c r="O909" s="271"/>
      <c r="P909" s="271"/>
      <c r="Q909" s="271"/>
    </row>
    <row r="910" spans="1:17" ht="18.75" customHeight="1">
      <c r="A910" s="271"/>
      <c r="B910" s="276"/>
      <c r="C910" s="276"/>
      <c r="D910" s="277"/>
      <c r="E910" s="274"/>
      <c r="F910" s="277"/>
      <c r="G910" s="274"/>
      <c r="H910" s="278"/>
      <c r="I910" s="271"/>
      <c r="J910" s="271"/>
      <c r="K910" s="271"/>
      <c r="L910" s="271"/>
      <c r="M910" s="271"/>
      <c r="N910" s="271"/>
      <c r="O910" s="271"/>
      <c r="P910" s="271"/>
      <c r="Q910" s="271"/>
    </row>
    <row r="911" spans="1:17" ht="18.75" customHeight="1">
      <c r="A911" s="271"/>
      <c r="B911" s="276"/>
      <c r="C911" s="276"/>
      <c r="D911" s="277"/>
      <c r="E911" s="274"/>
      <c r="F911" s="277"/>
      <c r="G911" s="274"/>
      <c r="H911" s="278"/>
      <c r="I911" s="271"/>
      <c r="J911" s="271"/>
      <c r="K911" s="271"/>
      <c r="L911" s="271"/>
      <c r="M911" s="271"/>
      <c r="N911" s="271"/>
      <c r="O911" s="271"/>
      <c r="P911" s="271"/>
      <c r="Q911" s="271"/>
    </row>
    <row r="912" spans="1:17" ht="18.75" customHeight="1">
      <c r="A912" s="271"/>
      <c r="B912" s="276"/>
      <c r="C912" s="276"/>
      <c r="D912" s="277"/>
      <c r="E912" s="274"/>
      <c r="F912" s="277"/>
      <c r="G912" s="274"/>
      <c r="H912" s="278"/>
      <c r="I912" s="271"/>
      <c r="J912" s="271"/>
      <c r="K912" s="271"/>
      <c r="L912" s="271"/>
      <c r="M912" s="271"/>
      <c r="N912" s="271"/>
      <c r="O912" s="271"/>
      <c r="P912" s="271"/>
      <c r="Q912" s="271"/>
    </row>
    <row r="913" spans="1:17" ht="18.75" customHeight="1">
      <c r="A913" s="271"/>
      <c r="B913" s="276"/>
      <c r="C913" s="276"/>
      <c r="D913" s="277"/>
      <c r="E913" s="274"/>
      <c r="F913" s="277"/>
      <c r="G913" s="274"/>
      <c r="H913" s="278"/>
      <c r="I913" s="271"/>
      <c r="J913" s="271"/>
      <c r="K913" s="271"/>
      <c r="L913" s="271"/>
      <c r="M913" s="271"/>
      <c r="N913" s="271"/>
      <c r="O913" s="271"/>
      <c r="P913" s="271"/>
      <c r="Q913" s="271"/>
    </row>
    <row r="914" spans="1:17" ht="18.75" customHeight="1">
      <c r="A914" s="271"/>
      <c r="B914" s="276"/>
      <c r="C914" s="276"/>
      <c r="D914" s="277"/>
      <c r="E914" s="274"/>
      <c r="F914" s="277"/>
      <c r="G914" s="274"/>
      <c r="H914" s="278"/>
      <c r="I914" s="271"/>
      <c r="J914" s="271"/>
      <c r="K914" s="271"/>
      <c r="L914" s="271"/>
      <c r="M914" s="271"/>
      <c r="N914" s="271"/>
      <c r="O914" s="271"/>
      <c r="P914" s="271"/>
      <c r="Q914" s="271"/>
    </row>
    <row r="915" spans="1:17" ht="18.75" customHeight="1">
      <c r="A915" s="271"/>
      <c r="B915" s="276"/>
      <c r="C915" s="276"/>
      <c r="D915" s="277"/>
      <c r="E915" s="274"/>
      <c r="F915" s="277"/>
      <c r="G915" s="274"/>
      <c r="H915" s="278"/>
      <c r="I915" s="271"/>
      <c r="J915" s="271"/>
      <c r="K915" s="271"/>
      <c r="L915" s="271"/>
      <c r="M915" s="271"/>
      <c r="N915" s="271"/>
      <c r="O915" s="271"/>
      <c r="P915" s="271"/>
      <c r="Q915" s="271"/>
    </row>
    <row r="916" spans="1:17" ht="18.75" customHeight="1">
      <c r="A916" s="271"/>
      <c r="B916" s="276"/>
      <c r="C916" s="276"/>
      <c r="D916" s="277"/>
      <c r="E916" s="274"/>
      <c r="F916" s="277"/>
      <c r="G916" s="274"/>
      <c r="H916" s="278"/>
      <c r="I916" s="271"/>
      <c r="J916" s="271"/>
      <c r="K916" s="271"/>
      <c r="L916" s="271"/>
      <c r="M916" s="271"/>
      <c r="N916" s="271"/>
      <c r="O916" s="271"/>
      <c r="P916" s="271"/>
      <c r="Q916" s="271"/>
    </row>
    <row r="917" spans="1:17" ht="18.75" customHeight="1">
      <c r="A917" s="271"/>
      <c r="B917" s="276"/>
      <c r="C917" s="276"/>
      <c r="D917" s="277"/>
      <c r="E917" s="274"/>
      <c r="F917" s="277"/>
      <c r="G917" s="274"/>
      <c r="H917" s="278"/>
      <c r="I917" s="271"/>
      <c r="J917" s="271"/>
      <c r="K917" s="271"/>
      <c r="L917" s="271"/>
      <c r="M917" s="271"/>
      <c r="N917" s="271"/>
      <c r="O917" s="271"/>
      <c r="P917" s="271"/>
      <c r="Q917" s="271"/>
    </row>
    <row r="918" spans="1:17" ht="18.75" customHeight="1">
      <c r="A918" s="271"/>
      <c r="B918" s="276"/>
      <c r="C918" s="276"/>
      <c r="D918" s="277"/>
      <c r="E918" s="274"/>
      <c r="F918" s="277"/>
      <c r="G918" s="274"/>
      <c r="H918" s="278"/>
      <c r="I918" s="271"/>
      <c r="J918" s="271"/>
      <c r="K918" s="271"/>
      <c r="L918" s="271"/>
      <c r="M918" s="271"/>
      <c r="N918" s="271"/>
      <c r="O918" s="271"/>
      <c r="P918" s="271"/>
      <c r="Q918" s="271"/>
    </row>
    <row r="919" spans="1:17" ht="18.75" customHeight="1">
      <c r="A919" s="271"/>
      <c r="B919" s="276"/>
      <c r="C919" s="276"/>
      <c r="D919" s="277"/>
      <c r="E919" s="274"/>
      <c r="F919" s="277"/>
      <c r="G919" s="274"/>
      <c r="H919" s="278"/>
      <c r="I919" s="271"/>
      <c r="J919" s="271"/>
      <c r="K919" s="271"/>
      <c r="L919" s="271"/>
      <c r="M919" s="271"/>
      <c r="N919" s="271"/>
      <c r="O919" s="271"/>
      <c r="P919" s="271"/>
      <c r="Q919" s="271"/>
    </row>
    <row r="920" spans="1:17" ht="18.75" customHeight="1">
      <c r="A920" s="271"/>
      <c r="B920" s="276"/>
      <c r="C920" s="276"/>
      <c r="D920" s="277"/>
      <c r="E920" s="274"/>
      <c r="F920" s="277"/>
      <c r="G920" s="274"/>
      <c r="H920" s="278"/>
      <c r="I920" s="271"/>
      <c r="J920" s="271"/>
      <c r="K920" s="271"/>
      <c r="L920" s="271"/>
      <c r="M920" s="271"/>
      <c r="N920" s="271"/>
      <c r="O920" s="271"/>
      <c r="P920" s="271"/>
      <c r="Q920" s="271"/>
    </row>
    <row r="921" spans="1:17" ht="18.75" customHeight="1">
      <c r="A921" s="271"/>
      <c r="B921" s="276"/>
      <c r="C921" s="276"/>
      <c r="D921" s="277"/>
      <c r="E921" s="274"/>
      <c r="F921" s="277"/>
      <c r="G921" s="274"/>
      <c r="H921" s="278"/>
      <c r="I921" s="271"/>
      <c r="J921" s="271"/>
      <c r="K921" s="271"/>
      <c r="L921" s="271"/>
      <c r="M921" s="271"/>
      <c r="N921" s="271"/>
      <c r="O921" s="271"/>
      <c r="P921" s="271"/>
      <c r="Q921" s="271"/>
    </row>
    <row r="922" spans="1:17" ht="18.75" customHeight="1">
      <c r="A922" s="271"/>
      <c r="B922" s="276"/>
      <c r="C922" s="276"/>
      <c r="D922" s="277"/>
      <c r="E922" s="274"/>
      <c r="F922" s="277"/>
      <c r="G922" s="274"/>
      <c r="H922" s="278"/>
      <c r="I922" s="271"/>
      <c r="J922" s="271"/>
      <c r="K922" s="271"/>
      <c r="L922" s="271"/>
      <c r="M922" s="271"/>
      <c r="N922" s="271"/>
      <c r="O922" s="271"/>
      <c r="P922" s="271"/>
      <c r="Q922" s="271"/>
    </row>
    <row r="923" spans="1:17" ht="18.75" customHeight="1">
      <c r="A923" s="271"/>
      <c r="B923" s="276"/>
      <c r="C923" s="276"/>
      <c r="D923" s="277"/>
      <c r="E923" s="274"/>
      <c r="F923" s="277"/>
      <c r="G923" s="274"/>
      <c r="H923" s="278"/>
      <c r="I923" s="271"/>
      <c r="J923" s="271"/>
      <c r="K923" s="271"/>
      <c r="L923" s="271"/>
      <c r="M923" s="271"/>
      <c r="N923" s="271"/>
      <c r="O923" s="271"/>
      <c r="P923" s="271"/>
      <c r="Q923" s="271"/>
    </row>
    <row r="924" spans="1:17" ht="18.75" customHeight="1">
      <c r="A924" s="271"/>
      <c r="B924" s="276"/>
      <c r="C924" s="276"/>
      <c r="D924" s="277"/>
      <c r="E924" s="274"/>
      <c r="F924" s="277"/>
      <c r="G924" s="274"/>
      <c r="H924" s="278"/>
      <c r="I924" s="271"/>
      <c r="J924" s="271"/>
      <c r="K924" s="271"/>
      <c r="L924" s="271"/>
      <c r="M924" s="271"/>
      <c r="N924" s="271"/>
      <c r="O924" s="271"/>
      <c r="P924" s="271"/>
      <c r="Q924" s="271"/>
    </row>
    <row r="925" spans="1:17" ht="18.75" customHeight="1">
      <c r="A925" s="271"/>
      <c r="B925" s="276"/>
      <c r="C925" s="276"/>
      <c r="D925" s="277"/>
      <c r="E925" s="274"/>
      <c r="F925" s="277"/>
      <c r="G925" s="274"/>
      <c r="H925" s="278"/>
      <c r="I925" s="271"/>
      <c r="J925" s="271"/>
      <c r="K925" s="271"/>
      <c r="L925" s="271"/>
      <c r="M925" s="271"/>
      <c r="N925" s="271"/>
      <c r="O925" s="271"/>
      <c r="P925" s="271"/>
      <c r="Q925" s="271"/>
    </row>
    <row r="926" spans="1:17" ht="18.75" customHeight="1">
      <c r="A926" s="271"/>
      <c r="B926" s="276"/>
      <c r="C926" s="276"/>
      <c r="D926" s="277"/>
      <c r="E926" s="274"/>
      <c r="F926" s="277"/>
      <c r="G926" s="274"/>
      <c r="H926" s="278"/>
      <c r="I926" s="271"/>
      <c r="J926" s="271"/>
      <c r="K926" s="271"/>
      <c r="L926" s="271"/>
      <c r="M926" s="271"/>
      <c r="N926" s="271"/>
      <c r="O926" s="271"/>
      <c r="P926" s="271"/>
      <c r="Q926" s="271"/>
    </row>
    <row r="927" spans="1:17" ht="18.75" customHeight="1">
      <c r="A927" s="271"/>
      <c r="B927" s="276"/>
      <c r="C927" s="276"/>
      <c r="D927" s="277"/>
      <c r="E927" s="274"/>
      <c r="F927" s="277"/>
      <c r="G927" s="274"/>
      <c r="H927" s="278"/>
      <c r="I927" s="271"/>
      <c r="J927" s="271"/>
      <c r="K927" s="271"/>
      <c r="L927" s="271"/>
      <c r="M927" s="271"/>
      <c r="N927" s="271"/>
      <c r="O927" s="271"/>
      <c r="P927" s="271"/>
      <c r="Q927" s="271"/>
    </row>
    <row r="928" spans="1:17" ht="18.75" customHeight="1">
      <c r="A928" s="271"/>
      <c r="B928" s="276"/>
      <c r="C928" s="276"/>
      <c r="D928" s="277"/>
      <c r="E928" s="274"/>
      <c r="F928" s="277"/>
      <c r="G928" s="274"/>
      <c r="H928" s="278"/>
      <c r="I928" s="271"/>
      <c r="J928" s="271"/>
      <c r="K928" s="271"/>
      <c r="L928" s="271"/>
      <c r="M928" s="271"/>
      <c r="N928" s="271"/>
      <c r="O928" s="271"/>
      <c r="P928" s="271"/>
      <c r="Q928" s="271"/>
    </row>
    <row r="929" spans="1:17" ht="18.75" customHeight="1">
      <c r="A929" s="271"/>
      <c r="B929" s="276"/>
      <c r="C929" s="276"/>
      <c r="D929" s="277"/>
      <c r="E929" s="274"/>
      <c r="F929" s="277"/>
      <c r="G929" s="274"/>
      <c r="H929" s="278"/>
      <c r="I929" s="271"/>
      <c r="J929" s="271"/>
      <c r="K929" s="271"/>
      <c r="L929" s="271"/>
      <c r="M929" s="271"/>
      <c r="N929" s="271"/>
      <c r="O929" s="271"/>
      <c r="P929" s="271"/>
      <c r="Q929" s="271"/>
    </row>
    <row r="930" spans="1:17" ht="18.75" customHeight="1">
      <c r="A930" s="271"/>
      <c r="B930" s="276"/>
      <c r="C930" s="276"/>
      <c r="D930" s="277"/>
      <c r="E930" s="274"/>
      <c r="F930" s="277"/>
      <c r="G930" s="274"/>
      <c r="H930" s="278"/>
      <c r="I930" s="271"/>
      <c r="J930" s="271"/>
      <c r="K930" s="271"/>
      <c r="L930" s="271"/>
      <c r="M930" s="271"/>
      <c r="N930" s="271"/>
      <c r="O930" s="271"/>
      <c r="P930" s="271"/>
      <c r="Q930" s="271"/>
    </row>
    <row r="931" spans="1:17" ht="18.75" customHeight="1">
      <c r="A931" s="271"/>
      <c r="B931" s="276"/>
      <c r="C931" s="276"/>
      <c r="D931" s="277"/>
      <c r="E931" s="274"/>
      <c r="F931" s="277"/>
      <c r="G931" s="274"/>
      <c r="H931" s="278"/>
      <c r="I931" s="271"/>
      <c r="J931" s="271"/>
      <c r="K931" s="271"/>
      <c r="L931" s="271"/>
      <c r="M931" s="271"/>
      <c r="N931" s="271"/>
      <c r="O931" s="271"/>
      <c r="P931" s="271"/>
      <c r="Q931" s="271"/>
    </row>
    <row r="932" spans="1:17" ht="18.75" customHeight="1">
      <c r="A932" s="271"/>
      <c r="B932" s="276"/>
      <c r="C932" s="276"/>
      <c r="D932" s="277"/>
      <c r="E932" s="274"/>
      <c r="F932" s="277"/>
      <c r="G932" s="274"/>
      <c r="H932" s="278"/>
      <c r="I932" s="271"/>
      <c r="J932" s="271"/>
      <c r="K932" s="271"/>
      <c r="L932" s="271"/>
      <c r="M932" s="271"/>
      <c r="N932" s="271"/>
      <c r="O932" s="271"/>
      <c r="P932" s="271"/>
      <c r="Q932" s="271"/>
    </row>
    <row r="933" spans="1:17" ht="18.75" customHeight="1">
      <c r="A933" s="271"/>
      <c r="B933" s="276"/>
      <c r="C933" s="276"/>
      <c r="D933" s="277"/>
      <c r="E933" s="274"/>
      <c r="F933" s="277"/>
      <c r="G933" s="274"/>
      <c r="H933" s="278"/>
      <c r="I933" s="271"/>
      <c r="J933" s="271"/>
      <c r="K933" s="271"/>
      <c r="L933" s="271"/>
      <c r="M933" s="271"/>
      <c r="N933" s="271"/>
      <c r="O933" s="271"/>
      <c r="P933" s="271"/>
      <c r="Q933" s="271"/>
    </row>
    <row r="934" spans="1:17" ht="18.75" customHeight="1">
      <c r="A934" s="271"/>
      <c r="B934" s="276"/>
      <c r="C934" s="276"/>
      <c r="D934" s="277"/>
      <c r="E934" s="274"/>
      <c r="F934" s="277"/>
      <c r="G934" s="274"/>
      <c r="H934" s="278"/>
      <c r="I934" s="271"/>
      <c r="J934" s="271"/>
      <c r="K934" s="271"/>
      <c r="L934" s="271"/>
      <c r="M934" s="271"/>
      <c r="N934" s="271"/>
      <c r="O934" s="271"/>
      <c r="P934" s="271"/>
      <c r="Q934" s="271"/>
    </row>
    <row r="935" spans="1:17" ht="18.75" customHeight="1">
      <c r="A935" s="271"/>
      <c r="B935" s="276"/>
      <c r="C935" s="276"/>
      <c r="D935" s="277"/>
      <c r="E935" s="274"/>
      <c r="F935" s="277"/>
      <c r="G935" s="274"/>
      <c r="H935" s="278"/>
      <c r="I935" s="271"/>
      <c r="J935" s="271"/>
      <c r="K935" s="271"/>
      <c r="L935" s="271"/>
      <c r="M935" s="271"/>
      <c r="N935" s="271"/>
      <c r="O935" s="271"/>
      <c r="P935" s="271"/>
      <c r="Q935" s="271"/>
    </row>
    <row r="936" spans="1:17" ht="18.75" customHeight="1">
      <c r="A936" s="271"/>
      <c r="B936" s="276"/>
      <c r="C936" s="276"/>
      <c r="D936" s="277"/>
      <c r="E936" s="274"/>
      <c r="F936" s="277"/>
      <c r="G936" s="274"/>
      <c r="H936" s="278"/>
      <c r="I936" s="271"/>
      <c r="J936" s="271"/>
      <c r="K936" s="271"/>
      <c r="L936" s="271"/>
      <c r="M936" s="271"/>
      <c r="N936" s="271"/>
      <c r="O936" s="271"/>
      <c r="P936" s="271"/>
      <c r="Q936" s="271"/>
    </row>
    <row r="937" spans="1:17" ht="18.75" customHeight="1">
      <c r="A937" s="271"/>
      <c r="B937" s="276"/>
      <c r="C937" s="276"/>
      <c r="D937" s="277"/>
      <c r="E937" s="274"/>
      <c r="F937" s="277"/>
      <c r="G937" s="274"/>
      <c r="H937" s="278"/>
      <c r="I937" s="271"/>
      <c r="J937" s="271"/>
      <c r="K937" s="271"/>
      <c r="L937" s="271"/>
      <c r="M937" s="271"/>
      <c r="N937" s="271"/>
      <c r="O937" s="271"/>
      <c r="P937" s="271"/>
      <c r="Q937" s="271"/>
    </row>
    <row r="938" spans="1:17" ht="18.75" customHeight="1">
      <c r="A938" s="271"/>
      <c r="B938" s="276"/>
      <c r="C938" s="276"/>
      <c r="D938" s="277"/>
      <c r="E938" s="274"/>
      <c r="F938" s="277"/>
      <c r="G938" s="274"/>
      <c r="H938" s="278"/>
      <c r="I938" s="271"/>
      <c r="J938" s="271"/>
      <c r="K938" s="271"/>
      <c r="L938" s="271"/>
      <c r="M938" s="271"/>
      <c r="N938" s="271"/>
      <c r="O938" s="271"/>
      <c r="P938" s="271"/>
      <c r="Q938" s="271"/>
    </row>
    <row r="939" spans="1:17" ht="18.75" customHeight="1">
      <c r="A939" s="271"/>
      <c r="B939" s="276"/>
      <c r="C939" s="276"/>
      <c r="D939" s="277"/>
      <c r="E939" s="274"/>
      <c r="F939" s="277"/>
      <c r="G939" s="274"/>
      <c r="H939" s="278"/>
      <c r="I939" s="271"/>
      <c r="J939" s="271"/>
      <c r="K939" s="271"/>
      <c r="L939" s="271"/>
      <c r="M939" s="271"/>
      <c r="N939" s="271"/>
      <c r="O939" s="271"/>
      <c r="P939" s="271"/>
      <c r="Q939" s="271"/>
    </row>
    <row r="940" spans="1:17" ht="18.75" customHeight="1">
      <c r="A940" s="271"/>
      <c r="B940" s="276"/>
      <c r="C940" s="276"/>
      <c r="D940" s="277"/>
      <c r="E940" s="274"/>
      <c r="F940" s="277"/>
      <c r="G940" s="274"/>
      <c r="H940" s="278"/>
      <c r="I940" s="271"/>
      <c r="J940" s="271"/>
      <c r="K940" s="271"/>
      <c r="L940" s="271"/>
      <c r="M940" s="271"/>
      <c r="N940" s="271"/>
      <c r="O940" s="271"/>
      <c r="P940" s="271"/>
      <c r="Q940" s="271"/>
    </row>
    <row r="941" spans="1:17" ht="18.75" customHeight="1">
      <c r="A941" s="271"/>
      <c r="B941" s="276"/>
      <c r="C941" s="276"/>
      <c r="D941" s="277"/>
      <c r="E941" s="274"/>
      <c r="F941" s="277"/>
      <c r="G941" s="274"/>
      <c r="H941" s="278"/>
      <c r="I941" s="271"/>
      <c r="J941" s="271"/>
      <c r="K941" s="271"/>
      <c r="L941" s="271"/>
      <c r="M941" s="271"/>
      <c r="N941" s="271"/>
      <c r="O941" s="271"/>
      <c r="P941" s="271"/>
      <c r="Q941" s="271"/>
    </row>
    <row r="942" spans="1:17" ht="18.75" customHeight="1">
      <c r="A942" s="271"/>
      <c r="B942" s="276"/>
      <c r="C942" s="276"/>
      <c r="D942" s="277"/>
      <c r="E942" s="274"/>
      <c r="F942" s="277"/>
      <c r="G942" s="274"/>
      <c r="H942" s="278"/>
      <c r="I942" s="271"/>
      <c r="J942" s="271"/>
      <c r="K942" s="271"/>
      <c r="L942" s="271"/>
      <c r="M942" s="271"/>
      <c r="N942" s="271"/>
      <c r="O942" s="271"/>
      <c r="P942" s="271"/>
      <c r="Q942" s="271"/>
    </row>
    <row r="943" spans="1:17" ht="18.75" customHeight="1">
      <c r="A943" s="271"/>
      <c r="B943" s="276"/>
      <c r="C943" s="276"/>
      <c r="D943" s="277"/>
      <c r="E943" s="274"/>
      <c r="F943" s="277"/>
      <c r="G943" s="274"/>
      <c r="H943" s="278"/>
      <c r="I943" s="271"/>
      <c r="J943" s="271"/>
      <c r="K943" s="271"/>
      <c r="L943" s="271"/>
      <c r="M943" s="271"/>
      <c r="N943" s="271"/>
      <c r="O943" s="271"/>
      <c r="P943" s="271"/>
      <c r="Q943" s="271"/>
    </row>
    <row r="944" spans="1:17" ht="18.75" customHeight="1">
      <c r="A944" s="271"/>
      <c r="B944" s="276"/>
      <c r="C944" s="276"/>
      <c r="D944" s="277"/>
      <c r="E944" s="274"/>
      <c r="F944" s="277"/>
      <c r="G944" s="274"/>
      <c r="H944" s="278"/>
      <c r="I944" s="271"/>
      <c r="J944" s="271"/>
      <c r="K944" s="271"/>
      <c r="L944" s="271"/>
      <c r="M944" s="271"/>
      <c r="N944" s="271"/>
      <c r="O944" s="271"/>
      <c r="P944" s="271"/>
      <c r="Q944" s="271"/>
    </row>
    <row r="945" spans="1:17" ht="18.75" customHeight="1">
      <c r="A945" s="271"/>
      <c r="B945" s="276"/>
      <c r="C945" s="276"/>
      <c r="D945" s="277"/>
      <c r="E945" s="274"/>
      <c r="F945" s="277"/>
      <c r="G945" s="274"/>
      <c r="H945" s="278"/>
      <c r="I945" s="271"/>
      <c r="J945" s="271"/>
      <c r="K945" s="271"/>
      <c r="L945" s="271"/>
      <c r="M945" s="271"/>
      <c r="N945" s="271"/>
      <c r="O945" s="271"/>
      <c r="P945" s="271"/>
      <c r="Q945" s="271"/>
    </row>
    <row r="946" spans="1:17" ht="18.75" customHeight="1">
      <c r="A946" s="271"/>
      <c r="B946" s="276"/>
      <c r="C946" s="276"/>
      <c r="D946" s="277"/>
      <c r="E946" s="274"/>
      <c r="F946" s="277"/>
      <c r="G946" s="274"/>
      <c r="H946" s="278"/>
      <c r="I946" s="271"/>
      <c r="J946" s="271"/>
      <c r="K946" s="271"/>
      <c r="L946" s="271"/>
      <c r="M946" s="271"/>
      <c r="N946" s="271"/>
      <c r="O946" s="271"/>
      <c r="P946" s="271"/>
      <c r="Q946" s="271"/>
    </row>
    <row r="947" spans="1:17" ht="18.75" customHeight="1">
      <c r="A947" s="271"/>
      <c r="B947" s="276"/>
      <c r="C947" s="276"/>
      <c r="D947" s="277"/>
      <c r="E947" s="274"/>
      <c r="F947" s="277"/>
      <c r="G947" s="274"/>
      <c r="H947" s="278"/>
      <c r="I947" s="271"/>
      <c r="J947" s="271"/>
      <c r="K947" s="271"/>
      <c r="L947" s="271"/>
      <c r="M947" s="271"/>
      <c r="N947" s="271"/>
      <c r="O947" s="271"/>
      <c r="P947" s="271"/>
      <c r="Q947" s="271"/>
    </row>
    <row r="948" spans="1:17" ht="18.75" customHeight="1">
      <c r="A948" s="271"/>
      <c r="B948" s="276"/>
      <c r="C948" s="276"/>
      <c r="D948" s="277"/>
      <c r="E948" s="274"/>
      <c r="F948" s="277"/>
      <c r="G948" s="274"/>
      <c r="H948" s="278"/>
      <c r="I948" s="271"/>
      <c r="J948" s="271"/>
      <c r="K948" s="271"/>
      <c r="L948" s="271"/>
      <c r="M948" s="271"/>
      <c r="N948" s="271"/>
      <c r="O948" s="271"/>
      <c r="P948" s="271"/>
      <c r="Q948" s="271"/>
    </row>
    <row r="949" spans="1:17" ht="18.75" customHeight="1">
      <c r="A949" s="271"/>
      <c r="B949" s="276"/>
      <c r="C949" s="276"/>
      <c r="D949" s="277"/>
      <c r="E949" s="274"/>
      <c r="F949" s="277"/>
      <c r="G949" s="274"/>
      <c r="H949" s="278"/>
      <c r="I949" s="271"/>
      <c r="J949" s="271"/>
      <c r="K949" s="271"/>
      <c r="L949" s="271"/>
      <c r="M949" s="271"/>
      <c r="N949" s="271"/>
      <c r="O949" s="271"/>
      <c r="P949" s="271"/>
      <c r="Q949" s="271"/>
    </row>
    <row r="950" spans="1:17" ht="18.75" customHeight="1">
      <c r="A950" s="271"/>
      <c r="B950" s="276"/>
      <c r="C950" s="276"/>
      <c r="D950" s="277"/>
      <c r="E950" s="274"/>
      <c r="F950" s="277"/>
      <c r="G950" s="274"/>
      <c r="H950" s="278"/>
      <c r="I950" s="271"/>
      <c r="J950" s="271"/>
      <c r="K950" s="271"/>
      <c r="L950" s="271"/>
      <c r="M950" s="271"/>
      <c r="N950" s="271"/>
      <c r="O950" s="271"/>
      <c r="P950" s="271"/>
      <c r="Q950" s="271"/>
    </row>
    <row r="951" spans="1:17" ht="18.75" customHeight="1">
      <c r="A951" s="271"/>
      <c r="B951" s="276"/>
      <c r="C951" s="276"/>
      <c r="D951" s="277"/>
      <c r="E951" s="274"/>
      <c r="F951" s="277"/>
      <c r="G951" s="274"/>
      <c r="H951" s="278"/>
      <c r="I951" s="271"/>
      <c r="J951" s="271"/>
      <c r="K951" s="271"/>
      <c r="L951" s="271"/>
      <c r="M951" s="271"/>
      <c r="N951" s="271"/>
      <c r="O951" s="271"/>
      <c r="P951" s="271"/>
      <c r="Q951" s="271"/>
    </row>
    <row r="952" spans="1:17" ht="18.75" customHeight="1">
      <c r="A952" s="271"/>
      <c r="B952" s="276"/>
      <c r="C952" s="276"/>
      <c r="D952" s="277"/>
      <c r="E952" s="274"/>
      <c r="F952" s="277"/>
      <c r="G952" s="274"/>
      <c r="H952" s="278"/>
      <c r="I952" s="271"/>
      <c r="J952" s="271"/>
      <c r="K952" s="271"/>
      <c r="L952" s="271"/>
      <c r="M952" s="271"/>
      <c r="N952" s="271"/>
      <c r="O952" s="271"/>
      <c r="P952" s="271"/>
      <c r="Q952" s="271"/>
    </row>
    <row r="953" spans="1:17" ht="18.75" customHeight="1">
      <c r="A953" s="271"/>
      <c r="B953" s="276"/>
      <c r="C953" s="276"/>
      <c r="D953" s="277"/>
      <c r="E953" s="274"/>
      <c r="F953" s="277"/>
      <c r="G953" s="274"/>
      <c r="H953" s="278"/>
      <c r="I953" s="271"/>
      <c r="J953" s="271"/>
      <c r="K953" s="271"/>
      <c r="L953" s="271"/>
      <c r="M953" s="271"/>
      <c r="N953" s="271"/>
      <c r="O953" s="271"/>
      <c r="P953" s="271"/>
      <c r="Q953" s="271"/>
    </row>
    <row r="954" spans="1:17" ht="18.75" customHeight="1">
      <c r="A954" s="271"/>
      <c r="B954" s="276"/>
      <c r="C954" s="276"/>
      <c r="D954" s="277"/>
      <c r="E954" s="274"/>
      <c r="F954" s="277"/>
      <c r="G954" s="274"/>
      <c r="H954" s="278"/>
      <c r="I954" s="271"/>
      <c r="J954" s="271"/>
      <c r="K954" s="271"/>
      <c r="L954" s="271"/>
      <c r="M954" s="271"/>
      <c r="N954" s="271"/>
      <c r="O954" s="271"/>
      <c r="P954" s="271"/>
      <c r="Q954" s="271"/>
    </row>
    <row r="955" spans="1:17" ht="18.75" customHeight="1">
      <c r="A955" s="271"/>
      <c r="B955" s="276"/>
      <c r="C955" s="276"/>
      <c r="D955" s="277"/>
      <c r="E955" s="274"/>
      <c r="F955" s="277"/>
      <c r="G955" s="274"/>
      <c r="H955" s="278"/>
      <c r="I955" s="271"/>
      <c r="J955" s="271"/>
      <c r="K955" s="271"/>
      <c r="L955" s="271"/>
      <c r="M955" s="271"/>
      <c r="N955" s="271"/>
      <c r="O955" s="271"/>
      <c r="P955" s="271"/>
      <c r="Q955" s="271"/>
    </row>
    <row r="956" spans="1:17" ht="18.75" customHeight="1">
      <c r="A956" s="271"/>
      <c r="B956" s="276"/>
      <c r="C956" s="276"/>
      <c r="D956" s="277"/>
      <c r="E956" s="274"/>
      <c r="F956" s="277"/>
      <c r="G956" s="274"/>
      <c r="H956" s="278"/>
      <c r="I956" s="271"/>
      <c r="J956" s="271"/>
      <c r="K956" s="271"/>
      <c r="L956" s="271"/>
      <c r="M956" s="271"/>
      <c r="N956" s="271"/>
      <c r="O956" s="271"/>
      <c r="P956" s="271"/>
      <c r="Q956" s="271"/>
    </row>
    <row r="957" spans="1:17" ht="18.75" customHeight="1">
      <c r="A957" s="271"/>
      <c r="B957" s="276"/>
      <c r="C957" s="276"/>
      <c r="D957" s="277"/>
      <c r="E957" s="274"/>
      <c r="F957" s="277"/>
      <c r="G957" s="274"/>
      <c r="H957" s="278"/>
      <c r="I957" s="271"/>
      <c r="J957" s="271"/>
      <c r="K957" s="271"/>
      <c r="L957" s="271"/>
      <c r="M957" s="271"/>
      <c r="N957" s="271"/>
      <c r="O957" s="271"/>
      <c r="P957" s="271"/>
      <c r="Q957" s="271"/>
    </row>
    <row r="958" spans="1:17" ht="18.75" customHeight="1">
      <c r="A958" s="271"/>
      <c r="B958" s="276"/>
      <c r="C958" s="276"/>
      <c r="D958" s="277"/>
      <c r="E958" s="274"/>
      <c r="F958" s="277"/>
      <c r="G958" s="274"/>
      <c r="H958" s="278"/>
      <c r="I958" s="271"/>
      <c r="J958" s="271"/>
      <c r="K958" s="271"/>
      <c r="L958" s="271"/>
      <c r="M958" s="271"/>
      <c r="N958" s="271"/>
      <c r="O958" s="271"/>
      <c r="P958" s="271"/>
      <c r="Q958" s="271"/>
    </row>
    <row r="959" spans="1:17" ht="18.75" customHeight="1">
      <c r="A959" s="271"/>
      <c r="B959" s="276"/>
      <c r="C959" s="276"/>
      <c r="D959" s="277"/>
      <c r="E959" s="274"/>
      <c r="F959" s="277"/>
      <c r="G959" s="274"/>
      <c r="H959" s="278"/>
      <c r="I959" s="271"/>
      <c r="J959" s="271"/>
      <c r="K959" s="271"/>
      <c r="L959" s="271"/>
      <c r="M959" s="271"/>
      <c r="N959" s="271"/>
      <c r="O959" s="271"/>
      <c r="P959" s="271"/>
      <c r="Q959" s="271"/>
    </row>
    <row r="960" spans="1:17" ht="18.75" customHeight="1">
      <c r="A960" s="271"/>
      <c r="B960" s="276"/>
      <c r="C960" s="276"/>
      <c r="D960" s="277"/>
      <c r="E960" s="274"/>
      <c r="F960" s="277"/>
      <c r="G960" s="274"/>
      <c r="H960" s="278"/>
      <c r="I960" s="271"/>
      <c r="J960" s="271"/>
      <c r="K960" s="271"/>
      <c r="L960" s="271"/>
      <c r="M960" s="271"/>
      <c r="N960" s="271"/>
      <c r="O960" s="271"/>
      <c r="P960" s="271"/>
      <c r="Q960" s="271"/>
    </row>
    <row r="961" spans="1:17" ht="18.75" customHeight="1">
      <c r="A961" s="271"/>
      <c r="B961" s="276"/>
      <c r="C961" s="276"/>
      <c r="D961" s="277"/>
      <c r="E961" s="274"/>
      <c r="F961" s="277"/>
      <c r="G961" s="274"/>
      <c r="H961" s="278"/>
      <c r="I961" s="271"/>
      <c r="J961" s="271"/>
      <c r="K961" s="271"/>
      <c r="L961" s="271"/>
      <c r="M961" s="271"/>
      <c r="N961" s="271"/>
      <c r="O961" s="271"/>
      <c r="P961" s="271"/>
      <c r="Q961" s="271"/>
    </row>
    <row r="962" spans="1:17" ht="18.75" customHeight="1">
      <c r="A962" s="271"/>
      <c r="B962" s="276"/>
      <c r="C962" s="276"/>
      <c r="D962" s="277"/>
      <c r="E962" s="274"/>
      <c r="F962" s="277"/>
      <c r="G962" s="274"/>
      <c r="H962" s="278"/>
      <c r="I962" s="271"/>
      <c r="J962" s="271"/>
      <c r="K962" s="271"/>
      <c r="L962" s="271"/>
      <c r="M962" s="271"/>
      <c r="N962" s="271"/>
      <c r="O962" s="271"/>
      <c r="P962" s="271"/>
      <c r="Q962" s="271"/>
    </row>
    <row r="963" spans="1:17" ht="18.75" customHeight="1">
      <c r="A963" s="271"/>
      <c r="B963" s="276"/>
      <c r="C963" s="276"/>
      <c r="D963" s="277"/>
      <c r="E963" s="274"/>
      <c r="F963" s="277"/>
      <c r="G963" s="274"/>
      <c r="H963" s="278"/>
      <c r="I963" s="271"/>
      <c r="J963" s="271"/>
      <c r="K963" s="271"/>
      <c r="L963" s="271"/>
      <c r="M963" s="271"/>
      <c r="N963" s="271"/>
      <c r="O963" s="271"/>
      <c r="P963" s="271"/>
      <c r="Q963" s="271"/>
    </row>
    <row r="964" spans="1:17" ht="18.75" customHeight="1">
      <c r="A964" s="271"/>
      <c r="B964" s="276"/>
      <c r="C964" s="276"/>
      <c r="D964" s="277"/>
      <c r="E964" s="274"/>
      <c r="F964" s="277"/>
      <c r="G964" s="274"/>
      <c r="H964" s="278"/>
      <c r="I964" s="271"/>
      <c r="J964" s="271"/>
      <c r="K964" s="271"/>
      <c r="L964" s="271"/>
      <c r="M964" s="271"/>
      <c r="N964" s="271"/>
      <c r="O964" s="271"/>
      <c r="P964" s="271"/>
      <c r="Q964" s="271"/>
    </row>
    <row r="965" spans="1:17" ht="18.75" customHeight="1">
      <c r="A965" s="271"/>
      <c r="B965" s="276"/>
      <c r="C965" s="276"/>
      <c r="D965" s="277"/>
      <c r="E965" s="274"/>
      <c r="F965" s="277"/>
      <c r="G965" s="274"/>
      <c r="H965" s="278"/>
      <c r="I965" s="271"/>
      <c r="J965" s="271"/>
      <c r="K965" s="271"/>
      <c r="L965" s="271"/>
      <c r="M965" s="271"/>
      <c r="N965" s="271"/>
      <c r="O965" s="271"/>
      <c r="P965" s="271"/>
      <c r="Q965" s="271"/>
    </row>
    <row r="966" spans="1:17" ht="18.75" customHeight="1">
      <c r="A966" s="271"/>
      <c r="B966" s="276"/>
      <c r="C966" s="276"/>
      <c r="D966" s="277"/>
      <c r="E966" s="274"/>
      <c r="F966" s="277"/>
      <c r="G966" s="274"/>
      <c r="H966" s="278"/>
      <c r="I966" s="271"/>
      <c r="J966" s="271"/>
      <c r="K966" s="271"/>
      <c r="L966" s="271"/>
      <c r="M966" s="271"/>
      <c r="N966" s="271"/>
      <c r="O966" s="271"/>
      <c r="P966" s="271"/>
      <c r="Q966" s="271"/>
    </row>
    <row r="967" spans="1:17" ht="18.75" customHeight="1">
      <c r="A967" s="271"/>
      <c r="B967" s="276"/>
      <c r="C967" s="276"/>
      <c r="D967" s="277"/>
      <c r="E967" s="274"/>
      <c r="F967" s="277"/>
      <c r="G967" s="274"/>
      <c r="H967" s="278"/>
      <c r="I967" s="271"/>
      <c r="J967" s="271"/>
      <c r="K967" s="271"/>
      <c r="L967" s="271"/>
      <c r="M967" s="271"/>
      <c r="N967" s="271"/>
      <c r="O967" s="271"/>
      <c r="P967" s="271"/>
      <c r="Q967" s="271"/>
    </row>
    <row r="968" spans="1:17" ht="18.75" customHeight="1">
      <c r="A968" s="271"/>
      <c r="B968" s="276"/>
      <c r="C968" s="276"/>
      <c r="D968" s="277"/>
      <c r="E968" s="274"/>
      <c r="F968" s="277"/>
      <c r="G968" s="274"/>
      <c r="H968" s="278"/>
      <c r="I968" s="271"/>
      <c r="J968" s="271"/>
      <c r="K968" s="271"/>
      <c r="L968" s="271"/>
      <c r="M968" s="271"/>
      <c r="N968" s="271"/>
      <c r="O968" s="271"/>
      <c r="P968" s="271"/>
      <c r="Q968" s="271"/>
    </row>
    <row r="969" spans="1:17" ht="18.75" customHeight="1">
      <c r="A969" s="271"/>
      <c r="B969" s="276"/>
      <c r="C969" s="276"/>
      <c r="D969" s="277"/>
      <c r="E969" s="274"/>
      <c r="F969" s="277"/>
      <c r="G969" s="274"/>
      <c r="H969" s="278"/>
      <c r="I969" s="271"/>
      <c r="J969" s="271"/>
      <c r="K969" s="271"/>
      <c r="L969" s="271"/>
      <c r="M969" s="271"/>
      <c r="N969" s="271"/>
      <c r="O969" s="271"/>
      <c r="P969" s="271"/>
      <c r="Q969" s="271"/>
    </row>
    <row r="970" spans="1:17" ht="18.75" customHeight="1">
      <c r="A970" s="271"/>
      <c r="B970" s="276"/>
      <c r="C970" s="276"/>
      <c r="D970" s="277"/>
      <c r="E970" s="274"/>
      <c r="F970" s="277"/>
      <c r="G970" s="274"/>
      <c r="H970" s="278"/>
      <c r="I970" s="271"/>
      <c r="J970" s="271"/>
      <c r="K970" s="271"/>
      <c r="L970" s="271"/>
      <c r="M970" s="271"/>
      <c r="N970" s="271"/>
      <c r="O970" s="271"/>
      <c r="P970" s="271"/>
      <c r="Q970" s="271"/>
    </row>
    <row r="971" spans="1:17" ht="18.75" customHeight="1">
      <c r="A971" s="271"/>
      <c r="B971" s="276"/>
      <c r="C971" s="276"/>
      <c r="D971" s="277"/>
      <c r="E971" s="274"/>
      <c r="F971" s="277"/>
      <c r="G971" s="274"/>
      <c r="H971" s="278"/>
      <c r="I971" s="271"/>
      <c r="J971" s="271"/>
      <c r="K971" s="271"/>
      <c r="L971" s="271"/>
      <c r="M971" s="271"/>
      <c r="N971" s="271"/>
      <c r="O971" s="271"/>
      <c r="P971" s="271"/>
      <c r="Q971" s="271"/>
    </row>
    <row r="972" spans="1:17" ht="18.75" customHeight="1">
      <c r="A972" s="271"/>
      <c r="B972" s="276"/>
      <c r="C972" s="276"/>
      <c r="D972" s="277"/>
      <c r="E972" s="274"/>
      <c r="F972" s="277"/>
      <c r="G972" s="274"/>
      <c r="H972" s="278"/>
      <c r="I972" s="271"/>
      <c r="J972" s="271"/>
      <c r="K972" s="271"/>
      <c r="L972" s="271"/>
      <c r="M972" s="271"/>
      <c r="N972" s="271"/>
      <c r="O972" s="271"/>
      <c r="P972" s="271"/>
      <c r="Q972" s="271"/>
    </row>
    <row r="973" spans="1:17" ht="18.75" customHeight="1">
      <c r="A973" s="271"/>
      <c r="B973" s="276"/>
      <c r="C973" s="276"/>
      <c r="D973" s="277"/>
      <c r="E973" s="274"/>
      <c r="F973" s="277"/>
      <c r="G973" s="274"/>
      <c r="H973" s="278"/>
      <c r="I973" s="271"/>
      <c r="J973" s="271"/>
      <c r="K973" s="271"/>
      <c r="L973" s="271"/>
      <c r="M973" s="271"/>
      <c r="N973" s="271"/>
      <c r="O973" s="271"/>
      <c r="P973" s="271"/>
      <c r="Q973" s="271"/>
    </row>
    <row r="974" spans="1:17" ht="18.75" customHeight="1">
      <c r="A974" s="271"/>
      <c r="B974" s="276"/>
      <c r="C974" s="276"/>
      <c r="D974" s="277"/>
      <c r="E974" s="274"/>
      <c r="F974" s="277"/>
      <c r="G974" s="274"/>
      <c r="H974" s="278"/>
      <c r="I974" s="271"/>
      <c r="J974" s="271"/>
      <c r="K974" s="271"/>
      <c r="L974" s="271"/>
      <c r="M974" s="271"/>
      <c r="N974" s="271"/>
      <c r="O974" s="271"/>
      <c r="P974" s="271"/>
      <c r="Q974" s="271"/>
    </row>
    <row r="975" spans="1:17" ht="18.75" customHeight="1">
      <c r="A975" s="271"/>
      <c r="B975" s="276"/>
      <c r="C975" s="276"/>
      <c r="D975" s="277"/>
      <c r="E975" s="274"/>
      <c r="F975" s="277"/>
      <c r="G975" s="274"/>
      <c r="H975" s="278"/>
      <c r="I975" s="271"/>
      <c r="J975" s="271"/>
      <c r="K975" s="271"/>
      <c r="L975" s="271"/>
      <c r="M975" s="271"/>
      <c r="N975" s="271"/>
      <c r="O975" s="271"/>
      <c r="P975" s="271"/>
      <c r="Q975" s="271"/>
    </row>
    <row r="976" spans="1:17" ht="18.75" customHeight="1">
      <c r="A976" s="271"/>
      <c r="B976" s="276"/>
      <c r="C976" s="276"/>
      <c r="D976" s="277"/>
      <c r="E976" s="274"/>
      <c r="F976" s="277"/>
      <c r="G976" s="274"/>
      <c r="H976" s="278"/>
      <c r="I976" s="271"/>
      <c r="J976" s="271"/>
      <c r="K976" s="271"/>
      <c r="L976" s="271"/>
      <c r="M976" s="271"/>
      <c r="N976" s="271"/>
      <c r="O976" s="271"/>
      <c r="P976" s="271"/>
      <c r="Q976" s="271"/>
    </row>
    <row r="977" spans="1:17" ht="18.75" customHeight="1">
      <c r="A977" s="271"/>
      <c r="B977" s="276"/>
      <c r="C977" s="276"/>
      <c r="D977" s="277"/>
      <c r="E977" s="274"/>
      <c r="F977" s="277"/>
      <c r="G977" s="274"/>
      <c r="H977" s="278"/>
      <c r="I977" s="271"/>
      <c r="J977" s="271"/>
      <c r="K977" s="271"/>
      <c r="L977" s="271"/>
      <c r="M977" s="271"/>
      <c r="N977" s="271"/>
      <c r="O977" s="271"/>
      <c r="P977" s="271"/>
      <c r="Q977" s="271"/>
    </row>
    <row r="978" spans="1:17" ht="18.75" customHeight="1">
      <c r="A978" s="271"/>
      <c r="B978" s="276"/>
      <c r="C978" s="276"/>
      <c r="D978" s="277"/>
      <c r="E978" s="274"/>
      <c r="F978" s="277"/>
      <c r="G978" s="274"/>
      <c r="H978" s="278"/>
      <c r="I978" s="271"/>
      <c r="J978" s="271"/>
      <c r="K978" s="271"/>
      <c r="L978" s="271"/>
      <c r="M978" s="271"/>
      <c r="N978" s="271"/>
      <c r="O978" s="271"/>
      <c r="P978" s="271"/>
      <c r="Q978" s="271"/>
    </row>
    <row r="979" spans="1:17" ht="18.75" customHeight="1">
      <c r="A979" s="271"/>
      <c r="B979" s="276"/>
      <c r="C979" s="276"/>
      <c r="D979" s="277"/>
      <c r="E979" s="274"/>
      <c r="F979" s="277"/>
      <c r="G979" s="274"/>
      <c r="H979" s="278"/>
      <c r="I979" s="271"/>
      <c r="J979" s="271"/>
      <c r="K979" s="271"/>
      <c r="L979" s="271"/>
      <c r="M979" s="271"/>
      <c r="N979" s="271"/>
      <c r="O979" s="271"/>
      <c r="P979" s="271"/>
      <c r="Q979" s="271"/>
    </row>
    <row r="980" spans="1:17" ht="18.75" customHeight="1">
      <c r="A980" s="271"/>
      <c r="B980" s="276"/>
      <c r="C980" s="276"/>
      <c r="D980" s="277"/>
      <c r="E980" s="274"/>
      <c r="F980" s="277"/>
      <c r="G980" s="274"/>
      <c r="H980" s="278"/>
      <c r="I980" s="271"/>
      <c r="J980" s="271"/>
      <c r="K980" s="271"/>
      <c r="L980" s="271"/>
      <c r="M980" s="271"/>
      <c r="N980" s="271"/>
      <c r="O980" s="271"/>
      <c r="P980" s="271"/>
      <c r="Q980" s="271"/>
    </row>
    <row r="981" spans="1:17" ht="18.75" customHeight="1">
      <c r="A981" s="271"/>
      <c r="B981" s="276"/>
      <c r="C981" s="276"/>
      <c r="D981" s="277"/>
      <c r="E981" s="274"/>
      <c r="F981" s="277"/>
      <c r="G981" s="274"/>
      <c r="H981" s="278"/>
      <c r="I981" s="271"/>
      <c r="J981" s="271"/>
      <c r="K981" s="271"/>
      <c r="L981" s="271"/>
      <c r="M981" s="271"/>
      <c r="N981" s="271"/>
      <c r="O981" s="271"/>
      <c r="P981" s="271"/>
      <c r="Q981" s="271"/>
    </row>
    <row r="982" spans="1:17" ht="18.75" customHeight="1">
      <c r="A982" s="271"/>
      <c r="B982" s="276"/>
      <c r="C982" s="276"/>
      <c r="D982" s="277"/>
      <c r="E982" s="274"/>
      <c r="F982" s="277"/>
      <c r="G982" s="274"/>
      <c r="H982" s="278"/>
      <c r="I982" s="271"/>
      <c r="J982" s="271"/>
      <c r="K982" s="271"/>
      <c r="L982" s="271"/>
      <c r="M982" s="271"/>
      <c r="N982" s="271"/>
      <c r="O982" s="271"/>
      <c r="P982" s="271"/>
      <c r="Q982" s="271"/>
    </row>
    <row r="983" spans="1:17" ht="18.75" customHeight="1">
      <c r="A983" s="271"/>
      <c r="B983" s="276"/>
      <c r="C983" s="276"/>
      <c r="D983" s="277"/>
      <c r="E983" s="274"/>
      <c r="F983" s="277"/>
      <c r="G983" s="274"/>
      <c r="H983" s="278"/>
      <c r="I983" s="271"/>
      <c r="J983" s="271"/>
      <c r="K983" s="271"/>
      <c r="L983" s="271"/>
      <c r="M983" s="271"/>
      <c r="N983" s="271"/>
      <c r="O983" s="271"/>
      <c r="P983" s="271"/>
      <c r="Q983" s="271"/>
    </row>
    <row r="984" spans="1:17" ht="18.75" customHeight="1">
      <c r="A984" s="271"/>
      <c r="B984" s="276"/>
      <c r="C984" s="276"/>
      <c r="D984" s="277"/>
      <c r="E984" s="274"/>
      <c r="F984" s="277"/>
      <c r="G984" s="274"/>
      <c r="H984" s="278"/>
      <c r="I984" s="271"/>
      <c r="J984" s="271"/>
      <c r="K984" s="271"/>
      <c r="L984" s="271"/>
      <c r="M984" s="271"/>
      <c r="N984" s="271"/>
      <c r="O984" s="271"/>
      <c r="P984" s="271"/>
      <c r="Q984" s="271"/>
    </row>
    <row r="985" spans="1:17" ht="18.75" customHeight="1">
      <c r="A985" s="271"/>
      <c r="B985" s="276"/>
      <c r="C985" s="276"/>
      <c r="D985" s="277"/>
      <c r="E985" s="274"/>
      <c r="F985" s="277"/>
      <c r="G985" s="274"/>
      <c r="H985" s="278"/>
      <c r="I985" s="271"/>
      <c r="J985" s="271"/>
      <c r="K985" s="271"/>
      <c r="L985" s="271"/>
      <c r="M985" s="271"/>
      <c r="N985" s="271"/>
      <c r="O985" s="271"/>
      <c r="P985" s="271"/>
      <c r="Q985" s="271"/>
    </row>
    <row r="986" spans="1:17" ht="18.75" customHeight="1">
      <c r="A986" s="271"/>
      <c r="B986" s="276"/>
      <c r="C986" s="276"/>
      <c r="D986" s="277"/>
      <c r="E986" s="274"/>
      <c r="F986" s="277"/>
      <c r="G986" s="274"/>
      <c r="H986" s="278"/>
      <c r="I986" s="271"/>
      <c r="J986" s="271"/>
      <c r="K986" s="271"/>
      <c r="L986" s="271"/>
      <c r="M986" s="271"/>
      <c r="N986" s="271"/>
      <c r="O986" s="271"/>
      <c r="P986" s="271"/>
      <c r="Q986" s="271"/>
    </row>
    <row r="987" spans="1:17" ht="18.75" customHeight="1">
      <c r="A987" s="271"/>
      <c r="B987" s="276"/>
      <c r="C987" s="276"/>
      <c r="D987" s="277"/>
      <c r="E987" s="274"/>
      <c r="F987" s="277"/>
      <c r="G987" s="274"/>
      <c r="H987" s="278"/>
      <c r="I987" s="271"/>
      <c r="J987" s="271"/>
      <c r="K987" s="271"/>
      <c r="L987" s="271"/>
      <c r="M987" s="271"/>
      <c r="N987" s="271"/>
      <c r="O987" s="271"/>
      <c r="P987" s="271"/>
      <c r="Q987" s="271"/>
    </row>
    <row r="988" spans="1:17" ht="18.75" customHeight="1">
      <c r="A988" s="271"/>
      <c r="B988" s="276"/>
      <c r="C988" s="276"/>
      <c r="D988" s="277"/>
      <c r="E988" s="274"/>
      <c r="F988" s="277"/>
      <c r="G988" s="274"/>
      <c r="H988" s="278"/>
      <c r="I988" s="271"/>
      <c r="J988" s="271"/>
      <c r="K988" s="271"/>
      <c r="L988" s="271"/>
      <c r="M988" s="271"/>
      <c r="N988" s="271"/>
      <c r="O988" s="271"/>
      <c r="P988" s="271"/>
      <c r="Q988" s="271"/>
    </row>
    <row r="989" spans="1:17" ht="18.75" customHeight="1">
      <c r="A989" s="271"/>
      <c r="B989" s="276"/>
      <c r="C989" s="276"/>
      <c r="D989" s="277"/>
      <c r="E989" s="274"/>
      <c r="F989" s="277"/>
      <c r="G989" s="274"/>
      <c r="H989" s="278"/>
      <c r="I989" s="271"/>
      <c r="J989" s="271"/>
      <c r="K989" s="271"/>
      <c r="L989" s="271"/>
      <c r="M989" s="271"/>
      <c r="N989" s="271"/>
      <c r="O989" s="271"/>
      <c r="P989" s="271"/>
      <c r="Q989" s="271"/>
    </row>
    <row r="990" spans="1:17" ht="18.75" customHeight="1">
      <c r="A990" s="271"/>
      <c r="B990" s="276"/>
      <c r="C990" s="276"/>
      <c r="D990" s="277"/>
      <c r="E990" s="274"/>
      <c r="F990" s="277"/>
      <c r="G990" s="274"/>
      <c r="H990" s="278"/>
      <c r="I990" s="271"/>
      <c r="J990" s="271"/>
      <c r="K990" s="271"/>
      <c r="L990" s="271"/>
      <c r="M990" s="271"/>
      <c r="N990" s="271"/>
      <c r="O990" s="271"/>
      <c r="P990" s="271"/>
      <c r="Q990" s="271"/>
    </row>
    <row r="991" spans="1:17" ht="18.75" customHeight="1">
      <c r="A991" s="271"/>
      <c r="B991" s="276"/>
      <c r="C991" s="276"/>
      <c r="D991" s="277"/>
      <c r="E991" s="274"/>
      <c r="F991" s="277"/>
      <c r="G991" s="274"/>
      <c r="H991" s="278"/>
      <c r="I991" s="271"/>
      <c r="J991" s="271"/>
      <c r="K991" s="271"/>
      <c r="L991" s="271"/>
      <c r="M991" s="271"/>
      <c r="N991" s="271"/>
      <c r="O991" s="271"/>
      <c r="P991" s="271"/>
      <c r="Q991" s="271"/>
    </row>
    <row r="992" spans="1:17" ht="18.75" customHeight="1">
      <c r="A992" s="271"/>
      <c r="B992" s="276"/>
      <c r="C992" s="276"/>
      <c r="D992" s="277"/>
      <c r="E992" s="274"/>
      <c r="F992" s="277"/>
      <c r="G992" s="274"/>
      <c r="H992" s="278"/>
      <c r="I992" s="271"/>
      <c r="J992" s="271"/>
      <c r="K992" s="271"/>
      <c r="L992" s="271"/>
      <c r="M992" s="271"/>
      <c r="N992" s="271"/>
      <c r="O992" s="271"/>
      <c r="P992" s="271"/>
      <c r="Q992" s="271"/>
    </row>
    <row r="993" spans="1:17" ht="18.75" customHeight="1">
      <c r="A993" s="271"/>
      <c r="B993" s="276"/>
      <c r="C993" s="276"/>
      <c r="D993" s="277"/>
      <c r="E993" s="274"/>
      <c r="F993" s="277"/>
      <c r="G993" s="274"/>
      <c r="H993" s="278"/>
      <c r="I993" s="271"/>
      <c r="J993" s="271"/>
      <c r="K993" s="271"/>
      <c r="L993" s="271"/>
      <c r="M993" s="271"/>
      <c r="N993" s="271"/>
      <c r="O993" s="271"/>
      <c r="P993" s="271"/>
      <c r="Q993" s="271"/>
    </row>
    <row r="994" spans="1:17" ht="18.75" customHeight="1">
      <c r="A994" s="271"/>
      <c r="B994" s="276"/>
      <c r="C994" s="276"/>
      <c r="D994" s="277"/>
      <c r="E994" s="274"/>
      <c r="F994" s="277"/>
      <c r="G994" s="274"/>
      <c r="H994" s="278"/>
      <c r="I994" s="271"/>
      <c r="J994" s="271"/>
      <c r="K994" s="271"/>
      <c r="L994" s="271"/>
      <c r="M994" s="271"/>
      <c r="N994" s="271"/>
      <c r="O994" s="271"/>
      <c r="P994" s="271"/>
      <c r="Q994" s="271"/>
    </row>
    <row r="995" spans="1:17" ht="18.75" customHeight="1">
      <c r="A995" s="271"/>
      <c r="B995" s="276"/>
      <c r="C995" s="276"/>
      <c r="D995" s="277"/>
      <c r="E995" s="274"/>
      <c r="F995" s="277"/>
      <c r="G995" s="274"/>
      <c r="H995" s="278"/>
      <c r="I995" s="271"/>
      <c r="J995" s="271"/>
      <c r="K995" s="271"/>
      <c r="L995" s="271"/>
      <c r="M995" s="271"/>
      <c r="N995" s="271"/>
      <c r="O995" s="271"/>
      <c r="P995" s="271"/>
      <c r="Q995" s="271"/>
    </row>
    <row r="996" spans="1:17" ht="18.75" customHeight="1">
      <c r="A996" s="271"/>
      <c r="B996" s="276"/>
      <c r="C996" s="276"/>
      <c r="D996" s="277"/>
      <c r="E996" s="274"/>
      <c r="F996" s="277"/>
      <c r="G996" s="274"/>
      <c r="H996" s="278"/>
      <c r="I996" s="271"/>
      <c r="J996" s="271"/>
      <c r="K996" s="271"/>
      <c r="L996" s="271"/>
      <c r="M996" s="271"/>
      <c r="N996" s="271"/>
      <c r="O996" s="271"/>
      <c r="P996" s="271"/>
      <c r="Q996" s="271"/>
    </row>
    <row r="997" spans="1:17" ht="18.75" customHeight="1">
      <c r="A997" s="271"/>
      <c r="B997" s="276"/>
      <c r="C997" s="276"/>
      <c r="D997" s="277"/>
      <c r="E997" s="274"/>
      <c r="F997" s="277"/>
      <c r="G997" s="274"/>
      <c r="H997" s="278"/>
      <c r="I997" s="271"/>
      <c r="J997" s="271"/>
      <c r="K997" s="271"/>
      <c r="L997" s="271"/>
      <c r="M997" s="271"/>
      <c r="N997" s="271"/>
      <c r="O997" s="271"/>
      <c r="P997" s="271"/>
      <c r="Q997" s="271"/>
    </row>
    <row r="998" spans="1:17" ht="18.75" customHeight="1">
      <c r="A998" s="271"/>
      <c r="B998" s="276"/>
      <c r="C998" s="276"/>
      <c r="D998" s="277"/>
      <c r="E998" s="274"/>
      <c r="F998" s="277"/>
      <c r="G998" s="274"/>
      <c r="H998" s="278"/>
      <c r="I998" s="271"/>
      <c r="J998" s="271"/>
      <c r="K998" s="271"/>
      <c r="L998" s="271"/>
      <c r="M998" s="271"/>
      <c r="N998" s="271"/>
      <c r="O998" s="271"/>
      <c r="P998" s="271"/>
      <c r="Q998" s="271"/>
    </row>
    <row r="999" spans="1:17" ht="18.75" customHeight="1">
      <c r="A999" s="271"/>
      <c r="B999" s="276"/>
      <c r="C999" s="276"/>
      <c r="D999" s="277"/>
      <c r="E999" s="274"/>
      <c r="F999" s="277"/>
      <c r="G999" s="274"/>
      <c r="H999" s="278"/>
      <c r="I999" s="271"/>
      <c r="J999" s="271"/>
      <c r="K999" s="271"/>
      <c r="L999" s="271"/>
      <c r="M999" s="271"/>
      <c r="N999" s="271"/>
      <c r="O999" s="271"/>
      <c r="P999" s="271"/>
      <c r="Q999" s="271"/>
    </row>
    <row r="1000" spans="1:17" ht="18.75" customHeight="1">
      <c r="A1000" s="271"/>
      <c r="B1000" s="276"/>
      <c r="C1000" s="276"/>
      <c r="D1000" s="277"/>
      <c r="E1000" s="274"/>
      <c r="F1000" s="277"/>
      <c r="G1000" s="274"/>
      <c r="H1000" s="278"/>
      <c r="I1000" s="271"/>
      <c r="J1000" s="271"/>
      <c r="K1000" s="271"/>
      <c r="L1000" s="271"/>
      <c r="M1000" s="271"/>
      <c r="N1000" s="271"/>
      <c r="O1000" s="271"/>
      <c r="P1000" s="271"/>
      <c r="Q1000" s="271"/>
    </row>
    <row r="1001" spans="1:17" ht="18.75" customHeight="1">
      <c r="A1001" s="271"/>
      <c r="B1001" s="276"/>
      <c r="C1001" s="276"/>
      <c r="D1001" s="277"/>
      <c r="E1001" s="274"/>
      <c r="F1001" s="277"/>
      <c r="G1001" s="274"/>
      <c r="H1001" s="278"/>
      <c r="I1001" s="271"/>
      <c r="J1001" s="271"/>
      <c r="K1001" s="271"/>
      <c r="L1001" s="271"/>
      <c r="M1001" s="271"/>
      <c r="N1001" s="271"/>
      <c r="O1001" s="271"/>
      <c r="P1001" s="271"/>
      <c r="Q1001" s="271"/>
    </row>
    <row r="1002" spans="1:17" ht="18.75" customHeight="1">
      <c r="A1002" s="271"/>
      <c r="B1002" s="276"/>
      <c r="C1002" s="276"/>
      <c r="D1002" s="277"/>
      <c r="E1002" s="274"/>
      <c r="F1002" s="277"/>
      <c r="G1002" s="274"/>
      <c r="H1002" s="278"/>
      <c r="I1002" s="271"/>
      <c r="J1002" s="271"/>
      <c r="K1002" s="271"/>
      <c r="L1002" s="271"/>
      <c r="M1002" s="271"/>
      <c r="N1002" s="271"/>
      <c r="O1002" s="271"/>
      <c r="P1002" s="271"/>
      <c r="Q1002" s="271"/>
    </row>
  </sheetData>
  <mergeCells count="63">
    <mergeCell ref="D1:G1"/>
    <mergeCell ref="A2:B2"/>
    <mergeCell ref="C2:D2"/>
    <mergeCell ref="F2:G2"/>
    <mergeCell ref="A3:B3"/>
    <mergeCell ref="C3:D3"/>
    <mergeCell ref="F3:G3"/>
    <mergeCell ref="B12:C12"/>
    <mergeCell ref="G4:H4"/>
    <mergeCell ref="A5:A6"/>
    <mergeCell ref="B5:C6"/>
    <mergeCell ref="D5:E5"/>
    <mergeCell ref="F5:G5"/>
    <mergeCell ref="H5:H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55:C55"/>
    <mergeCell ref="B56:C56"/>
    <mergeCell ref="B49:C49"/>
    <mergeCell ref="B50:C50"/>
    <mergeCell ref="B51:C51"/>
    <mergeCell ref="B52:C52"/>
    <mergeCell ref="B53:C53"/>
    <mergeCell ref="B54:C54"/>
  </mergeCells>
  <printOptions horizontalCentered="1"/>
  <pageMargins left="0.70866141732283472" right="0.70866141732283472" top="0.74803149606299213" bottom="0.74803149606299213" header="0.31496062992125984" footer="0.31496062992125984"/>
  <pageSetup scale="70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AE59"/>
  <sheetViews>
    <sheetView zoomScale="145" zoomScaleNormal="145" workbookViewId="0">
      <pane ySplit="7" topLeftCell="A8" activePane="bottomLeft" state="frozen"/>
      <selection pane="bottomLeft" sqref="A1:AE1"/>
    </sheetView>
  </sheetViews>
  <sheetFormatPr baseColWidth="10" defaultRowHeight="13.8"/>
  <cols>
    <col min="1" max="1" width="2.69921875" customWidth="1"/>
    <col min="2" max="2" width="30.69921875" customWidth="1"/>
    <col min="3" max="27" width="2.296875" customWidth="1"/>
    <col min="28" max="31" width="3.59765625" customWidth="1"/>
    <col min="32" max="32" width="4.59765625" customWidth="1"/>
    <col min="33" max="34" width="4.19921875" customWidth="1"/>
  </cols>
  <sheetData>
    <row r="1" spans="1:31" ht="17.399999999999999">
      <c r="A1" s="459" t="s">
        <v>261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  <c r="Q1" s="459"/>
      <c r="R1" s="459"/>
      <c r="S1" s="459"/>
      <c r="T1" s="459"/>
      <c r="U1" s="459"/>
      <c r="V1" s="459"/>
      <c r="W1" s="459"/>
      <c r="X1" s="459"/>
      <c r="Y1" s="459"/>
      <c r="Z1" s="459"/>
      <c r="AA1" s="459"/>
      <c r="AB1" s="459"/>
      <c r="AC1" s="459"/>
      <c r="AD1" s="459"/>
      <c r="AE1" s="459"/>
    </row>
    <row r="2" spans="1:31">
      <c r="A2" s="460" t="s">
        <v>18</v>
      </c>
      <c r="B2" s="461"/>
      <c r="C2" s="462" t="str">
        <f>Carátula!$D$23</f>
        <v>JOSE CUELLAR SANCHEZ</v>
      </c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3" t="s">
        <v>3</v>
      </c>
      <c r="T2" s="463"/>
      <c r="U2" s="463"/>
      <c r="V2" s="463"/>
      <c r="W2" s="463"/>
      <c r="X2" s="464" t="str">
        <f>Carátula!$P$18</f>
        <v>SECUNDARIA</v>
      </c>
      <c r="Y2" s="464"/>
      <c r="Z2" s="464"/>
      <c r="AA2" s="464"/>
      <c r="AB2" s="464"/>
      <c r="AC2" s="464"/>
      <c r="AD2" s="464"/>
      <c r="AE2" s="464"/>
    </row>
    <row r="3" spans="1:31">
      <c r="A3" s="450" t="s">
        <v>5</v>
      </c>
      <c r="B3" s="451"/>
      <c r="C3" s="414">
        <f>Carátula!$P$16</f>
        <v>809811111</v>
      </c>
      <c r="D3" s="414"/>
      <c r="E3" s="414"/>
      <c r="F3" s="414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52" t="s">
        <v>6</v>
      </c>
      <c r="T3" s="452"/>
      <c r="U3" s="452"/>
      <c r="V3" s="452"/>
      <c r="W3" s="452"/>
      <c r="X3" s="458" t="str">
        <f>Carátula!$P$20</f>
        <v>SEXTO</v>
      </c>
      <c r="Y3" s="458"/>
      <c r="Z3" s="458"/>
      <c r="AA3" s="458"/>
      <c r="AB3" s="458"/>
      <c r="AC3" s="458"/>
      <c r="AD3" s="458"/>
      <c r="AE3" s="458"/>
    </row>
    <row r="4" spans="1:31" ht="15">
      <c r="A4" s="450" t="s">
        <v>0</v>
      </c>
      <c r="B4" s="451"/>
      <c r="C4" s="414" t="str">
        <f>Carátula!$D$14</f>
        <v>SIMON BOLIVAR</v>
      </c>
      <c r="D4" s="414"/>
      <c r="E4" s="414"/>
      <c r="F4" s="414"/>
      <c r="G4" s="414"/>
      <c r="H4" s="414"/>
      <c r="I4" s="414"/>
      <c r="J4" s="414"/>
      <c r="K4" s="414"/>
      <c r="L4" s="414"/>
      <c r="M4" s="414"/>
      <c r="N4" s="414"/>
      <c r="O4" s="414"/>
      <c r="P4" s="414"/>
      <c r="Q4" s="414"/>
      <c r="R4" s="414"/>
      <c r="S4" s="452" t="s">
        <v>7</v>
      </c>
      <c r="T4" s="452"/>
      <c r="U4" s="452"/>
      <c r="V4" s="452"/>
      <c r="W4" s="452"/>
      <c r="X4" s="453" t="str">
        <f>Carátula!$S$20</f>
        <v>"A"</v>
      </c>
      <c r="Y4" s="453"/>
      <c r="Z4" s="453"/>
      <c r="AA4" s="454"/>
      <c r="AB4" s="455" t="s">
        <v>80</v>
      </c>
      <c r="AC4" s="457" t="s">
        <v>81</v>
      </c>
      <c r="AD4" s="447" t="s">
        <v>82</v>
      </c>
      <c r="AE4" s="448" t="s">
        <v>83</v>
      </c>
    </row>
    <row r="5" spans="1:31" ht="13.5" customHeight="1">
      <c r="A5" s="449" t="s">
        <v>4</v>
      </c>
      <c r="B5" s="449" t="s">
        <v>8</v>
      </c>
      <c r="C5" s="444" t="s">
        <v>162</v>
      </c>
      <c r="D5" s="445"/>
      <c r="E5" s="445"/>
      <c r="F5" s="445"/>
      <c r="G5" s="445"/>
      <c r="H5" s="445"/>
      <c r="I5" s="445"/>
      <c r="J5" s="445"/>
      <c r="K5" s="445"/>
      <c r="L5" s="445"/>
      <c r="M5" s="445"/>
      <c r="N5" s="445"/>
      <c r="O5" s="445"/>
      <c r="P5" s="445"/>
      <c r="Q5" s="445"/>
      <c r="R5" s="445"/>
      <c r="S5" s="445"/>
      <c r="T5" s="445"/>
      <c r="U5" s="445"/>
      <c r="V5" s="445"/>
      <c r="W5" s="445"/>
      <c r="X5" s="445"/>
      <c r="Y5" s="445"/>
      <c r="Z5" s="445"/>
      <c r="AA5" s="446"/>
      <c r="AB5" s="456"/>
      <c r="AC5" s="457"/>
      <c r="AD5" s="447"/>
      <c r="AE5" s="448"/>
    </row>
    <row r="6" spans="1:31" ht="15" customHeight="1">
      <c r="A6" s="449"/>
      <c r="B6" s="449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2"/>
      <c r="AB6" s="456"/>
      <c r="AC6" s="457"/>
      <c r="AD6" s="447"/>
      <c r="AE6" s="448"/>
    </row>
    <row r="7" spans="1:31">
      <c r="A7" s="449"/>
      <c r="B7" s="449"/>
      <c r="C7" s="83"/>
      <c r="D7" s="83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5"/>
      <c r="AB7" s="456"/>
      <c r="AC7" s="457"/>
      <c r="AD7" s="447"/>
      <c r="AE7" s="448"/>
    </row>
    <row r="8" spans="1:31">
      <c r="A8" s="86">
        <v>1</v>
      </c>
      <c r="B8" s="87" t="str">
        <f>IF(ISBLANK(FIL!E6),"",CONCATENATE(FIL!C6," ",FIL!D6," ",FIL!E6))</f>
        <v>CUELLAR SANCHEZ JOSE</v>
      </c>
      <c r="C8" s="88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90"/>
      <c r="AB8" s="91" t="str">
        <f t="shared" ref="AB8:AB39" si="0">IF(COUNTIF(C8:AA8,"=P")=0,"",COUNTIF(C8:AA8,"=P"))</f>
        <v/>
      </c>
      <c r="AC8" s="77" t="str">
        <f t="shared" ref="AC8:AC39" si="1">IF(COUNTIF(C8:AA8,"=F")=0,"",COUNTIF(C8:AA8,"=F"))</f>
        <v/>
      </c>
      <c r="AD8" s="77" t="str">
        <f t="shared" ref="AD8:AD39" si="2">IF(COUNTIF(C8:AA8,"=A")=0,"",COUNTIF(C8:AA8,"=A"))</f>
        <v/>
      </c>
      <c r="AE8" s="77" t="str">
        <f t="shared" ref="AE8:AE39" si="3">IF(COUNTIF(C8:AA8,"=L")=0,"",COUNTIF(C8:AA8,"=L"))</f>
        <v/>
      </c>
    </row>
    <row r="9" spans="1:31">
      <c r="A9" s="87">
        <v>2</v>
      </c>
      <c r="B9" s="87" t="str">
        <f>IF(ISBLANK(FIL!E7),"",CONCATENATE(FIL!C7," ",FIL!D7," ",FIL!E7))</f>
        <v>VALENCIA ROJAS NICOLAS</v>
      </c>
      <c r="C9" s="92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93"/>
      <c r="AB9" s="91" t="str">
        <f t="shared" si="0"/>
        <v/>
      </c>
      <c r="AC9" s="77" t="str">
        <f t="shared" si="1"/>
        <v/>
      </c>
      <c r="AD9" s="77" t="str">
        <f t="shared" si="2"/>
        <v/>
      </c>
      <c r="AE9" s="77" t="str">
        <f t="shared" si="3"/>
        <v/>
      </c>
    </row>
    <row r="10" spans="1:31">
      <c r="A10" s="87">
        <v>3</v>
      </c>
      <c r="B10" s="87" t="str">
        <f>IF(ISBLANK(FIL!E8),"",CONCATENATE(FIL!C8," ",FIL!D8," ",FIL!E8))</f>
        <v/>
      </c>
      <c r="C10" s="94" t="s">
        <v>19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93"/>
      <c r="AB10" s="91" t="str">
        <f t="shared" si="0"/>
        <v/>
      </c>
      <c r="AC10" s="77" t="str">
        <f t="shared" si="1"/>
        <v/>
      </c>
      <c r="AD10" s="77" t="str">
        <f t="shared" si="2"/>
        <v/>
      </c>
      <c r="AE10" s="77" t="str">
        <f t="shared" si="3"/>
        <v/>
      </c>
    </row>
    <row r="11" spans="1:31">
      <c r="A11" s="87">
        <v>4</v>
      </c>
      <c r="B11" s="87" t="str">
        <f>IF(ISBLANK(FIL!E9),"",CONCATENATE(FIL!C9," ",FIL!D9," ",FIL!E9))</f>
        <v/>
      </c>
      <c r="C11" s="94" t="s">
        <v>19</v>
      </c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93"/>
      <c r="AB11" s="91" t="str">
        <f t="shared" si="0"/>
        <v/>
      </c>
      <c r="AC11" s="77" t="str">
        <f t="shared" si="1"/>
        <v/>
      </c>
      <c r="AD11" s="77" t="str">
        <f t="shared" si="2"/>
        <v/>
      </c>
      <c r="AE11" s="77" t="str">
        <f t="shared" si="3"/>
        <v/>
      </c>
    </row>
    <row r="12" spans="1:31">
      <c r="A12" s="87">
        <v>5</v>
      </c>
      <c r="B12" s="87" t="str">
        <f>IF(ISBLANK(FIL!E10),"",CONCATENATE(FIL!C10," ",FIL!D10," ",FIL!E10))</f>
        <v/>
      </c>
      <c r="C12" s="94" t="s">
        <v>19</v>
      </c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93"/>
      <c r="AB12" s="91" t="str">
        <f t="shared" si="0"/>
        <v/>
      </c>
      <c r="AC12" s="77" t="str">
        <f t="shared" si="1"/>
        <v/>
      </c>
      <c r="AD12" s="77" t="str">
        <f t="shared" si="2"/>
        <v/>
      </c>
      <c r="AE12" s="77" t="str">
        <f t="shared" si="3"/>
        <v/>
      </c>
    </row>
    <row r="13" spans="1:31">
      <c r="A13" s="87">
        <v>6</v>
      </c>
      <c r="B13" s="87" t="str">
        <f>IF(ISBLANK(FIL!E11),"",CONCATENATE(FIL!C11," ",FIL!D11," ",FIL!E11))</f>
        <v/>
      </c>
      <c r="C13" s="94" t="s">
        <v>19</v>
      </c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93"/>
      <c r="AB13" s="91" t="str">
        <f t="shared" si="0"/>
        <v/>
      </c>
      <c r="AC13" s="77" t="str">
        <f t="shared" si="1"/>
        <v/>
      </c>
      <c r="AD13" s="77" t="str">
        <f t="shared" si="2"/>
        <v/>
      </c>
      <c r="AE13" s="77" t="str">
        <f t="shared" si="3"/>
        <v/>
      </c>
    </row>
    <row r="14" spans="1:31">
      <c r="A14" s="87">
        <v>7</v>
      </c>
      <c r="B14" s="87" t="str">
        <f>IF(ISBLANK(FIL!E12),"",CONCATENATE(FIL!C12," ",FIL!D12," ",FIL!E12))</f>
        <v/>
      </c>
      <c r="C14" s="94" t="s">
        <v>19</v>
      </c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93"/>
      <c r="AB14" s="91" t="str">
        <f t="shared" si="0"/>
        <v/>
      </c>
      <c r="AC14" s="77" t="str">
        <f t="shared" si="1"/>
        <v/>
      </c>
      <c r="AD14" s="77" t="str">
        <f t="shared" si="2"/>
        <v/>
      </c>
      <c r="AE14" s="77" t="str">
        <f t="shared" si="3"/>
        <v/>
      </c>
    </row>
    <row r="15" spans="1:31">
      <c r="A15" s="87">
        <v>8</v>
      </c>
      <c r="B15" s="87" t="str">
        <f>IF(ISBLANK(FIL!E13),"",CONCATENATE(FIL!C13," ",FIL!D13," ",FIL!E13))</f>
        <v/>
      </c>
      <c r="C15" s="94" t="s">
        <v>19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93"/>
      <c r="AB15" s="91" t="str">
        <f t="shared" si="0"/>
        <v/>
      </c>
      <c r="AC15" s="77" t="str">
        <f t="shared" si="1"/>
        <v/>
      </c>
      <c r="AD15" s="77" t="str">
        <f t="shared" si="2"/>
        <v/>
      </c>
      <c r="AE15" s="77" t="str">
        <f t="shared" si="3"/>
        <v/>
      </c>
    </row>
    <row r="16" spans="1:31">
      <c r="A16" s="87">
        <v>9</v>
      </c>
      <c r="B16" s="87" t="str">
        <f>IF(ISBLANK(FIL!E14),"",CONCATENATE(FIL!C14," ",FIL!D14," ",FIL!E14))</f>
        <v/>
      </c>
      <c r="C16" s="94" t="s">
        <v>19</v>
      </c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93"/>
      <c r="AB16" s="91" t="str">
        <f t="shared" si="0"/>
        <v/>
      </c>
      <c r="AC16" s="77" t="str">
        <f t="shared" si="1"/>
        <v/>
      </c>
      <c r="AD16" s="77" t="str">
        <f t="shared" si="2"/>
        <v/>
      </c>
      <c r="AE16" s="77" t="str">
        <f t="shared" si="3"/>
        <v/>
      </c>
    </row>
    <row r="17" spans="1:31">
      <c r="A17" s="87">
        <v>10</v>
      </c>
      <c r="B17" s="87" t="str">
        <f>IF(ISBLANK(FIL!E15),"",CONCATENATE(FIL!C15," ",FIL!D15," ",FIL!E15))</f>
        <v/>
      </c>
      <c r="C17" s="94" t="s">
        <v>19</v>
      </c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93"/>
      <c r="AB17" s="91" t="str">
        <f t="shared" si="0"/>
        <v/>
      </c>
      <c r="AC17" s="77" t="str">
        <f t="shared" si="1"/>
        <v/>
      </c>
      <c r="AD17" s="77" t="str">
        <f t="shared" si="2"/>
        <v/>
      </c>
      <c r="AE17" s="77" t="str">
        <f t="shared" si="3"/>
        <v/>
      </c>
    </row>
    <row r="18" spans="1:31">
      <c r="A18" s="87">
        <v>11</v>
      </c>
      <c r="B18" s="87" t="str">
        <f>IF(ISBLANK(FIL!E16),"",CONCATENATE(FIL!C16," ",FIL!D16," ",FIL!E16))</f>
        <v/>
      </c>
      <c r="C18" s="94" t="s">
        <v>19</v>
      </c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93"/>
      <c r="AB18" s="91" t="str">
        <f t="shared" si="0"/>
        <v/>
      </c>
      <c r="AC18" s="77" t="str">
        <f t="shared" si="1"/>
        <v/>
      </c>
      <c r="AD18" s="77" t="str">
        <f t="shared" si="2"/>
        <v/>
      </c>
      <c r="AE18" s="77" t="str">
        <f t="shared" si="3"/>
        <v/>
      </c>
    </row>
    <row r="19" spans="1:31">
      <c r="A19" s="87">
        <v>12</v>
      </c>
      <c r="B19" s="87" t="str">
        <f>IF(ISBLANK(FIL!E17),"",CONCATENATE(FIL!C17," ",FIL!D17," ",FIL!E17))</f>
        <v/>
      </c>
      <c r="C19" s="94" t="s">
        <v>19</v>
      </c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93"/>
      <c r="AB19" s="91" t="str">
        <f t="shared" si="0"/>
        <v/>
      </c>
      <c r="AC19" s="77" t="str">
        <f t="shared" si="1"/>
        <v/>
      </c>
      <c r="AD19" s="77" t="str">
        <f t="shared" si="2"/>
        <v/>
      </c>
      <c r="AE19" s="77" t="str">
        <f t="shared" si="3"/>
        <v/>
      </c>
    </row>
    <row r="20" spans="1:31">
      <c r="A20" s="87">
        <v>13</v>
      </c>
      <c r="B20" s="87" t="str">
        <f>IF(ISBLANK(FIL!E18),"",CONCATENATE(FIL!C18," ",FIL!D18," ",FIL!E18))</f>
        <v/>
      </c>
      <c r="C20" s="94" t="s">
        <v>19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93"/>
      <c r="AB20" s="91" t="str">
        <f t="shared" si="0"/>
        <v/>
      </c>
      <c r="AC20" s="77" t="str">
        <f t="shared" si="1"/>
        <v/>
      </c>
      <c r="AD20" s="77" t="str">
        <f t="shared" si="2"/>
        <v/>
      </c>
      <c r="AE20" s="77" t="str">
        <f t="shared" si="3"/>
        <v/>
      </c>
    </row>
    <row r="21" spans="1:31">
      <c r="A21" s="87">
        <v>14</v>
      </c>
      <c r="B21" s="87" t="str">
        <f>IF(ISBLANK(FIL!E19),"",CONCATENATE(FIL!C19," ",FIL!D19," ",FIL!E19))</f>
        <v/>
      </c>
      <c r="C21" s="94" t="s">
        <v>19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93"/>
      <c r="AB21" s="91" t="str">
        <f t="shared" si="0"/>
        <v/>
      </c>
      <c r="AC21" s="77" t="str">
        <f t="shared" si="1"/>
        <v/>
      </c>
      <c r="AD21" s="77" t="str">
        <f t="shared" si="2"/>
        <v/>
      </c>
      <c r="AE21" s="77" t="str">
        <f t="shared" si="3"/>
        <v/>
      </c>
    </row>
    <row r="22" spans="1:31">
      <c r="A22" s="87">
        <v>15</v>
      </c>
      <c r="B22" s="87" t="str">
        <f>IF(ISBLANK(FIL!E20),"",CONCATENATE(FIL!C20," ",FIL!D20," ",FIL!E20))</f>
        <v/>
      </c>
      <c r="C22" s="94" t="s">
        <v>19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93"/>
      <c r="AB22" s="91" t="str">
        <f t="shared" si="0"/>
        <v/>
      </c>
      <c r="AC22" s="77" t="str">
        <f t="shared" si="1"/>
        <v/>
      </c>
      <c r="AD22" s="77" t="str">
        <f t="shared" si="2"/>
        <v/>
      </c>
      <c r="AE22" s="77" t="str">
        <f t="shared" si="3"/>
        <v/>
      </c>
    </row>
    <row r="23" spans="1:31">
      <c r="A23" s="87">
        <v>16</v>
      </c>
      <c r="B23" s="87" t="str">
        <f>IF(ISBLANK(FIL!E21),"",CONCATENATE(FIL!C21," ",FIL!D21," ",FIL!E21))</f>
        <v/>
      </c>
      <c r="C23" s="94" t="s">
        <v>19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93"/>
      <c r="AB23" s="91" t="str">
        <f t="shared" si="0"/>
        <v/>
      </c>
      <c r="AC23" s="77" t="str">
        <f t="shared" si="1"/>
        <v/>
      </c>
      <c r="AD23" s="77" t="str">
        <f t="shared" si="2"/>
        <v/>
      </c>
      <c r="AE23" s="77" t="str">
        <f t="shared" si="3"/>
        <v/>
      </c>
    </row>
    <row r="24" spans="1:31">
      <c r="A24" s="87">
        <v>17</v>
      </c>
      <c r="B24" s="87" t="str">
        <f>IF(ISBLANK(FIL!E22),"",CONCATENATE(FIL!C22," ",FIL!D22," ",FIL!E22))</f>
        <v/>
      </c>
      <c r="C24" s="94" t="s">
        <v>19</v>
      </c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93"/>
      <c r="AB24" s="91" t="str">
        <f t="shared" si="0"/>
        <v/>
      </c>
      <c r="AC24" s="77" t="str">
        <f t="shared" si="1"/>
        <v/>
      </c>
      <c r="AD24" s="77" t="str">
        <f t="shared" si="2"/>
        <v/>
      </c>
      <c r="AE24" s="77" t="str">
        <f t="shared" si="3"/>
        <v/>
      </c>
    </row>
    <row r="25" spans="1:31">
      <c r="A25" s="87">
        <v>18</v>
      </c>
      <c r="B25" s="87" t="str">
        <f>IF(ISBLANK(FIL!E23),"",CONCATENATE(FIL!C23," ",FIL!D23," ",FIL!E23))</f>
        <v/>
      </c>
      <c r="C25" s="94" t="s">
        <v>19</v>
      </c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93"/>
      <c r="AB25" s="91" t="str">
        <f t="shared" si="0"/>
        <v/>
      </c>
      <c r="AC25" s="77" t="str">
        <f t="shared" si="1"/>
        <v/>
      </c>
      <c r="AD25" s="77" t="str">
        <f t="shared" si="2"/>
        <v/>
      </c>
      <c r="AE25" s="77" t="str">
        <f t="shared" si="3"/>
        <v/>
      </c>
    </row>
    <row r="26" spans="1:31">
      <c r="A26" s="87">
        <v>19</v>
      </c>
      <c r="B26" s="87" t="str">
        <f>IF(ISBLANK(FIL!E24),"",CONCATENATE(FIL!C24," ",FIL!D24," ",FIL!E24))</f>
        <v/>
      </c>
      <c r="C26" s="94" t="s">
        <v>19</v>
      </c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93"/>
      <c r="AB26" s="91" t="str">
        <f t="shared" si="0"/>
        <v/>
      </c>
      <c r="AC26" s="77" t="str">
        <f t="shared" si="1"/>
        <v/>
      </c>
      <c r="AD26" s="77" t="str">
        <f t="shared" si="2"/>
        <v/>
      </c>
      <c r="AE26" s="77" t="str">
        <f t="shared" si="3"/>
        <v/>
      </c>
    </row>
    <row r="27" spans="1:31">
      <c r="A27" s="87">
        <v>20</v>
      </c>
      <c r="B27" s="87" t="str">
        <f>IF(ISBLANK(FIL!E25),"",CONCATENATE(FIL!C25," ",FIL!D25," ",FIL!E25))</f>
        <v/>
      </c>
      <c r="C27" s="94" t="s">
        <v>19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93"/>
      <c r="AB27" s="91" t="str">
        <f t="shared" si="0"/>
        <v/>
      </c>
      <c r="AC27" s="77" t="str">
        <f t="shared" si="1"/>
        <v/>
      </c>
      <c r="AD27" s="77" t="str">
        <f t="shared" si="2"/>
        <v/>
      </c>
      <c r="AE27" s="77" t="str">
        <f t="shared" si="3"/>
        <v/>
      </c>
    </row>
    <row r="28" spans="1:31">
      <c r="A28" s="87">
        <v>21</v>
      </c>
      <c r="B28" s="87" t="str">
        <f>IF(ISBLANK(FIL!E26),"",CONCATENATE(FIL!C26," ",FIL!D26," ",FIL!E26))</f>
        <v/>
      </c>
      <c r="C28" s="94" t="s">
        <v>19</v>
      </c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93"/>
      <c r="AB28" s="91" t="str">
        <f t="shared" si="0"/>
        <v/>
      </c>
      <c r="AC28" s="77" t="str">
        <f t="shared" si="1"/>
        <v/>
      </c>
      <c r="AD28" s="77" t="str">
        <f t="shared" si="2"/>
        <v/>
      </c>
      <c r="AE28" s="77" t="str">
        <f t="shared" si="3"/>
        <v/>
      </c>
    </row>
    <row r="29" spans="1:31">
      <c r="A29" s="87">
        <v>22</v>
      </c>
      <c r="B29" s="87" t="str">
        <f>IF(ISBLANK(FIL!E27),"",CONCATENATE(FIL!C27," ",FIL!D27," ",FIL!E27))</f>
        <v/>
      </c>
      <c r="C29" s="94" t="s">
        <v>19</v>
      </c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93"/>
      <c r="AB29" s="91" t="str">
        <f t="shared" si="0"/>
        <v/>
      </c>
      <c r="AC29" s="77" t="str">
        <f t="shared" si="1"/>
        <v/>
      </c>
      <c r="AD29" s="77" t="str">
        <f t="shared" si="2"/>
        <v/>
      </c>
      <c r="AE29" s="77" t="str">
        <f t="shared" si="3"/>
        <v/>
      </c>
    </row>
    <row r="30" spans="1:31">
      <c r="A30" s="87">
        <v>23</v>
      </c>
      <c r="B30" s="87" t="str">
        <f>IF(ISBLANK(FIL!E28),"",CONCATENATE(FIL!C28," ",FIL!D28," ",FIL!E28))</f>
        <v/>
      </c>
      <c r="C30" s="94" t="s">
        <v>19</v>
      </c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93"/>
      <c r="AB30" s="91" t="str">
        <f t="shared" si="0"/>
        <v/>
      </c>
      <c r="AC30" s="77" t="str">
        <f t="shared" si="1"/>
        <v/>
      </c>
      <c r="AD30" s="77" t="str">
        <f t="shared" si="2"/>
        <v/>
      </c>
      <c r="AE30" s="77" t="str">
        <f t="shared" si="3"/>
        <v/>
      </c>
    </row>
    <row r="31" spans="1:31">
      <c r="A31" s="87">
        <v>24</v>
      </c>
      <c r="B31" s="87" t="str">
        <f>IF(ISBLANK(FIL!E29),"",CONCATENATE(FIL!C29," ",FIL!D29," ",FIL!E29))</f>
        <v/>
      </c>
      <c r="C31" s="94" t="s">
        <v>19</v>
      </c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93"/>
      <c r="AB31" s="91" t="str">
        <f t="shared" si="0"/>
        <v/>
      </c>
      <c r="AC31" s="77" t="str">
        <f t="shared" si="1"/>
        <v/>
      </c>
      <c r="AD31" s="77" t="str">
        <f t="shared" si="2"/>
        <v/>
      </c>
      <c r="AE31" s="77" t="str">
        <f t="shared" si="3"/>
        <v/>
      </c>
    </row>
    <row r="32" spans="1:31">
      <c r="A32" s="87">
        <v>25</v>
      </c>
      <c r="B32" s="87" t="str">
        <f>IF(ISBLANK(FIL!E30),"",CONCATENATE(FIL!C30," ",FIL!D30," ",FIL!E30))</f>
        <v/>
      </c>
      <c r="C32" s="94" t="s">
        <v>19</v>
      </c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93"/>
      <c r="AB32" s="91" t="str">
        <f t="shared" si="0"/>
        <v/>
      </c>
      <c r="AC32" s="77" t="str">
        <f t="shared" si="1"/>
        <v/>
      </c>
      <c r="AD32" s="77" t="str">
        <f t="shared" si="2"/>
        <v/>
      </c>
      <c r="AE32" s="77" t="str">
        <f t="shared" si="3"/>
        <v/>
      </c>
    </row>
    <row r="33" spans="1:31">
      <c r="A33" s="87">
        <v>26</v>
      </c>
      <c r="B33" s="87" t="str">
        <f>IF(ISBLANK(FIL!E31),"",CONCATENATE(FIL!C31," ",FIL!D31," ",FIL!E31))</f>
        <v/>
      </c>
      <c r="C33" s="94" t="s">
        <v>19</v>
      </c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93"/>
      <c r="AB33" s="91" t="str">
        <f t="shared" si="0"/>
        <v/>
      </c>
      <c r="AC33" s="77" t="str">
        <f t="shared" si="1"/>
        <v/>
      </c>
      <c r="AD33" s="77" t="str">
        <f t="shared" si="2"/>
        <v/>
      </c>
      <c r="AE33" s="77" t="str">
        <f t="shared" si="3"/>
        <v/>
      </c>
    </row>
    <row r="34" spans="1:31">
      <c r="A34" s="87">
        <v>27</v>
      </c>
      <c r="B34" s="87" t="str">
        <f>IF(ISBLANK(FIL!E32),"",CONCATENATE(FIL!C32," ",FIL!D32," ",FIL!E32))</f>
        <v/>
      </c>
      <c r="C34" s="94" t="s">
        <v>19</v>
      </c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93"/>
      <c r="AB34" s="91" t="str">
        <f t="shared" si="0"/>
        <v/>
      </c>
      <c r="AC34" s="77" t="str">
        <f t="shared" si="1"/>
        <v/>
      </c>
      <c r="AD34" s="77" t="str">
        <f t="shared" si="2"/>
        <v/>
      </c>
      <c r="AE34" s="77" t="str">
        <f t="shared" si="3"/>
        <v/>
      </c>
    </row>
    <row r="35" spans="1:31">
      <c r="A35" s="87">
        <v>28</v>
      </c>
      <c r="B35" s="87" t="str">
        <f>IF(ISBLANK(FIL!E33),"",CONCATENATE(FIL!C33," ",FIL!D33," ",FIL!E33))</f>
        <v/>
      </c>
      <c r="C35" s="94" t="s">
        <v>19</v>
      </c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93"/>
      <c r="AB35" s="91" t="str">
        <f t="shared" si="0"/>
        <v/>
      </c>
      <c r="AC35" s="77" t="str">
        <f t="shared" si="1"/>
        <v/>
      </c>
      <c r="AD35" s="77" t="str">
        <f t="shared" si="2"/>
        <v/>
      </c>
      <c r="AE35" s="77" t="str">
        <f t="shared" si="3"/>
        <v/>
      </c>
    </row>
    <row r="36" spans="1:31">
      <c r="A36" s="87">
        <v>29</v>
      </c>
      <c r="B36" s="87" t="str">
        <f>IF(ISBLANK(FIL!E34),"",CONCATENATE(FIL!C34," ",FIL!D34," ",FIL!E34))</f>
        <v/>
      </c>
      <c r="C36" s="94" t="s">
        <v>19</v>
      </c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93"/>
      <c r="AB36" s="91" t="str">
        <f t="shared" si="0"/>
        <v/>
      </c>
      <c r="AC36" s="77" t="str">
        <f t="shared" si="1"/>
        <v/>
      </c>
      <c r="AD36" s="77" t="str">
        <f t="shared" si="2"/>
        <v/>
      </c>
      <c r="AE36" s="77" t="str">
        <f t="shared" si="3"/>
        <v/>
      </c>
    </row>
    <row r="37" spans="1:31">
      <c r="A37" s="87">
        <v>30</v>
      </c>
      <c r="B37" s="87" t="str">
        <f>IF(ISBLANK(FIL!E35),"",CONCATENATE(FIL!C35," ",FIL!D35," ",FIL!E35))</f>
        <v/>
      </c>
      <c r="C37" s="94" t="s">
        <v>19</v>
      </c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93"/>
      <c r="AB37" s="91" t="str">
        <f t="shared" si="0"/>
        <v/>
      </c>
      <c r="AC37" s="77" t="str">
        <f t="shared" si="1"/>
        <v/>
      </c>
      <c r="AD37" s="77" t="str">
        <f t="shared" si="2"/>
        <v/>
      </c>
      <c r="AE37" s="77" t="str">
        <f t="shared" si="3"/>
        <v/>
      </c>
    </row>
    <row r="38" spans="1:31">
      <c r="A38" s="87">
        <v>31</v>
      </c>
      <c r="B38" s="87" t="str">
        <f>IF(ISBLANK(FIL!E36),"",CONCATENATE(FIL!C36," ",FIL!D36," ",FIL!E36))</f>
        <v/>
      </c>
      <c r="C38" s="94" t="s">
        <v>19</v>
      </c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93"/>
      <c r="AB38" s="91" t="str">
        <f t="shared" si="0"/>
        <v/>
      </c>
      <c r="AC38" s="77" t="str">
        <f t="shared" si="1"/>
        <v/>
      </c>
      <c r="AD38" s="77" t="str">
        <f t="shared" si="2"/>
        <v/>
      </c>
      <c r="AE38" s="77" t="str">
        <f t="shared" si="3"/>
        <v/>
      </c>
    </row>
    <row r="39" spans="1:31">
      <c r="A39" s="87">
        <v>32</v>
      </c>
      <c r="B39" s="87" t="str">
        <f>IF(ISBLANK(FIL!E37),"",CONCATENATE(FIL!C37," ",FIL!D37," ",FIL!E37))</f>
        <v/>
      </c>
      <c r="C39" s="94" t="s">
        <v>19</v>
      </c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93"/>
      <c r="AB39" s="91" t="str">
        <f t="shared" si="0"/>
        <v/>
      </c>
      <c r="AC39" s="77" t="str">
        <f t="shared" si="1"/>
        <v/>
      </c>
      <c r="AD39" s="77" t="str">
        <f t="shared" si="2"/>
        <v/>
      </c>
      <c r="AE39" s="77" t="str">
        <f t="shared" si="3"/>
        <v/>
      </c>
    </row>
    <row r="40" spans="1:31">
      <c r="A40" s="87">
        <v>33</v>
      </c>
      <c r="B40" s="87" t="str">
        <f>IF(ISBLANK(FIL!E38),"",CONCATENATE(FIL!C38," ",FIL!D38," ",FIL!E38))</f>
        <v/>
      </c>
      <c r="C40" s="94" t="s">
        <v>19</v>
      </c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93"/>
      <c r="AB40" s="91" t="str">
        <f t="shared" ref="AB40:AB57" si="4">IF(COUNTIF(C40:AA40,"=P")=0,"",COUNTIF(C40:AA40,"=P"))</f>
        <v/>
      </c>
      <c r="AC40" s="77" t="str">
        <f t="shared" ref="AC40:AC57" si="5">IF(COUNTIF(C40:AA40,"=F")=0,"",COUNTIF(C40:AA40,"=F"))</f>
        <v/>
      </c>
      <c r="AD40" s="77" t="str">
        <f t="shared" ref="AD40:AD57" si="6">IF(COUNTIF(C40:AA40,"=A")=0,"",COUNTIF(C40:AA40,"=A"))</f>
        <v/>
      </c>
      <c r="AE40" s="77" t="str">
        <f t="shared" ref="AE40:AE57" si="7">IF(COUNTIF(C40:AA40,"=L")=0,"",COUNTIF(C40:AA40,"=L"))</f>
        <v/>
      </c>
    </row>
    <row r="41" spans="1:31">
      <c r="A41" s="87">
        <v>34</v>
      </c>
      <c r="B41" s="87" t="str">
        <f>IF(ISBLANK(FIL!E39),"",CONCATENATE(FIL!C39," ",FIL!D39," ",FIL!E39))</f>
        <v/>
      </c>
      <c r="C41" s="94" t="s">
        <v>19</v>
      </c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93"/>
      <c r="AB41" s="91" t="str">
        <f t="shared" si="4"/>
        <v/>
      </c>
      <c r="AC41" s="77" t="str">
        <f t="shared" si="5"/>
        <v/>
      </c>
      <c r="AD41" s="77" t="str">
        <f t="shared" si="6"/>
        <v/>
      </c>
      <c r="AE41" s="77" t="str">
        <f t="shared" si="7"/>
        <v/>
      </c>
    </row>
    <row r="42" spans="1:31">
      <c r="A42" s="87">
        <v>35</v>
      </c>
      <c r="B42" s="87" t="str">
        <f>IF(ISBLANK(FIL!E40),"",CONCATENATE(FIL!C40," ",FIL!D40," ",FIL!E40))</f>
        <v/>
      </c>
      <c r="C42" s="94" t="s">
        <v>19</v>
      </c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93"/>
      <c r="AB42" s="91" t="str">
        <f t="shared" si="4"/>
        <v/>
      </c>
      <c r="AC42" s="77" t="str">
        <f t="shared" si="5"/>
        <v/>
      </c>
      <c r="AD42" s="77" t="str">
        <f t="shared" si="6"/>
        <v/>
      </c>
      <c r="AE42" s="77" t="str">
        <f t="shared" si="7"/>
        <v/>
      </c>
    </row>
    <row r="43" spans="1:31">
      <c r="A43" s="87">
        <v>36</v>
      </c>
      <c r="B43" s="87" t="str">
        <f>IF(ISBLANK(FIL!E41),"",CONCATENATE(FIL!C41," ",FIL!D41," ",FIL!E41))</f>
        <v/>
      </c>
      <c r="C43" s="94" t="s">
        <v>19</v>
      </c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93"/>
      <c r="AB43" s="91" t="str">
        <f t="shared" si="4"/>
        <v/>
      </c>
      <c r="AC43" s="77" t="str">
        <f t="shared" si="5"/>
        <v/>
      </c>
      <c r="AD43" s="77" t="str">
        <f t="shared" si="6"/>
        <v/>
      </c>
      <c r="AE43" s="77" t="str">
        <f t="shared" si="7"/>
        <v/>
      </c>
    </row>
    <row r="44" spans="1:31">
      <c r="A44" s="87">
        <v>37</v>
      </c>
      <c r="B44" s="87" t="str">
        <f>IF(ISBLANK(FIL!E42),"",CONCATENATE(FIL!C42," ",FIL!D42," ",FIL!E42))</f>
        <v/>
      </c>
      <c r="C44" s="94" t="s">
        <v>19</v>
      </c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93"/>
      <c r="AB44" s="91" t="str">
        <f t="shared" si="4"/>
        <v/>
      </c>
      <c r="AC44" s="77" t="str">
        <f t="shared" si="5"/>
        <v/>
      </c>
      <c r="AD44" s="77" t="str">
        <f t="shared" si="6"/>
        <v/>
      </c>
      <c r="AE44" s="77" t="str">
        <f t="shared" si="7"/>
        <v/>
      </c>
    </row>
    <row r="45" spans="1:31">
      <c r="A45" s="87">
        <v>38</v>
      </c>
      <c r="B45" s="87" t="str">
        <f>IF(ISBLANK(FIL!E43),"",CONCATENATE(FIL!C43," ",FIL!D43," ",FIL!E43))</f>
        <v/>
      </c>
      <c r="C45" s="94" t="s">
        <v>19</v>
      </c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93"/>
      <c r="AB45" s="91" t="str">
        <f t="shared" si="4"/>
        <v/>
      </c>
      <c r="AC45" s="77" t="str">
        <f t="shared" si="5"/>
        <v/>
      </c>
      <c r="AD45" s="77" t="str">
        <f t="shared" si="6"/>
        <v/>
      </c>
      <c r="AE45" s="77" t="str">
        <f t="shared" si="7"/>
        <v/>
      </c>
    </row>
    <row r="46" spans="1:31">
      <c r="A46" s="87">
        <v>39</v>
      </c>
      <c r="B46" s="87" t="str">
        <f>IF(ISBLANK(FIL!E44),"",CONCATENATE(FIL!C44," ",FIL!D44," ",FIL!E44))</f>
        <v/>
      </c>
      <c r="C46" s="94" t="s">
        <v>19</v>
      </c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93"/>
      <c r="AB46" s="91" t="str">
        <f t="shared" si="4"/>
        <v/>
      </c>
      <c r="AC46" s="77" t="str">
        <f t="shared" si="5"/>
        <v/>
      </c>
      <c r="AD46" s="77" t="str">
        <f t="shared" si="6"/>
        <v/>
      </c>
      <c r="AE46" s="77" t="str">
        <f t="shared" si="7"/>
        <v/>
      </c>
    </row>
    <row r="47" spans="1:31">
      <c r="A47" s="87">
        <v>40</v>
      </c>
      <c r="B47" s="87" t="str">
        <f>IF(ISBLANK(FIL!E45),"",CONCATENATE(FIL!C45," ",FIL!D45," ",FIL!E45))</f>
        <v/>
      </c>
      <c r="C47" s="94" t="s">
        <v>19</v>
      </c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93"/>
      <c r="AB47" s="91" t="str">
        <f t="shared" si="4"/>
        <v/>
      </c>
      <c r="AC47" s="77" t="str">
        <f t="shared" si="5"/>
        <v/>
      </c>
      <c r="AD47" s="77" t="str">
        <f t="shared" si="6"/>
        <v/>
      </c>
      <c r="AE47" s="77" t="str">
        <f t="shared" si="7"/>
        <v/>
      </c>
    </row>
    <row r="48" spans="1:31">
      <c r="A48" s="87">
        <v>41</v>
      </c>
      <c r="B48" s="87" t="str">
        <f>IF(ISBLANK(FIL!E46),"",CONCATENATE(FIL!C46," ",FIL!D46," ",FIL!E46))</f>
        <v/>
      </c>
      <c r="C48" s="94" t="s">
        <v>19</v>
      </c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93"/>
      <c r="AB48" s="91" t="str">
        <f t="shared" si="4"/>
        <v/>
      </c>
      <c r="AC48" s="77" t="str">
        <f t="shared" si="5"/>
        <v/>
      </c>
      <c r="AD48" s="77" t="str">
        <f t="shared" si="6"/>
        <v/>
      </c>
      <c r="AE48" s="77" t="str">
        <f t="shared" si="7"/>
        <v/>
      </c>
    </row>
    <row r="49" spans="1:31">
      <c r="A49" s="87">
        <v>42</v>
      </c>
      <c r="B49" s="87" t="str">
        <f>IF(ISBLANK(FIL!E47),"",CONCATENATE(FIL!C47," ",FIL!D47," ",FIL!E47))</f>
        <v/>
      </c>
      <c r="C49" s="94" t="s">
        <v>19</v>
      </c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93"/>
      <c r="AB49" s="91" t="str">
        <f t="shared" si="4"/>
        <v/>
      </c>
      <c r="AC49" s="77" t="str">
        <f t="shared" si="5"/>
        <v/>
      </c>
      <c r="AD49" s="77" t="str">
        <f t="shared" si="6"/>
        <v/>
      </c>
      <c r="AE49" s="77" t="str">
        <f t="shared" si="7"/>
        <v/>
      </c>
    </row>
    <row r="50" spans="1:31">
      <c r="A50" s="87">
        <v>43</v>
      </c>
      <c r="B50" s="87" t="str">
        <f>IF(ISBLANK(FIL!E48),"",CONCATENATE(FIL!C48," ",FIL!D48," ",FIL!E48))</f>
        <v/>
      </c>
      <c r="C50" s="94" t="s">
        <v>19</v>
      </c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93"/>
      <c r="AB50" s="91" t="str">
        <f t="shared" si="4"/>
        <v/>
      </c>
      <c r="AC50" s="77" t="str">
        <f t="shared" si="5"/>
        <v/>
      </c>
      <c r="AD50" s="77" t="str">
        <f t="shared" si="6"/>
        <v/>
      </c>
      <c r="AE50" s="77" t="str">
        <f t="shared" si="7"/>
        <v/>
      </c>
    </row>
    <row r="51" spans="1:31">
      <c r="A51" s="87">
        <v>44</v>
      </c>
      <c r="B51" s="87" t="str">
        <f>IF(ISBLANK(FIL!E49),"",CONCATENATE(FIL!C49," ",FIL!D49," ",FIL!E49))</f>
        <v/>
      </c>
      <c r="C51" s="94" t="s">
        <v>19</v>
      </c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93"/>
      <c r="AB51" s="91" t="str">
        <f t="shared" si="4"/>
        <v/>
      </c>
      <c r="AC51" s="77" t="str">
        <f t="shared" si="5"/>
        <v/>
      </c>
      <c r="AD51" s="77" t="str">
        <f t="shared" si="6"/>
        <v/>
      </c>
      <c r="AE51" s="77" t="str">
        <f t="shared" si="7"/>
        <v/>
      </c>
    </row>
    <row r="52" spans="1:31">
      <c r="A52" s="87">
        <v>45</v>
      </c>
      <c r="B52" s="87" t="str">
        <f>IF(ISBLANK(FIL!E50),"",CONCATENATE(FIL!C50," ",FIL!D50," ",FIL!E50))</f>
        <v/>
      </c>
      <c r="C52" s="94" t="s">
        <v>19</v>
      </c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93"/>
      <c r="AB52" s="91" t="str">
        <f t="shared" si="4"/>
        <v/>
      </c>
      <c r="AC52" s="77" t="str">
        <f t="shared" si="5"/>
        <v/>
      </c>
      <c r="AD52" s="77" t="str">
        <f t="shared" si="6"/>
        <v/>
      </c>
      <c r="AE52" s="77" t="str">
        <f t="shared" si="7"/>
        <v/>
      </c>
    </row>
    <row r="53" spans="1:31">
      <c r="A53" s="87">
        <v>46</v>
      </c>
      <c r="B53" s="87" t="str">
        <f>IF(ISBLANK(FIL!E51),"",CONCATENATE(FIL!C51," ",FIL!D51," ",FIL!E51))</f>
        <v/>
      </c>
      <c r="C53" s="94" t="s">
        <v>19</v>
      </c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93"/>
      <c r="AB53" s="91" t="str">
        <f t="shared" si="4"/>
        <v/>
      </c>
      <c r="AC53" s="77" t="str">
        <f t="shared" si="5"/>
        <v/>
      </c>
      <c r="AD53" s="77" t="str">
        <f t="shared" si="6"/>
        <v/>
      </c>
      <c r="AE53" s="77" t="str">
        <f t="shared" si="7"/>
        <v/>
      </c>
    </row>
    <row r="54" spans="1:31">
      <c r="A54" s="87">
        <v>47</v>
      </c>
      <c r="B54" s="87" t="str">
        <f>IF(ISBLANK(FIL!E52),"",CONCATENATE(FIL!C52," ",FIL!D52," ",FIL!E52))</f>
        <v/>
      </c>
      <c r="C54" s="94" t="s">
        <v>19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93"/>
      <c r="AB54" s="91" t="str">
        <f t="shared" si="4"/>
        <v/>
      </c>
      <c r="AC54" s="77" t="str">
        <f t="shared" si="5"/>
        <v/>
      </c>
      <c r="AD54" s="77" t="str">
        <f t="shared" si="6"/>
        <v/>
      </c>
      <c r="AE54" s="77" t="str">
        <f t="shared" si="7"/>
        <v/>
      </c>
    </row>
    <row r="55" spans="1:31">
      <c r="A55" s="87">
        <v>48</v>
      </c>
      <c r="B55" s="87" t="str">
        <f>IF(ISBLANK(FIL!E53),"",CONCATENATE(FIL!C53," ",FIL!D53," ",FIL!E53))</f>
        <v/>
      </c>
      <c r="C55" s="94" t="s">
        <v>19</v>
      </c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93"/>
      <c r="AB55" s="91" t="str">
        <f t="shared" si="4"/>
        <v/>
      </c>
      <c r="AC55" s="77" t="str">
        <f t="shared" si="5"/>
        <v/>
      </c>
      <c r="AD55" s="77" t="str">
        <f t="shared" si="6"/>
        <v/>
      </c>
      <c r="AE55" s="77" t="str">
        <f t="shared" si="7"/>
        <v/>
      </c>
    </row>
    <row r="56" spans="1:31">
      <c r="A56" s="87">
        <v>49</v>
      </c>
      <c r="B56" s="95" t="str">
        <f>IF(ISBLANK(FIL!E54),"",CONCATENATE(FIL!C54," ",FIL!D54," ",FIL!E54))</f>
        <v/>
      </c>
      <c r="C56" s="92" t="s">
        <v>19</v>
      </c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93"/>
      <c r="AB56" s="91" t="str">
        <f t="shared" si="4"/>
        <v/>
      </c>
      <c r="AC56" s="77" t="str">
        <f t="shared" si="5"/>
        <v/>
      </c>
      <c r="AD56" s="77" t="str">
        <f t="shared" si="6"/>
        <v/>
      </c>
      <c r="AE56" s="77" t="str">
        <f t="shared" si="7"/>
        <v/>
      </c>
    </row>
    <row r="57" spans="1:31">
      <c r="A57" s="87">
        <v>50</v>
      </c>
      <c r="B57" s="95" t="str">
        <f>IF(ISBLANK(FIL!E55),"",CONCATENATE(FIL!C55," ",FIL!D55," ",FIL!E55))</f>
        <v/>
      </c>
      <c r="C57" s="92" t="s">
        <v>19</v>
      </c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93"/>
      <c r="AB57" s="91" t="str">
        <f t="shared" si="4"/>
        <v/>
      </c>
      <c r="AC57" s="77" t="str">
        <f t="shared" si="5"/>
        <v/>
      </c>
      <c r="AD57" s="77" t="str">
        <f t="shared" si="6"/>
        <v/>
      </c>
      <c r="AE57" s="77" t="str">
        <f t="shared" si="7"/>
        <v/>
      </c>
    </row>
    <row r="58" spans="1:31">
      <c r="A58" s="74"/>
      <c r="B58" s="96" t="s">
        <v>84</v>
      </c>
      <c r="C58" s="438">
        <f>COUNTA(FIL!E6:E55)</f>
        <v>2</v>
      </c>
      <c r="D58" s="438"/>
      <c r="E58" s="438"/>
      <c r="F58" s="439"/>
      <c r="G58" s="439"/>
      <c r="H58" s="439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  <c r="Z58" s="439"/>
      <c r="AA58" s="440"/>
      <c r="AB58" s="97" t="str">
        <f>IF(SUM(AB8:AB57)=0,"",SUM(AB8:AB57))</f>
        <v/>
      </c>
      <c r="AC58" s="97" t="str">
        <f>IF(SUM(AC8:AC57)=0,"",SUM(AC8:AC57))</f>
        <v/>
      </c>
      <c r="AD58" s="97" t="str">
        <f>IF(SUM(AD8:AD57)=0,"",SUM(AD8:AD57))</f>
        <v/>
      </c>
      <c r="AE58" s="97" t="str">
        <f>IF(SUM(AE8:AE57)=0,"",SUM(AE8:AE57))</f>
        <v/>
      </c>
    </row>
    <row r="59" spans="1:31">
      <c r="A59" s="74"/>
      <c r="B59" s="96" t="s">
        <v>85</v>
      </c>
      <c r="C59" s="441">
        <f>COUNTA(C7:AA7)</f>
        <v>0</v>
      </c>
      <c r="D59" s="441"/>
      <c r="E59" s="441"/>
      <c r="F59" s="442"/>
      <c r="G59" s="442"/>
      <c r="H59" s="442"/>
      <c r="I59" s="442"/>
      <c r="J59" s="442"/>
      <c r="K59" s="442"/>
      <c r="L59" s="442"/>
      <c r="M59" s="442"/>
      <c r="N59" s="442"/>
      <c r="O59" s="442"/>
      <c r="P59" s="442"/>
      <c r="Q59" s="442"/>
      <c r="R59" s="442"/>
      <c r="S59" s="442"/>
      <c r="T59" s="442"/>
      <c r="U59" s="442"/>
      <c r="V59" s="442"/>
      <c r="W59" s="442"/>
      <c r="X59" s="442"/>
      <c r="Y59" s="442"/>
      <c r="Z59" s="442"/>
      <c r="AA59" s="443"/>
      <c r="AB59" s="98" t="str">
        <f>IF(ISNUMBER(AB58),AB58/SUM(AB58:AE58),"")</f>
        <v/>
      </c>
      <c r="AC59" s="98" t="str">
        <f>IF(ISNUMBER(AC58),AC58/SUM(AB58:AE58),"")</f>
        <v/>
      </c>
      <c r="AD59" s="98" t="str">
        <f>IF(ISNUMBER(AD58),AD58/SUM(AB58:AE58),"")</f>
        <v/>
      </c>
      <c r="AE59" s="98" t="str">
        <f>IF(ISNUMBER(AE58),AE58/SUM(AB58:AE58),"")</f>
        <v/>
      </c>
    </row>
  </sheetData>
  <mergeCells count="24">
    <mergeCell ref="A3:B3"/>
    <mergeCell ref="C3:R3"/>
    <mergeCell ref="S3:W3"/>
    <mergeCell ref="X3:AE3"/>
    <mergeCell ref="A1:AE1"/>
    <mergeCell ref="A2:B2"/>
    <mergeCell ref="C2:R2"/>
    <mergeCell ref="S2:W2"/>
    <mergeCell ref="X2:AE2"/>
    <mergeCell ref="AD4:AD7"/>
    <mergeCell ref="AE4:AE7"/>
    <mergeCell ref="A5:A7"/>
    <mergeCell ref="B5:B7"/>
    <mergeCell ref="A4:B4"/>
    <mergeCell ref="C4:R4"/>
    <mergeCell ref="S4:W4"/>
    <mergeCell ref="X4:AA4"/>
    <mergeCell ref="AB4:AB7"/>
    <mergeCell ref="AC4:AC7"/>
    <mergeCell ref="C58:E58"/>
    <mergeCell ref="F58:AA58"/>
    <mergeCell ref="C59:E59"/>
    <mergeCell ref="F59:AA59"/>
    <mergeCell ref="C5:AA5"/>
  </mergeCells>
  <pageMargins left="0.7" right="0.7" top="0.75" bottom="0.75" header="0.3" footer="0.3"/>
  <pageSetup scale="80" fitToWidth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theme="7" tint="0.39997558519241921"/>
  </sheetPr>
  <dimension ref="A1:AT59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2" sqref="A2:B2"/>
    </sheetView>
  </sheetViews>
  <sheetFormatPr baseColWidth="10" defaultRowHeight="13.8"/>
  <cols>
    <col min="1" max="1" width="2.69921875" customWidth="1"/>
    <col min="2" max="2" width="25.5" customWidth="1"/>
    <col min="3" max="42" width="2" customWidth="1"/>
    <col min="43" max="46" width="3.59765625" customWidth="1"/>
    <col min="47" max="47" width="3.69921875" customWidth="1"/>
    <col min="48" max="51" width="3.5" customWidth="1"/>
  </cols>
  <sheetData>
    <row r="1" spans="1:46" ht="18">
      <c r="A1" s="478" t="s">
        <v>86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  <c r="O1" s="478"/>
      <c r="P1" s="478"/>
      <c r="Q1" s="478"/>
      <c r="R1" s="478"/>
      <c r="S1" s="478"/>
      <c r="T1" s="478"/>
      <c r="U1" s="478"/>
      <c r="V1" s="478"/>
      <c r="W1" s="478"/>
      <c r="X1" s="478"/>
      <c r="Y1" s="478"/>
      <c r="Z1" s="478"/>
      <c r="AA1" s="478"/>
      <c r="AB1" s="478"/>
      <c r="AC1" s="478"/>
      <c r="AD1" s="478"/>
      <c r="AE1" s="478"/>
      <c r="AF1" s="478"/>
      <c r="AG1" s="478"/>
      <c r="AH1" s="478"/>
      <c r="AI1" s="478"/>
      <c r="AJ1" s="478"/>
      <c r="AK1" s="478"/>
      <c r="AL1" s="478"/>
      <c r="AM1" s="478"/>
      <c r="AN1" s="478"/>
      <c r="AO1" s="478"/>
      <c r="AP1" s="478"/>
      <c r="AQ1" s="478"/>
      <c r="AR1" s="478"/>
      <c r="AS1" s="478"/>
      <c r="AT1" s="478"/>
    </row>
    <row r="2" spans="1:46" ht="14.4">
      <c r="A2" s="470" t="s">
        <v>18</v>
      </c>
      <c r="B2" s="471"/>
      <c r="C2" s="479" t="str">
        <f>Carátula!$D$23</f>
        <v>JOSE CUELLAR SANCHEZ</v>
      </c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  <c r="AA2" s="479"/>
      <c r="AB2" s="479"/>
      <c r="AC2" s="479"/>
      <c r="AD2" s="479"/>
      <c r="AE2" s="479"/>
      <c r="AF2" s="479"/>
      <c r="AG2" s="479"/>
      <c r="AH2" s="492" t="s">
        <v>3</v>
      </c>
      <c r="AI2" s="492"/>
      <c r="AJ2" s="492"/>
      <c r="AK2" s="492"/>
      <c r="AL2" s="492"/>
      <c r="AM2" s="487" t="str">
        <f>Carátula!$P$18</f>
        <v>SECUNDARIA</v>
      </c>
      <c r="AN2" s="487"/>
      <c r="AO2" s="487"/>
      <c r="AP2" s="487"/>
      <c r="AQ2" s="487"/>
      <c r="AR2" s="487"/>
      <c r="AS2" s="487"/>
      <c r="AT2" s="487"/>
    </row>
    <row r="3" spans="1:46" ht="14.4">
      <c r="A3" s="472" t="s">
        <v>5</v>
      </c>
      <c r="B3" s="473"/>
      <c r="C3" s="480">
        <f>Carátula!$P$16</f>
        <v>809811111</v>
      </c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  <c r="AA3" s="480"/>
      <c r="AB3" s="480"/>
      <c r="AC3" s="480"/>
      <c r="AD3" s="480"/>
      <c r="AE3" s="480"/>
      <c r="AF3" s="480"/>
      <c r="AG3" s="480"/>
      <c r="AH3" s="484" t="s">
        <v>6</v>
      </c>
      <c r="AI3" s="484"/>
      <c r="AJ3" s="484"/>
      <c r="AK3" s="484"/>
      <c r="AL3" s="484"/>
      <c r="AM3" s="488" t="str">
        <f>Carátula!$P$20</f>
        <v>SEXTO</v>
      </c>
      <c r="AN3" s="488"/>
      <c r="AO3" s="488"/>
      <c r="AP3" s="488"/>
      <c r="AQ3" s="488"/>
      <c r="AR3" s="488"/>
      <c r="AS3" s="488"/>
      <c r="AT3" s="488"/>
    </row>
    <row r="4" spans="1:46" ht="15.6">
      <c r="A4" s="472" t="s">
        <v>0</v>
      </c>
      <c r="B4" s="473"/>
      <c r="C4" s="480" t="str">
        <f>Carátula!$D$14</f>
        <v>SIMON BOLIVAR</v>
      </c>
      <c r="D4" s="480"/>
      <c r="E4" s="480"/>
      <c r="F4" s="480"/>
      <c r="G4" s="480"/>
      <c r="H4" s="480"/>
      <c r="I4" s="480"/>
      <c r="J4" s="480"/>
      <c r="K4" s="480"/>
      <c r="L4" s="480"/>
      <c r="M4" s="480"/>
      <c r="N4" s="480"/>
      <c r="O4" s="480"/>
      <c r="P4" s="480"/>
      <c r="Q4" s="480"/>
      <c r="R4" s="480"/>
      <c r="S4" s="480"/>
      <c r="T4" s="480"/>
      <c r="U4" s="480"/>
      <c r="V4" s="480"/>
      <c r="W4" s="480"/>
      <c r="X4" s="480"/>
      <c r="Y4" s="480"/>
      <c r="Z4" s="480"/>
      <c r="AA4" s="480"/>
      <c r="AB4" s="480"/>
      <c r="AC4" s="480"/>
      <c r="AD4" s="480"/>
      <c r="AE4" s="480"/>
      <c r="AF4" s="480"/>
      <c r="AG4" s="480"/>
      <c r="AH4" s="484" t="s">
        <v>7</v>
      </c>
      <c r="AI4" s="484"/>
      <c r="AJ4" s="484"/>
      <c r="AK4" s="484"/>
      <c r="AL4" s="484"/>
      <c r="AM4" s="489" t="str">
        <f>Carátula!$S$20</f>
        <v>"A"</v>
      </c>
      <c r="AN4" s="489"/>
      <c r="AO4" s="489"/>
      <c r="AP4" s="490"/>
      <c r="AQ4" s="485" t="s">
        <v>80</v>
      </c>
      <c r="AR4" s="491" t="s">
        <v>81</v>
      </c>
      <c r="AS4" s="481" t="s">
        <v>82</v>
      </c>
      <c r="AT4" s="482" t="s">
        <v>83</v>
      </c>
    </row>
    <row r="5" spans="1:46" ht="15.75" customHeight="1">
      <c r="A5" s="483" t="s">
        <v>4</v>
      </c>
      <c r="B5" s="483" t="s">
        <v>8</v>
      </c>
      <c r="C5" s="467"/>
      <c r="D5" s="468"/>
      <c r="E5" s="468"/>
      <c r="F5" s="468"/>
      <c r="G5" s="468"/>
      <c r="H5" s="468"/>
      <c r="I5" s="468"/>
      <c r="J5" s="468"/>
      <c r="K5" s="468"/>
      <c r="L5" s="468"/>
      <c r="M5" s="468"/>
      <c r="N5" s="468"/>
      <c r="O5" s="468"/>
      <c r="P5" s="468"/>
      <c r="Q5" s="468"/>
      <c r="R5" s="468"/>
      <c r="S5" s="468"/>
      <c r="T5" s="468"/>
      <c r="U5" s="468"/>
      <c r="V5" s="468"/>
      <c r="W5" s="468"/>
      <c r="X5" s="468"/>
      <c r="Y5" s="468"/>
      <c r="Z5" s="468"/>
      <c r="AA5" s="468"/>
      <c r="AB5" s="468"/>
      <c r="AC5" s="468"/>
      <c r="AD5" s="468"/>
      <c r="AE5" s="468"/>
      <c r="AF5" s="468"/>
      <c r="AG5" s="468"/>
      <c r="AH5" s="468"/>
      <c r="AI5" s="468"/>
      <c r="AJ5" s="468"/>
      <c r="AK5" s="468"/>
      <c r="AL5" s="468"/>
      <c r="AM5" s="468"/>
      <c r="AN5" s="468"/>
      <c r="AO5" s="468"/>
      <c r="AP5" s="469"/>
      <c r="AQ5" s="486"/>
      <c r="AR5" s="491"/>
      <c r="AS5" s="481"/>
      <c r="AT5" s="482"/>
    </row>
    <row r="6" spans="1:46" ht="15" customHeight="1">
      <c r="A6" s="483"/>
      <c r="B6" s="483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6"/>
      <c r="AQ6" s="486"/>
      <c r="AR6" s="491"/>
      <c r="AS6" s="481"/>
      <c r="AT6" s="482"/>
    </row>
    <row r="7" spans="1:46">
      <c r="A7" s="483"/>
      <c r="B7" s="483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5"/>
      <c r="AQ7" s="486"/>
      <c r="AR7" s="491"/>
      <c r="AS7" s="481"/>
      <c r="AT7" s="482"/>
    </row>
    <row r="8" spans="1:46">
      <c r="A8" s="11">
        <v>1</v>
      </c>
      <c r="B8" s="12" t="str">
        <f>IF(ISBLANK(FIL!E6),"",CONCATENATE(FIL!C6," ",FIL!D6," ",FIL!E6))</f>
        <v>CUELLAR SANCHEZ JOSE</v>
      </c>
      <c r="C8" s="13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8"/>
      <c r="AQ8" s="10" t="str">
        <f>IF(COUNTIF(C8:AP8,"=P")=0,"",COUNTIF(C8:AP8,"=P"))</f>
        <v/>
      </c>
      <c r="AR8" s="7" t="str">
        <f>IF(COUNTIF(C8:AP8,"=F")=0,"",COUNTIF(C8:AP8,"=F"))</f>
        <v/>
      </c>
      <c r="AS8" s="7" t="str">
        <f>IF(COUNTIF(C8:AP8,"=A")=0,"",COUNTIF(C8:AP8,"=A"))</f>
        <v/>
      </c>
      <c r="AT8" s="7" t="str">
        <f>IF(COUNTIF(C8:AP8,"=L")=0,"",COUNTIF(C8:AP8,"=L"))</f>
        <v/>
      </c>
    </row>
    <row r="9" spans="1:46">
      <c r="A9" s="12">
        <v>2</v>
      </c>
      <c r="B9" s="12" t="str">
        <f>IF(ISBLANK(FIL!E7),"",CONCATENATE(FIL!C7," ",FIL!D7," ",FIL!E7))</f>
        <v>VALENCIA ROJAS NICOLAS</v>
      </c>
      <c r="C9" s="15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9"/>
      <c r="AQ9" s="10" t="str">
        <f t="shared" ref="AQ9:AQ57" si="0">IF(COUNTIF(C9:AP9,"=P")=0,"",COUNTIF(C9:AP9,"=P"))</f>
        <v/>
      </c>
      <c r="AR9" s="7" t="str">
        <f t="shared" ref="AR9:AR57" si="1">IF(COUNTIF(C9:AP9,"=F")=0,"",COUNTIF(C9:AP9,"=F"))</f>
        <v/>
      </c>
      <c r="AS9" s="7" t="str">
        <f t="shared" ref="AS9:AS57" si="2">IF(COUNTIF(C9:AP9,"=A")=0,"",COUNTIF(C9:AP9,"=A"))</f>
        <v/>
      </c>
      <c r="AT9" s="7" t="str">
        <f t="shared" ref="AT9:AT57" si="3">IF(COUNTIF(C9:AP9,"=L")=0,"",COUNTIF(C9:AP9,"=L"))</f>
        <v/>
      </c>
    </row>
    <row r="10" spans="1:46">
      <c r="A10" s="12">
        <v>3</v>
      </c>
      <c r="B10" s="12" t="str">
        <f>IF(ISBLANK(FIL!E8),"",CONCATENATE(FIL!C8," ",FIL!D8," ",FIL!E8))</f>
        <v/>
      </c>
      <c r="C10" s="16" t="s">
        <v>19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9"/>
      <c r="AQ10" s="10" t="str">
        <f t="shared" si="0"/>
        <v/>
      </c>
      <c r="AR10" s="7" t="str">
        <f t="shared" si="1"/>
        <v/>
      </c>
      <c r="AS10" s="7" t="str">
        <f t="shared" si="2"/>
        <v/>
      </c>
      <c r="AT10" s="7" t="str">
        <f t="shared" si="3"/>
        <v/>
      </c>
    </row>
    <row r="11" spans="1:46">
      <c r="A11" s="12">
        <v>4</v>
      </c>
      <c r="B11" s="12" t="str">
        <f>IF(ISBLANK(FIL!E9),"",CONCATENATE(FIL!C9," ",FIL!D9," ",FIL!E9))</f>
        <v/>
      </c>
      <c r="C11" s="16" t="s">
        <v>19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9"/>
      <c r="AQ11" s="10" t="str">
        <f t="shared" si="0"/>
        <v/>
      </c>
      <c r="AR11" s="7" t="str">
        <f t="shared" si="1"/>
        <v/>
      </c>
      <c r="AS11" s="7" t="str">
        <f t="shared" si="2"/>
        <v/>
      </c>
      <c r="AT11" s="7" t="str">
        <f t="shared" si="3"/>
        <v/>
      </c>
    </row>
    <row r="12" spans="1:46">
      <c r="A12" s="12">
        <v>5</v>
      </c>
      <c r="B12" s="12" t="str">
        <f>IF(ISBLANK(FIL!E10),"",CONCATENATE(FIL!C10," ",FIL!D10," ",FIL!E10))</f>
        <v/>
      </c>
      <c r="C12" s="16" t="s">
        <v>19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9"/>
      <c r="AQ12" s="10" t="str">
        <f t="shared" si="0"/>
        <v/>
      </c>
      <c r="AR12" s="7" t="str">
        <f t="shared" si="1"/>
        <v/>
      </c>
      <c r="AS12" s="7" t="str">
        <f t="shared" si="2"/>
        <v/>
      </c>
      <c r="AT12" s="7" t="str">
        <f t="shared" si="3"/>
        <v/>
      </c>
    </row>
    <row r="13" spans="1:46">
      <c r="A13" s="12">
        <v>6</v>
      </c>
      <c r="B13" s="12" t="str">
        <f>IF(ISBLANK(FIL!E11),"",CONCATENATE(FIL!C11," ",FIL!D11," ",FIL!E11))</f>
        <v/>
      </c>
      <c r="C13" s="16" t="s">
        <v>19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9"/>
      <c r="AQ13" s="10" t="str">
        <f t="shared" si="0"/>
        <v/>
      </c>
      <c r="AR13" s="7" t="str">
        <f t="shared" si="1"/>
        <v/>
      </c>
      <c r="AS13" s="7" t="str">
        <f t="shared" si="2"/>
        <v/>
      </c>
      <c r="AT13" s="7" t="str">
        <f t="shared" si="3"/>
        <v/>
      </c>
    </row>
    <row r="14" spans="1:46">
      <c r="A14" s="12">
        <v>7</v>
      </c>
      <c r="B14" s="12" t="str">
        <f>IF(ISBLANK(FIL!E12),"",CONCATENATE(FIL!C12," ",FIL!D12," ",FIL!E12))</f>
        <v/>
      </c>
      <c r="C14" s="16" t="s">
        <v>19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9"/>
      <c r="AQ14" s="10" t="str">
        <f t="shared" si="0"/>
        <v/>
      </c>
      <c r="AR14" s="7" t="str">
        <f t="shared" si="1"/>
        <v/>
      </c>
      <c r="AS14" s="7" t="str">
        <f t="shared" si="2"/>
        <v/>
      </c>
      <c r="AT14" s="7" t="str">
        <f t="shared" si="3"/>
        <v/>
      </c>
    </row>
    <row r="15" spans="1:46">
      <c r="A15" s="12">
        <v>8</v>
      </c>
      <c r="B15" s="12" t="str">
        <f>IF(ISBLANK(FIL!E13),"",CONCATENATE(FIL!C13," ",FIL!D13," ",FIL!E13))</f>
        <v/>
      </c>
      <c r="C15" s="16" t="s">
        <v>19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9"/>
      <c r="AQ15" s="10" t="str">
        <f t="shared" si="0"/>
        <v/>
      </c>
      <c r="AR15" s="7" t="str">
        <f t="shared" si="1"/>
        <v/>
      </c>
      <c r="AS15" s="7" t="str">
        <f t="shared" si="2"/>
        <v/>
      </c>
      <c r="AT15" s="7" t="str">
        <f t="shared" si="3"/>
        <v/>
      </c>
    </row>
    <row r="16" spans="1:46">
      <c r="A16" s="12">
        <v>9</v>
      </c>
      <c r="B16" s="12" t="str">
        <f>IF(ISBLANK(FIL!E14),"",CONCATENATE(FIL!C14," ",FIL!D14," ",FIL!E14))</f>
        <v/>
      </c>
      <c r="C16" s="16" t="s">
        <v>19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9"/>
      <c r="AQ16" s="10" t="str">
        <f t="shared" si="0"/>
        <v/>
      </c>
      <c r="AR16" s="7" t="str">
        <f t="shared" si="1"/>
        <v/>
      </c>
      <c r="AS16" s="7" t="str">
        <f t="shared" si="2"/>
        <v/>
      </c>
      <c r="AT16" s="7" t="str">
        <f t="shared" si="3"/>
        <v/>
      </c>
    </row>
    <row r="17" spans="1:46">
      <c r="A17" s="12">
        <v>10</v>
      </c>
      <c r="B17" s="12" t="str">
        <f>IF(ISBLANK(FIL!E15),"",CONCATENATE(FIL!C15," ",FIL!D15," ",FIL!E15))</f>
        <v/>
      </c>
      <c r="C17" s="16" t="s">
        <v>19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9"/>
      <c r="AQ17" s="10" t="str">
        <f t="shared" si="0"/>
        <v/>
      </c>
      <c r="AR17" s="7" t="str">
        <f t="shared" si="1"/>
        <v/>
      </c>
      <c r="AS17" s="7" t="str">
        <f t="shared" si="2"/>
        <v/>
      </c>
      <c r="AT17" s="7" t="str">
        <f t="shared" si="3"/>
        <v/>
      </c>
    </row>
    <row r="18" spans="1:46">
      <c r="A18" s="12">
        <v>11</v>
      </c>
      <c r="B18" s="12" t="str">
        <f>IF(ISBLANK(FIL!E16),"",CONCATENATE(FIL!C16," ",FIL!D16," ",FIL!E16))</f>
        <v/>
      </c>
      <c r="C18" s="16" t="s">
        <v>19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9"/>
      <c r="AQ18" s="10" t="str">
        <f t="shared" si="0"/>
        <v/>
      </c>
      <c r="AR18" s="7" t="str">
        <f t="shared" si="1"/>
        <v/>
      </c>
      <c r="AS18" s="7" t="str">
        <f t="shared" si="2"/>
        <v/>
      </c>
      <c r="AT18" s="7" t="str">
        <f t="shared" si="3"/>
        <v/>
      </c>
    </row>
    <row r="19" spans="1:46">
      <c r="A19" s="12">
        <v>12</v>
      </c>
      <c r="B19" s="12" t="str">
        <f>IF(ISBLANK(FIL!E17),"",CONCATENATE(FIL!C17," ",FIL!D17," ",FIL!E17))</f>
        <v/>
      </c>
      <c r="C19" s="16" t="s">
        <v>19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9"/>
      <c r="AQ19" s="10" t="str">
        <f t="shared" si="0"/>
        <v/>
      </c>
      <c r="AR19" s="7" t="str">
        <f t="shared" si="1"/>
        <v/>
      </c>
      <c r="AS19" s="7" t="str">
        <f t="shared" si="2"/>
        <v/>
      </c>
      <c r="AT19" s="7" t="str">
        <f t="shared" si="3"/>
        <v/>
      </c>
    </row>
    <row r="20" spans="1:46">
      <c r="A20" s="12">
        <v>13</v>
      </c>
      <c r="B20" s="12" t="str">
        <f>IF(ISBLANK(FIL!E18),"",CONCATENATE(FIL!C18," ",FIL!D18," ",FIL!E18))</f>
        <v/>
      </c>
      <c r="C20" s="16" t="s">
        <v>19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9"/>
      <c r="AQ20" s="10" t="str">
        <f t="shared" si="0"/>
        <v/>
      </c>
      <c r="AR20" s="7" t="str">
        <f t="shared" si="1"/>
        <v/>
      </c>
      <c r="AS20" s="7" t="str">
        <f t="shared" si="2"/>
        <v/>
      </c>
      <c r="AT20" s="7" t="str">
        <f t="shared" si="3"/>
        <v/>
      </c>
    </row>
    <row r="21" spans="1:46">
      <c r="A21" s="12">
        <v>14</v>
      </c>
      <c r="B21" s="12" t="str">
        <f>IF(ISBLANK(FIL!E19),"",CONCATENATE(FIL!C19," ",FIL!D19," ",FIL!E19))</f>
        <v/>
      </c>
      <c r="C21" s="16" t="s">
        <v>19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9"/>
      <c r="AQ21" s="10" t="str">
        <f t="shared" si="0"/>
        <v/>
      </c>
      <c r="AR21" s="7" t="str">
        <f t="shared" si="1"/>
        <v/>
      </c>
      <c r="AS21" s="7" t="str">
        <f t="shared" si="2"/>
        <v/>
      </c>
      <c r="AT21" s="7" t="str">
        <f t="shared" si="3"/>
        <v/>
      </c>
    </row>
    <row r="22" spans="1:46">
      <c r="A22" s="12">
        <v>15</v>
      </c>
      <c r="B22" s="12" t="str">
        <f>IF(ISBLANK(FIL!E20),"",CONCATENATE(FIL!C20," ",FIL!D20," ",FIL!E20))</f>
        <v/>
      </c>
      <c r="C22" s="16" t="s">
        <v>19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9"/>
      <c r="AQ22" s="10" t="str">
        <f t="shared" si="0"/>
        <v/>
      </c>
      <c r="AR22" s="7" t="str">
        <f t="shared" si="1"/>
        <v/>
      </c>
      <c r="AS22" s="7" t="str">
        <f t="shared" si="2"/>
        <v/>
      </c>
      <c r="AT22" s="7" t="str">
        <f t="shared" si="3"/>
        <v/>
      </c>
    </row>
    <row r="23" spans="1:46">
      <c r="A23" s="12">
        <v>16</v>
      </c>
      <c r="B23" s="12" t="str">
        <f>IF(ISBLANK(FIL!E21),"",CONCATENATE(FIL!C21," ",FIL!D21," ",FIL!E21))</f>
        <v/>
      </c>
      <c r="C23" s="16" t="s">
        <v>19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9"/>
      <c r="AQ23" s="10" t="str">
        <f t="shared" si="0"/>
        <v/>
      </c>
      <c r="AR23" s="7" t="str">
        <f t="shared" si="1"/>
        <v/>
      </c>
      <c r="AS23" s="7" t="str">
        <f t="shared" si="2"/>
        <v/>
      </c>
      <c r="AT23" s="7" t="str">
        <f t="shared" si="3"/>
        <v/>
      </c>
    </row>
    <row r="24" spans="1:46">
      <c r="A24" s="12">
        <v>17</v>
      </c>
      <c r="B24" s="12" t="str">
        <f>IF(ISBLANK(FIL!E22),"",CONCATENATE(FIL!C22," ",FIL!D22," ",FIL!E22))</f>
        <v/>
      </c>
      <c r="C24" s="16" t="s">
        <v>19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9"/>
      <c r="AQ24" s="10" t="str">
        <f t="shared" si="0"/>
        <v/>
      </c>
      <c r="AR24" s="7" t="str">
        <f t="shared" si="1"/>
        <v/>
      </c>
      <c r="AS24" s="7" t="str">
        <f t="shared" si="2"/>
        <v/>
      </c>
      <c r="AT24" s="7" t="str">
        <f t="shared" si="3"/>
        <v/>
      </c>
    </row>
    <row r="25" spans="1:46">
      <c r="A25" s="12">
        <v>18</v>
      </c>
      <c r="B25" s="12" t="str">
        <f>IF(ISBLANK(FIL!E23),"",CONCATENATE(FIL!C23," ",FIL!D23," ",FIL!E23))</f>
        <v/>
      </c>
      <c r="C25" s="16" t="s">
        <v>19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9"/>
      <c r="AQ25" s="10" t="str">
        <f t="shared" si="0"/>
        <v/>
      </c>
      <c r="AR25" s="7" t="str">
        <f t="shared" si="1"/>
        <v/>
      </c>
      <c r="AS25" s="7" t="str">
        <f t="shared" si="2"/>
        <v/>
      </c>
      <c r="AT25" s="7" t="str">
        <f t="shared" si="3"/>
        <v/>
      </c>
    </row>
    <row r="26" spans="1:46">
      <c r="A26" s="12">
        <v>19</v>
      </c>
      <c r="B26" s="12" t="str">
        <f>IF(ISBLANK(FIL!E24),"",CONCATENATE(FIL!C24," ",FIL!D24," ",FIL!E24))</f>
        <v/>
      </c>
      <c r="C26" s="16" t="s">
        <v>19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9"/>
      <c r="AQ26" s="10" t="str">
        <f t="shared" si="0"/>
        <v/>
      </c>
      <c r="AR26" s="7" t="str">
        <f t="shared" si="1"/>
        <v/>
      </c>
      <c r="AS26" s="7" t="str">
        <f t="shared" si="2"/>
        <v/>
      </c>
      <c r="AT26" s="7" t="str">
        <f t="shared" si="3"/>
        <v/>
      </c>
    </row>
    <row r="27" spans="1:46">
      <c r="A27" s="12">
        <v>20</v>
      </c>
      <c r="B27" s="12" t="str">
        <f>IF(ISBLANK(FIL!E25),"",CONCATENATE(FIL!C25," ",FIL!D25," ",FIL!E25))</f>
        <v/>
      </c>
      <c r="C27" s="16" t="s">
        <v>19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9"/>
      <c r="AQ27" s="10" t="str">
        <f t="shared" si="0"/>
        <v/>
      </c>
      <c r="AR27" s="7" t="str">
        <f t="shared" si="1"/>
        <v/>
      </c>
      <c r="AS27" s="7" t="str">
        <f t="shared" si="2"/>
        <v/>
      </c>
      <c r="AT27" s="7" t="str">
        <f t="shared" si="3"/>
        <v/>
      </c>
    </row>
    <row r="28" spans="1:46">
      <c r="A28" s="12">
        <v>21</v>
      </c>
      <c r="B28" s="12" t="str">
        <f>IF(ISBLANK(FIL!E26),"",CONCATENATE(FIL!C26," ",FIL!D26," ",FIL!E26))</f>
        <v/>
      </c>
      <c r="C28" s="16" t="s">
        <v>19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9"/>
      <c r="AQ28" s="10" t="str">
        <f t="shared" si="0"/>
        <v/>
      </c>
      <c r="AR28" s="7" t="str">
        <f t="shared" si="1"/>
        <v/>
      </c>
      <c r="AS28" s="7" t="str">
        <f t="shared" si="2"/>
        <v/>
      </c>
      <c r="AT28" s="7" t="str">
        <f t="shared" si="3"/>
        <v/>
      </c>
    </row>
    <row r="29" spans="1:46">
      <c r="A29" s="12">
        <v>22</v>
      </c>
      <c r="B29" s="12" t="str">
        <f>IF(ISBLANK(FIL!E27),"",CONCATENATE(FIL!C27," ",FIL!D27," ",FIL!E27))</f>
        <v/>
      </c>
      <c r="C29" s="16" t="s">
        <v>19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9"/>
      <c r="AQ29" s="10" t="str">
        <f t="shared" si="0"/>
        <v/>
      </c>
      <c r="AR29" s="7" t="str">
        <f t="shared" si="1"/>
        <v/>
      </c>
      <c r="AS29" s="7" t="str">
        <f t="shared" si="2"/>
        <v/>
      </c>
      <c r="AT29" s="7" t="str">
        <f t="shared" si="3"/>
        <v/>
      </c>
    </row>
    <row r="30" spans="1:46">
      <c r="A30" s="12">
        <v>23</v>
      </c>
      <c r="B30" s="12" t="str">
        <f>IF(ISBLANK(FIL!E28),"",CONCATENATE(FIL!C28," ",FIL!D28," ",FIL!E28))</f>
        <v/>
      </c>
      <c r="C30" s="16" t="s">
        <v>19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9"/>
      <c r="AQ30" s="10" t="str">
        <f t="shared" si="0"/>
        <v/>
      </c>
      <c r="AR30" s="7" t="str">
        <f t="shared" si="1"/>
        <v/>
      </c>
      <c r="AS30" s="7" t="str">
        <f t="shared" si="2"/>
        <v/>
      </c>
      <c r="AT30" s="7" t="str">
        <f t="shared" si="3"/>
        <v/>
      </c>
    </row>
    <row r="31" spans="1:46">
      <c r="A31" s="12">
        <v>24</v>
      </c>
      <c r="B31" s="12" t="str">
        <f>IF(ISBLANK(FIL!E29),"",CONCATENATE(FIL!C29," ",FIL!D29," ",FIL!E29))</f>
        <v/>
      </c>
      <c r="C31" s="16" t="s">
        <v>19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9"/>
      <c r="AQ31" s="10" t="str">
        <f t="shared" si="0"/>
        <v/>
      </c>
      <c r="AR31" s="7" t="str">
        <f t="shared" si="1"/>
        <v/>
      </c>
      <c r="AS31" s="7" t="str">
        <f t="shared" si="2"/>
        <v/>
      </c>
      <c r="AT31" s="7" t="str">
        <f t="shared" si="3"/>
        <v/>
      </c>
    </row>
    <row r="32" spans="1:46">
      <c r="A32" s="12">
        <v>25</v>
      </c>
      <c r="B32" s="12" t="str">
        <f>IF(ISBLANK(FIL!E30),"",CONCATENATE(FIL!C30," ",FIL!D30," ",FIL!E30))</f>
        <v/>
      </c>
      <c r="C32" s="16" t="s">
        <v>19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9"/>
      <c r="AQ32" s="10" t="str">
        <f t="shared" si="0"/>
        <v/>
      </c>
      <c r="AR32" s="7" t="str">
        <f t="shared" si="1"/>
        <v/>
      </c>
      <c r="AS32" s="7" t="str">
        <f t="shared" si="2"/>
        <v/>
      </c>
      <c r="AT32" s="7" t="str">
        <f t="shared" si="3"/>
        <v/>
      </c>
    </row>
    <row r="33" spans="1:46">
      <c r="A33" s="12">
        <v>26</v>
      </c>
      <c r="B33" s="12" t="str">
        <f>IF(ISBLANK(FIL!E31),"",CONCATENATE(FIL!C31," ",FIL!D31," ",FIL!E31))</f>
        <v/>
      </c>
      <c r="C33" s="16" t="s">
        <v>19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9"/>
      <c r="AQ33" s="10" t="str">
        <f t="shared" si="0"/>
        <v/>
      </c>
      <c r="AR33" s="7" t="str">
        <f t="shared" si="1"/>
        <v/>
      </c>
      <c r="AS33" s="7" t="str">
        <f t="shared" si="2"/>
        <v/>
      </c>
      <c r="AT33" s="7" t="str">
        <f t="shared" si="3"/>
        <v/>
      </c>
    </row>
    <row r="34" spans="1:46">
      <c r="A34" s="12">
        <v>27</v>
      </c>
      <c r="B34" s="12" t="str">
        <f>IF(ISBLANK(FIL!E32),"",CONCATENATE(FIL!C32," ",FIL!D32," ",FIL!E32))</f>
        <v/>
      </c>
      <c r="C34" s="16" t="s">
        <v>19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9"/>
      <c r="AQ34" s="10" t="str">
        <f t="shared" si="0"/>
        <v/>
      </c>
      <c r="AR34" s="7" t="str">
        <f t="shared" si="1"/>
        <v/>
      </c>
      <c r="AS34" s="7" t="str">
        <f t="shared" si="2"/>
        <v/>
      </c>
      <c r="AT34" s="7" t="str">
        <f t="shared" si="3"/>
        <v/>
      </c>
    </row>
    <row r="35" spans="1:46">
      <c r="A35" s="12">
        <v>28</v>
      </c>
      <c r="B35" s="12" t="str">
        <f>IF(ISBLANK(FIL!E33),"",CONCATENATE(FIL!C33," ",FIL!D33," ",FIL!E33))</f>
        <v/>
      </c>
      <c r="C35" s="16" t="s">
        <v>19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9"/>
      <c r="AQ35" s="10" t="str">
        <f t="shared" si="0"/>
        <v/>
      </c>
      <c r="AR35" s="7" t="str">
        <f t="shared" si="1"/>
        <v/>
      </c>
      <c r="AS35" s="7" t="str">
        <f t="shared" si="2"/>
        <v/>
      </c>
      <c r="AT35" s="7" t="str">
        <f t="shared" si="3"/>
        <v/>
      </c>
    </row>
    <row r="36" spans="1:46">
      <c r="A36" s="12">
        <v>29</v>
      </c>
      <c r="B36" s="12" t="str">
        <f>IF(ISBLANK(FIL!E34),"",CONCATENATE(FIL!C34," ",FIL!D34," ",FIL!E34))</f>
        <v/>
      </c>
      <c r="C36" s="16" t="s">
        <v>19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9"/>
      <c r="AQ36" s="10" t="str">
        <f t="shared" si="0"/>
        <v/>
      </c>
      <c r="AR36" s="7" t="str">
        <f t="shared" si="1"/>
        <v/>
      </c>
      <c r="AS36" s="7" t="str">
        <f t="shared" si="2"/>
        <v/>
      </c>
      <c r="AT36" s="7" t="str">
        <f t="shared" si="3"/>
        <v/>
      </c>
    </row>
    <row r="37" spans="1:46">
      <c r="A37" s="12">
        <v>30</v>
      </c>
      <c r="B37" s="12" t="str">
        <f>IF(ISBLANK(FIL!E35),"",CONCATENATE(FIL!C35," ",FIL!D35," ",FIL!E35))</f>
        <v/>
      </c>
      <c r="C37" s="16" t="s">
        <v>19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9"/>
      <c r="AQ37" s="10" t="str">
        <f t="shared" si="0"/>
        <v/>
      </c>
      <c r="AR37" s="7" t="str">
        <f t="shared" si="1"/>
        <v/>
      </c>
      <c r="AS37" s="7" t="str">
        <f t="shared" si="2"/>
        <v/>
      </c>
      <c r="AT37" s="7" t="str">
        <f t="shared" si="3"/>
        <v/>
      </c>
    </row>
    <row r="38" spans="1:46">
      <c r="A38" s="12">
        <v>31</v>
      </c>
      <c r="B38" s="12" t="str">
        <f>IF(ISBLANK(FIL!E36),"",CONCATENATE(FIL!C36," ",FIL!D36," ",FIL!E36))</f>
        <v/>
      </c>
      <c r="C38" s="16" t="s">
        <v>19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9"/>
      <c r="AQ38" s="10" t="str">
        <f t="shared" si="0"/>
        <v/>
      </c>
      <c r="AR38" s="7" t="str">
        <f t="shared" si="1"/>
        <v/>
      </c>
      <c r="AS38" s="7" t="str">
        <f t="shared" si="2"/>
        <v/>
      </c>
      <c r="AT38" s="7" t="str">
        <f t="shared" si="3"/>
        <v/>
      </c>
    </row>
    <row r="39" spans="1:46">
      <c r="A39" s="12">
        <v>32</v>
      </c>
      <c r="B39" s="12" t="str">
        <f>IF(ISBLANK(FIL!E37),"",CONCATENATE(FIL!C37," ",FIL!D37," ",FIL!E37))</f>
        <v/>
      </c>
      <c r="C39" s="16" t="s">
        <v>19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9"/>
      <c r="AQ39" s="10" t="str">
        <f t="shared" si="0"/>
        <v/>
      </c>
      <c r="AR39" s="7" t="str">
        <f t="shared" si="1"/>
        <v/>
      </c>
      <c r="AS39" s="7" t="str">
        <f t="shared" si="2"/>
        <v/>
      </c>
      <c r="AT39" s="7" t="str">
        <f t="shared" si="3"/>
        <v/>
      </c>
    </row>
    <row r="40" spans="1:46">
      <c r="A40" s="12">
        <v>33</v>
      </c>
      <c r="B40" s="12" t="str">
        <f>IF(ISBLANK(FIL!E38),"",CONCATENATE(FIL!C38," ",FIL!D38," ",FIL!E38))</f>
        <v/>
      </c>
      <c r="C40" s="16" t="s">
        <v>19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9"/>
      <c r="AQ40" s="10" t="str">
        <f t="shared" si="0"/>
        <v/>
      </c>
      <c r="AR40" s="7" t="str">
        <f t="shared" si="1"/>
        <v/>
      </c>
      <c r="AS40" s="7" t="str">
        <f t="shared" si="2"/>
        <v/>
      </c>
      <c r="AT40" s="7" t="str">
        <f t="shared" si="3"/>
        <v/>
      </c>
    </row>
    <row r="41" spans="1:46">
      <c r="A41" s="12">
        <v>34</v>
      </c>
      <c r="B41" s="12" t="str">
        <f>IF(ISBLANK(FIL!E39),"",CONCATENATE(FIL!C39," ",FIL!D39," ",FIL!E39))</f>
        <v/>
      </c>
      <c r="C41" s="16" t="s">
        <v>19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9"/>
      <c r="AQ41" s="10" t="str">
        <f t="shared" si="0"/>
        <v/>
      </c>
      <c r="AR41" s="7" t="str">
        <f t="shared" si="1"/>
        <v/>
      </c>
      <c r="AS41" s="7" t="str">
        <f t="shared" si="2"/>
        <v/>
      </c>
      <c r="AT41" s="7" t="str">
        <f t="shared" si="3"/>
        <v/>
      </c>
    </row>
    <row r="42" spans="1:46">
      <c r="A42" s="12">
        <v>35</v>
      </c>
      <c r="B42" s="12" t="str">
        <f>IF(ISBLANK(FIL!E40),"",CONCATENATE(FIL!C40," ",FIL!D40," ",FIL!E40))</f>
        <v/>
      </c>
      <c r="C42" s="16" t="s">
        <v>19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9"/>
      <c r="AQ42" s="10" t="str">
        <f t="shared" si="0"/>
        <v/>
      </c>
      <c r="AR42" s="7" t="str">
        <f t="shared" si="1"/>
        <v/>
      </c>
      <c r="AS42" s="7" t="str">
        <f t="shared" si="2"/>
        <v/>
      </c>
      <c r="AT42" s="7" t="str">
        <f t="shared" si="3"/>
        <v/>
      </c>
    </row>
    <row r="43" spans="1:46">
      <c r="A43" s="12">
        <v>36</v>
      </c>
      <c r="B43" s="12" t="str">
        <f>IF(ISBLANK(FIL!E41),"",CONCATENATE(FIL!C41," ",FIL!D41," ",FIL!E41))</f>
        <v/>
      </c>
      <c r="C43" s="16" t="s">
        <v>19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9"/>
      <c r="AQ43" s="10" t="str">
        <f t="shared" si="0"/>
        <v/>
      </c>
      <c r="AR43" s="7" t="str">
        <f t="shared" si="1"/>
        <v/>
      </c>
      <c r="AS43" s="7" t="str">
        <f t="shared" si="2"/>
        <v/>
      </c>
      <c r="AT43" s="7" t="str">
        <f t="shared" si="3"/>
        <v/>
      </c>
    </row>
    <row r="44" spans="1:46">
      <c r="A44" s="12">
        <v>37</v>
      </c>
      <c r="B44" s="12" t="str">
        <f>IF(ISBLANK(FIL!E42),"",CONCATENATE(FIL!C42," ",FIL!D42," ",FIL!E42))</f>
        <v/>
      </c>
      <c r="C44" s="16" t="s">
        <v>19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9"/>
      <c r="AQ44" s="10" t="str">
        <f t="shared" si="0"/>
        <v/>
      </c>
      <c r="AR44" s="7" t="str">
        <f t="shared" si="1"/>
        <v/>
      </c>
      <c r="AS44" s="7" t="str">
        <f t="shared" si="2"/>
        <v/>
      </c>
      <c r="AT44" s="7" t="str">
        <f t="shared" si="3"/>
        <v/>
      </c>
    </row>
    <row r="45" spans="1:46">
      <c r="A45" s="12">
        <v>38</v>
      </c>
      <c r="B45" s="12" t="str">
        <f>IF(ISBLANK(FIL!E43),"",CONCATENATE(FIL!C43," ",FIL!D43," ",FIL!E43))</f>
        <v/>
      </c>
      <c r="C45" s="16" t="s">
        <v>19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9"/>
      <c r="AQ45" s="10" t="str">
        <f t="shared" si="0"/>
        <v/>
      </c>
      <c r="AR45" s="7" t="str">
        <f t="shared" si="1"/>
        <v/>
      </c>
      <c r="AS45" s="7" t="str">
        <f t="shared" si="2"/>
        <v/>
      </c>
      <c r="AT45" s="7" t="str">
        <f t="shared" si="3"/>
        <v/>
      </c>
    </row>
    <row r="46" spans="1:46">
      <c r="A46" s="12">
        <v>39</v>
      </c>
      <c r="B46" s="12" t="str">
        <f>IF(ISBLANK(FIL!E44),"",CONCATENATE(FIL!C44," ",FIL!D44," ",FIL!E44))</f>
        <v/>
      </c>
      <c r="C46" s="16" t="s">
        <v>19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9"/>
      <c r="AQ46" s="10" t="str">
        <f t="shared" si="0"/>
        <v/>
      </c>
      <c r="AR46" s="7" t="str">
        <f t="shared" si="1"/>
        <v/>
      </c>
      <c r="AS46" s="7" t="str">
        <f t="shared" si="2"/>
        <v/>
      </c>
      <c r="AT46" s="7" t="str">
        <f t="shared" si="3"/>
        <v/>
      </c>
    </row>
    <row r="47" spans="1:46">
      <c r="A47" s="12">
        <v>40</v>
      </c>
      <c r="B47" s="12" t="str">
        <f>IF(ISBLANK(FIL!E45),"",CONCATENATE(FIL!C45," ",FIL!D45," ",FIL!E45))</f>
        <v/>
      </c>
      <c r="C47" s="16" t="s">
        <v>19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9"/>
      <c r="AQ47" s="10" t="str">
        <f t="shared" si="0"/>
        <v/>
      </c>
      <c r="AR47" s="7" t="str">
        <f t="shared" si="1"/>
        <v/>
      </c>
      <c r="AS47" s="7" t="str">
        <f t="shared" si="2"/>
        <v/>
      </c>
      <c r="AT47" s="7" t="str">
        <f t="shared" si="3"/>
        <v/>
      </c>
    </row>
    <row r="48" spans="1:46">
      <c r="A48" s="12">
        <v>41</v>
      </c>
      <c r="B48" s="12" t="str">
        <f>IF(ISBLANK(FIL!E46),"",CONCATENATE(FIL!C46," ",FIL!D46," ",FIL!E46))</f>
        <v/>
      </c>
      <c r="C48" s="16" t="s">
        <v>19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9"/>
      <c r="AQ48" s="10" t="str">
        <f t="shared" si="0"/>
        <v/>
      </c>
      <c r="AR48" s="7" t="str">
        <f t="shared" si="1"/>
        <v/>
      </c>
      <c r="AS48" s="7" t="str">
        <f t="shared" si="2"/>
        <v/>
      </c>
      <c r="AT48" s="7" t="str">
        <f t="shared" si="3"/>
        <v/>
      </c>
    </row>
    <row r="49" spans="1:46">
      <c r="A49" s="12">
        <v>42</v>
      </c>
      <c r="B49" s="12" t="str">
        <f>IF(ISBLANK(FIL!E47),"",CONCATENATE(FIL!C47," ",FIL!D47," ",FIL!E47))</f>
        <v/>
      </c>
      <c r="C49" s="16" t="s">
        <v>19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9"/>
      <c r="AQ49" s="10" t="str">
        <f t="shared" si="0"/>
        <v/>
      </c>
      <c r="AR49" s="7" t="str">
        <f t="shared" si="1"/>
        <v/>
      </c>
      <c r="AS49" s="7" t="str">
        <f t="shared" si="2"/>
        <v/>
      </c>
      <c r="AT49" s="7" t="str">
        <f t="shared" si="3"/>
        <v/>
      </c>
    </row>
    <row r="50" spans="1:46">
      <c r="A50" s="12">
        <v>43</v>
      </c>
      <c r="B50" s="12" t="str">
        <f>IF(ISBLANK(FIL!E48),"",CONCATENATE(FIL!C48," ",FIL!D48," ",FIL!E48))</f>
        <v/>
      </c>
      <c r="C50" s="16" t="s">
        <v>19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9"/>
      <c r="AQ50" s="10" t="str">
        <f t="shared" si="0"/>
        <v/>
      </c>
      <c r="AR50" s="7" t="str">
        <f t="shared" si="1"/>
        <v/>
      </c>
      <c r="AS50" s="7" t="str">
        <f t="shared" si="2"/>
        <v/>
      </c>
      <c r="AT50" s="7" t="str">
        <f t="shared" si="3"/>
        <v/>
      </c>
    </row>
    <row r="51" spans="1:46">
      <c r="A51" s="12">
        <v>44</v>
      </c>
      <c r="B51" s="12" t="str">
        <f>IF(ISBLANK(FIL!E49),"",CONCATENATE(FIL!C49," ",FIL!D49," ",FIL!E49))</f>
        <v/>
      </c>
      <c r="C51" s="16" t="s">
        <v>19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9"/>
      <c r="AQ51" s="10" t="str">
        <f t="shared" si="0"/>
        <v/>
      </c>
      <c r="AR51" s="7" t="str">
        <f t="shared" si="1"/>
        <v/>
      </c>
      <c r="AS51" s="7" t="str">
        <f t="shared" si="2"/>
        <v/>
      </c>
      <c r="AT51" s="7" t="str">
        <f t="shared" si="3"/>
        <v/>
      </c>
    </row>
    <row r="52" spans="1:46">
      <c r="A52" s="12">
        <v>45</v>
      </c>
      <c r="B52" s="12" t="str">
        <f>IF(ISBLANK(FIL!E50),"",CONCATENATE(FIL!C50," ",FIL!D50," ",FIL!E50))</f>
        <v/>
      </c>
      <c r="C52" s="16" t="s">
        <v>19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9"/>
      <c r="AQ52" s="10" t="str">
        <f t="shared" si="0"/>
        <v/>
      </c>
      <c r="AR52" s="7" t="str">
        <f t="shared" si="1"/>
        <v/>
      </c>
      <c r="AS52" s="7" t="str">
        <f t="shared" si="2"/>
        <v/>
      </c>
      <c r="AT52" s="7" t="str">
        <f t="shared" si="3"/>
        <v/>
      </c>
    </row>
    <row r="53" spans="1:46">
      <c r="A53" s="12">
        <v>46</v>
      </c>
      <c r="B53" s="12" t="str">
        <f>IF(ISBLANK(FIL!E51),"",CONCATENATE(FIL!C51," ",FIL!D51," ",FIL!E51))</f>
        <v/>
      </c>
      <c r="C53" s="16" t="s">
        <v>19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9"/>
      <c r="AQ53" s="10" t="str">
        <f t="shared" si="0"/>
        <v/>
      </c>
      <c r="AR53" s="7" t="str">
        <f t="shared" si="1"/>
        <v/>
      </c>
      <c r="AS53" s="7" t="str">
        <f t="shared" si="2"/>
        <v/>
      </c>
      <c r="AT53" s="7" t="str">
        <f t="shared" si="3"/>
        <v/>
      </c>
    </row>
    <row r="54" spans="1:46">
      <c r="A54" s="12">
        <v>47</v>
      </c>
      <c r="B54" s="12" t="str">
        <f>IF(ISBLANK(FIL!E52),"",CONCATENATE(FIL!C52," ",FIL!D52," ",FIL!E52))</f>
        <v/>
      </c>
      <c r="C54" s="16" t="s">
        <v>19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9"/>
      <c r="AQ54" s="10" t="str">
        <f t="shared" si="0"/>
        <v/>
      </c>
      <c r="AR54" s="7" t="str">
        <f t="shared" si="1"/>
        <v/>
      </c>
      <c r="AS54" s="7" t="str">
        <f t="shared" si="2"/>
        <v/>
      </c>
      <c r="AT54" s="7" t="str">
        <f t="shared" si="3"/>
        <v/>
      </c>
    </row>
    <row r="55" spans="1:46">
      <c r="A55" s="12">
        <v>48</v>
      </c>
      <c r="B55" s="12" t="str">
        <f>IF(ISBLANK(FIL!E53),"",CONCATENATE(FIL!C53," ",FIL!D53," ",FIL!E53))</f>
        <v/>
      </c>
      <c r="C55" s="16" t="s">
        <v>19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9"/>
      <c r="AQ55" s="10" t="str">
        <f t="shared" si="0"/>
        <v/>
      </c>
      <c r="AR55" s="7" t="str">
        <f t="shared" si="1"/>
        <v/>
      </c>
      <c r="AS55" s="7" t="str">
        <f t="shared" si="2"/>
        <v/>
      </c>
      <c r="AT55" s="7" t="str">
        <f t="shared" si="3"/>
        <v/>
      </c>
    </row>
    <row r="56" spans="1:46">
      <c r="A56" s="12">
        <v>49</v>
      </c>
      <c r="B56" s="14" t="str">
        <f>IF(ISBLANK(FIL!E54),"",CONCATENATE(FIL!C54," ",FIL!D54," ",FIL!E54))</f>
        <v/>
      </c>
      <c r="C56" s="15" t="s">
        <v>19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9"/>
      <c r="AQ56" s="10" t="str">
        <f t="shared" si="0"/>
        <v/>
      </c>
      <c r="AR56" s="7" t="str">
        <f t="shared" si="1"/>
        <v/>
      </c>
      <c r="AS56" s="7" t="str">
        <f t="shared" si="2"/>
        <v/>
      </c>
      <c r="AT56" s="7" t="str">
        <f t="shared" si="3"/>
        <v/>
      </c>
    </row>
    <row r="57" spans="1:46">
      <c r="A57" s="12">
        <v>50</v>
      </c>
      <c r="B57" s="14" t="str">
        <f>IF(ISBLANK(FIL!E55),"",CONCATENATE(FIL!C55," ",FIL!D55," ",FIL!E55))</f>
        <v/>
      </c>
      <c r="C57" s="15" t="s">
        <v>19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9"/>
      <c r="AQ57" s="10" t="str">
        <f t="shared" si="0"/>
        <v/>
      </c>
      <c r="AR57" s="7" t="str">
        <f t="shared" si="1"/>
        <v/>
      </c>
      <c r="AS57" s="7" t="str">
        <f t="shared" si="2"/>
        <v/>
      </c>
      <c r="AT57" s="7" t="str">
        <f t="shared" si="3"/>
        <v/>
      </c>
    </row>
    <row r="58" spans="1:46">
      <c r="B58" s="53" t="s">
        <v>84</v>
      </c>
      <c r="C58" s="465">
        <f>COUNTA(FIL!E6:E55)</f>
        <v>2</v>
      </c>
      <c r="D58" s="465"/>
      <c r="E58" s="465"/>
      <c r="V58" s="474" t="s">
        <v>78</v>
      </c>
      <c r="W58" s="474"/>
      <c r="X58" s="474"/>
      <c r="Y58" s="474"/>
      <c r="Z58" s="474"/>
      <c r="AA58" s="474"/>
      <c r="AB58" s="474"/>
      <c r="AC58" s="474"/>
      <c r="AD58" s="474"/>
      <c r="AE58" s="474"/>
      <c r="AF58" s="474"/>
      <c r="AG58" s="474"/>
      <c r="AH58" s="474"/>
      <c r="AI58" s="474"/>
      <c r="AJ58" s="474"/>
      <c r="AK58" s="474"/>
      <c r="AL58" s="474"/>
      <c r="AM58" s="474"/>
      <c r="AN58" s="474"/>
      <c r="AO58" s="474"/>
      <c r="AP58" s="475"/>
      <c r="AQ58" s="2" t="str">
        <f>IF(SUM(AQ8:AQ57)=0,"",SUM(AQ8:AQ57))</f>
        <v/>
      </c>
      <c r="AR58" s="2" t="str">
        <f>IF(SUM(AR8:AR57)=0,"",SUM(AR8:AR57))</f>
        <v/>
      </c>
      <c r="AS58" s="2" t="str">
        <f>IF(SUM(AS8:AS57)=0,"",SUM(AS8:AS57))</f>
        <v/>
      </c>
      <c r="AT58" s="2" t="str">
        <f>IF(SUM(AT8:AT57)=0,"",SUM(AT8:AT57))</f>
        <v/>
      </c>
    </row>
    <row r="59" spans="1:46">
      <c r="B59" s="53" t="s">
        <v>85</v>
      </c>
      <c r="C59" s="466">
        <f>COUNTA(C7:AP7)</f>
        <v>0</v>
      </c>
      <c r="D59" s="466"/>
      <c r="E59" s="466"/>
      <c r="V59" s="476" t="s">
        <v>79</v>
      </c>
      <c r="W59" s="476"/>
      <c r="X59" s="476"/>
      <c r="Y59" s="476"/>
      <c r="Z59" s="476"/>
      <c r="AA59" s="476"/>
      <c r="AB59" s="476"/>
      <c r="AC59" s="476"/>
      <c r="AD59" s="476"/>
      <c r="AE59" s="476"/>
      <c r="AF59" s="476"/>
      <c r="AG59" s="476"/>
      <c r="AH59" s="476"/>
      <c r="AI59" s="476"/>
      <c r="AJ59" s="476"/>
      <c r="AK59" s="476"/>
      <c r="AL59" s="476"/>
      <c r="AM59" s="476"/>
      <c r="AN59" s="476"/>
      <c r="AO59" s="476"/>
      <c r="AP59" s="477"/>
      <c r="AQ59" s="54" t="str">
        <f>IF(ISNUMBER(AQ58),AQ58/SUM(AQ58:AT58),"")</f>
        <v/>
      </c>
      <c r="AR59" s="54" t="str">
        <f>IF(ISNUMBER(AR58),AR58/SUM(AQ58:AT58),"")</f>
        <v/>
      </c>
      <c r="AS59" s="54" t="str">
        <f>IF(ISNUMBER(AS58),AS58/SUM(AQ58:AT58),"")</f>
        <v/>
      </c>
      <c r="AT59" s="54" t="str">
        <f>IF(ISNUMBER(AT58),AT58/SUM(AQ58:AT58),"")</f>
        <v/>
      </c>
    </row>
  </sheetData>
  <mergeCells count="24">
    <mergeCell ref="A1:AT1"/>
    <mergeCell ref="C2:AG2"/>
    <mergeCell ref="C3:AG3"/>
    <mergeCell ref="C4:AG4"/>
    <mergeCell ref="AS4:AS7"/>
    <mergeCell ref="AT4:AT7"/>
    <mergeCell ref="B5:B7"/>
    <mergeCell ref="AH4:AL4"/>
    <mergeCell ref="A5:A7"/>
    <mergeCell ref="AQ4:AQ7"/>
    <mergeCell ref="AM2:AT2"/>
    <mergeCell ref="AM3:AT3"/>
    <mergeCell ref="AM4:AP4"/>
    <mergeCell ref="AR4:AR7"/>
    <mergeCell ref="AH3:AL3"/>
    <mergeCell ref="AH2:AL2"/>
    <mergeCell ref="C58:E58"/>
    <mergeCell ref="C59:E59"/>
    <mergeCell ref="C5:AP5"/>
    <mergeCell ref="A2:B2"/>
    <mergeCell ref="A3:B3"/>
    <mergeCell ref="A4:B4"/>
    <mergeCell ref="V58:AP58"/>
    <mergeCell ref="V59:AP59"/>
  </mergeCells>
  <pageMargins left="0.23622047244094491" right="0.23622047244094491" top="0.74803149606299213" bottom="0.74803149606299213" header="0.31496062992125984" footer="0.31496062992125984"/>
  <pageSetup scale="78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</sheetPr>
  <dimension ref="A1:AE59"/>
  <sheetViews>
    <sheetView zoomScale="120" zoomScaleNormal="120" workbookViewId="0">
      <pane ySplit="7" topLeftCell="A8" activePane="bottomLeft" state="frozen"/>
      <selection pane="bottomLeft" activeCell="B9" sqref="B9"/>
    </sheetView>
  </sheetViews>
  <sheetFormatPr baseColWidth="10" defaultRowHeight="13.8"/>
  <cols>
    <col min="1" max="1" width="2.69921875" customWidth="1"/>
    <col min="2" max="2" width="30.69921875" customWidth="1"/>
    <col min="3" max="27" width="2.19921875" customWidth="1"/>
    <col min="28" max="31" width="4.09765625" customWidth="1"/>
    <col min="32" max="32" width="4.59765625" customWidth="1"/>
    <col min="33" max="34" width="4.19921875" customWidth="1"/>
  </cols>
  <sheetData>
    <row r="1" spans="1:31" ht="17.399999999999999">
      <c r="A1" s="459" t="s">
        <v>262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  <c r="Q1" s="459"/>
      <c r="R1" s="459"/>
      <c r="S1" s="459"/>
      <c r="T1" s="459"/>
      <c r="U1" s="459"/>
      <c r="V1" s="459"/>
      <c r="W1" s="459"/>
      <c r="X1" s="459"/>
      <c r="Y1" s="459"/>
      <c r="Z1" s="459"/>
      <c r="AA1" s="459"/>
      <c r="AB1" s="459"/>
      <c r="AC1" s="459"/>
      <c r="AD1" s="459"/>
      <c r="AE1" s="459"/>
    </row>
    <row r="2" spans="1:31">
      <c r="A2" s="460" t="s">
        <v>18</v>
      </c>
      <c r="B2" s="461"/>
      <c r="C2" s="462" t="str">
        <f>Carátula!$D$23</f>
        <v>JOSE CUELLAR SANCHEZ</v>
      </c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3" t="s">
        <v>3</v>
      </c>
      <c r="T2" s="463"/>
      <c r="U2" s="463"/>
      <c r="V2" s="463"/>
      <c r="W2" s="463"/>
      <c r="X2" s="464" t="str">
        <f>Carátula!$P$18</f>
        <v>SECUNDARIA</v>
      </c>
      <c r="Y2" s="464"/>
      <c r="Z2" s="464"/>
      <c r="AA2" s="464"/>
      <c r="AB2" s="464"/>
      <c r="AC2" s="464"/>
      <c r="AD2" s="464"/>
      <c r="AE2" s="464"/>
    </row>
    <row r="3" spans="1:31">
      <c r="A3" s="450" t="s">
        <v>5</v>
      </c>
      <c r="B3" s="451"/>
      <c r="C3" s="414">
        <f>Carátula!$P$16</f>
        <v>809811111</v>
      </c>
      <c r="D3" s="414"/>
      <c r="E3" s="414"/>
      <c r="F3" s="414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52" t="s">
        <v>6</v>
      </c>
      <c r="T3" s="452"/>
      <c r="U3" s="452"/>
      <c r="V3" s="452"/>
      <c r="W3" s="452"/>
      <c r="X3" s="458" t="str">
        <f>Carátula!$P$20</f>
        <v>SEXTO</v>
      </c>
      <c r="Y3" s="458"/>
      <c r="Z3" s="458"/>
      <c r="AA3" s="458"/>
      <c r="AB3" s="458"/>
      <c r="AC3" s="458"/>
      <c r="AD3" s="458"/>
      <c r="AE3" s="458"/>
    </row>
    <row r="4" spans="1:31" ht="15">
      <c r="A4" s="450" t="s">
        <v>0</v>
      </c>
      <c r="B4" s="451"/>
      <c r="C4" s="414" t="str">
        <f>Carátula!$D$14</f>
        <v>SIMON BOLIVAR</v>
      </c>
      <c r="D4" s="414"/>
      <c r="E4" s="414"/>
      <c r="F4" s="414"/>
      <c r="G4" s="414"/>
      <c r="H4" s="414"/>
      <c r="I4" s="414"/>
      <c r="J4" s="414"/>
      <c r="K4" s="414"/>
      <c r="L4" s="414"/>
      <c r="M4" s="414"/>
      <c r="N4" s="414"/>
      <c r="O4" s="414"/>
      <c r="P4" s="414"/>
      <c r="Q4" s="414"/>
      <c r="R4" s="414"/>
      <c r="S4" s="452" t="s">
        <v>7</v>
      </c>
      <c r="T4" s="452"/>
      <c r="U4" s="452"/>
      <c r="V4" s="452"/>
      <c r="W4" s="452"/>
      <c r="X4" s="453" t="str">
        <f>Carátula!$S$20</f>
        <v>"A"</v>
      </c>
      <c r="Y4" s="453"/>
      <c r="Z4" s="453"/>
      <c r="AA4" s="454"/>
      <c r="AB4" s="455" t="s">
        <v>80</v>
      </c>
      <c r="AC4" s="457" t="s">
        <v>81</v>
      </c>
      <c r="AD4" s="447" t="s">
        <v>82</v>
      </c>
      <c r="AE4" s="448" t="s">
        <v>83</v>
      </c>
    </row>
    <row r="5" spans="1:31" ht="13.5" customHeight="1">
      <c r="A5" s="449" t="s">
        <v>4</v>
      </c>
      <c r="B5" s="449" t="s">
        <v>8</v>
      </c>
      <c r="C5" s="444" t="s">
        <v>162</v>
      </c>
      <c r="D5" s="445"/>
      <c r="E5" s="445"/>
      <c r="F5" s="445"/>
      <c r="G5" s="445"/>
      <c r="H5" s="445"/>
      <c r="I5" s="445"/>
      <c r="J5" s="445"/>
      <c r="K5" s="445"/>
      <c r="L5" s="445"/>
      <c r="M5" s="445"/>
      <c r="N5" s="445"/>
      <c r="O5" s="445"/>
      <c r="P5" s="445"/>
      <c r="Q5" s="445"/>
      <c r="R5" s="445"/>
      <c r="S5" s="445"/>
      <c r="T5" s="445"/>
      <c r="U5" s="445"/>
      <c r="V5" s="445"/>
      <c r="W5" s="445"/>
      <c r="X5" s="445"/>
      <c r="Y5" s="445"/>
      <c r="Z5" s="445"/>
      <c r="AA5" s="493"/>
      <c r="AB5" s="494"/>
      <c r="AC5" s="457"/>
      <c r="AD5" s="447"/>
      <c r="AE5" s="448"/>
    </row>
    <row r="6" spans="1:31" ht="15" customHeight="1">
      <c r="A6" s="449"/>
      <c r="B6" s="449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2"/>
      <c r="AB6" s="456"/>
      <c r="AC6" s="457"/>
      <c r="AD6" s="447"/>
      <c r="AE6" s="448"/>
    </row>
    <row r="7" spans="1:31">
      <c r="A7" s="449"/>
      <c r="B7" s="449"/>
      <c r="C7" s="83"/>
      <c r="D7" s="83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5"/>
      <c r="AB7" s="456"/>
      <c r="AC7" s="457"/>
      <c r="AD7" s="447"/>
      <c r="AE7" s="448"/>
    </row>
    <row r="8" spans="1:31">
      <c r="A8" s="86">
        <v>1</v>
      </c>
      <c r="B8" s="87" t="str">
        <f>IF(ISBLANK(FIL!E6),"",CONCATENATE(FIL!C6," ",FIL!D6," ",FIL!E6))</f>
        <v>CUELLAR SANCHEZ JOSE</v>
      </c>
      <c r="C8" s="88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90"/>
      <c r="AB8" s="91" t="str">
        <f t="shared" ref="AB8:AB57" si="0">IF(COUNTIF(C8:AA8,"=P")=0,"",COUNTIF(C8:AA8,"=P"))</f>
        <v/>
      </c>
      <c r="AC8" s="77" t="str">
        <f t="shared" ref="AC8:AC57" si="1">IF(COUNTIF(C8:AA8,"=F")=0,"",COUNTIF(C8:AA8,"=F"))</f>
        <v/>
      </c>
      <c r="AD8" s="77" t="str">
        <f t="shared" ref="AD8:AD57" si="2">IF(COUNTIF(C8:AA8,"=A")=0,"",COUNTIF(C8:AA8,"=A"))</f>
        <v/>
      </c>
      <c r="AE8" s="77" t="str">
        <f t="shared" ref="AE8:AE57" si="3">IF(COUNTIF(C8:AA8,"=L")=0,"",COUNTIF(C8:AA8,"=L"))</f>
        <v/>
      </c>
    </row>
    <row r="9" spans="1:31">
      <c r="A9" s="87">
        <v>2</v>
      </c>
      <c r="B9" s="87" t="str">
        <f>IF(ISBLANK(FIL!E7),"",CONCATENATE(FIL!C7," ",FIL!D7," ",FIL!E7))</f>
        <v>VALENCIA ROJAS NICOLAS</v>
      </c>
      <c r="C9" s="92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93"/>
      <c r="AB9" s="91" t="str">
        <f t="shared" si="0"/>
        <v/>
      </c>
      <c r="AC9" s="77" t="str">
        <f t="shared" si="1"/>
        <v/>
      </c>
      <c r="AD9" s="77" t="str">
        <f t="shared" si="2"/>
        <v/>
      </c>
      <c r="AE9" s="77" t="str">
        <f t="shared" si="3"/>
        <v/>
      </c>
    </row>
    <row r="10" spans="1:31">
      <c r="A10" s="87">
        <v>3</v>
      </c>
      <c r="B10" s="87" t="str">
        <f>IF(ISBLANK(FIL!E8),"",CONCATENATE(FIL!C8," ",FIL!D8," ",FIL!E8))</f>
        <v/>
      </c>
      <c r="C10" s="94" t="s">
        <v>19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93"/>
      <c r="AB10" s="91" t="str">
        <f t="shared" si="0"/>
        <v/>
      </c>
      <c r="AC10" s="77" t="str">
        <f t="shared" si="1"/>
        <v/>
      </c>
      <c r="AD10" s="77" t="str">
        <f t="shared" si="2"/>
        <v/>
      </c>
      <c r="AE10" s="77" t="str">
        <f t="shared" si="3"/>
        <v/>
      </c>
    </row>
    <row r="11" spans="1:31">
      <c r="A11" s="87">
        <v>4</v>
      </c>
      <c r="B11" s="87" t="str">
        <f>IF(ISBLANK(FIL!E9),"",CONCATENATE(FIL!C9," ",FIL!D9," ",FIL!E9))</f>
        <v/>
      </c>
      <c r="C11" s="94" t="s">
        <v>19</v>
      </c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93"/>
      <c r="AB11" s="91" t="str">
        <f t="shared" si="0"/>
        <v/>
      </c>
      <c r="AC11" s="77" t="str">
        <f t="shared" si="1"/>
        <v/>
      </c>
      <c r="AD11" s="77" t="str">
        <f t="shared" si="2"/>
        <v/>
      </c>
      <c r="AE11" s="77" t="str">
        <f t="shared" si="3"/>
        <v/>
      </c>
    </row>
    <row r="12" spans="1:31">
      <c r="A12" s="87">
        <v>5</v>
      </c>
      <c r="B12" s="87" t="str">
        <f>IF(ISBLANK(FIL!E10),"",CONCATENATE(FIL!C10," ",FIL!D10," ",FIL!E10))</f>
        <v/>
      </c>
      <c r="C12" s="94" t="s">
        <v>19</v>
      </c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93"/>
      <c r="AB12" s="91" t="str">
        <f t="shared" si="0"/>
        <v/>
      </c>
      <c r="AC12" s="77" t="str">
        <f t="shared" si="1"/>
        <v/>
      </c>
      <c r="AD12" s="77" t="str">
        <f t="shared" si="2"/>
        <v/>
      </c>
      <c r="AE12" s="77" t="str">
        <f t="shared" si="3"/>
        <v/>
      </c>
    </row>
    <row r="13" spans="1:31">
      <c r="A13" s="87">
        <v>6</v>
      </c>
      <c r="B13" s="87" t="str">
        <f>IF(ISBLANK(FIL!E11),"",CONCATENATE(FIL!C11," ",FIL!D11," ",FIL!E11))</f>
        <v/>
      </c>
      <c r="C13" s="94" t="s">
        <v>19</v>
      </c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93"/>
      <c r="AB13" s="91" t="str">
        <f t="shared" si="0"/>
        <v/>
      </c>
      <c r="AC13" s="77" t="str">
        <f t="shared" si="1"/>
        <v/>
      </c>
      <c r="AD13" s="77" t="str">
        <f t="shared" si="2"/>
        <v/>
      </c>
      <c r="AE13" s="77" t="str">
        <f t="shared" si="3"/>
        <v/>
      </c>
    </row>
    <row r="14" spans="1:31">
      <c r="A14" s="87">
        <v>7</v>
      </c>
      <c r="B14" s="87" t="str">
        <f>IF(ISBLANK(FIL!E12),"",CONCATENATE(FIL!C12," ",FIL!D12," ",FIL!E12))</f>
        <v/>
      </c>
      <c r="C14" s="94" t="s">
        <v>19</v>
      </c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93"/>
      <c r="AB14" s="91" t="str">
        <f t="shared" si="0"/>
        <v/>
      </c>
      <c r="AC14" s="77" t="str">
        <f t="shared" si="1"/>
        <v/>
      </c>
      <c r="AD14" s="77" t="str">
        <f t="shared" si="2"/>
        <v/>
      </c>
      <c r="AE14" s="77" t="str">
        <f t="shared" si="3"/>
        <v/>
      </c>
    </row>
    <row r="15" spans="1:31">
      <c r="A15" s="87">
        <v>8</v>
      </c>
      <c r="B15" s="87" t="str">
        <f>IF(ISBLANK(FIL!E13),"",CONCATENATE(FIL!C13," ",FIL!D13," ",FIL!E13))</f>
        <v/>
      </c>
      <c r="C15" s="94" t="s">
        <v>19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93"/>
      <c r="AB15" s="91" t="str">
        <f t="shared" si="0"/>
        <v/>
      </c>
      <c r="AC15" s="77" t="str">
        <f t="shared" si="1"/>
        <v/>
      </c>
      <c r="AD15" s="77" t="str">
        <f t="shared" si="2"/>
        <v/>
      </c>
      <c r="AE15" s="77" t="str">
        <f t="shared" si="3"/>
        <v/>
      </c>
    </row>
    <row r="16" spans="1:31">
      <c r="A16" s="87">
        <v>9</v>
      </c>
      <c r="B16" s="87" t="str">
        <f>IF(ISBLANK(FIL!E14),"",CONCATENATE(FIL!C14," ",FIL!D14," ",FIL!E14))</f>
        <v/>
      </c>
      <c r="C16" s="94" t="s">
        <v>19</v>
      </c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93"/>
      <c r="AB16" s="91" t="str">
        <f t="shared" si="0"/>
        <v/>
      </c>
      <c r="AC16" s="77" t="str">
        <f t="shared" si="1"/>
        <v/>
      </c>
      <c r="AD16" s="77" t="str">
        <f t="shared" si="2"/>
        <v/>
      </c>
      <c r="AE16" s="77" t="str">
        <f t="shared" si="3"/>
        <v/>
      </c>
    </row>
    <row r="17" spans="1:31">
      <c r="A17" s="87">
        <v>10</v>
      </c>
      <c r="B17" s="87" t="str">
        <f>IF(ISBLANK(FIL!E15),"",CONCATENATE(FIL!C15," ",FIL!D15," ",FIL!E15))</f>
        <v/>
      </c>
      <c r="C17" s="94" t="s">
        <v>19</v>
      </c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93"/>
      <c r="AB17" s="91" t="str">
        <f t="shared" si="0"/>
        <v/>
      </c>
      <c r="AC17" s="77" t="str">
        <f t="shared" si="1"/>
        <v/>
      </c>
      <c r="AD17" s="77" t="str">
        <f t="shared" si="2"/>
        <v/>
      </c>
      <c r="AE17" s="77" t="str">
        <f t="shared" si="3"/>
        <v/>
      </c>
    </row>
    <row r="18" spans="1:31">
      <c r="A18" s="87">
        <v>11</v>
      </c>
      <c r="B18" s="87" t="str">
        <f>IF(ISBLANK(FIL!E16),"",CONCATENATE(FIL!C16," ",FIL!D16," ",FIL!E16))</f>
        <v/>
      </c>
      <c r="C18" s="94" t="s">
        <v>19</v>
      </c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93"/>
      <c r="AB18" s="91" t="str">
        <f t="shared" si="0"/>
        <v/>
      </c>
      <c r="AC18" s="77" t="str">
        <f t="shared" si="1"/>
        <v/>
      </c>
      <c r="AD18" s="77" t="str">
        <f t="shared" si="2"/>
        <v/>
      </c>
      <c r="AE18" s="77" t="str">
        <f t="shared" si="3"/>
        <v/>
      </c>
    </row>
    <row r="19" spans="1:31">
      <c r="A19" s="87">
        <v>12</v>
      </c>
      <c r="B19" s="87" t="str">
        <f>IF(ISBLANK(FIL!E17),"",CONCATENATE(FIL!C17," ",FIL!D17," ",FIL!E17))</f>
        <v/>
      </c>
      <c r="C19" s="94" t="s">
        <v>19</v>
      </c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93"/>
      <c r="AB19" s="91" t="str">
        <f t="shared" si="0"/>
        <v/>
      </c>
      <c r="AC19" s="77" t="str">
        <f t="shared" si="1"/>
        <v/>
      </c>
      <c r="AD19" s="77" t="str">
        <f t="shared" si="2"/>
        <v/>
      </c>
      <c r="AE19" s="77" t="str">
        <f t="shared" si="3"/>
        <v/>
      </c>
    </row>
    <row r="20" spans="1:31">
      <c r="A20" s="87">
        <v>13</v>
      </c>
      <c r="B20" s="87" t="str">
        <f>IF(ISBLANK(FIL!E18),"",CONCATENATE(FIL!C18," ",FIL!D18," ",FIL!E18))</f>
        <v/>
      </c>
      <c r="C20" s="94" t="s">
        <v>19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93"/>
      <c r="AB20" s="91" t="str">
        <f t="shared" si="0"/>
        <v/>
      </c>
      <c r="AC20" s="77" t="str">
        <f t="shared" si="1"/>
        <v/>
      </c>
      <c r="AD20" s="77" t="str">
        <f t="shared" si="2"/>
        <v/>
      </c>
      <c r="AE20" s="77" t="str">
        <f t="shared" si="3"/>
        <v/>
      </c>
    </row>
    <row r="21" spans="1:31">
      <c r="A21" s="87">
        <v>14</v>
      </c>
      <c r="B21" s="87" t="str">
        <f>IF(ISBLANK(FIL!E19),"",CONCATENATE(FIL!C19," ",FIL!D19," ",FIL!E19))</f>
        <v/>
      </c>
      <c r="C21" s="94" t="s">
        <v>19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93"/>
      <c r="AB21" s="91" t="str">
        <f t="shared" si="0"/>
        <v/>
      </c>
      <c r="AC21" s="77" t="str">
        <f t="shared" si="1"/>
        <v/>
      </c>
      <c r="AD21" s="77" t="str">
        <f t="shared" si="2"/>
        <v/>
      </c>
      <c r="AE21" s="77" t="str">
        <f t="shared" si="3"/>
        <v/>
      </c>
    </row>
    <row r="22" spans="1:31">
      <c r="A22" s="87">
        <v>15</v>
      </c>
      <c r="B22" s="87" t="str">
        <f>IF(ISBLANK(FIL!E20),"",CONCATENATE(FIL!C20," ",FIL!D20," ",FIL!E20))</f>
        <v/>
      </c>
      <c r="C22" s="94" t="s">
        <v>19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93"/>
      <c r="AB22" s="91" t="str">
        <f t="shared" si="0"/>
        <v/>
      </c>
      <c r="AC22" s="77" t="str">
        <f t="shared" si="1"/>
        <v/>
      </c>
      <c r="AD22" s="77" t="str">
        <f t="shared" si="2"/>
        <v/>
      </c>
      <c r="AE22" s="77" t="str">
        <f t="shared" si="3"/>
        <v/>
      </c>
    </row>
    <row r="23" spans="1:31">
      <c r="A23" s="87">
        <v>16</v>
      </c>
      <c r="B23" s="87" t="str">
        <f>IF(ISBLANK(FIL!E21),"",CONCATENATE(FIL!C21," ",FIL!D21," ",FIL!E21))</f>
        <v/>
      </c>
      <c r="C23" s="94" t="s">
        <v>19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93"/>
      <c r="AB23" s="91" t="str">
        <f t="shared" si="0"/>
        <v/>
      </c>
      <c r="AC23" s="77" t="str">
        <f t="shared" si="1"/>
        <v/>
      </c>
      <c r="AD23" s="77" t="str">
        <f t="shared" si="2"/>
        <v/>
      </c>
      <c r="AE23" s="77" t="str">
        <f t="shared" si="3"/>
        <v/>
      </c>
    </row>
    <row r="24" spans="1:31">
      <c r="A24" s="87">
        <v>17</v>
      </c>
      <c r="B24" s="87" t="str">
        <f>IF(ISBLANK(FIL!E22),"",CONCATENATE(FIL!C22," ",FIL!D22," ",FIL!E22))</f>
        <v/>
      </c>
      <c r="C24" s="94" t="s">
        <v>19</v>
      </c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93"/>
      <c r="AB24" s="91" t="str">
        <f t="shared" si="0"/>
        <v/>
      </c>
      <c r="AC24" s="77" t="str">
        <f t="shared" si="1"/>
        <v/>
      </c>
      <c r="AD24" s="77" t="str">
        <f t="shared" si="2"/>
        <v/>
      </c>
      <c r="AE24" s="77" t="str">
        <f t="shared" si="3"/>
        <v/>
      </c>
    </row>
    <row r="25" spans="1:31">
      <c r="A25" s="87">
        <v>18</v>
      </c>
      <c r="B25" s="87" t="str">
        <f>IF(ISBLANK(FIL!E23),"",CONCATENATE(FIL!C23," ",FIL!D23," ",FIL!E23))</f>
        <v/>
      </c>
      <c r="C25" s="94" t="s">
        <v>19</v>
      </c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93"/>
      <c r="AB25" s="91" t="str">
        <f t="shared" si="0"/>
        <v/>
      </c>
      <c r="AC25" s="77" t="str">
        <f t="shared" si="1"/>
        <v/>
      </c>
      <c r="AD25" s="77" t="str">
        <f t="shared" si="2"/>
        <v/>
      </c>
      <c r="AE25" s="77" t="str">
        <f t="shared" si="3"/>
        <v/>
      </c>
    </row>
    <row r="26" spans="1:31">
      <c r="A26" s="87">
        <v>19</v>
      </c>
      <c r="B26" s="87" t="str">
        <f>IF(ISBLANK(FIL!E24),"",CONCATENATE(FIL!C24," ",FIL!D24," ",FIL!E24))</f>
        <v/>
      </c>
      <c r="C26" s="94" t="s">
        <v>19</v>
      </c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93"/>
      <c r="AB26" s="91" t="str">
        <f t="shared" si="0"/>
        <v/>
      </c>
      <c r="AC26" s="77" t="str">
        <f t="shared" si="1"/>
        <v/>
      </c>
      <c r="AD26" s="77" t="str">
        <f t="shared" si="2"/>
        <v/>
      </c>
      <c r="AE26" s="77" t="str">
        <f t="shared" si="3"/>
        <v/>
      </c>
    </row>
    <row r="27" spans="1:31">
      <c r="A27" s="87">
        <v>20</v>
      </c>
      <c r="B27" s="87" t="str">
        <f>IF(ISBLANK(FIL!E25),"",CONCATENATE(FIL!C25," ",FIL!D25," ",FIL!E25))</f>
        <v/>
      </c>
      <c r="C27" s="94" t="s">
        <v>19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93"/>
      <c r="AB27" s="91" t="str">
        <f t="shared" si="0"/>
        <v/>
      </c>
      <c r="AC27" s="77" t="str">
        <f t="shared" si="1"/>
        <v/>
      </c>
      <c r="AD27" s="77" t="str">
        <f t="shared" si="2"/>
        <v/>
      </c>
      <c r="AE27" s="77" t="str">
        <f t="shared" si="3"/>
        <v/>
      </c>
    </row>
    <row r="28" spans="1:31">
      <c r="A28" s="87">
        <v>21</v>
      </c>
      <c r="B28" s="87" t="str">
        <f>IF(ISBLANK(FIL!E26),"",CONCATENATE(FIL!C26," ",FIL!D26," ",FIL!E26))</f>
        <v/>
      </c>
      <c r="C28" s="94" t="s">
        <v>19</v>
      </c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93"/>
      <c r="AB28" s="91" t="str">
        <f t="shared" si="0"/>
        <v/>
      </c>
      <c r="AC28" s="77" t="str">
        <f t="shared" si="1"/>
        <v/>
      </c>
      <c r="AD28" s="77" t="str">
        <f t="shared" si="2"/>
        <v/>
      </c>
      <c r="AE28" s="77" t="str">
        <f t="shared" si="3"/>
        <v/>
      </c>
    </row>
    <row r="29" spans="1:31">
      <c r="A29" s="87">
        <v>22</v>
      </c>
      <c r="B29" s="87" t="str">
        <f>IF(ISBLANK(FIL!E27),"",CONCATENATE(FIL!C27," ",FIL!D27," ",FIL!E27))</f>
        <v/>
      </c>
      <c r="C29" s="94" t="s">
        <v>19</v>
      </c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93"/>
      <c r="AB29" s="91" t="str">
        <f t="shared" si="0"/>
        <v/>
      </c>
      <c r="AC29" s="77" t="str">
        <f t="shared" si="1"/>
        <v/>
      </c>
      <c r="AD29" s="77" t="str">
        <f t="shared" si="2"/>
        <v/>
      </c>
      <c r="AE29" s="77" t="str">
        <f t="shared" si="3"/>
        <v/>
      </c>
    </row>
    <row r="30" spans="1:31">
      <c r="A30" s="87">
        <v>23</v>
      </c>
      <c r="B30" s="87" t="str">
        <f>IF(ISBLANK(FIL!E28),"",CONCATENATE(FIL!C28," ",FIL!D28," ",FIL!E28))</f>
        <v/>
      </c>
      <c r="C30" s="94" t="s">
        <v>19</v>
      </c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93"/>
      <c r="AB30" s="91" t="str">
        <f t="shared" si="0"/>
        <v/>
      </c>
      <c r="AC30" s="77" t="str">
        <f t="shared" si="1"/>
        <v/>
      </c>
      <c r="AD30" s="77" t="str">
        <f t="shared" si="2"/>
        <v/>
      </c>
      <c r="AE30" s="77" t="str">
        <f t="shared" si="3"/>
        <v/>
      </c>
    </row>
    <row r="31" spans="1:31">
      <c r="A31" s="87">
        <v>24</v>
      </c>
      <c r="B31" s="87" t="str">
        <f>IF(ISBLANK(FIL!E29),"",CONCATENATE(FIL!C29," ",FIL!D29," ",FIL!E29))</f>
        <v/>
      </c>
      <c r="C31" s="94" t="s">
        <v>19</v>
      </c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93"/>
      <c r="AB31" s="91" t="str">
        <f t="shared" si="0"/>
        <v/>
      </c>
      <c r="AC31" s="77" t="str">
        <f t="shared" si="1"/>
        <v/>
      </c>
      <c r="AD31" s="77" t="str">
        <f t="shared" si="2"/>
        <v/>
      </c>
      <c r="AE31" s="77" t="str">
        <f t="shared" si="3"/>
        <v/>
      </c>
    </row>
    <row r="32" spans="1:31">
      <c r="A32" s="87">
        <v>25</v>
      </c>
      <c r="B32" s="87" t="str">
        <f>IF(ISBLANK(FIL!E30),"",CONCATENATE(FIL!C30," ",FIL!D30," ",FIL!E30))</f>
        <v/>
      </c>
      <c r="C32" s="94" t="s">
        <v>19</v>
      </c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93"/>
      <c r="AB32" s="91" t="str">
        <f t="shared" si="0"/>
        <v/>
      </c>
      <c r="AC32" s="77" t="str">
        <f t="shared" si="1"/>
        <v/>
      </c>
      <c r="AD32" s="77" t="str">
        <f t="shared" si="2"/>
        <v/>
      </c>
      <c r="AE32" s="77" t="str">
        <f t="shared" si="3"/>
        <v/>
      </c>
    </row>
    <row r="33" spans="1:31">
      <c r="A33" s="87">
        <v>26</v>
      </c>
      <c r="B33" s="87" t="str">
        <f>IF(ISBLANK(FIL!E31),"",CONCATENATE(FIL!C31," ",FIL!D31," ",FIL!E31))</f>
        <v/>
      </c>
      <c r="C33" s="94" t="s">
        <v>19</v>
      </c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93"/>
      <c r="AB33" s="91" t="str">
        <f t="shared" si="0"/>
        <v/>
      </c>
      <c r="AC33" s="77" t="str">
        <f t="shared" si="1"/>
        <v/>
      </c>
      <c r="AD33" s="77" t="str">
        <f t="shared" si="2"/>
        <v/>
      </c>
      <c r="AE33" s="77" t="str">
        <f t="shared" si="3"/>
        <v/>
      </c>
    </row>
    <row r="34" spans="1:31">
      <c r="A34" s="87">
        <v>27</v>
      </c>
      <c r="B34" s="87" t="str">
        <f>IF(ISBLANK(FIL!E32),"",CONCATENATE(FIL!C32," ",FIL!D32," ",FIL!E32))</f>
        <v/>
      </c>
      <c r="C34" s="94" t="s">
        <v>19</v>
      </c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93"/>
      <c r="AB34" s="91" t="str">
        <f t="shared" si="0"/>
        <v/>
      </c>
      <c r="AC34" s="77" t="str">
        <f t="shared" si="1"/>
        <v/>
      </c>
      <c r="AD34" s="77" t="str">
        <f t="shared" si="2"/>
        <v/>
      </c>
      <c r="AE34" s="77" t="str">
        <f t="shared" si="3"/>
        <v/>
      </c>
    </row>
    <row r="35" spans="1:31">
      <c r="A35" s="87">
        <v>28</v>
      </c>
      <c r="B35" s="87" t="str">
        <f>IF(ISBLANK(FIL!E33),"",CONCATENATE(FIL!C33," ",FIL!D33," ",FIL!E33))</f>
        <v/>
      </c>
      <c r="C35" s="94" t="s">
        <v>19</v>
      </c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93"/>
      <c r="AB35" s="91" t="str">
        <f t="shared" si="0"/>
        <v/>
      </c>
      <c r="AC35" s="77" t="str">
        <f t="shared" si="1"/>
        <v/>
      </c>
      <c r="AD35" s="77" t="str">
        <f t="shared" si="2"/>
        <v/>
      </c>
      <c r="AE35" s="77" t="str">
        <f t="shared" si="3"/>
        <v/>
      </c>
    </row>
    <row r="36" spans="1:31">
      <c r="A36" s="87">
        <v>29</v>
      </c>
      <c r="B36" s="87" t="str">
        <f>IF(ISBLANK(FIL!E34),"",CONCATENATE(FIL!C34," ",FIL!D34," ",FIL!E34))</f>
        <v/>
      </c>
      <c r="C36" s="94" t="s">
        <v>19</v>
      </c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93"/>
      <c r="AB36" s="91" t="str">
        <f t="shared" si="0"/>
        <v/>
      </c>
      <c r="AC36" s="77" t="str">
        <f t="shared" si="1"/>
        <v/>
      </c>
      <c r="AD36" s="77" t="str">
        <f t="shared" si="2"/>
        <v/>
      </c>
      <c r="AE36" s="77" t="str">
        <f t="shared" si="3"/>
        <v/>
      </c>
    </row>
    <row r="37" spans="1:31">
      <c r="A37" s="87">
        <v>30</v>
      </c>
      <c r="B37" s="87" t="str">
        <f>IF(ISBLANK(FIL!E35),"",CONCATENATE(FIL!C35," ",FIL!D35," ",FIL!E35))</f>
        <v/>
      </c>
      <c r="C37" s="94" t="s">
        <v>19</v>
      </c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93"/>
      <c r="AB37" s="91" t="str">
        <f t="shared" si="0"/>
        <v/>
      </c>
      <c r="AC37" s="77" t="str">
        <f t="shared" si="1"/>
        <v/>
      </c>
      <c r="AD37" s="77" t="str">
        <f t="shared" si="2"/>
        <v/>
      </c>
      <c r="AE37" s="77" t="str">
        <f t="shared" si="3"/>
        <v/>
      </c>
    </row>
    <row r="38" spans="1:31">
      <c r="A38" s="87">
        <v>31</v>
      </c>
      <c r="B38" s="87" t="str">
        <f>IF(ISBLANK(FIL!E36),"",CONCATENATE(FIL!C36," ",FIL!D36," ",FIL!E36))</f>
        <v/>
      </c>
      <c r="C38" s="94" t="s">
        <v>19</v>
      </c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93"/>
      <c r="AB38" s="91" t="str">
        <f t="shared" si="0"/>
        <v/>
      </c>
      <c r="AC38" s="77" t="str">
        <f t="shared" si="1"/>
        <v/>
      </c>
      <c r="AD38" s="77" t="str">
        <f t="shared" si="2"/>
        <v/>
      </c>
      <c r="AE38" s="77" t="str">
        <f t="shared" si="3"/>
        <v/>
      </c>
    </row>
    <row r="39" spans="1:31">
      <c r="A39" s="87">
        <v>32</v>
      </c>
      <c r="B39" s="87" t="str">
        <f>IF(ISBLANK(FIL!E37),"",CONCATENATE(FIL!C37," ",FIL!D37," ",FIL!E37))</f>
        <v/>
      </c>
      <c r="C39" s="94" t="s">
        <v>19</v>
      </c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93"/>
      <c r="AB39" s="91" t="str">
        <f t="shared" si="0"/>
        <v/>
      </c>
      <c r="AC39" s="77" t="str">
        <f t="shared" si="1"/>
        <v/>
      </c>
      <c r="AD39" s="77" t="str">
        <f t="shared" si="2"/>
        <v/>
      </c>
      <c r="AE39" s="77" t="str">
        <f t="shared" si="3"/>
        <v/>
      </c>
    </row>
    <row r="40" spans="1:31">
      <c r="A40" s="87">
        <v>33</v>
      </c>
      <c r="B40" s="87" t="str">
        <f>IF(ISBLANK(FIL!E38),"",CONCATENATE(FIL!C38," ",FIL!D38," ",FIL!E38))</f>
        <v/>
      </c>
      <c r="C40" s="94" t="s">
        <v>19</v>
      </c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93"/>
      <c r="AB40" s="91" t="str">
        <f t="shared" si="0"/>
        <v/>
      </c>
      <c r="AC40" s="77" t="str">
        <f t="shared" si="1"/>
        <v/>
      </c>
      <c r="AD40" s="77" t="str">
        <f t="shared" si="2"/>
        <v/>
      </c>
      <c r="AE40" s="77" t="str">
        <f t="shared" si="3"/>
        <v/>
      </c>
    </row>
    <row r="41" spans="1:31">
      <c r="A41" s="87">
        <v>34</v>
      </c>
      <c r="B41" s="87" t="str">
        <f>IF(ISBLANK(FIL!E39),"",CONCATENATE(FIL!C39," ",FIL!D39," ",FIL!E39))</f>
        <v/>
      </c>
      <c r="C41" s="94" t="s">
        <v>19</v>
      </c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93"/>
      <c r="AB41" s="91" t="str">
        <f t="shared" si="0"/>
        <v/>
      </c>
      <c r="AC41" s="77" t="str">
        <f t="shared" si="1"/>
        <v/>
      </c>
      <c r="AD41" s="77" t="str">
        <f t="shared" si="2"/>
        <v/>
      </c>
      <c r="AE41" s="77" t="str">
        <f t="shared" si="3"/>
        <v/>
      </c>
    </row>
    <row r="42" spans="1:31">
      <c r="A42" s="87">
        <v>35</v>
      </c>
      <c r="B42" s="87" t="str">
        <f>IF(ISBLANK(FIL!E40),"",CONCATENATE(FIL!C40," ",FIL!D40," ",FIL!E40))</f>
        <v/>
      </c>
      <c r="C42" s="94" t="s">
        <v>19</v>
      </c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93"/>
      <c r="AB42" s="91" t="str">
        <f t="shared" si="0"/>
        <v/>
      </c>
      <c r="AC42" s="77" t="str">
        <f t="shared" si="1"/>
        <v/>
      </c>
      <c r="AD42" s="77" t="str">
        <f t="shared" si="2"/>
        <v/>
      </c>
      <c r="AE42" s="77" t="str">
        <f t="shared" si="3"/>
        <v/>
      </c>
    </row>
    <row r="43" spans="1:31">
      <c r="A43" s="87">
        <v>36</v>
      </c>
      <c r="B43" s="87" t="str">
        <f>IF(ISBLANK(FIL!E41),"",CONCATENATE(FIL!C41," ",FIL!D41," ",FIL!E41))</f>
        <v/>
      </c>
      <c r="C43" s="94" t="s">
        <v>19</v>
      </c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93"/>
      <c r="AB43" s="91" t="str">
        <f t="shared" si="0"/>
        <v/>
      </c>
      <c r="AC43" s="77" t="str">
        <f t="shared" si="1"/>
        <v/>
      </c>
      <c r="AD43" s="77" t="str">
        <f t="shared" si="2"/>
        <v/>
      </c>
      <c r="AE43" s="77" t="str">
        <f t="shared" si="3"/>
        <v/>
      </c>
    </row>
    <row r="44" spans="1:31">
      <c r="A44" s="87">
        <v>37</v>
      </c>
      <c r="B44" s="87" t="str">
        <f>IF(ISBLANK(FIL!E42),"",CONCATENATE(FIL!C42," ",FIL!D42," ",FIL!E42))</f>
        <v/>
      </c>
      <c r="C44" s="94" t="s">
        <v>19</v>
      </c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93"/>
      <c r="AB44" s="91" t="str">
        <f t="shared" si="0"/>
        <v/>
      </c>
      <c r="AC44" s="77" t="str">
        <f t="shared" si="1"/>
        <v/>
      </c>
      <c r="AD44" s="77" t="str">
        <f t="shared" si="2"/>
        <v/>
      </c>
      <c r="AE44" s="77" t="str">
        <f t="shared" si="3"/>
        <v/>
      </c>
    </row>
    <row r="45" spans="1:31">
      <c r="A45" s="87">
        <v>38</v>
      </c>
      <c r="B45" s="87" t="str">
        <f>IF(ISBLANK(FIL!E43),"",CONCATENATE(FIL!C43," ",FIL!D43," ",FIL!E43))</f>
        <v/>
      </c>
      <c r="C45" s="94" t="s">
        <v>19</v>
      </c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93"/>
      <c r="AB45" s="91" t="str">
        <f t="shared" si="0"/>
        <v/>
      </c>
      <c r="AC45" s="77" t="str">
        <f t="shared" si="1"/>
        <v/>
      </c>
      <c r="AD45" s="77" t="str">
        <f t="shared" si="2"/>
        <v/>
      </c>
      <c r="AE45" s="77" t="str">
        <f t="shared" si="3"/>
        <v/>
      </c>
    </row>
    <row r="46" spans="1:31">
      <c r="A46" s="87">
        <v>39</v>
      </c>
      <c r="B46" s="87" t="str">
        <f>IF(ISBLANK(FIL!E44),"",CONCATENATE(FIL!C44," ",FIL!D44," ",FIL!E44))</f>
        <v/>
      </c>
      <c r="C46" s="94" t="s">
        <v>19</v>
      </c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93"/>
      <c r="AB46" s="91" t="str">
        <f t="shared" si="0"/>
        <v/>
      </c>
      <c r="AC46" s="77" t="str">
        <f t="shared" si="1"/>
        <v/>
      </c>
      <c r="AD46" s="77" t="str">
        <f t="shared" si="2"/>
        <v/>
      </c>
      <c r="AE46" s="77" t="str">
        <f t="shared" si="3"/>
        <v/>
      </c>
    </row>
    <row r="47" spans="1:31">
      <c r="A47" s="87">
        <v>40</v>
      </c>
      <c r="B47" s="87" t="str">
        <f>IF(ISBLANK(FIL!E45),"",CONCATENATE(FIL!C45," ",FIL!D45," ",FIL!E45))</f>
        <v/>
      </c>
      <c r="C47" s="94" t="s">
        <v>19</v>
      </c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93"/>
      <c r="AB47" s="91" t="str">
        <f t="shared" si="0"/>
        <v/>
      </c>
      <c r="AC47" s="77" t="str">
        <f t="shared" si="1"/>
        <v/>
      </c>
      <c r="AD47" s="77" t="str">
        <f t="shared" si="2"/>
        <v/>
      </c>
      <c r="AE47" s="77" t="str">
        <f t="shared" si="3"/>
        <v/>
      </c>
    </row>
    <row r="48" spans="1:31">
      <c r="A48" s="87">
        <v>41</v>
      </c>
      <c r="B48" s="87" t="str">
        <f>IF(ISBLANK(FIL!E46),"",CONCATENATE(FIL!C46," ",FIL!D46," ",FIL!E46))</f>
        <v/>
      </c>
      <c r="C48" s="94" t="s">
        <v>19</v>
      </c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93"/>
      <c r="AB48" s="91" t="str">
        <f t="shared" si="0"/>
        <v/>
      </c>
      <c r="AC48" s="77" t="str">
        <f t="shared" si="1"/>
        <v/>
      </c>
      <c r="AD48" s="77" t="str">
        <f t="shared" si="2"/>
        <v/>
      </c>
      <c r="AE48" s="77" t="str">
        <f t="shared" si="3"/>
        <v/>
      </c>
    </row>
    <row r="49" spans="1:31">
      <c r="A49" s="87">
        <v>42</v>
      </c>
      <c r="B49" s="87" t="str">
        <f>IF(ISBLANK(FIL!E47),"",CONCATENATE(FIL!C47," ",FIL!D47," ",FIL!E47))</f>
        <v/>
      </c>
      <c r="C49" s="94" t="s">
        <v>19</v>
      </c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93"/>
      <c r="AB49" s="91" t="str">
        <f t="shared" si="0"/>
        <v/>
      </c>
      <c r="AC49" s="77" t="str">
        <f t="shared" si="1"/>
        <v/>
      </c>
      <c r="AD49" s="77" t="str">
        <f t="shared" si="2"/>
        <v/>
      </c>
      <c r="AE49" s="77" t="str">
        <f t="shared" si="3"/>
        <v/>
      </c>
    </row>
    <row r="50" spans="1:31">
      <c r="A50" s="87">
        <v>43</v>
      </c>
      <c r="B50" s="87" t="str">
        <f>IF(ISBLANK(FIL!E48),"",CONCATENATE(FIL!C48," ",FIL!D48," ",FIL!E48))</f>
        <v/>
      </c>
      <c r="C50" s="94" t="s">
        <v>19</v>
      </c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93"/>
      <c r="AB50" s="91" t="str">
        <f t="shared" si="0"/>
        <v/>
      </c>
      <c r="AC50" s="77" t="str">
        <f t="shared" si="1"/>
        <v/>
      </c>
      <c r="AD50" s="77" t="str">
        <f t="shared" si="2"/>
        <v/>
      </c>
      <c r="AE50" s="77" t="str">
        <f t="shared" si="3"/>
        <v/>
      </c>
    </row>
    <row r="51" spans="1:31">
      <c r="A51" s="87">
        <v>44</v>
      </c>
      <c r="B51" s="87" t="str">
        <f>IF(ISBLANK(FIL!E49),"",CONCATENATE(FIL!C49," ",FIL!D49," ",FIL!E49))</f>
        <v/>
      </c>
      <c r="C51" s="94" t="s">
        <v>19</v>
      </c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93"/>
      <c r="AB51" s="91" t="str">
        <f t="shared" si="0"/>
        <v/>
      </c>
      <c r="AC51" s="77" t="str">
        <f t="shared" si="1"/>
        <v/>
      </c>
      <c r="AD51" s="77" t="str">
        <f t="shared" si="2"/>
        <v/>
      </c>
      <c r="AE51" s="77" t="str">
        <f t="shared" si="3"/>
        <v/>
      </c>
    </row>
    <row r="52" spans="1:31">
      <c r="A52" s="87">
        <v>45</v>
      </c>
      <c r="B52" s="87" t="str">
        <f>IF(ISBLANK(FIL!E50),"",CONCATENATE(FIL!C50," ",FIL!D50," ",FIL!E50))</f>
        <v/>
      </c>
      <c r="C52" s="94" t="s">
        <v>19</v>
      </c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93"/>
      <c r="AB52" s="91" t="str">
        <f t="shared" si="0"/>
        <v/>
      </c>
      <c r="AC52" s="77" t="str">
        <f t="shared" si="1"/>
        <v/>
      </c>
      <c r="AD52" s="77" t="str">
        <f t="shared" si="2"/>
        <v/>
      </c>
      <c r="AE52" s="77" t="str">
        <f t="shared" si="3"/>
        <v/>
      </c>
    </row>
    <row r="53" spans="1:31">
      <c r="A53" s="87">
        <v>46</v>
      </c>
      <c r="B53" s="87" t="str">
        <f>IF(ISBLANK(FIL!E51),"",CONCATENATE(FIL!C51," ",FIL!D51," ",FIL!E51))</f>
        <v/>
      </c>
      <c r="C53" s="94" t="s">
        <v>19</v>
      </c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93"/>
      <c r="AB53" s="91" t="str">
        <f t="shared" si="0"/>
        <v/>
      </c>
      <c r="AC53" s="77" t="str">
        <f t="shared" si="1"/>
        <v/>
      </c>
      <c r="AD53" s="77" t="str">
        <f t="shared" si="2"/>
        <v/>
      </c>
      <c r="AE53" s="77" t="str">
        <f t="shared" si="3"/>
        <v/>
      </c>
    </row>
    <row r="54" spans="1:31">
      <c r="A54" s="87">
        <v>47</v>
      </c>
      <c r="B54" s="87" t="str">
        <f>IF(ISBLANK(FIL!E52),"",CONCATENATE(FIL!C52," ",FIL!D52," ",FIL!E52))</f>
        <v/>
      </c>
      <c r="C54" s="94" t="s">
        <v>19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93"/>
      <c r="AB54" s="91" t="str">
        <f t="shared" si="0"/>
        <v/>
      </c>
      <c r="AC54" s="77" t="str">
        <f t="shared" si="1"/>
        <v/>
      </c>
      <c r="AD54" s="77" t="str">
        <f t="shared" si="2"/>
        <v/>
      </c>
      <c r="AE54" s="77" t="str">
        <f t="shared" si="3"/>
        <v/>
      </c>
    </row>
    <row r="55" spans="1:31">
      <c r="A55" s="87">
        <v>48</v>
      </c>
      <c r="B55" s="87" t="str">
        <f>IF(ISBLANK(FIL!E53),"",CONCATENATE(FIL!C53," ",FIL!D53," ",FIL!E53))</f>
        <v/>
      </c>
      <c r="C55" s="94" t="s">
        <v>19</v>
      </c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93"/>
      <c r="AB55" s="91" t="str">
        <f t="shared" si="0"/>
        <v/>
      </c>
      <c r="AC55" s="77" t="str">
        <f t="shared" si="1"/>
        <v/>
      </c>
      <c r="AD55" s="77" t="str">
        <f t="shared" si="2"/>
        <v/>
      </c>
      <c r="AE55" s="77" t="str">
        <f t="shared" si="3"/>
        <v/>
      </c>
    </row>
    <row r="56" spans="1:31">
      <c r="A56" s="87">
        <v>49</v>
      </c>
      <c r="B56" s="95" t="str">
        <f>IF(ISBLANK(FIL!E54),"",CONCATENATE(FIL!C54," ",FIL!D54," ",FIL!E54))</f>
        <v/>
      </c>
      <c r="C56" s="92" t="s">
        <v>19</v>
      </c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93"/>
      <c r="AB56" s="91" t="str">
        <f t="shared" si="0"/>
        <v/>
      </c>
      <c r="AC56" s="77" t="str">
        <f t="shared" si="1"/>
        <v/>
      </c>
      <c r="AD56" s="77" t="str">
        <f t="shared" si="2"/>
        <v/>
      </c>
      <c r="AE56" s="77" t="str">
        <f t="shared" si="3"/>
        <v/>
      </c>
    </row>
    <row r="57" spans="1:31">
      <c r="A57" s="87">
        <v>50</v>
      </c>
      <c r="B57" s="95" t="str">
        <f>IF(ISBLANK(FIL!E55),"",CONCATENATE(FIL!C55," ",FIL!D55," ",FIL!E55))</f>
        <v/>
      </c>
      <c r="C57" s="92" t="s">
        <v>19</v>
      </c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93"/>
      <c r="AB57" s="91" t="str">
        <f t="shared" si="0"/>
        <v/>
      </c>
      <c r="AC57" s="77" t="str">
        <f t="shared" si="1"/>
        <v/>
      </c>
      <c r="AD57" s="77" t="str">
        <f t="shared" si="2"/>
        <v/>
      </c>
      <c r="AE57" s="77" t="str">
        <f t="shared" si="3"/>
        <v/>
      </c>
    </row>
    <row r="58" spans="1:31">
      <c r="A58" s="74"/>
      <c r="B58" s="96" t="s">
        <v>84</v>
      </c>
      <c r="C58" s="438">
        <f>COUNTA(FIL!E6:E55)</f>
        <v>2</v>
      </c>
      <c r="D58" s="438"/>
      <c r="E58" s="438"/>
      <c r="F58" s="439"/>
      <c r="G58" s="439"/>
      <c r="H58" s="439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  <c r="Z58" s="439"/>
      <c r="AA58" s="440"/>
      <c r="AB58" s="97" t="str">
        <f>IF(SUM(AB8:AB57)=0,"",SUM(AB8:AB57))</f>
        <v/>
      </c>
      <c r="AC58" s="97" t="str">
        <f>IF(SUM(AC8:AC57)=0,"",SUM(AC8:AC57))</f>
        <v/>
      </c>
      <c r="AD58" s="97" t="str">
        <f>IF(SUM(AD8:AD57)=0,"",SUM(AD8:AD57))</f>
        <v/>
      </c>
      <c r="AE58" s="97" t="str">
        <f>IF(SUM(AE8:AE57)=0,"",SUM(AE8:AE57))</f>
        <v/>
      </c>
    </row>
    <row r="59" spans="1:31">
      <c r="A59" s="74"/>
      <c r="B59" s="96" t="s">
        <v>85</v>
      </c>
      <c r="C59" s="441">
        <f>COUNTA(C7:AA7)</f>
        <v>0</v>
      </c>
      <c r="D59" s="441"/>
      <c r="E59" s="441"/>
      <c r="F59" s="442"/>
      <c r="G59" s="442"/>
      <c r="H59" s="442"/>
      <c r="I59" s="442"/>
      <c r="J59" s="442"/>
      <c r="K59" s="442"/>
      <c r="L59" s="442"/>
      <c r="M59" s="442"/>
      <c r="N59" s="442"/>
      <c r="O59" s="442"/>
      <c r="P59" s="442"/>
      <c r="Q59" s="442"/>
      <c r="R59" s="442"/>
      <c r="S59" s="442"/>
      <c r="T59" s="442"/>
      <c r="U59" s="442"/>
      <c r="V59" s="442"/>
      <c r="W59" s="442"/>
      <c r="X59" s="442"/>
      <c r="Y59" s="442"/>
      <c r="Z59" s="442"/>
      <c r="AA59" s="443"/>
      <c r="AB59" s="98" t="str">
        <f>IF(ISNUMBER(AB58),AB58/SUM(AB58:AE58),"")</f>
        <v/>
      </c>
      <c r="AC59" s="98" t="str">
        <f>IF(ISNUMBER(AC58),AC58/SUM(AB58:AE58),"")</f>
        <v/>
      </c>
      <c r="AD59" s="98" t="str">
        <f>IF(ISNUMBER(AD58),AD58/SUM(AB58:AE58),"")</f>
        <v/>
      </c>
      <c r="AE59" s="98" t="str">
        <f>IF(ISNUMBER(AE58),AE58/SUM(AB58:AE58),"")</f>
        <v/>
      </c>
    </row>
  </sheetData>
  <mergeCells count="24">
    <mergeCell ref="C59:E59"/>
    <mergeCell ref="F59:AA59"/>
    <mergeCell ref="C5:AA5"/>
    <mergeCell ref="AD4:AD7"/>
    <mergeCell ref="AE4:AE7"/>
    <mergeCell ref="AB4:AB7"/>
    <mergeCell ref="AC4:AC7"/>
    <mergeCell ref="A5:A7"/>
    <mergeCell ref="B5:B7"/>
    <mergeCell ref="C58:E58"/>
    <mergeCell ref="F58:AA58"/>
    <mergeCell ref="A4:B4"/>
    <mergeCell ref="C4:R4"/>
    <mergeCell ref="S4:W4"/>
    <mergeCell ref="X4:AA4"/>
    <mergeCell ref="A3:B3"/>
    <mergeCell ref="C3:R3"/>
    <mergeCell ref="S3:W3"/>
    <mergeCell ref="X3:AE3"/>
    <mergeCell ref="A1:AE1"/>
    <mergeCell ref="A2:B2"/>
    <mergeCell ref="C2:R2"/>
    <mergeCell ref="S2:W2"/>
    <mergeCell ref="X2:AE2"/>
  </mergeCells>
  <pageMargins left="0.70866141732283472" right="0" top="0.55118110236220474" bottom="0.55118110236220474" header="0.31496062992125984" footer="0.31496062992125984"/>
  <pageSetup scale="85" fitToWidth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97558519241921"/>
  </sheetPr>
  <dimension ref="A1:AE60"/>
  <sheetViews>
    <sheetView zoomScale="120" zoomScaleNormal="120" workbookViewId="0">
      <pane ySplit="7" topLeftCell="A8" activePane="bottomLeft" state="frozen"/>
      <selection pane="bottomLeft" activeCell="B9" sqref="B9"/>
    </sheetView>
  </sheetViews>
  <sheetFormatPr baseColWidth="10" defaultRowHeight="13.8"/>
  <cols>
    <col min="1" max="1" width="2.69921875" customWidth="1"/>
    <col min="2" max="2" width="30.69921875" customWidth="1"/>
    <col min="3" max="27" width="2.19921875" customWidth="1"/>
    <col min="28" max="31" width="4.09765625" customWidth="1"/>
    <col min="32" max="32" width="4.59765625" customWidth="1"/>
    <col min="33" max="34" width="4.19921875" customWidth="1"/>
  </cols>
  <sheetData>
    <row r="1" spans="1:31" ht="17.399999999999999">
      <c r="A1" s="459" t="s">
        <v>263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  <c r="Q1" s="459"/>
      <c r="R1" s="459"/>
      <c r="S1" s="459"/>
      <c r="T1" s="459"/>
      <c r="U1" s="459"/>
      <c r="V1" s="459"/>
      <c r="W1" s="459"/>
      <c r="X1" s="459"/>
      <c r="Y1" s="459"/>
      <c r="Z1" s="459"/>
      <c r="AA1" s="459"/>
      <c r="AB1" s="459"/>
      <c r="AC1" s="459"/>
      <c r="AD1" s="459"/>
      <c r="AE1" s="459"/>
    </row>
    <row r="2" spans="1:31">
      <c r="A2" s="460" t="s">
        <v>18</v>
      </c>
      <c r="B2" s="461"/>
      <c r="C2" s="462" t="str">
        <f>Carátula!$D$23</f>
        <v>JOSE CUELLAR SANCHEZ</v>
      </c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3" t="s">
        <v>3</v>
      </c>
      <c r="T2" s="463"/>
      <c r="U2" s="463"/>
      <c r="V2" s="463"/>
      <c r="W2" s="463"/>
      <c r="X2" s="464" t="str">
        <f>Carátula!$P$18</f>
        <v>SECUNDARIA</v>
      </c>
      <c r="Y2" s="464"/>
      <c r="Z2" s="464"/>
      <c r="AA2" s="464"/>
      <c r="AB2" s="464"/>
      <c r="AC2" s="464"/>
      <c r="AD2" s="464"/>
      <c r="AE2" s="464"/>
    </row>
    <row r="3" spans="1:31">
      <c r="A3" s="450" t="s">
        <v>5</v>
      </c>
      <c r="B3" s="451"/>
      <c r="C3" s="414">
        <f>Carátula!$P$16</f>
        <v>809811111</v>
      </c>
      <c r="D3" s="414"/>
      <c r="E3" s="414"/>
      <c r="F3" s="414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52" t="s">
        <v>6</v>
      </c>
      <c r="T3" s="452"/>
      <c r="U3" s="452"/>
      <c r="V3" s="452"/>
      <c r="W3" s="452"/>
      <c r="X3" s="458" t="str">
        <f>Carátula!$P$20</f>
        <v>SEXTO</v>
      </c>
      <c r="Y3" s="458"/>
      <c r="Z3" s="458"/>
      <c r="AA3" s="458"/>
      <c r="AB3" s="458"/>
      <c r="AC3" s="458"/>
      <c r="AD3" s="458"/>
      <c r="AE3" s="458"/>
    </row>
    <row r="4" spans="1:31" ht="15">
      <c r="A4" s="450" t="s">
        <v>0</v>
      </c>
      <c r="B4" s="451"/>
      <c r="C4" s="414" t="str">
        <f>Carátula!$D$14</f>
        <v>SIMON BOLIVAR</v>
      </c>
      <c r="D4" s="414"/>
      <c r="E4" s="414"/>
      <c r="F4" s="414"/>
      <c r="G4" s="414"/>
      <c r="H4" s="414"/>
      <c r="I4" s="414"/>
      <c r="J4" s="414"/>
      <c r="K4" s="414"/>
      <c r="L4" s="414"/>
      <c r="M4" s="414"/>
      <c r="N4" s="414"/>
      <c r="O4" s="414"/>
      <c r="P4" s="414"/>
      <c r="Q4" s="414"/>
      <c r="R4" s="414"/>
      <c r="S4" s="452" t="s">
        <v>7</v>
      </c>
      <c r="T4" s="452"/>
      <c r="U4" s="452"/>
      <c r="V4" s="452"/>
      <c r="W4" s="452"/>
      <c r="X4" s="453" t="str">
        <f>Carátula!$S$20</f>
        <v>"A"</v>
      </c>
      <c r="Y4" s="453"/>
      <c r="Z4" s="453"/>
      <c r="AA4" s="454"/>
      <c r="AB4" s="455" t="s">
        <v>80</v>
      </c>
      <c r="AC4" s="457" t="s">
        <v>81</v>
      </c>
      <c r="AD4" s="447" t="s">
        <v>82</v>
      </c>
      <c r="AE4" s="448" t="s">
        <v>83</v>
      </c>
    </row>
    <row r="5" spans="1:31" ht="13.5" customHeight="1">
      <c r="A5" s="449" t="s">
        <v>4</v>
      </c>
      <c r="B5" s="449" t="s">
        <v>8</v>
      </c>
      <c r="C5" s="444" t="s">
        <v>162</v>
      </c>
      <c r="D5" s="445"/>
      <c r="E5" s="445"/>
      <c r="F5" s="445"/>
      <c r="G5" s="445"/>
      <c r="H5" s="445"/>
      <c r="I5" s="445"/>
      <c r="J5" s="445"/>
      <c r="K5" s="445"/>
      <c r="L5" s="445"/>
      <c r="M5" s="445"/>
      <c r="N5" s="445"/>
      <c r="O5" s="445"/>
      <c r="P5" s="445"/>
      <c r="Q5" s="445"/>
      <c r="R5" s="445"/>
      <c r="S5" s="445"/>
      <c r="T5" s="445"/>
      <c r="U5" s="445"/>
      <c r="V5" s="445"/>
      <c r="W5" s="445"/>
      <c r="X5" s="445"/>
      <c r="Y5" s="445"/>
      <c r="Z5" s="445"/>
      <c r="AA5" s="493"/>
      <c r="AB5" s="494"/>
      <c r="AC5" s="457"/>
      <c r="AD5" s="447"/>
      <c r="AE5" s="448"/>
    </row>
    <row r="6" spans="1:31" ht="15" customHeight="1">
      <c r="A6" s="449"/>
      <c r="B6" s="449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2"/>
      <c r="AB6" s="456"/>
      <c r="AC6" s="457"/>
      <c r="AD6" s="447"/>
      <c r="AE6" s="448"/>
    </row>
    <row r="7" spans="1:31">
      <c r="A7" s="449"/>
      <c r="B7" s="449"/>
      <c r="C7" s="83"/>
      <c r="D7" s="83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5"/>
      <c r="AB7" s="456"/>
      <c r="AC7" s="457"/>
      <c r="AD7" s="447"/>
      <c r="AE7" s="448"/>
    </row>
    <row r="8" spans="1:31">
      <c r="A8" s="86">
        <v>1</v>
      </c>
      <c r="B8" s="87" t="str">
        <f>IF(ISBLANK(FIL!E6),"",CONCATENATE(FIL!C6," ",FIL!D6," ",FIL!E6))</f>
        <v>CUELLAR SANCHEZ JOSE</v>
      </c>
      <c r="C8" s="88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90"/>
      <c r="AB8" s="91" t="str">
        <f t="shared" ref="AB8:AB57" si="0">IF(COUNTIF(C8:AA8,"=P")=0,"",COUNTIF(C8:AA8,"=P"))</f>
        <v/>
      </c>
      <c r="AC8" s="77" t="str">
        <f t="shared" ref="AC8:AC57" si="1">IF(COUNTIF(C8:AA8,"=F")=0,"",COUNTIF(C8:AA8,"=F"))</f>
        <v/>
      </c>
      <c r="AD8" s="77" t="str">
        <f t="shared" ref="AD8:AD57" si="2">IF(COUNTIF(C8:AA8,"=A")=0,"",COUNTIF(C8:AA8,"=A"))</f>
        <v/>
      </c>
      <c r="AE8" s="77" t="str">
        <f t="shared" ref="AE8:AE57" si="3">IF(COUNTIF(C8:AA8,"=L")=0,"",COUNTIF(C8:AA8,"=L"))</f>
        <v/>
      </c>
    </row>
    <row r="9" spans="1:31">
      <c r="A9" s="87">
        <v>2</v>
      </c>
      <c r="B9" s="87" t="str">
        <f>IF(ISBLANK(FIL!E7),"",CONCATENATE(FIL!C7," ",FIL!D7," ",FIL!E7))</f>
        <v>VALENCIA ROJAS NICOLAS</v>
      </c>
      <c r="C9" s="92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93"/>
      <c r="AB9" s="91" t="str">
        <f t="shared" si="0"/>
        <v/>
      </c>
      <c r="AC9" s="77" t="str">
        <f t="shared" si="1"/>
        <v/>
      </c>
      <c r="AD9" s="77" t="str">
        <f t="shared" si="2"/>
        <v/>
      </c>
      <c r="AE9" s="77" t="str">
        <f t="shared" si="3"/>
        <v/>
      </c>
    </row>
    <row r="10" spans="1:31">
      <c r="A10" s="87">
        <v>3</v>
      </c>
      <c r="B10" s="87" t="str">
        <f>IF(ISBLANK(FIL!E8),"",CONCATENATE(FIL!C8," ",FIL!D8," ",FIL!E8))</f>
        <v/>
      </c>
      <c r="C10" s="94" t="s">
        <v>19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93"/>
      <c r="AB10" s="91" t="str">
        <f t="shared" si="0"/>
        <v/>
      </c>
      <c r="AC10" s="77" t="str">
        <f t="shared" si="1"/>
        <v/>
      </c>
      <c r="AD10" s="77" t="str">
        <f t="shared" si="2"/>
        <v/>
      </c>
      <c r="AE10" s="77" t="str">
        <f t="shared" si="3"/>
        <v/>
      </c>
    </row>
    <row r="11" spans="1:31">
      <c r="A11" s="87">
        <v>4</v>
      </c>
      <c r="B11" s="87" t="str">
        <f>IF(ISBLANK(FIL!E9),"",CONCATENATE(FIL!C9," ",FIL!D9," ",FIL!E9))</f>
        <v/>
      </c>
      <c r="C11" s="94" t="s">
        <v>19</v>
      </c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93"/>
      <c r="AB11" s="91" t="str">
        <f t="shared" si="0"/>
        <v/>
      </c>
      <c r="AC11" s="77" t="str">
        <f t="shared" si="1"/>
        <v/>
      </c>
      <c r="AD11" s="77" t="str">
        <f t="shared" si="2"/>
        <v/>
      </c>
      <c r="AE11" s="77" t="str">
        <f t="shared" si="3"/>
        <v/>
      </c>
    </row>
    <row r="12" spans="1:31">
      <c r="A12" s="87">
        <v>5</v>
      </c>
      <c r="B12" s="87" t="str">
        <f>IF(ISBLANK(FIL!E10),"",CONCATENATE(FIL!C10," ",FIL!D10," ",FIL!E10))</f>
        <v/>
      </c>
      <c r="C12" s="94" t="s">
        <v>19</v>
      </c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93"/>
      <c r="AB12" s="91" t="str">
        <f t="shared" si="0"/>
        <v/>
      </c>
      <c r="AC12" s="77" t="str">
        <f t="shared" si="1"/>
        <v/>
      </c>
      <c r="AD12" s="77" t="str">
        <f t="shared" si="2"/>
        <v/>
      </c>
      <c r="AE12" s="77" t="str">
        <f t="shared" si="3"/>
        <v/>
      </c>
    </row>
    <row r="13" spans="1:31">
      <c r="A13" s="87">
        <v>6</v>
      </c>
      <c r="B13" s="87" t="str">
        <f>IF(ISBLANK(FIL!E11),"",CONCATENATE(FIL!C11," ",FIL!D11," ",FIL!E11))</f>
        <v/>
      </c>
      <c r="C13" s="94" t="s">
        <v>19</v>
      </c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93"/>
      <c r="AB13" s="91" t="str">
        <f t="shared" si="0"/>
        <v/>
      </c>
      <c r="AC13" s="77" t="str">
        <f t="shared" si="1"/>
        <v/>
      </c>
      <c r="AD13" s="77" t="str">
        <f t="shared" si="2"/>
        <v/>
      </c>
      <c r="AE13" s="77" t="str">
        <f t="shared" si="3"/>
        <v/>
      </c>
    </row>
    <row r="14" spans="1:31">
      <c r="A14" s="87">
        <v>7</v>
      </c>
      <c r="B14" s="87" t="str">
        <f>IF(ISBLANK(FIL!E12),"",CONCATENATE(FIL!C12," ",FIL!D12," ",FIL!E12))</f>
        <v/>
      </c>
      <c r="C14" s="94" t="s">
        <v>19</v>
      </c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93"/>
      <c r="AB14" s="91" t="str">
        <f t="shared" si="0"/>
        <v/>
      </c>
      <c r="AC14" s="77" t="str">
        <f t="shared" si="1"/>
        <v/>
      </c>
      <c r="AD14" s="77" t="str">
        <f t="shared" si="2"/>
        <v/>
      </c>
      <c r="AE14" s="77" t="str">
        <f t="shared" si="3"/>
        <v/>
      </c>
    </row>
    <row r="15" spans="1:31">
      <c r="A15" s="87">
        <v>8</v>
      </c>
      <c r="B15" s="87" t="str">
        <f>IF(ISBLANK(FIL!E13),"",CONCATENATE(FIL!C13," ",FIL!D13," ",FIL!E13))</f>
        <v/>
      </c>
      <c r="C15" s="94" t="s">
        <v>19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93"/>
      <c r="AB15" s="91" t="str">
        <f t="shared" si="0"/>
        <v/>
      </c>
      <c r="AC15" s="77" t="str">
        <f t="shared" si="1"/>
        <v/>
      </c>
      <c r="AD15" s="77" t="str">
        <f t="shared" si="2"/>
        <v/>
      </c>
      <c r="AE15" s="77" t="str">
        <f t="shared" si="3"/>
        <v/>
      </c>
    </row>
    <row r="16" spans="1:31">
      <c r="A16" s="87">
        <v>9</v>
      </c>
      <c r="B16" s="87" t="str">
        <f>IF(ISBLANK(FIL!E14),"",CONCATENATE(FIL!C14," ",FIL!D14," ",FIL!E14))</f>
        <v/>
      </c>
      <c r="C16" s="94" t="s">
        <v>19</v>
      </c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93"/>
      <c r="AB16" s="91" t="str">
        <f t="shared" si="0"/>
        <v/>
      </c>
      <c r="AC16" s="77" t="str">
        <f t="shared" si="1"/>
        <v/>
      </c>
      <c r="AD16" s="77" t="str">
        <f t="shared" si="2"/>
        <v/>
      </c>
      <c r="AE16" s="77" t="str">
        <f t="shared" si="3"/>
        <v/>
      </c>
    </row>
    <row r="17" spans="1:31">
      <c r="A17" s="87">
        <v>10</v>
      </c>
      <c r="B17" s="87" t="str">
        <f>IF(ISBLANK(FIL!E15),"",CONCATENATE(FIL!C15," ",FIL!D15," ",FIL!E15))</f>
        <v/>
      </c>
      <c r="C17" s="94" t="s">
        <v>19</v>
      </c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93"/>
      <c r="AB17" s="91" t="str">
        <f t="shared" si="0"/>
        <v/>
      </c>
      <c r="AC17" s="77" t="str">
        <f t="shared" si="1"/>
        <v/>
      </c>
      <c r="AD17" s="77" t="str">
        <f t="shared" si="2"/>
        <v/>
      </c>
      <c r="AE17" s="77" t="str">
        <f t="shared" si="3"/>
        <v/>
      </c>
    </row>
    <row r="18" spans="1:31">
      <c r="A18" s="87">
        <v>11</v>
      </c>
      <c r="B18" s="87" t="str">
        <f>IF(ISBLANK(FIL!E16),"",CONCATENATE(FIL!C16," ",FIL!D16," ",FIL!E16))</f>
        <v/>
      </c>
      <c r="C18" s="94" t="s">
        <v>19</v>
      </c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93"/>
      <c r="AB18" s="91" t="str">
        <f t="shared" si="0"/>
        <v/>
      </c>
      <c r="AC18" s="77" t="str">
        <f t="shared" si="1"/>
        <v/>
      </c>
      <c r="AD18" s="77" t="str">
        <f t="shared" si="2"/>
        <v/>
      </c>
      <c r="AE18" s="77" t="str">
        <f t="shared" si="3"/>
        <v/>
      </c>
    </row>
    <row r="19" spans="1:31">
      <c r="A19" s="87">
        <v>12</v>
      </c>
      <c r="B19" s="87" t="str">
        <f>IF(ISBLANK(FIL!E17),"",CONCATENATE(FIL!C17," ",FIL!D17," ",FIL!E17))</f>
        <v/>
      </c>
      <c r="C19" s="94" t="s">
        <v>19</v>
      </c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93"/>
      <c r="AB19" s="91" t="str">
        <f t="shared" si="0"/>
        <v/>
      </c>
      <c r="AC19" s="77" t="str">
        <f t="shared" si="1"/>
        <v/>
      </c>
      <c r="AD19" s="77" t="str">
        <f t="shared" si="2"/>
        <v/>
      </c>
      <c r="AE19" s="77" t="str">
        <f t="shared" si="3"/>
        <v/>
      </c>
    </row>
    <row r="20" spans="1:31">
      <c r="A20" s="87">
        <v>13</v>
      </c>
      <c r="B20" s="87" t="str">
        <f>IF(ISBLANK(FIL!E18),"",CONCATENATE(FIL!C18," ",FIL!D18," ",FIL!E18))</f>
        <v/>
      </c>
      <c r="C20" s="94" t="s">
        <v>19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93"/>
      <c r="AB20" s="91" t="str">
        <f t="shared" si="0"/>
        <v/>
      </c>
      <c r="AC20" s="77" t="str">
        <f t="shared" si="1"/>
        <v/>
      </c>
      <c r="AD20" s="77" t="str">
        <f t="shared" si="2"/>
        <v/>
      </c>
      <c r="AE20" s="77" t="str">
        <f t="shared" si="3"/>
        <v/>
      </c>
    </row>
    <row r="21" spans="1:31">
      <c r="A21" s="87">
        <v>14</v>
      </c>
      <c r="B21" s="87" t="str">
        <f>IF(ISBLANK(FIL!E19),"",CONCATENATE(FIL!C19," ",FIL!D19," ",FIL!E19))</f>
        <v/>
      </c>
      <c r="C21" s="94" t="s">
        <v>19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93"/>
      <c r="AB21" s="91" t="str">
        <f t="shared" si="0"/>
        <v/>
      </c>
      <c r="AC21" s="77" t="str">
        <f t="shared" si="1"/>
        <v/>
      </c>
      <c r="AD21" s="77" t="str">
        <f t="shared" si="2"/>
        <v/>
      </c>
      <c r="AE21" s="77" t="str">
        <f t="shared" si="3"/>
        <v/>
      </c>
    </row>
    <row r="22" spans="1:31">
      <c r="A22" s="87">
        <v>15</v>
      </c>
      <c r="B22" s="87" t="str">
        <f>IF(ISBLANK(FIL!E20),"",CONCATENATE(FIL!C20," ",FIL!D20," ",FIL!E20))</f>
        <v/>
      </c>
      <c r="C22" s="94" t="s">
        <v>19</v>
      </c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93"/>
      <c r="AB22" s="91" t="str">
        <f t="shared" si="0"/>
        <v/>
      </c>
      <c r="AC22" s="77" t="str">
        <f t="shared" si="1"/>
        <v/>
      </c>
      <c r="AD22" s="77" t="str">
        <f t="shared" si="2"/>
        <v/>
      </c>
      <c r="AE22" s="77" t="str">
        <f t="shared" si="3"/>
        <v/>
      </c>
    </row>
    <row r="23" spans="1:31">
      <c r="A23" s="87">
        <v>16</v>
      </c>
      <c r="B23" s="87" t="str">
        <f>IF(ISBLANK(FIL!E21),"",CONCATENATE(FIL!C21," ",FIL!D21," ",FIL!E21))</f>
        <v/>
      </c>
      <c r="C23" s="94" t="s">
        <v>19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93"/>
      <c r="AB23" s="91" t="str">
        <f t="shared" si="0"/>
        <v/>
      </c>
      <c r="AC23" s="77" t="str">
        <f t="shared" si="1"/>
        <v/>
      </c>
      <c r="AD23" s="77" t="str">
        <f t="shared" si="2"/>
        <v/>
      </c>
      <c r="AE23" s="77" t="str">
        <f t="shared" si="3"/>
        <v/>
      </c>
    </row>
    <row r="24" spans="1:31">
      <c r="A24" s="87">
        <v>17</v>
      </c>
      <c r="B24" s="87" t="str">
        <f>IF(ISBLANK(FIL!E22),"",CONCATENATE(FIL!C22," ",FIL!D22," ",FIL!E22))</f>
        <v/>
      </c>
      <c r="C24" s="94" t="s">
        <v>19</v>
      </c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93"/>
      <c r="AB24" s="91" t="str">
        <f t="shared" si="0"/>
        <v/>
      </c>
      <c r="AC24" s="77" t="str">
        <f t="shared" si="1"/>
        <v/>
      </c>
      <c r="AD24" s="77" t="str">
        <f t="shared" si="2"/>
        <v/>
      </c>
      <c r="AE24" s="77" t="str">
        <f t="shared" si="3"/>
        <v/>
      </c>
    </row>
    <row r="25" spans="1:31">
      <c r="A25" s="87">
        <v>18</v>
      </c>
      <c r="B25" s="87" t="str">
        <f>IF(ISBLANK(FIL!E23),"",CONCATENATE(FIL!C23," ",FIL!D23," ",FIL!E23))</f>
        <v/>
      </c>
      <c r="C25" s="94" t="s">
        <v>19</v>
      </c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93"/>
      <c r="AB25" s="91" t="str">
        <f t="shared" si="0"/>
        <v/>
      </c>
      <c r="AC25" s="77" t="str">
        <f t="shared" si="1"/>
        <v/>
      </c>
      <c r="AD25" s="77" t="str">
        <f t="shared" si="2"/>
        <v/>
      </c>
      <c r="AE25" s="77" t="str">
        <f t="shared" si="3"/>
        <v/>
      </c>
    </row>
    <row r="26" spans="1:31">
      <c r="A26" s="87">
        <v>19</v>
      </c>
      <c r="B26" s="87" t="str">
        <f>IF(ISBLANK(FIL!E24),"",CONCATENATE(FIL!C24," ",FIL!D24," ",FIL!E24))</f>
        <v/>
      </c>
      <c r="C26" s="94" t="s">
        <v>19</v>
      </c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93"/>
      <c r="AB26" s="91" t="str">
        <f t="shared" si="0"/>
        <v/>
      </c>
      <c r="AC26" s="77" t="str">
        <f t="shared" si="1"/>
        <v/>
      </c>
      <c r="AD26" s="77" t="str">
        <f t="shared" si="2"/>
        <v/>
      </c>
      <c r="AE26" s="77" t="str">
        <f t="shared" si="3"/>
        <v/>
      </c>
    </row>
    <row r="27" spans="1:31">
      <c r="A27" s="87">
        <v>20</v>
      </c>
      <c r="B27" s="87" t="str">
        <f>IF(ISBLANK(FIL!E25),"",CONCATENATE(FIL!C25," ",FIL!D25," ",FIL!E25))</f>
        <v/>
      </c>
      <c r="C27" s="94" t="s">
        <v>19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93"/>
      <c r="AB27" s="91" t="str">
        <f t="shared" si="0"/>
        <v/>
      </c>
      <c r="AC27" s="77" t="str">
        <f t="shared" si="1"/>
        <v/>
      </c>
      <c r="AD27" s="77" t="str">
        <f t="shared" si="2"/>
        <v/>
      </c>
      <c r="AE27" s="77" t="str">
        <f t="shared" si="3"/>
        <v/>
      </c>
    </row>
    <row r="28" spans="1:31">
      <c r="A28" s="87">
        <v>21</v>
      </c>
      <c r="B28" s="87" t="str">
        <f>IF(ISBLANK(FIL!E26),"",CONCATENATE(FIL!C26," ",FIL!D26," ",FIL!E26))</f>
        <v/>
      </c>
      <c r="C28" s="94" t="s">
        <v>19</v>
      </c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93"/>
      <c r="AB28" s="91" t="str">
        <f t="shared" si="0"/>
        <v/>
      </c>
      <c r="AC28" s="77" t="str">
        <f t="shared" si="1"/>
        <v/>
      </c>
      <c r="AD28" s="77" t="str">
        <f t="shared" si="2"/>
        <v/>
      </c>
      <c r="AE28" s="77" t="str">
        <f t="shared" si="3"/>
        <v/>
      </c>
    </row>
    <row r="29" spans="1:31">
      <c r="A29" s="87">
        <v>22</v>
      </c>
      <c r="B29" s="87" t="str">
        <f>IF(ISBLANK(FIL!E27),"",CONCATENATE(FIL!C27," ",FIL!D27," ",FIL!E27))</f>
        <v/>
      </c>
      <c r="C29" s="94" t="s">
        <v>19</v>
      </c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93"/>
      <c r="AB29" s="91" t="str">
        <f t="shared" si="0"/>
        <v/>
      </c>
      <c r="AC29" s="77" t="str">
        <f t="shared" si="1"/>
        <v/>
      </c>
      <c r="AD29" s="77" t="str">
        <f t="shared" si="2"/>
        <v/>
      </c>
      <c r="AE29" s="77" t="str">
        <f t="shared" si="3"/>
        <v/>
      </c>
    </row>
    <row r="30" spans="1:31">
      <c r="A30" s="87">
        <v>23</v>
      </c>
      <c r="B30" s="87" t="str">
        <f>IF(ISBLANK(FIL!E28),"",CONCATENATE(FIL!C28," ",FIL!D28," ",FIL!E28))</f>
        <v/>
      </c>
      <c r="C30" s="94" t="s">
        <v>19</v>
      </c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93"/>
      <c r="AB30" s="91" t="str">
        <f t="shared" si="0"/>
        <v/>
      </c>
      <c r="AC30" s="77" t="str">
        <f t="shared" si="1"/>
        <v/>
      </c>
      <c r="AD30" s="77" t="str">
        <f t="shared" si="2"/>
        <v/>
      </c>
      <c r="AE30" s="77" t="str">
        <f t="shared" si="3"/>
        <v/>
      </c>
    </row>
    <row r="31" spans="1:31">
      <c r="A31" s="87">
        <v>24</v>
      </c>
      <c r="B31" s="87" t="str">
        <f>IF(ISBLANK(FIL!E29),"",CONCATENATE(FIL!C29," ",FIL!D29," ",FIL!E29))</f>
        <v/>
      </c>
      <c r="C31" s="94" t="s">
        <v>19</v>
      </c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93"/>
      <c r="AB31" s="91" t="str">
        <f t="shared" si="0"/>
        <v/>
      </c>
      <c r="AC31" s="77" t="str">
        <f t="shared" si="1"/>
        <v/>
      </c>
      <c r="AD31" s="77" t="str">
        <f t="shared" si="2"/>
        <v/>
      </c>
      <c r="AE31" s="77" t="str">
        <f t="shared" si="3"/>
        <v/>
      </c>
    </row>
    <row r="32" spans="1:31">
      <c r="A32" s="87">
        <v>25</v>
      </c>
      <c r="B32" s="87" t="str">
        <f>IF(ISBLANK(FIL!E30),"",CONCATENATE(FIL!C30," ",FIL!D30," ",FIL!E30))</f>
        <v/>
      </c>
      <c r="C32" s="94" t="s">
        <v>19</v>
      </c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93"/>
      <c r="AB32" s="91" t="str">
        <f t="shared" si="0"/>
        <v/>
      </c>
      <c r="AC32" s="77" t="str">
        <f t="shared" si="1"/>
        <v/>
      </c>
      <c r="AD32" s="77" t="str">
        <f t="shared" si="2"/>
        <v/>
      </c>
      <c r="AE32" s="77" t="str">
        <f t="shared" si="3"/>
        <v/>
      </c>
    </row>
    <row r="33" spans="1:31">
      <c r="A33" s="87">
        <v>26</v>
      </c>
      <c r="B33" s="87" t="str">
        <f>IF(ISBLANK(FIL!E31),"",CONCATENATE(FIL!C31," ",FIL!D31," ",FIL!E31))</f>
        <v/>
      </c>
      <c r="C33" s="94" t="s">
        <v>19</v>
      </c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93"/>
      <c r="AB33" s="91" t="str">
        <f t="shared" si="0"/>
        <v/>
      </c>
      <c r="AC33" s="77" t="str">
        <f t="shared" si="1"/>
        <v/>
      </c>
      <c r="AD33" s="77" t="str">
        <f t="shared" si="2"/>
        <v/>
      </c>
      <c r="AE33" s="77" t="str">
        <f t="shared" si="3"/>
        <v/>
      </c>
    </row>
    <row r="34" spans="1:31">
      <c r="A34" s="87">
        <v>27</v>
      </c>
      <c r="B34" s="87" t="str">
        <f>IF(ISBLANK(FIL!E32),"",CONCATENATE(FIL!C32," ",FIL!D32," ",FIL!E32))</f>
        <v/>
      </c>
      <c r="C34" s="94" t="s">
        <v>19</v>
      </c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93"/>
      <c r="AB34" s="91" t="str">
        <f t="shared" si="0"/>
        <v/>
      </c>
      <c r="AC34" s="77" t="str">
        <f t="shared" si="1"/>
        <v/>
      </c>
      <c r="AD34" s="77" t="str">
        <f t="shared" si="2"/>
        <v/>
      </c>
      <c r="AE34" s="77" t="str">
        <f t="shared" si="3"/>
        <v/>
      </c>
    </row>
    <row r="35" spans="1:31">
      <c r="A35" s="87">
        <v>28</v>
      </c>
      <c r="B35" s="87" t="str">
        <f>IF(ISBLANK(FIL!E33),"",CONCATENATE(FIL!C33," ",FIL!D33," ",FIL!E33))</f>
        <v/>
      </c>
      <c r="C35" s="94" t="s">
        <v>19</v>
      </c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93"/>
      <c r="AB35" s="91" t="str">
        <f t="shared" si="0"/>
        <v/>
      </c>
      <c r="AC35" s="77" t="str">
        <f t="shared" si="1"/>
        <v/>
      </c>
      <c r="AD35" s="77" t="str">
        <f t="shared" si="2"/>
        <v/>
      </c>
      <c r="AE35" s="77" t="str">
        <f t="shared" si="3"/>
        <v/>
      </c>
    </row>
    <row r="36" spans="1:31">
      <c r="A36" s="87">
        <v>29</v>
      </c>
      <c r="B36" s="87" t="str">
        <f>IF(ISBLANK(FIL!E34),"",CONCATENATE(FIL!C34," ",FIL!D34," ",FIL!E34))</f>
        <v/>
      </c>
      <c r="C36" s="94" t="s">
        <v>19</v>
      </c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93"/>
      <c r="AB36" s="91" t="str">
        <f t="shared" si="0"/>
        <v/>
      </c>
      <c r="AC36" s="77" t="str">
        <f t="shared" si="1"/>
        <v/>
      </c>
      <c r="AD36" s="77" t="str">
        <f t="shared" si="2"/>
        <v/>
      </c>
      <c r="AE36" s="77" t="str">
        <f t="shared" si="3"/>
        <v/>
      </c>
    </row>
    <row r="37" spans="1:31">
      <c r="A37" s="87">
        <v>30</v>
      </c>
      <c r="B37" s="87" t="str">
        <f>IF(ISBLANK(FIL!E35),"",CONCATENATE(FIL!C35," ",FIL!D35," ",FIL!E35))</f>
        <v/>
      </c>
      <c r="C37" s="94" t="s">
        <v>19</v>
      </c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93"/>
      <c r="AB37" s="91" t="str">
        <f t="shared" si="0"/>
        <v/>
      </c>
      <c r="AC37" s="77" t="str">
        <f t="shared" si="1"/>
        <v/>
      </c>
      <c r="AD37" s="77" t="str">
        <f t="shared" si="2"/>
        <v/>
      </c>
      <c r="AE37" s="77" t="str">
        <f t="shared" si="3"/>
        <v/>
      </c>
    </row>
    <row r="38" spans="1:31">
      <c r="A38" s="87">
        <v>31</v>
      </c>
      <c r="B38" s="87" t="str">
        <f>IF(ISBLANK(FIL!E36),"",CONCATENATE(FIL!C36," ",FIL!D36," ",FIL!E36))</f>
        <v/>
      </c>
      <c r="C38" s="94" t="s">
        <v>19</v>
      </c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93"/>
      <c r="AB38" s="91" t="str">
        <f t="shared" si="0"/>
        <v/>
      </c>
      <c r="AC38" s="77" t="str">
        <f t="shared" si="1"/>
        <v/>
      </c>
      <c r="AD38" s="77" t="str">
        <f t="shared" si="2"/>
        <v/>
      </c>
      <c r="AE38" s="77" t="str">
        <f t="shared" si="3"/>
        <v/>
      </c>
    </row>
    <row r="39" spans="1:31">
      <c r="A39" s="87">
        <v>32</v>
      </c>
      <c r="B39" s="87" t="str">
        <f>IF(ISBLANK(FIL!E37),"",CONCATENATE(FIL!C37," ",FIL!D37," ",FIL!E37))</f>
        <v/>
      </c>
      <c r="C39" s="94" t="s">
        <v>19</v>
      </c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93"/>
      <c r="AB39" s="91" t="str">
        <f t="shared" si="0"/>
        <v/>
      </c>
      <c r="AC39" s="77" t="str">
        <f t="shared" si="1"/>
        <v/>
      </c>
      <c r="AD39" s="77" t="str">
        <f t="shared" si="2"/>
        <v/>
      </c>
      <c r="AE39" s="77" t="str">
        <f t="shared" si="3"/>
        <v/>
      </c>
    </row>
    <row r="40" spans="1:31">
      <c r="A40" s="87">
        <v>33</v>
      </c>
      <c r="B40" s="87" t="str">
        <f>IF(ISBLANK(FIL!E38),"",CONCATENATE(FIL!C38," ",FIL!D38," ",FIL!E38))</f>
        <v/>
      </c>
      <c r="C40" s="94" t="s">
        <v>19</v>
      </c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93"/>
      <c r="AB40" s="91" t="str">
        <f t="shared" si="0"/>
        <v/>
      </c>
      <c r="AC40" s="77" t="str">
        <f t="shared" si="1"/>
        <v/>
      </c>
      <c r="AD40" s="77" t="str">
        <f t="shared" si="2"/>
        <v/>
      </c>
      <c r="AE40" s="77" t="str">
        <f t="shared" si="3"/>
        <v/>
      </c>
    </row>
    <row r="41" spans="1:31">
      <c r="A41" s="87">
        <v>34</v>
      </c>
      <c r="B41" s="87" t="str">
        <f>IF(ISBLANK(FIL!E39),"",CONCATENATE(FIL!C39," ",FIL!D39," ",FIL!E39))</f>
        <v/>
      </c>
      <c r="C41" s="94" t="s">
        <v>19</v>
      </c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93"/>
      <c r="AB41" s="91" t="str">
        <f t="shared" si="0"/>
        <v/>
      </c>
      <c r="AC41" s="77" t="str">
        <f t="shared" si="1"/>
        <v/>
      </c>
      <c r="AD41" s="77" t="str">
        <f t="shared" si="2"/>
        <v/>
      </c>
      <c r="AE41" s="77" t="str">
        <f t="shared" si="3"/>
        <v/>
      </c>
    </row>
    <row r="42" spans="1:31">
      <c r="A42" s="87">
        <v>35</v>
      </c>
      <c r="B42" s="87" t="str">
        <f>IF(ISBLANK(FIL!E40),"",CONCATENATE(FIL!C40," ",FIL!D40," ",FIL!E40))</f>
        <v/>
      </c>
      <c r="C42" s="94" t="s">
        <v>19</v>
      </c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93"/>
      <c r="AB42" s="91" t="str">
        <f t="shared" si="0"/>
        <v/>
      </c>
      <c r="AC42" s="77" t="str">
        <f t="shared" si="1"/>
        <v/>
      </c>
      <c r="AD42" s="77" t="str">
        <f t="shared" si="2"/>
        <v/>
      </c>
      <c r="AE42" s="77" t="str">
        <f t="shared" si="3"/>
        <v/>
      </c>
    </row>
    <row r="43" spans="1:31">
      <c r="A43" s="87">
        <v>36</v>
      </c>
      <c r="B43" s="87" t="str">
        <f>IF(ISBLANK(FIL!E41),"",CONCATENATE(FIL!C41," ",FIL!D41," ",FIL!E41))</f>
        <v/>
      </c>
      <c r="C43" s="94" t="s">
        <v>19</v>
      </c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93"/>
      <c r="AB43" s="91" t="str">
        <f t="shared" si="0"/>
        <v/>
      </c>
      <c r="AC43" s="77" t="str">
        <f t="shared" si="1"/>
        <v/>
      </c>
      <c r="AD43" s="77" t="str">
        <f t="shared" si="2"/>
        <v/>
      </c>
      <c r="AE43" s="77" t="str">
        <f t="shared" si="3"/>
        <v/>
      </c>
    </row>
    <row r="44" spans="1:31">
      <c r="A44" s="87">
        <v>37</v>
      </c>
      <c r="B44" s="87" t="str">
        <f>IF(ISBLANK(FIL!E42),"",CONCATENATE(FIL!C42," ",FIL!D42," ",FIL!E42))</f>
        <v/>
      </c>
      <c r="C44" s="94" t="s">
        <v>19</v>
      </c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93"/>
      <c r="AB44" s="91" t="str">
        <f t="shared" si="0"/>
        <v/>
      </c>
      <c r="AC44" s="77" t="str">
        <f t="shared" si="1"/>
        <v/>
      </c>
      <c r="AD44" s="77" t="str">
        <f t="shared" si="2"/>
        <v/>
      </c>
      <c r="AE44" s="77" t="str">
        <f t="shared" si="3"/>
        <v/>
      </c>
    </row>
    <row r="45" spans="1:31">
      <c r="A45" s="87">
        <v>38</v>
      </c>
      <c r="B45" s="87" t="str">
        <f>IF(ISBLANK(FIL!E43),"",CONCATENATE(FIL!C43," ",FIL!D43," ",FIL!E43))</f>
        <v/>
      </c>
      <c r="C45" s="94" t="s">
        <v>19</v>
      </c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93"/>
      <c r="AB45" s="91" t="str">
        <f t="shared" si="0"/>
        <v/>
      </c>
      <c r="AC45" s="77" t="str">
        <f t="shared" si="1"/>
        <v/>
      </c>
      <c r="AD45" s="77" t="str">
        <f t="shared" si="2"/>
        <v/>
      </c>
      <c r="AE45" s="77" t="str">
        <f t="shared" si="3"/>
        <v/>
      </c>
    </row>
    <row r="46" spans="1:31">
      <c r="A46" s="87">
        <v>39</v>
      </c>
      <c r="B46" s="87" t="str">
        <f>IF(ISBLANK(FIL!E44),"",CONCATENATE(FIL!C44," ",FIL!D44," ",FIL!E44))</f>
        <v/>
      </c>
      <c r="C46" s="94" t="s">
        <v>19</v>
      </c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93"/>
      <c r="AB46" s="91" t="str">
        <f t="shared" si="0"/>
        <v/>
      </c>
      <c r="AC46" s="77" t="str">
        <f t="shared" si="1"/>
        <v/>
      </c>
      <c r="AD46" s="77" t="str">
        <f t="shared" si="2"/>
        <v/>
      </c>
      <c r="AE46" s="77" t="str">
        <f t="shared" si="3"/>
        <v/>
      </c>
    </row>
    <row r="47" spans="1:31">
      <c r="A47" s="87">
        <v>40</v>
      </c>
      <c r="B47" s="87" t="str">
        <f>IF(ISBLANK(FIL!E45),"",CONCATENATE(FIL!C45," ",FIL!D45," ",FIL!E45))</f>
        <v/>
      </c>
      <c r="C47" s="94" t="s">
        <v>19</v>
      </c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93"/>
      <c r="AB47" s="91" t="str">
        <f t="shared" si="0"/>
        <v/>
      </c>
      <c r="AC47" s="77" t="str">
        <f t="shared" si="1"/>
        <v/>
      </c>
      <c r="AD47" s="77" t="str">
        <f t="shared" si="2"/>
        <v/>
      </c>
      <c r="AE47" s="77" t="str">
        <f t="shared" si="3"/>
        <v/>
      </c>
    </row>
    <row r="48" spans="1:31">
      <c r="A48" s="87">
        <v>41</v>
      </c>
      <c r="B48" s="87" t="str">
        <f>IF(ISBLANK(FIL!E46),"",CONCATENATE(FIL!C46," ",FIL!D46," ",FIL!E46))</f>
        <v/>
      </c>
      <c r="C48" s="94" t="s">
        <v>19</v>
      </c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93"/>
      <c r="AB48" s="91" t="str">
        <f t="shared" si="0"/>
        <v/>
      </c>
      <c r="AC48" s="77" t="str">
        <f t="shared" si="1"/>
        <v/>
      </c>
      <c r="AD48" s="77" t="str">
        <f t="shared" si="2"/>
        <v/>
      </c>
      <c r="AE48" s="77" t="str">
        <f t="shared" si="3"/>
        <v/>
      </c>
    </row>
    <row r="49" spans="1:31">
      <c r="A49" s="87">
        <v>42</v>
      </c>
      <c r="B49" s="87" t="str">
        <f>IF(ISBLANK(FIL!E47),"",CONCATENATE(FIL!C47," ",FIL!D47," ",FIL!E47))</f>
        <v/>
      </c>
      <c r="C49" s="94" t="s">
        <v>19</v>
      </c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93"/>
      <c r="AB49" s="91" t="str">
        <f t="shared" si="0"/>
        <v/>
      </c>
      <c r="AC49" s="77" t="str">
        <f t="shared" si="1"/>
        <v/>
      </c>
      <c r="AD49" s="77" t="str">
        <f t="shared" si="2"/>
        <v/>
      </c>
      <c r="AE49" s="77" t="str">
        <f t="shared" si="3"/>
        <v/>
      </c>
    </row>
    <row r="50" spans="1:31">
      <c r="A50" s="87">
        <v>43</v>
      </c>
      <c r="B50" s="87" t="str">
        <f>IF(ISBLANK(FIL!E48),"",CONCATENATE(FIL!C48," ",FIL!D48," ",FIL!E48))</f>
        <v/>
      </c>
      <c r="C50" s="94" t="s">
        <v>19</v>
      </c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93"/>
      <c r="AB50" s="91" t="str">
        <f t="shared" si="0"/>
        <v/>
      </c>
      <c r="AC50" s="77" t="str">
        <f t="shared" si="1"/>
        <v/>
      </c>
      <c r="AD50" s="77" t="str">
        <f t="shared" si="2"/>
        <v/>
      </c>
      <c r="AE50" s="77" t="str">
        <f t="shared" si="3"/>
        <v/>
      </c>
    </row>
    <row r="51" spans="1:31">
      <c r="A51" s="87">
        <v>44</v>
      </c>
      <c r="B51" s="87" t="str">
        <f>IF(ISBLANK(FIL!E49),"",CONCATENATE(FIL!C49," ",FIL!D49," ",FIL!E49))</f>
        <v/>
      </c>
      <c r="C51" s="94" t="s">
        <v>19</v>
      </c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93"/>
      <c r="AB51" s="91" t="str">
        <f t="shared" si="0"/>
        <v/>
      </c>
      <c r="AC51" s="77" t="str">
        <f t="shared" si="1"/>
        <v/>
      </c>
      <c r="AD51" s="77" t="str">
        <f t="shared" si="2"/>
        <v/>
      </c>
      <c r="AE51" s="77" t="str">
        <f t="shared" si="3"/>
        <v/>
      </c>
    </row>
    <row r="52" spans="1:31">
      <c r="A52" s="87">
        <v>45</v>
      </c>
      <c r="B52" s="87" t="str">
        <f>IF(ISBLANK(FIL!E50),"",CONCATENATE(FIL!C50," ",FIL!D50," ",FIL!E50))</f>
        <v/>
      </c>
      <c r="C52" s="94" t="s">
        <v>19</v>
      </c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93"/>
      <c r="AB52" s="91" t="str">
        <f t="shared" si="0"/>
        <v/>
      </c>
      <c r="AC52" s="77" t="str">
        <f t="shared" si="1"/>
        <v/>
      </c>
      <c r="AD52" s="77" t="str">
        <f t="shared" si="2"/>
        <v/>
      </c>
      <c r="AE52" s="77" t="str">
        <f t="shared" si="3"/>
        <v/>
      </c>
    </row>
    <row r="53" spans="1:31">
      <c r="A53" s="87">
        <v>46</v>
      </c>
      <c r="B53" s="87" t="str">
        <f>IF(ISBLANK(FIL!E51),"",CONCATENATE(FIL!C51," ",FIL!D51," ",FIL!E51))</f>
        <v/>
      </c>
      <c r="C53" s="94" t="s">
        <v>19</v>
      </c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93"/>
      <c r="AB53" s="91" t="str">
        <f t="shared" si="0"/>
        <v/>
      </c>
      <c r="AC53" s="77" t="str">
        <f t="shared" si="1"/>
        <v/>
      </c>
      <c r="AD53" s="77" t="str">
        <f t="shared" si="2"/>
        <v/>
      </c>
      <c r="AE53" s="77" t="str">
        <f t="shared" si="3"/>
        <v/>
      </c>
    </row>
    <row r="54" spans="1:31">
      <c r="A54" s="87">
        <v>47</v>
      </c>
      <c r="B54" s="87" t="str">
        <f>IF(ISBLANK(FIL!E52),"",CONCATENATE(FIL!C52," ",FIL!D52," ",FIL!E52))</f>
        <v/>
      </c>
      <c r="C54" s="94" t="s">
        <v>19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93"/>
      <c r="AB54" s="91" t="str">
        <f t="shared" si="0"/>
        <v/>
      </c>
      <c r="AC54" s="77" t="str">
        <f t="shared" si="1"/>
        <v/>
      </c>
      <c r="AD54" s="77" t="str">
        <f t="shared" si="2"/>
        <v/>
      </c>
      <c r="AE54" s="77" t="str">
        <f t="shared" si="3"/>
        <v/>
      </c>
    </row>
    <row r="55" spans="1:31">
      <c r="A55" s="87">
        <v>48</v>
      </c>
      <c r="B55" s="87" t="str">
        <f>IF(ISBLANK(FIL!E53),"",CONCATENATE(FIL!C53," ",FIL!D53," ",FIL!E53))</f>
        <v/>
      </c>
      <c r="C55" s="94" t="s">
        <v>19</v>
      </c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93"/>
      <c r="AB55" s="91" t="str">
        <f t="shared" si="0"/>
        <v/>
      </c>
      <c r="AC55" s="77" t="str">
        <f t="shared" si="1"/>
        <v/>
      </c>
      <c r="AD55" s="77" t="str">
        <f t="shared" si="2"/>
        <v/>
      </c>
      <c r="AE55" s="77" t="str">
        <f t="shared" si="3"/>
        <v/>
      </c>
    </row>
    <row r="56" spans="1:31">
      <c r="A56" s="87">
        <v>49</v>
      </c>
      <c r="B56" s="95" t="str">
        <f>IF(ISBLANK(FIL!E54),"",CONCATENATE(FIL!C54," ",FIL!D54," ",FIL!E54))</f>
        <v/>
      </c>
      <c r="C56" s="92" t="s">
        <v>19</v>
      </c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93"/>
      <c r="AB56" s="91" t="str">
        <f t="shared" si="0"/>
        <v/>
      </c>
      <c r="AC56" s="77" t="str">
        <f t="shared" si="1"/>
        <v/>
      </c>
      <c r="AD56" s="77" t="str">
        <f t="shared" si="2"/>
        <v/>
      </c>
      <c r="AE56" s="77" t="str">
        <f t="shared" si="3"/>
        <v/>
      </c>
    </row>
    <row r="57" spans="1:31">
      <c r="A57" s="87">
        <v>50</v>
      </c>
      <c r="B57" s="95" t="str">
        <f>IF(ISBLANK(FIL!E55),"",CONCATENATE(FIL!C55," ",FIL!D55," ",FIL!E55))</f>
        <v/>
      </c>
      <c r="C57" s="92" t="s">
        <v>19</v>
      </c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93"/>
      <c r="AB57" s="91" t="str">
        <f t="shared" si="0"/>
        <v/>
      </c>
      <c r="AC57" s="77" t="str">
        <f t="shared" si="1"/>
        <v/>
      </c>
      <c r="AD57" s="77" t="str">
        <f t="shared" si="2"/>
        <v/>
      </c>
      <c r="AE57" s="77" t="str">
        <f t="shared" si="3"/>
        <v/>
      </c>
    </row>
    <row r="58" spans="1:31">
      <c r="A58" s="74"/>
      <c r="B58" s="96" t="s">
        <v>84</v>
      </c>
      <c r="C58" s="438">
        <f>COUNTA(FIL!E6:E55)</f>
        <v>2</v>
      </c>
      <c r="D58" s="438"/>
      <c r="E58" s="438"/>
      <c r="F58" s="439"/>
      <c r="G58" s="439"/>
      <c r="H58" s="439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  <c r="Z58" s="439"/>
      <c r="AA58" s="440"/>
      <c r="AB58" s="97" t="str">
        <f>IF(SUM(AB8:AB57)=0,"",SUM(AB8:AB57))</f>
        <v/>
      </c>
      <c r="AC58" s="97" t="str">
        <f>IF(SUM(AC8:AC57)=0,"",SUM(AC8:AC57))</f>
        <v/>
      </c>
      <c r="AD58" s="97" t="str">
        <f>IF(SUM(AD8:AD57)=0,"",SUM(AD8:AD57))</f>
        <v/>
      </c>
      <c r="AE58" s="97" t="str">
        <f>IF(SUM(AE8:AE57)=0,"",SUM(AE8:AE57))</f>
        <v/>
      </c>
    </row>
    <row r="59" spans="1:31">
      <c r="A59" s="74"/>
      <c r="B59" s="96" t="s">
        <v>85</v>
      </c>
      <c r="C59" s="441">
        <f>COUNTA(C7:AA7)</f>
        <v>0</v>
      </c>
      <c r="D59" s="441"/>
      <c r="E59" s="441"/>
      <c r="F59" s="442"/>
      <c r="G59" s="442"/>
      <c r="H59" s="442"/>
      <c r="I59" s="442"/>
      <c r="J59" s="442"/>
      <c r="K59" s="442"/>
      <c r="L59" s="442"/>
      <c r="M59" s="442"/>
      <c r="N59" s="442"/>
      <c r="O59" s="442"/>
      <c r="P59" s="442"/>
      <c r="Q59" s="442"/>
      <c r="R59" s="442"/>
      <c r="S59" s="442"/>
      <c r="T59" s="442"/>
      <c r="U59" s="442"/>
      <c r="V59" s="442"/>
      <c r="W59" s="442"/>
      <c r="X59" s="442"/>
      <c r="Y59" s="442"/>
      <c r="Z59" s="442"/>
      <c r="AA59" s="443"/>
      <c r="AB59" s="98" t="str">
        <f>IF(ISNUMBER(AB58),AB58/SUM(AB58:AE58),"")</f>
        <v/>
      </c>
      <c r="AC59" s="98" t="str">
        <f>IF(ISNUMBER(AC58),AC58/SUM(AB58:AE58),"")</f>
        <v/>
      </c>
      <c r="AD59" s="98" t="str">
        <f>IF(ISNUMBER(AD58),AD58/SUM(AB58:AE58),"")</f>
        <v/>
      </c>
      <c r="AE59" s="98" t="str">
        <f>IF(ISNUMBER(AE58),AE58/SUM(AB58:AE58),"")</f>
        <v/>
      </c>
    </row>
    <row r="60" spans="1:3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</row>
  </sheetData>
  <mergeCells count="24">
    <mergeCell ref="C58:E58"/>
    <mergeCell ref="F58:AA58"/>
    <mergeCell ref="C59:E59"/>
    <mergeCell ref="F59:AA59"/>
    <mergeCell ref="AD4:AD7"/>
    <mergeCell ref="C5:AA5"/>
    <mergeCell ref="AE4:AE7"/>
    <mergeCell ref="A5:A7"/>
    <mergeCell ref="B5:B7"/>
    <mergeCell ref="A4:B4"/>
    <mergeCell ref="C4:R4"/>
    <mergeCell ref="S4:W4"/>
    <mergeCell ref="X4:AA4"/>
    <mergeCell ref="AB4:AB7"/>
    <mergeCell ref="AC4:AC7"/>
    <mergeCell ref="A3:B3"/>
    <mergeCell ref="C3:R3"/>
    <mergeCell ref="S3:W3"/>
    <mergeCell ref="X3:AE3"/>
    <mergeCell ref="A1:AE1"/>
    <mergeCell ref="A2:B2"/>
    <mergeCell ref="C2:R2"/>
    <mergeCell ref="S2:W2"/>
    <mergeCell ref="X2:AE2"/>
  </mergeCells>
  <pageMargins left="0.70866141732283472" right="0" top="0.55118110236220474" bottom="0.55118110236220474" header="0.31496062992125984" footer="0.31496062992125984"/>
  <pageSetup scale="85" fitToWidth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-0.249977111117893"/>
  </sheetPr>
  <dimension ref="A1:AM65"/>
  <sheetViews>
    <sheetView zoomScale="90" zoomScaleNormal="90" workbookViewId="0">
      <selection activeCell="G9" sqref="G9:I55"/>
    </sheetView>
  </sheetViews>
  <sheetFormatPr baseColWidth="10" defaultColWidth="5.296875" defaultRowHeight="13.8"/>
  <cols>
    <col min="1" max="1" width="4.19921875" style="41" customWidth="1"/>
    <col min="2" max="2" width="5.296875" style="41"/>
    <col min="3" max="3" width="7.69921875" style="41" customWidth="1"/>
    <col min="4" max="4" width="4.59765625" style="41" customWidth="1"/>
    <col min="5" max="5" width="7.69921875" style="41" customWidth="1"/>
    <col min="6" max="6" width="5.19921875" style="41" customWidth="1"/>
    <col min="7" max="9" width="3.5" style="41" customWidth="1"/>
    <col min="10" max="10" width="4.8984375" style="41" customWidth="1"/>
    <col min="11" max="20" width="4.09765625" style="41" customWidth="1"/>
    <col min="21" max="21" width="4.09765625" style="57" customWidth="1"/>
    <col min="22" max="22" width="4.8984375" style="41" customWidth="1"/>
    <col min="23" max="35" width="4.09765625" style="41" customWidth="1"/>
    <col min="36" max="37" width="4.8984375" style="41" customWidth="1"/>
    <col min="38" max="38" width="4.19921875" style="41" customWidth="1"/>
    <col min="39" max="16384" width="5.296875" style="41"/>
  </cols>
  <sheetData>
    <row r="1" spans="1:39" ht="24.75" customHeight="1">
      <c r="A1" s="192"/>
      <c r="B1" s="191"/>
      <c r="C1" s="191"/>
      <c r="D1" s="191"/>
      <c r="E1" s="192"/>
      <c r="F1" s="353"/>
      <c r="G1" s="354" t="s">
        <v>239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 t="s">
        <v>142</v>
      </c>
      <c r="U1" s="100"/>
      <c r="V1" s="99"/>
      <c r="W1" s="99"/>
      <c r="X1" s="99"/>
      <c r="Y1" s="99"/>
      <c r="Z1" s="99"/>
      <c r="AA1" s="99" t="str">
        <f>Carátula!D14</f>
        <v>SIMON BOLIVAR</v>
      </c>
      <c r="AB1" s="99"/>
      <c r="AC1" s="99"/>
      <c r="AD1" s="99"/>
      <c r="AE1" s="99"/>
      <c r="AF1" s="99"/>
      <c r="AG1" s="99"/>
      <c r="AH1" s="99"/>
      <c r="AI1" s="99"/>
      <c r="AJ1" s="187" t="s">
        <v>125</v>
      </c>
      <c r="AL1" s="99"/>
      <c r="AM1" s="188"/>
    </row>
    <row r="2" spans="1:39" ht="15" customHeight="1">
      <c r="A2" s="534" t="s">
        <v>128</v>
      </c>
      <c r="B2" s="535"/>
      <c r="C2" s="547" t="str">
        <f>CONCATENATE(Carátula!P20," ",Carátula!S20)</f>
        <v>SEXTO "A"</v>
      </c>
      <c r="D2" s="548"/>
      <c r="E2" s="548"/>
      <c r="F2" s="549"/>
      <c r="G2" s="515" t="s">
        <v>113</v>
      </c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  <c r="AD2" s="515"/>
      <c r="AE2" s="515"/>
      <c r="AF2" s="515"/>
      <c r="AG2" s="515"/>
      <c r="AH2" s="515"/>
      <c r="AI2" s="515"/>
      <c r="AJ2" s="515"/>
      <c r="AK2" s="515"/>
      <c r="AL2" s="189" t="s">
        <v>127</v>
      </c>
      <c r="AM2" s="516" t="s">
        <v>87</v>
      </c>
    </row>
    <row r="3" spans="1:39" ht="15.75" customHeight="1" thickBot="1">
      <c r="A3" s="550" t="s">
        <v>77</v>
      </c>
      <c r="B3" s="550"/>
      <c r="C3" s="551">
        <f>Carátula!F8</f>
        <v>2026</v>
      </c>
      <c r="D3" s="552"/>
      <c r="E3" s="552"/>
      <c r="F3" s="553"/>
      <c r="G3" s="528" t="s">
        <v>245</v>
      </c>
      <c r="H3" s="529"/>
      <c r="I3" s="529"/>
      <c r="J3" s="530"/>
      <c r="K3" s="519" t="s">
        <v>120</v>
      </c>
      <c r="L3" s="519"/>
      <c r="M3" s="519"/>
      <c r="N3" s="519"/>
      <c r="O3" s="519"/>
      <c r="P3" s="519"/>
      <c r="Q3" s="519"/>
      <c r="R3" s="519"/>
      <c r="S3" s="519"/>
      <c r="T3" s="519"/>
      <c r="U3" s="519"/>
      <c r="V3" s="520"/>
      <c r="W3" s="521" t="s">
        <v>121</v>
      </c>
      <c r="X3" s="521"/>
      <c r="Y3" s="521"/>
      <c r="Z3" s="521"/>
      <c r="AA3" s="521"/>
      <c r="AB3" s="521"/>
      <c r="AC3" s="521"/>
      <c r="AD3" s="521"/>
      <c r="AE3" s="521"/>
      <c r="AF3" s="521"/>
      <c r="AG3" s="521"/>
      <c r="AH3" s="521"/>
      <c r="AI3" s="521"/>
      <c r="AJ3" s="521"/>
      <c r="AK3" s="522" t="s">
        <v>134</v>
      </c>
      <c r="AL3" s="190">
        <v>5</v>
      </c>
      <c r="AM3" s="517"/>
    </row>
    <row r="4" spans="1:39" ht="24.6" customHeight="1">
      <c r="A4" s="554" t="s">
        <v>76</v>
      </c>
      <c r="B4" s="554"/>
      <c r="C4" s="555" t="str">
        <f>Carátula!D26</f>
        <v>MATEMÁTICAS</v>
      </c>
      <c r="D4" s="556"/>
      <c r="E4" s="556"/>
      <c r="F4" s="557"/>
      <c r="G4" s="501"/>
      <c r="H4" s="501"/>
      <c r="I4" s="501"/>
      <c r="J4" s="511" t="s">
        <v>122</v>
      </c>
      <c r="K4" s="524"/>
      <c r="L4" s="524"/>
      <c r="M4" s="524"/>
      <c r="N4" s="524"/>
      <c r="O4" s="514"/>
      <c r="P4" s="514"/>
      <c r="Q4" s="514"/>
      <c r="R4" s="514"/>
      <c r="S4" s="514"/>
      <c r="T4" s="514"/>
      <c r="U4" s="514"/>
      <c r="V4" s="505" t="s">
        <v>124</v>
      </c>
      <c r="W4" s="501"/>
      <c r="X4" s="501"/>
      <c r="Y4" s="501"/>
      <c r="Z4" s="501"/>
      <c r="AA4" s="508"/>
      <c r="AB4" s="501"/>
      <c r="AC4" s="501"/>
      <c r="AD4" s="501"/>
      <c r="AE4" s="501"/>
      <c r="AF4" s="501"/>
      <c r="AG4" s="501"/>
      <c r="AH4" s="501"/>
      <c r="AI4" s="501"/>
      <c r="AJ4" s="525" t="s">
        <v>123</v>
      </c>
      <c r="AK4" s="522"/>
      <c r="AL4" s="502" t="s">
        <v>126</v>
      </c>
      <c r="AM4" s="517"/>
    </row>
    <row r="5" spans="1:39" ht="24.6" customHeight="1">
      <c r="A5" s="554" t="s">
        <v>69</v>
      </c>
      <c r="B5" s="554"/>
      <c r="C5" s="531" t="str">
        <f>Carátula!D23</f>
        <v>JOSE CUELLAR SANCHEZ</v>
      </c>
      <c r="D5" s="532"/>
      <c r="E5" s="532"/>
      <c r="F5" s="533"/>
      <c r="G5" s="501"/>
      <c r="H5" s="501"/>
      <c r="I5" s="501"/>
      <c r="J5" s="512"/>
      <c r="K5" s="524"/>
      <c r="L5" s="524"/>
      <c r="M5" s="524"/>
      <c r="N5" s="524"/>
      <c r="O5" s="514"/>
      <c r="P5" s="514"/>
      <c r="Q5" s="514"/>
      <c r="R5" s="514"/>
      <c r="S5" s="514"/>
      <c r="T5" s="514"/>
      <c r="U5" s="514"/>
      <c r="V5" s="506"/>
      <c r="W5" s="501"/>
      <c r="X5" s="501"/>
      <c r="Y5" s="501"/>
      <c r="Z5" s="501"/>
      <c r="AA5" s="509"/>
      <c r="AB5" s="501"/>
      <c r="AC5" s="501"/>
      <c r="AD5" s="501"/>
      <c r="AE5" s="501"/>
      <c r="AF5" s="501"/>
      <c r="AG5" s="501"/>
      <c r="AH5" s="501"/>
      <c r="AI5" s="501"/>
      <c r="AJ5" s="526"/>
      <c r="AK5" s="522"/>
      <c r="AL5" s="503"/>
      <c r="AM5" s="517"/>
    </row>
    <row r="6" spans="1:39" ht="30.75" customHeight="1">
      <c r="A6" s="554" t="s">
        <v>99</v>
      </c>
      <c r="B6" s="554"/>
      <c r="C6" s="531" t="s">
        <v>137</v>
      </c>
      <c r="D6" s="532"/>
      <c r="E6" s="532"/>
      <c r="F6" s="533"/>
      <c r="G6" s="501"/>
      <c r="H6" s="501"/>
      <c r="I6" s="501"/>
      <c r="J6" s="512"/>
      <c r="K6" s="524"/>
      <c r="L6" s="524"/>
      <c r="M6" s="524"/>
      <c r="N6" s="524"/>
      <c r="O6" s="514"/>
      <c r="P6" s="514"/>
      <c r="Q6" s="514"/>
      <c r="R6" s="514"/>
      <c r="S6" s="514"/>
      <c r="T6" s="514"/>
      <c r="U6" s="514"/>
      <c r="V6" s="506"/>
      <c r="W6" s="501"/>
      <c r="X6" s="501"/>
      <c r="Y6" s="501"/>
      <c r="Z6" s="501"/>
      <c r="AA6" s="509"/>
      <c r="AB6" s="501"/>
      <c r="AC6" s="501"/>
      <c r="AD6" s="501"/>
      <c r="AE6" s="501"/>
      <c r="AF6" s="501"/>
      <c r="AG6" s="501"/>
      <c r="AH6" s="501"/>
      <c r="AI6" s="501"/>
      <c r="AJ6" s="526"/>
      <c r="AK6" s="522"/>
      <c r="AL6" s="503"/>
      <c r="AM6" s="517"/>
    </row>
    <row r="7" spans="1:39" ht="26.25" hidden="1" customHeight="1">
      <c r="A7" s="558">
        <v>1</v>
      </c>
      <c r="B7" s="559"/>
      <c r="C7" s="101"/>
      <c r="D7" s="101"/>
      <c r="E7" s="101"/>
      <c r="F7" s="101"/>
      <c r="G7" s="501"/>
      <c r="H7" s="501"/>
      <c r="I7" s="501"/>
      <c r="J7" s="512"/>
      <c r="K7" s="524"/>
      <c r="L7" s="524"/>
      <c r="M7" s="524"/>
      <c r="N7" s="524"/>
      <c r="O7" s="514"/>
      <c r="P7" s="514"/>
      <c r="Q7" s="514"/>
      <c r="R7" s="514"/>
      <c r="S7" s="514"/>
      <c r="T7" s="514"/>
      <c r="U7" s="514"/>
      <c r="V7" s="506"/>
      <c r="W7" s="501"/>
      <c r="X7" s="501"/>
      <c r="Y7" s="501"/>
      <c r="Z7" s="501"/>
      <c r="AA7" s="509"/>
      <c r="AB7" s="501"/>
      <c r="AC7" s="501"/>
      <c r="AD7" s="501"/>
      <c r="AE7" s="501"/>
      <c r="AF7" s="501"/>
      <c r="AG7" s="501"/>
      <c r="AH7" s="501"/>
      <c r="AI7" s="501"/>
      <c r="AJ7" s="526"/>
      <c r="AK7" s="522"/>
      <c r="AL7" s="503"/>
      <c r="AM7" s="517"/>
    </row>
    <row r="8" spans="1:39" ht="14.25" customHeight="1">
      <c r="A8" s="102" t="s">
        <v>70</v>
      </c>
      <c r="B8" s="560" t="s">
        <v>8</v>
      </c>
      <c r="C8" s="561"/>
      <c r="D8" s="561"/>
      <c r="E8" s="561"/>
      <c r="F8" s="562"/>
      <c r="G8" s="501"/>
      <c r="H8" s="501"/>
      <c r="I8" s="501"/>
      <c r="J8" s="513"/>
      <c r="K8" s="524"/>
      <c r="L8" s="524"/>
      <c r="M8" s="524"/>
      <c r="N8" s="524"/>
      <c r="O8" s="514"/>
      <c r="P8" s="514"/>
      <c r="Q8" s="514"/>
      <c r="R8" s="514"/>
      <c r="S8" s="514"/>
      <c r="T8" s="514"/>
      <c r="U8" s="514"/>
      <c r="V8" s="507"/>
      <c r="W8" s="501"/>
      <c r="X8" s="501"/>
      <c r="Y8" s="501"/>
      <c r="Z8" s="501"/>
      <c r="AA8" s="510"/>
      <c r="AB8" s="501"/>
      <c r="AC8" s="501"/>
      <c r="AD8" s="501"/>
      <c r="AE8" s="501"/>
      <c r="AF8" s="501"/>
      <c r="AG8" s="501"/>
      <c r="AH8" s="501"/>
      <c r="AI8" s="501"/>
      <c r="AJ8" s="527"/>
      <c r="AK8" s="523"/>
      <c r="AL8" s="504"/>
      <c r="AM8" s="518"/>
    </row>
    <row r="9" spans="1:39" ht="18" customHeight="1">
      <c r="A9" s="51">
        <v>1</v>
      </c>
      <c r="B9" s="544" t="str">
        <f>IF(ISBLANK(FIL!E6),"",CONCATENATE(FIL!C6," ",FIL!D6," ",FIL!E6))</f>
        <v>CUELLAR SANCHEZ JOSE</v>
      </c>
      <c r="C9" s="545"/>
      <c r="D9" s="545"/>
      <c r="E9" s="545"/>
      <c r="F9" s="546"/>
      <c r="G9" s="108">
        <v>10</v>
      </c>
      <c r="H9" s="108"/>
      <c r="I9" s="108"/>
      <c r="J9" s="376">
        <f t="shared" ref="J9:J55" si="0">IF(ISERROR(ROUND(AVERAGE(G9:I9),1)),"",ROUND(AVERAGE(G9:I9),1))</f>
        <v>10</v>
      </c>
      <c r="K9" s="109">
        <v>10</v>
      </c>
      <c r="L9" s="110"/>
      <c r="M9" s="110"/>
      <c r="N9" s="111"/>
      <c r="O9" s="111"/>
      <c r="P9" s="111"/>
      <c r="Q9" s="111"/>
      <c r="R9" s="111"/>
      <c r="S9" s="111"/>
      <c r="T9" s="111"/>
      <c r="U9" s="108"/>
      <c r="V9" s="377">
        <f t="shared" ref="V9:V55" si="1">IF(ISERROR(ROUND(AVERAGE(K9:U9),1)),"",ROUND(AVERAGE(K9:U9),1))</f>
        <v>10</v>
      </c>
      <c r="W9" s="109">
        <v>40</v>
      </c>
      <c r="X9" s="110"/>
      <c r="Y9" s="110"/>
      <c r="Z9" s="110"/>
      <c r="AA9" s="110"/>
      <c r="AB9" s="110"/>
      <c r="AC9" s="110"/>
      <c r="AD9" s="110"/>
      <c r="AE9" s="110"/>
      <c r="AF9" s="110"/>
      <c r="AG9" s="111"/>
      <c r="AH9" s="111"/>
      <c r="AI9" s="108"/>
      <c r="AJ9" s="203">
        <f t="shared" ref="AJ9:AJ55" si="2">IF(ISERROR(ROUND(AVERAGE(W9:AI9),1)),"",ROUND(AVERAGE(W9:AI9),1))</f>
        <v>40</v>
      </c>
      <c r="AK9" s="112">
        <f>IF(AO9&lt;&gt;0,IF(ISERROR(ROUND( (J9+V9+AJ9),0)),"",ROUND(((J9+V9+AJ9)+AO9)/2,0)),IF(ISERROR(ROUND( J9+V9+AJ9,0)),"",ROUND(J9+V9+AJ9,0)))</f>
        <v>60</v>
      </c>
      <c r="AL9" s="113">
        <v>5</v>
      </c>
      <c r="AM9" s="114">
        <f>IF(AO9&lt;&gt;0,IF(ISERROR(ROUND( (AK9+AL9),0)),"",ROUND(((AK9+AL9)+AO9)/2,0)),IF(ISERROR(ROUND( AK9+AL9,0)),"",ROUND(AK9+AL9,0)))</f>
        <v>65</v>
      </c>
    </row>
    <row r="10" spans="1:39" ht="18" customHeight="1">
      <c r="A10" s="52">
        <v>2</v>
      </c>
      <c r="B10" s="544" t="str">
        <f>IF(ISBLANK(FIL!E7),"",CONCATENATE(FIL!C7," ",FIL!D7," ",FIL!E7))</f>
        <v>VALENCIA ROJAS NICOLAS</v>
      </c>
      <c r="C10" s="545"/>
      <c r="D10" s="545"/>
      <c r="E10" s="545"/>
      <c r="F10" s="546"/>
      <c r="G10" s="108">
        <v>6</v>
      </c>
      <c r="H10" s="110"/>
      <c r="I10" s="110"/>
      <c r="J10" s="376">
        <f t="shared" si="0"/>
        <v>6</v>
      </c>
      <c r="K10" s="115">
        <v>45</v>
      </c>
      <c r="L10" s="108"/>
      <c r="M10" s="108"/>
      <c r="N10" s="111"/>
      <c r="O10" s="111"/>
      <c r="P10" s="111"/>
      <c r="Q10" s="111"/>
      <c r="R10" s="111"/>
      <c r="S10" s="111"/>
      <c r="T10" s="111"/>
      <c r="U10" s="108"/>
      <c r="V10" s="377">
        <f t="shared" si="1"/>
        <v>45</v>
      </c>
      <c r="W10" s="115">
        <v>40</v>
      </c>
      <c r="X10" s="108"/>
      <c r="Y10" s="108"/>
      <c r="Z10" s="108"/>
      <c r="AA10" s="108"/>
      <c r="AB10" s="108"/>
      <c r="AC10" s="108"/>
      <c r="AD10" s="108"/>
      <c r="AE10" s="108"/>
      <c r="AF10" s="108"/>
      <c r="AG10" s="111"/>
      <c r="AH10" s="111"/>
      <c r="AI10" s="108"/>
      <c r="AJ10" s="203">
        <f t="shared" si="2"/>
        <v>40</v>
      </c>
      <c r="AK10" s="112">
        <f t="shared" ref="AK10:AK55" si="3">IF(AO10&lt;&gt;0,IF(ISERROR(ROUND( (J10+V10+AJ10),0)),"",ROUND(((J10+V10+AJ10)+AO10)/2,0)),IF(ISERROR(ROUND( J10+V10+AJ10,0)),"",ROUND(J10+V10+AJ10,0)))</f>
        <v>91</v>
      </c>
      <c r="AL10" s="113">
        <v>2</v>
      </c>
      <c r="AM10" s="114">
        <f t="shared" ref="AM10:AM55" si="4">IF(AO10&lt;&gt;0,IF(ISERROR(ROUND( (AK10+AL10),0)),"",ROUND(((AK10+AL10)+AO10)/2,0)),IF(ISERROR(ROUND( AK10+AL10,0)),"",ROUND(AK10+AL10,0)))</f>
        <v>93</v>
      </c>
    </row>
    <row r="11" spans="1:39" ht="18" customHeight="1">
      <c r="A11" s="51">
        <v>3</v>
      </c>
      <c r="B11" s="544" t="str">
        <f>IF(ISBLANK(FIL!E8),"",CONCATENATE(FIL!C8," ",FIL!D8," ",FIL!E8))</f>
        <v/>
      </c>
      <c r="C11" s="545"/>
      <c r="D11" s="545"/>
      <c r="E11" s="545"/>
      <c r="F11" s="546"/>
      <c r="G11" s="108"/>
      <c r="H11" s="110"/>
      <c r="I11" s="110"/>
      <c r="J11" s="376" t="str">
        <f t="shared" si="0"/>
        <v/>
      </c>
      <c r="K11" s="115"/>
      <c r="L11" s="108"/>
      <c r="M11" s="108"/>
      <c r="N11" s="111"/>
      <c r="O11" s="111"/>
      <c r="P11" s="111"/>
      <c r="Q11" s="111"/>
      <c r="R11" s="111"/>
      <c r="S11" s="111"/>
      <c r="T11" s="111"/>
      <c r="U11" s="108"/>
      <c r="V11" s="377" t="str">
        <f t="shared" si="1"/>
        <v/>
      </c>
      <c r="W11" s="115"/>
      <c r="X11" s="108"/>
      <c r="Y11" s="108"/>
      <c r="Z11" s="108"/>
      <c r="AA11" s="108"/>
      <c r="AB11" s="108"/>
      <c r="AC11" s="108"/>
      <c r="AD11" s="108"/>
      <c r="AE11" s="108"/>
      <c r="AF11" s="108"/>
      <c r="AG11" s="111"/>
      <c r="AH11" s="111"/>
      <c r="AI11" s="108"/>
      <c r="AJ11" s="203" t="str">
        <f t="shared" si="2"/>
        <v/>
      </c>
      <c r="AK11" s="112" t="str">
        <f t="shared" si="3"/>
        <v/>
      </c>
      <c r="AL11" s="113"/>
      <c r="AM11" s="114" t="str">
        <f t="shared" si="4"/>
        <v/>
      </c>
    </row>
    <row r="12" spans="1:39" ht="18" customHeight="1">
      <c r="A12" s="52">
        <v>4</v>
      </c>
      <c r="B12" s="544" t="str">
        <f>IF(ISBLANK(FIL!E9),"",CONCATENATE(FIL!C9," ",FIL!D9," ",FIL!E9))</f>
        <v/>
      </c>
      <c r="C12" s="545"/>
      <c r="D12" s="545"/>
      <c r="E12" s="545"/>
      <c r="F12" s="546"/>
      <c r="G12" s="108"/>
      <c r="H12" s="110"/>
      <c r="I12" s="110"/>
      <c r="J12" s="376" t="str">
        <f t="shared" si="0"/>
        <v/>
      </c>
      <c r="K12" s="115"/>
      <c r="L12" s="108"/>
      <c r="M12" s="108"/>
      <c r="N12" s="111"/>
      <c r="O12" s="111"/>
      <c r="P12" s="111"/>
      <c r="Q12" s="111"/>
      <c r="R12" s="111"/>
      <c r="S12" s="111"/>
      <c r="T12" s="111"/>
      <c r="U12" s="108"/>
      <c r="V12" s="377" t="str">
        <f t="shared" si="1"/>
        <v/>
      </c>
      <c r="W12" s="115"/>
      <c r="X12" s="108"/>
      <c r="Y12" s="108"/>
      <c r="Z12" s="108"/>
      <c r="AA12" s="108"/>
      <c r="AB12" s="108"/>
      <c r="AC12" s="108"/>
      <c r="AD12" s="108"/>
      <c r="AE12" s="108"/>
      <c r="AF12" s="108"/>
      <c r="AG12" s="111"/>
      <c r="AH12" s="111"/>
      <c r="AI12" s="108"/>
      <c r="AJ12" s="203" t="str">
        <f t="shared" si="2"/>
        <v/>
      </c>
      <c r="AK12" s="112" t="str">
        <f t="shared" si="3"/>
        <v/>
      </c>
      <c r="AL12" s="113"/>
      <c r="AM12" s="114" t="str">
        <f t="shared" si="4"/>
        <v/>
      </c>
    </row>
    <row r="13" spans="1:39" ht="18" customHeight="1">
      <c r="A13" s="51">
        <v>5</v>
      </c>
      <c r="B13" s="544" t="str">
        <f>IF(ISBLANK(FIL!E10),"",CONCATENATE(FIL!C10," ",FIL!D10," ",FIL!E10))</f>
        <v/>
      </c>
      <c r="C13" s="545"/>
      <c r="D13" s="545"/>
      <c r="E13" s="545"/>
      <c r="F13" s="546"/>
      <c r="G13" s="108"/>
      <c r="H13" s="110"/>
      <c r="I13" s="110"/>
      <c r="J13" s="376" t="str">
        <f t="shared" si="0"/>
        <v/>
      </c>
      <c r="K13" s="115"/>
      <c r="L13" s="108"/>
      <c r="M13" s="108"/>
      <c r="N13" s="111"/>
      <c r="O13" s="111"/>
      <c r="P13" s="111"/>
      <c r="Q13" s="111"/>
      <c r="R13" s="111"/>
      <c r="S13" s="111"/>
      <c r="T13" s="111"/>
      <c r="U13" s="108"/>
      <c r="V13" s="377" t="str">
        <f t="shared" si="1"/>
        <v/>
      </c>
      <c r="W13" s="115"/>
      <c r="X13" s="108"/>
      <c r="Y13" s="108"/>
      <c r="Z13" s="108"/>
      <c r="AA13" s="108"/>
      <c r="AB13" s="108"/>
      <c r="AC13" s="108"/>
      <c r="AD13" s="108"/>
      <c r="AE13" s="108"/>
      <c r="AF13" s="108"/>
      <c r="AG13" s="111"/>
      <c r="AH13" s="111"/>
      <c r="AI13" s="108"/>
      <c r="AJ13" s="203" t="str">
        <f t="shared" si="2"/>
        <v/>
      </c>
      <c r="AK13" s="112" t="str">
        <f t="shared" si="3"/>
        <v/>
      </c>
      <c r="AL13" s="113"/>
      <c r="AM13" s="114" t="str">
        <f t="shared" si="4"/>
        <v/>
      </c>
    </row>
    <row r="14" spans="1:39" ht="18" customHeight="1">
      <c r="A14" s="52">
        <v>6</v>
      </c>
      <c r="B14" s="544" t="str">
        <f>IF(ISBLANK(FIL!E11),"",CONCATENATE(FIL!C11," ",FIL!D11," ",FIL!E11))</f>
        <v/>
      </c>
      <c r="C14" s="545"/>
      <c r="D14" s="545"/>
      <c r="E14" s="545"/>
      <c r="F14" s="546"/>
      <c r="G14" s="108"/>
      <c r="H14" s="110"/>
      <c r="I14" s="110"/>
      <c r="J14" s="376" t="str">
        <f t="shared" si="0"/>
        <v/>
      </c>
      <c r="K14" s="115"/>
      <c r="L14" s="108"/>
      <c r="M14" s="108"/>
      <c r="N14" s="111"/>
      <c r="O14" s="111"/>
      <c r="P14" s="111"/>
      <c r="Q14" s="111"/>
      <c r="R14" s="111"/>
      <c r="S14" s="111"/>
      <c r="T14" s="111"/>
      <c r="U14" s="108"/>
      <c r="V14" s="377" t="str">
        <f t="shared" si="1"/>
        <v/>
      </c>
      <c r="W14" s="115"/>
      <c r="X14" s="108"/>
      <c r="Y14" s="108"/>
      <c r="Z14" s="108"/>
      <c r="AA14" s="108"/>
      <c r="AB14" s="108"/>
      <c r="AC14" s="108"/>
      <c r="AD14" s="108"/>
      <c r="AE14" s="108"/>
      <c r="AF14" s="108"/>
      <c r="AG14" s="111"/>
      <c r="AH14" s="111"/>
      <c r="AI14" s="108"/>
      <c r="AJ14" s="203" t="str">
        <f t="shared" si="2"/>
        <v/>
      </c>
      <c r="AK14" s="112" t="str">
        <f t="shared" si="3"/>
        <v/>
      </c>
      <c r="AL14" s="113"/>
      <c r="AM14" s="114" t="str">
        <f t="shared" si="4"/>
        <v/>
      </c>
    </row>
    <row r="15" spans="1:39" ht="18" customHeight="1">
      <c r="A15" s="51">
        <v>7</v>
      </c>
      <c r="B15" s="544" t="str">
        <f>IF(ISBLANK(FIL!E12),"",CONCATENATE(FIL!C12," ",FIL!D12," ",FIL!E12))</f>
        <v/>
      </c>
      <c r="C15" s="545"/>
      <c r="D15" s="545"/>
      <c r="E15" s="545"/>
      <c r="F15" s="546"/>
      <c r="G15" s="108"/>
      <c r="H15" s="110"/>
      <c r="I15" s="110"/>
      <c r="J15" s="376" t="str">
        <f t="shared" si="0"/>
        <v/>
      </c>
      <c r="K15" s="115"/>
      <c r="L15" s="108"/>
      <c r="M15" s="108"/>
      <c r="N15" s="111"/>
      <c r="O15" s="111"/>
      <c r="P15" s="111"/>
      <c r="Q15" s="111"/>
      <c r="R15" s="111"/>
      <c r="S15" s="111"/>
      <c r="T15" s="111"/>
      <c r="U15" s="108"/>
      <c r="V15" s="377" t="str">
        <f t="shared" si="1"/>
        <v/>
      </c>
      <c r="W15" s="115"/>
      <c r="X15" s="108"/>
      <c r="Y15" s="108"/>
      <c r="Z15" s="108"/>
      <c r="AA15" s="108"/>
      <c r="AB15" s="108"/>
      <c r="AC15" s="108"/>
      <c r="AD15" s="108"/>
      <c r="AE15" s="108"/>
      <c r="AF15" s="108"/>
      <c r="AG15" s="111"/>
      <c r="AH15" s="111"/>
      <c r="AI15" s="108"/>
      <c r="AJ15" s="203" t="str">
        <f t="shared" si="2"/>
        <v/>
      </c>
      <c r="AK15" s="112" t="str">
        <f t="shared" si="3"/>
        <v/>
      </c>
      <c r="AL15" s="113"/>
      <c r="AM15" s="114" t="str">
        <f t="shared" si="4"/>
        <v/>
      </c>
    </row>
    <row r="16" spans="1:39" ht="18" customHeight="1">
      <c r="A16" s="52">
        <v>8</v>
      </c>
      <c r="B16" s="544" t="str">
        <f>IF(ISBLANK(FIL!E13),"",CONCATENATE(FIL!C13," ",FIL!D13," ",FIL!E13))</f>
        <v/>
      </c>
      <c r="C16" s="545"/>
      <c r="D16" s="545"/>
      <c r="E16" s="545"/>
      <c r="F16" s="546"/>
      <c r="G16" s="108"/>
      <c r="H16" s="110"/>
      <c r="I16" s="110"/>
      <c r="J16" s="376" t="str">
        <f t="shared" si="0"/>
        <v/>
      </c>
      <c r="K16" s="115"/>
      <c r="L16" s="108"/>
      <c r="M16" s="108"/>
      <c r="N16" s="111"/>
      <c r="O16" s="111"/>
      <c r="P16" s="111"/>
      <c r="Q16" s="111"/>
      <c r="R16" s="111"/>
      <c r="S16" s="111"/>
      <c r="T16" s="111"/>
      <c r="U16" s="108"/>
      <c r="V16" s="377" t="str">
        <f t="shared" si="1"/>
        <v/>
      </c>
      <c r="W16" s="115"/>
      <c r="X16" s="108"/>
      <c r="Y16" s="108"/>
      <c r="Z16" s="108"/>
      <c r="AA16" s="108"/>
      <c r="AB16" s="108"/>
      <c r="AC16" s="108"/>
      <c r="AD16" s="108"/>
      <c r="AE16" s="108"/>
      <c r="AF16" s="108"/>
      <c r="AG16" s="111"/>
      <c r="AH16" s="111"/>
      <c r="AI16" s="108"/>
      <c r="AJ16" s="203" t="str">
        <f t="shared" si="2"/>
        <v/>
      </c>
      <c r="AK16" s="112" t="str">
        <f t="shared" si="3"/>
        <v/>
      </c>
      <c r="AL16" s="113"/>
      <c r="AM16" s="114" t="str">
        <f t="shared" si="4"/>
        <v/>
      </c>
    </row>
    <row r="17" spans="1:39" ht="18" customHeight="1">
      <c r="A17" s="51">
        <v>9</v>
      </c>
      <c r="B17" s="544" t="str">
        <f>IF(ISBLANK(FIL!E14),"",CONCATENATE(FIL!C14," ",FIL!D14," ",FIL!E14))</f>
        <v/>
      </c>
      <c r="C17" s="545"/>
      <c r="D17" s="545"/>
      <c r="E17" s="545"/>
      <c r="F17" s="546"/>
      <c r="G17" s="108"/>
      <c r="H17" s="110"/>
      <c r="I17" s="110"/>
      <c r="J17" s="376" t="str">
        <f t="shared" si="0"/>
        <v/>
      </c>
      <c r="K17" s="115"/>
      <c r="L17" s="108"/>
      <c r="M17" s="108"/>
      <c r="N17" s="111"/>
      <c r="O17" s="111"/>
      <c r="P17" s="111"/>
      <c r="Q17" s="111"/>
      <c r="R17" s="111"/>
      <c r="S17" s="111"/>
      <c r="T17" s="111"/>
      <c r="U17" s="108"/>
      <c r="V17" s="377" t="str">
        <f t="shared" si="1"/>
        <v/>
      </c>
      <c r="W17" s="115"/>
      <c r="X17" s="108"/>
      <c r="Y17" s="108"/>
      <c r="Z17" s="108"/>
      <c r="AA17" s="108"/>
      <c r="AB17" s="108"/>
      <c r="AC17" s="108"/>
      <c r="AD17" s="108"/>
      <c r="AE17" s="108"/>
      <c r="AF17" s="108"/>
      <c r="AG17" s="111"/>
      <c r="AH17" s="111"/>
      <c r="AI17" s="108"/>
      <c r="AJ17" s="203" t="str">
        <f t="shared" si="2"/>
        <v/>
      </c>
      <c r="AK17" s="112" t="str">
        <f t="shared" si="3"/>
        <v/>
      </c>
      <c r="AL17" s="113"/>
      <c r="AM17" s="114" t="str">
        <f t="shared" si="4"/>
        <v/>
      </c>
    </row>
    <row r="18" spans="1:39" ht="18" customHeight="1">
      <c r="A18" s="52">
        <v>10</v>
      </c>
      <c r="B18" s="544" t="str">
        <f>IF(ISBLANK(FIL!E15),"",CONCATENATE(FIL!C15," ",FIL!D15," ",FIL!E15))</f>
        <v/>
      </c>
      <c r="C18" s="545"/>
      <c r="D18" s="545"/>
      <c r="E18" s="545"/>
      <c r="F18" s="546"/>
      <c r="G18" s="108"/>
      <c r="H18" s="110"/>
      <c r="I18" s="110"/>
      <c r="J18" s="376" t="str">
        <f t="shared" si="0"/>
        <v/>
      </c>
      <c r="K18" s="115"/>
      <c r="L18" s="108"/>
      <c r="M18" s="108"/>
      <c r="N18" s="111"/>
      <c r="O18" s="111"/>
      <c r="P18" s="111"/>
      <c r="Q18" s="111"/>
      <c r="R18" s="111"/>
      <c r="S18" s="111"/>
      <c r="T18" s="111"/>
      <c r="U18" s="108"/>
      <c r="V18" s="377" t="str">
        <f t="shared" si="1"/>
        <v/>
      </c>
      <c r="W18" s="115"/>
      <c r="X18" s="108"/>
      <c r="Y18" s="108"/>
      <c r="Z18" s="108"/>
      <c r="AA18" s="108"/>
      <c r="AB18" s="108"/>
      <c r="AC18" s="108"/>
      <c r="AD18" s="108"/>
      <c r="AE18" s="108"/>
      <c r="AF18" s="108"/>
      <c r="AG18" s="111"/>
      <c r="AH18" s="111"/>
      <c r="AI18" s="108"/>
      <c r="AJ18" s="203" t="str">
        <f t="shared" si="2"/>
        <v/>
      </c>
      <c r="AK18" s="112" t="str">
        <f t="shared" si="3"/>
        <v/>
      </c>
      <c r="AL18" s="113"/>
      <c r="AM18" s="114" t="str">
        <f t="shared" si="4"/>
        <v/>
      </c>
    </row>
    <row r="19" spans="1:39" ht="18" customHeight="1">
      <c r="A19" s="51">
        <v>11</v>
      </c>
      <c r="B19" s="544" t="str">
        <f>IF(ISBLANK(FIL!E16),"",CONCATENATE(FIL!C16," ",FIL!D16," ",FIL!E16))</f>
        <v/>
      </c>
      <c r="C19" s="545"/>
      <c r="D19" s="545"/>
      <c r="E19" s="545"/>
      <c r="F19" s="546"/>
      <c r="G19" s="108"/>
      <c r="H19" s="110"/>
      <c r="I19" s="110"/>
      <c r="J19" s="376" t="str">
        <f t="shared" si="0"/>
        <v/>
      </c>
      <c r="K19" s="115"/>
      <c r="L19" s="108"/>
      <c r="M19" s="108"/>
      <c r="N19" s="111"/>
      <c r="O19" s="111"/>
      <c r="P19" s="111"/>
      <c r="Q19" s="111"/>
      <c r="R19" s="111"/>
      <c r="S19" s="111"/>
      <c r="T19" s="111"/>
      <c r="U19" s="108"/>
      <c r="V19" s="377" t="str">
        <f t="shared" si="1"/>
        <v/>
      </c>
      <c r="W19" s="115"/>
      <c r="X19" s="108"/>
      <c r="Y19" s="108"/>
      <c r="Z19" s="108"/>
      <c r="AA19" s="108"/>
      <c r="AB19" s="108"/>
      <c r="AC19" s="108"/>
      <c r="AD19" s="108"/>
      <c r="AE19" s="108"/>
      <c r="AF19" s="108"/>
      <c r="AG19" s="111"/>
      <c r="AH19" s="111"/>
      <c r="AI19" s="108"/>
      <c r="AJ19" s="203" t="str">
        <f t="shared" si="2"/>
        <v/>
      </c>
      <c r="AK19" s="112" t="str">
        <f t="shared" si="3"/>
        <v/>
      </c>
      <c r="AL19" s="113"/>
      <c r="AM19" s="114" t="str">
        <f t="shared" si="4"/>
        <v/>
      </c>
    </row>
    <row r="20" spans="1:39" ht="18" customHeight="1">
      <c r="A20" s="52">
        <v>12</v>
      </c>
      <c r="B20" s="544" t="str">
        <f>IF(ISBLANK(FIL!E17),"",CONCATENATE(FIL!C17," ",FIL!D17," ",FIL!E17))</f>
        <v/>
      </c>
      <c r="C20" s="545"/>
      <c r="D20" s="545"/>
      <c r="E20" s="545"/>
      <c r="F20" s="546"/>
      <c r="G20" s="108"/>
      <c r="H20" s="110"/>
      <c r="I20" s="110"/>
      <c r="J20" s="376" t="str">
        <f t="shared" si="0"/>
        <v/>
      </c>
      <c r="K20" s="115"/>
      <c r="L20" s="108"/>
      <c r="M20" s="108"/>
      <c r="N20" s="111"/>
      <c r="O20" s="111"/>
      <c r="P20" s="111"/>
      <c r="Q20" s="111"/>
      <c r="R20" s="111"/>
      <c r="S20" s="111"/>
      <c r="T20" s="111"/>
      <c r="U20" s="108"/>
      <c r="V20" s="377" t="str">
        <f t="shared" si="1"/>
        <v/>
      </c>
      <c r="W20" s="115"/>
      <c r="X20" s="108"/>
      <c r="Y20" s="108"/>
      <c r="Z20" s="108"/>
      <c r="AA20" s="108"/>
      <c r="AB20" s="108"/>
      <c r="AC20" s="108"/>
      <c r="AD20" s="108"/>
      <c r="AE20" s="108"/>
      <c r="AF20" s="108"/>
      <c r="AG20" s="111"/>
      <c r="AH20" s="111"/>
      <c r="AI20" s="108"/>
      <c r="AJ20" s="203" t="str">
        <f t="shared" si="2"/>
        <v/>
      </c>
      <c r="AK20" s="112" t="str">
        <f t="shared" si="3"/>
        <v/>
      </c>
      <c r="AL20" s="113"/>
      <c r="AM20" s="114" t="str">
        <f t="shared" si="4"/>
        <v/>
      </c>
    </row>
    <row r="21" spans="1:39" ht="18" customHeight="1">
      <c r="A21" s="51">
        <v>13</v>
      </c>
      <c r="B21" s="544" t="str">
        <f>IF(ISBLANK(FIL!E18),"",CONCATENATE(FIL!C18," ",FIL!D18," ",FIL!E18))</f>
        <v/>
      </c>
      <c r="C21" s="545"/>
      <c r="D21" s="545"/>
      <c r="E21" s="545"/>
      <c r="F21" s="546"/>
      <c r="G21" s="108"/>
      <c r="H21" s="110"/>
      <c r="I21" s="110"/>
      <c r="J21" s="376" t="str">
        <f t="shared" si="0"/>
        <v/>
      </c>
      <c r="K21" s="115"/>
      <c r="L21" s="108"/>
      <c r="M21" s="108"/>
      <c r="N21" s="111"/>
      <c r="O21" s="111"/>
      <c r="P21" s="111"/>
      <c r="Q21" s="111"/>
      <c r="R21" s="111"/>
      <c r="S21" s="111"/>
      <c r="T21" s="111"/>
      <c r="U21" s="108"/>
      <c r="V21" s="377" t="str">
        <f t="shared" si="1"/>
        <v/>
      </c>
      <c r="W21" s="115"/>
      <c r="X21" s="108"/>
      <c r="Y21" s="108"/>
      <c r="Z21" s="108"/>
      <c r="AA21" s="108"/>
      <c r="AB21" s="108"/>
      <c r="AC21" s="108"/>
      <c r="AD21" s="108"/>
      <c r="AE21" s="108"/>
      <c r="AF21" s="108"/>
      <c r="AG21" s="111"/>
      <c r="AH21" s="111"/>
      <c r="AI21" s="108"/>
      <c r="AJ21" s="203" t="str">
        <f t="shared" si="2"/>
        <v/>
      </c>
      <c r="AK21" s="112" t="str">
        <f t="shared" si="3"/>
        <v/>
      </c>
      <c r="AL21" s="113"/>
      <c r="AM21" s="114" t="str">
        <f t="shared" si="4"/>
        <v/>
      </c>
    </row>
    <row r="22" spans="1:39" ht="18" customHeight="1">
      <c r="A22" s="52">
        <v>14</v>
      </c>
      <c r="B22" s="544" t="str">
        <f>IF(ISBLANK(FIL!E19),"",CONCATENATE(FIL!C19," ",FIL!D19," ",FIL!E19))</f>
        <v/>
      </c>
      <c r="C22" s="545"/>
      <c r="D22" s="545"/>
      <c r="E22" s="545"/>
      <c r="F22" s="546"/>
      <c r="G22" s="108"/>
      <c r="H22" s="110"/>
      <c r="I22" s="110"/>
      <c r="J22" s="376" t="str">
        <f t="shared" si="0"/>
        <v/>
      </c>
      <c r="K22" s="115"/>
      <c r="L22" s="108"/>
      <c r="M22" s="108"/>
      <c r="N22" s="111"/>
      <c r="O22" s="111"/>
      <c r="P22" s="111"/>
      <c r="Q22" s="111"/>
      <c r="R22" s="111"/>
      <c r="S22" s="111"/>
      <c r="T22" s="111"/>
      <c r="U22" s="108"/>
      <c r="V22" s="377" t="str">
        <f t="shared" si="1"/>
        <v/>
      </c>
      <c r="W22" s="115"/>
      <c r="X22" s="108"/>
      <c r="Y22" s="108"/>
      <c r="Z22" s="108"/>
      <c r="AA22" s="108"/>
      <c r="AB22" s="108"/>
      <c r="AC22" s="108"/>
      <c r="AD22" s="108"/>
      <c r="AE22" s="108"/>
      <c r="AF22" s="108"/>
      <c r="AG22" s="111"/>
      <c r="AH22" s="111"/>
      <c r="AI22" s="108"/>
      <c r="AJ22" s="203" t="str">
        <f t="shared" si="2"/>
        <v/>
      </c>
      <c r="AK22" s="112" t="str">
        <f t="shared" si="3"/>
        <v/>
      </c>
      <c r="AL22" s="113"/>
      <c r="AM22" s="114" t="str">
        <f t="shared" si="4"/>
        <v/>
      </c>
    </row>
    <row r="23" spans="1:39" ht="18" customHeight="1">
      <c r="A23" s="51">
        <v>15</v>
      </c>
      <c r="B23" s="544" t="str">
        <f>IF(ISBLANK(FIL!E20),"",CONCATENATE(FIL!C20," ",FIL!D20," ",FIL!E20))</f>
        <v/>
      </c>
      <c r="C23" s="545"/>
      <c r="D23" s="545"/>
      <c r="E23" s="545"/>
      <c r="F23" s="546"/>
      <c r="G23" s="108"/>
      <c r="H23" s="110"/>
      <c r="I23" s="110"/>
      <c r="J23" s="376" t="str">
        <f t="shared" si="0"/>
        <v/>
      </c>
      <c r="K23" s="115"/>
      <c r="L23" s="108"/>
      <c r="M23" s="108"/>
      <c r="N23" s="111"/>
      <c r="O23" s="111"/>
      <c r="P23" s="111"/>
      <c r="Q23" s="111"/>
      <c r="R23" s="111"/>
      <c r="S23" s="111"/>
      <c r="T23" s="111"/>
      <c r="U23" s="108"/>
      <c r="V23" s="377" t="str">
        <f t="shared" si="1"/>
        <v/>
      </c>
      <c r="W23" s="115"/>
      <c r="X23" s="108"/>
      <c r="Y23" s="108"/>
      <c r="Z23" s="108"/>
      <c r="AA23" s="108"/>
      <c r="AB23" s="108"/>
      <c r="AC23" s="108"/>
      <c r="AD23" s="108"/>
      <c r="AE23" s="108"/>
      <c r="AF23" s="108"/>
      <c r="AG23" s="111"/>
      <c r="AH23" s="111"/>
      <c r="AI23" s="108"/>
      <c r="AJ23" s="203" t="str">
        <f t="shared" si="2"/>
        <v/>
      </c>
      <c r="AK23" s="112" t="str">
        <f t="shared" si="3"/>
        <v/>
      </c>
      <c r="AL23" s="113"/>
      <c r="AM23" s="114" t="str">
        <f t="shared" si="4"/>
        <v/>
      </c>
    </row>
    <row r="24" spans="1:39" ht="18" customHeight="1">
      <c r="A24" s="52">
        <v>16</v>
      </c>
      <c r="B24" s="544" t="str">
        <f>IF(ISBLANK(FIL!E21),"",CONCATENATE(FIL!C21," ",FIL!D21," ",FIL!E21))</f>
        <v/>
      </c>
      <c r="C24" s="545"/>
      <c r="D24" s="545"/>
      <c r="E24" s="545"/>
      <c r="F24" s="546"/>
      <c r="G24" s="108"/>
      <c r="H24" s="110"/>
      <c r="I24" s="110"/>
      <c r="J24" s="376" t="str">
        <f t="shared" si="0"/>
        <v/>
      </c>
      <c r="K24" s="115"/>
      <c r="L24" s="108"/>
      <c r="M24" s="108"/>
      <c r="N24" s="111"/>
      <c r="O24" s="111"/>
      <c r="P24" s="111"/>
      <c r="Q24" s="111"/>
      <c r="R24" s="111"/>
      <c r="S24" s="111"/>
      <c r="T24" s="111"/>
      <c r="U24" s="108"/>
      <c r="V24" s="377" t="str">
        <f t="shared" si="1"/>
        <v/>
      </c>
      <c r="W24" s="115"/>
      <c r="X24" s="108"/>
      <c r="Y24" s="108"/>
      <c r="Z24" s="108"/>
      <c r="AA24" s="108"/>
      <c r="AB24" s="108"/>
      <c r="AC24" s="108"/>
      <c r="AD24" s="108"/>
      <c r="AE24" s="108"/>
      <c r="AF24" s="108"/>
      <c r="AG24" s="111"/>
      <c r="AH24" s="111"/>
      <c r="AI24" s="108"/>
      <c r="AJ24" s="203" t="str">
        <f t="shared" si="2"/>
        <v/>
      </c>
      <c r="AK24" s="112" t="str">
        <f t="shared" si="3"/>
        <v/>
      </c>
      <c r="AL24" s="113"/>
      <c r="AM24" s="114" t="str">
        <f t="shared" si="4"/>
        <v/>
      </c>
    </row>
    <row r="25" spans="1:39" ht="18" customHeight="1">
      <c r="A25" s="51">
        <v>17</v>
      </c>
      <c r="B25" s="544" t="str">
        <f>IF(ISBLANK(FIL!E22),"",CONCATENATE(FIL!C22," ",FIL!D22," ",FIL!E22))</f>
        <v/>
      </c>
      <c r="C25" s="545"/>
      <c r="D25" s="545"/>
      <c r="E25" s="545"/>
      <c r="F25" s="546"/>
      <c r="G25" s="108"/>
      <c r="H25" s="110"/>
      <c r="I25" s="110"/>
      <c r="J25" s="376" t="str">
        <f t="shared" si="0"/>
        <v/>
      </c>
      <c r="K25" s="115"/>
      <c r="L25" s="108"/>
      <c r="M25" s="108"/>
      <c r="N25" s="111"/>
      <c r="O25" s="111"/>
      <c r="P25" s="111"/>
      <c r="Q25" s="111"/>
      <c r="R25" s="111"/>
      <c r="S25" s="111"/>
      <c r="T25" s="111"/>
      <c r="U25" s="108"/>
      <c r="V25" s="377" t="str">
        <f t="shared" si="1"/>
        <v/>
      </c>
      <c r="W25" s="115"/>
      <c r="X25" s="108"/>
      <c r="Y25" s="108"/>
      <c r="Z25" s="108"/>
      <c r="AA25" s="108"/>
      <c r="AB25" s="108"/>
      <c r="AC25" s="108"/>
      <c r="AD25" s="108"/>
      <c r="AE25" s="108"/>
      <c r="AF25" s="108"/>
      <c r="AG25" s="111"/>
      <c r="AH25" s="111"/>
      <c r="AI25" s="108"/>
      <c r="AJ25" s="203" t="str">
        <f t="shared" si="2"/>
        <v/>
      </c>
      <c r="AK25" s="112" t="str">
        <f t="shared" si="3"/>
        <v/>
      </c>
      <c r="AL25" s="113"/>
      <c r="AM25" s="114" t="str">
        <f t="shared" si="4"/>
        <v/>
      </c>
    </row>
    <row r="26" spans="1:39" ht="18" customHeight="1">
      <c r="A26" s="52">
        <v>18</v>
      </c>
      <c r="B26" s="544" t="str">
        <f>IF(ISBLANK(FIL!E23),"",CONCATENATE(FIL!C23," ",FIL!D23," ",FIL!E23))</f>
        <v/>
      </c>
      <c r="C26" s="545"/>
      <c r="D26" s="545"/>
      <c r="E26" s="545"/>
      <c r="F26" s="546"/>
      <c r="G26" s="108"/>
      <c r="H26" s="110"/>
      <c r="I26" s="110"/>
      <c r="J26" s="376" t="str">
        <f t="shared" si="0"/>
        <v/>
      </c>
      <c r="K26" s="115"/>
      <c r="L26" s="108"/>
      <c r="M26" s="108"/>
      <c r="N26" s="111"/>
      <c r="O26" s="111"/>
      <c r="P26" s="111"/>
      <c r="Q26" s="111"/>
      <c r="R26" s="111"/>
      <c r="S26" s="111"/>
      <c r="T26" s="111"/>
      <c r="U26" s="108"/>
      <c r="V26" s="377" t="str">
        <f t="shared" si="1"/>
        <v/>
      </c>
      <c r="W26" s="115"/>
      <c r="X26" s="108"/>
      <c r="Y26" s="108"/>
      <c r="Z26" s="108"/>
      <c r="AA26" s="108"/>
      <c r="AB26" s="108"/>
      <c r="AC26" s="108"/>
      <c r="AD26" s="108"/>
      <c r="AE26" s="108"/>
      <c r="AF26" s="108"/>
      <c r="AG26" s="111"/>
      <c r="AH26" s="111"/>
      <c r="AI26" s="108"/>
      <c r="AJ26" s="203" t="str">
        <f t="shared" si="2"/>
        <v/>
      </c>
      <c r="AK26" s="112" t="str">
        <f t="shared" si="3"/>
        <v/>
      </c>
      <c r="AL26" s="113"/>
      <c r="AM26" s="114" t="str">
        <f t="shared" si="4"/>
        <v/>
      </c>
    </row>
    <row r="27" spans="1:39" ht="18" customHeight="1">
      <c r="A27" s="51">
        <v>19</v>
      </c>
      <c r="B27" s="544" t="str">
        <f>IF(ISBLANK(FIL!E24),"",CONCATENATE(FIL!C24," ",FIL!D24," ",FIL!E24))</f>
        <v/>
      </c>
      <c r="C27" s="545"/>
      <c r="D27" s="545"/>
      <c r="E27" s="545"/>
      <c r="F27" s="546"/>
      <c r="G27" s="108"/>
      <c r="H27" s="110"/>
      <c r="I27" s="110"/>
      <c r="J27" s="376" t="str">
        <f t="shared" si="0"/>
        <v/>
      </c>
      <c r="K27" s="115"/>
      <c r="L27" s="108"/>
      <c r="M27" s="108"/>
      <c r="N27" s="111"/>
      <c r="O27" s="111"/>
      <c r="P27" s="111"/>
      <c r="Q27" s="111"/>
      <c r="R27" s="111"/>
      <c r="S27" s="111"/>
      <c r="T27" s="111"/>
      <c r="U27" s="108"/>
      <c r="V27" s="377" t="str">
        <f t="shared" si="1"/>
        <v/>
      </c>
      <c r="W27" s="115"/>
      <c r="X27" s="108"/>
      <c r="Y27" s="108"/>
      <c r="Z27" s="108"/>
      <c r="AA27" s="108"/>
      <c r="AB27" s="108"/>
      <c r="AC27" s="108"/>
      <c r="AD27" s="108"/>
      <c r="AE27" s="108"/>
      <c r="AF27" s="108"/>
      <c r="AG27" s="111"/>
      <c r="AH27" s="111"/>
      <c r="AI27" s="108"/>
      <c r="AJ27" s="203" t="str">
        <f t="shared" si="2"/>
        <v/>
      </c>
      <c r="AK27" s="112" t="str">
        <f t="shared" si="3"/>
        <v/>
      </c>
      <c r="AL27" s="113"/>
      <c r="AM27" s="114" t="str">
        <f t="shared" si="4"/>
        <v/>
      </c>
    </row>
    <row r="28" spans="1:39" ht="18" customHeight="1">
      <c r="A28" s="52">
        <v>20</v>
      </c>
      <c r="B28" s="544" t="str">
        <f>IF(ISBLANK(FIL!E25),"",CONCATENATE(FIL!C25," ",FIL!D25," ",FIL!E25))</f>
        <v/>
      </c>
      <c r="C28" s="545"/>
      <c r="D28" s="545"/>
      <c r="E28" s="545"/>
      <c r="F28" s="546"/>
      <c r="G28" s="108"/>
      <c r="H28" s="110"/>
      <c r="I28" s="110"/>
      <c r="J28" s="376" t="str">
        <f t="shared" si="0"/>
        <v/>
      </c>
      <c r="K28" s="115"/>
      <c r="L28" s="108"/>
      <c r="M28" s="108"/>
      <c r="N28" s="111"/>
      <c r="O28" s="111"/>
      <c r="P28" s="111"/>
      <c r="Q28" s="111"/>
      <c r="R28" s="111"/>
      <c r="S28" s="111"/>
      <c r="T28" s="111"/>
      <c r="U28" s="108"/>
      <c r="V28" s="377" t="str">
        <f t="shared" si="1"/>
        <v/>
      </c>
      <c r="W28" s="115"/>
      <c r="X28" s="108"/>
      <c r="Y28" s="108"/>
      <c r="Z28" s="108"/>
      <c r="AA28" s="108"/>
      <c r="AB28" s="108"/>
      <c r="AC28" s="108"/>
      <c r="AD28" s="108"/>
      <c r="AE28" s="108"/>
      <c r="AF28" s="108"/>
      <c r="AG28" s="111"/>
      <c r="AH28" s="111"/>
      <c r="AI28" s="108"/>
      <c r="AJ28" s="203" t="str">
        <f t="shared" si="2"/>
        <v/>
      </c>
      <c r="AK28" s="112" t="str">
        <f t="shared" si="3"/>
        <v/>
      </c>
      <c r="AL28" s="113"/>
      <c r="AM28" s="114" t="str">
        <f t="shared" si="4"/>
        <v/>
      </c>
    </row>
    <row r="29" spans="1:39" ht="18" customHeight="1">
      <c r="A29" s="51">
        <v>21</v>
      </c>
      <c r="B29" s="544" t="str">
        <f>IF(ISBLANK(FIL!E26),"",CONCATENATE(FIL!C26," ",FIL!D26," ",FIL!E26))</f>
        <v/>
      </c>
      <c r="C29" s="545"/>
      <c r="D29" s="545"/>
      <c r="E29" s="545"/>
      <c r="F29" s="546"/>
      <c r="G29" s="108"/>
      <c r="H29" s="110"/>
      <c r="I29" s="110"/>
      <c r="J29" s="376" t="str">
        <f t="shared" si="0"/>
        <v/>
      </c>
      <c r="K29" s="115"/>
      <c r="L29" s="108"/>
      <c r="M29" s="108"/>
      <c r="N29" s="111"/>
      <c r="O29" s="111"/>
      <c r="P29" s="111"/>
      <c r="Q29" s="111"/>
      <c r="R29" s="111"/>
      <c r="S29" s="111"/>
      <c r="T29" s="111"/>
      <c r="U29" s="108"/>
      <c r="V29" s="377" t="str">
        <f t="shared" si="1"/>
        <v/>
      </c>
      <c r="W29" s="115"/>
      <c r="X29" s="108"/>
      <c r="Y29" s="108"/>
      <c r="Z29" s="108"/>
      <c r="AA29" s="108"/>
      <c r="AB29" s="108"/>
      <c r="AC29" s="108"/>
      <c r="AD29" s="108"/>
      <c r="AE29" s="108"/>
      <c r="AF29" s="108"/>
      <c r="AG29" s="111"/>
      <c r="AH29" s="111"/>
      <c r="AI29" s="108"/>
      <c r="AJ29" s="203" t="str">
        <f t="shared" si="2"/>
        <v/>
      </c>
      <c r="AK29" s="112" t="str">
        <f t="shared" si="3"/>
        <v/>
      </c>
      <c r="AL29" s="113"/>
      <c r="AM29" s="114" t="str">
        <f t="shared" si="4"/>
        <v/>
      </c>
    </row>
    <row r="30" spans="1:39" ht="18" customHeight="1">
      <c r="A30" s="52">
        <v>22</v>
      </c>
      <c r="B30" s="544" t="str">
        <f>IF(ISBLANK(FIL!E27),"",CONCATENATE(FIL!C27," ",FIL!D27," ",FIL!E27))</f>
        <v/>
      </c>
      <c r="C30" s="545"/>
      <c r="D30" s="545"/>
      <c r="E30" s="545"/>
      <c r="F30" s="546"/>
      <c r="G30" s="108"/>
      <c r="H30" s="110"/>
      <c r="I30" s="110"/>
      <c r="J30" s="376" t="str">
        <f t="shared" si="0"/>
        <v/>
      </c>
      <c r="K30" s="115"/>
      <c r="L30" s="108"/>
      <c r="M30" s="108"/>
      <c r="N30" s="111"/>
      <c r="O30" s="111"/>
      <c r="P30" s="111"/>
      <c r="Q30" s="111"/>
      <c r="R30" s="111"/>
      <c r="S30" s="111"/>
      <c r="T30" s="111"/>
      <c r="U30" s="108"/>
      <c r="V30" s="377" t="str">
        <f t="shared" si="1"/>
        <v/>
      </c>
      <c r="W30" s="115"/>
      <c r="X30" s="108"/>
      <c r="Y30" s="108"/>
      <c r="Z30" s="108"/>
      <c r="AA30" s="108"/>
      <c r="AB30" s="108"/>
      <c r="AC30" s="108"/>
      <c r="AD30" s="108"/>
      <c r="AE30" s="108"/>
      <c r="AF30" s="108"/>
      <c r="AG30" s="111"/>
      <c r="AH30" s="111"/>
      <c r="AI30" s="108"/>
      <c r="AJ30" s="203" t="str">
        <f t="shared" si="2"/>
        <v/>
      </c>
      <c r="AK30" s="112" t="str">
        <f t="shared" si="3"/>
        <v/>
      </c>
      <c r="AL30" s="113"/>
      <c r="AM30" s="114" t="str">
        <f t="shared" si="4"/>
        <v/>
      </c>
    </row>
    <row r="31" spans="1:39" ht="18" customHeight="1">
      <c r="A31" s="51">
        <v>23</v>
      </c>
      <c r="B31" s="544" t="str">
        <f>IF(ISBLANK(FIL!E28),"",CONCATENATE(FIL!C28," ",FIL!D28," ",FIL!E28))</f>
        <v/>
      </c>
      <c r="C31" s="545"/>
      <c r="D31" s="545"/>
      <c r="E31" s="545"/>
      <c r="F31" s="546"/>
      <c r="G31" s="108"/>
      <c r="H31" s="110"/>
      <c r="I31" s="110"/>
      <c r="J31" s="376" t="str">
        <f t="shared" si="0"/>
        <v/>
      </c>
      <c r="K31" s="115"/>
      <c r="L31" s="108"/>
      <c r="M31" s="108"/>
      <c r="N31" s="111"/>
      <c r="O31" s="111"/>
      <c r="P31" s="111"/>
      <c r="Q31" s="111"/>
      <c r="R31" s="111"/>
      <c r="S31" s="111"/>
      <c r="T31" s="111"/>
      <c r="U31" s="108"/>
      <c r="V31" s="377" t="str">
        <f t="shared" si="1"/>
        <v/>
      </c>
      <c r="W31" s="115"/>
      <c r="X31" s="108"/>
      <c r="Y31" s="108"/>
      <c r="Z31" s="108"/>
      <c r="AA31" s="108"/>
      <c r="AB31" s="108"/>
      <c r="AC31" s="108"/>
      <c r="AD31" s="108"/>
      <c r="AE31" s="108"/>
      <c r="AF31" s="108"/>
      <c r="AG31" s="111"/>
      <c r="AH31" s="111"/>
      <c r="AI31" s="108"/>
      <c r="AJ31" s="203" t="str">
        <f t="shared" si="2"/>
        <v/>
      </c>
      <c r="AK31" s="112" t="str">
        <f t="shared" si="3"/>
        <v/>
      </c>
      <c r="AL31" s="113"/>
      <c r="AM31" s="114" t="str">
        <f t="shared" si="4"/>
        <v/>
      </c>
    </row>
    <row r="32" spans="1:39" ht="18" customHeight="1">
      <c r="A32" s="52">
        <v>24</v>
      </c>
      <c r="B32" s="544" t="str">
        <f>IF(ISBLANK(FIL!E29),"",CONCATENATE(FIL!C29," ",FIL!D29," ",FIL!E29))</f>
        <v/>
      </c>
      <c r="C32" s="545"/>
      <c r="D32" s="545"/>
      <c r="E32" s="545"/>
      <c r="F32" s="546"/>
      <c r="G32" s="108"/>
      <c r="H32" s="110"/>
      <c r="I32" s="110"/>
      <c r="J32" s="376" t="str">
        <f t="shared" si="0"/>
        <v/>
      </c>
      <c r="K32" s="115"/>
      <c r="L32" s="108"/>
      <c r="M32" s="108"/>
      <c r="N32" s="111"/>
      <c r="O32" s="111"/>
      <c r="P32" s="111"/>
      <c r="Q32" s="111"/>
      <c r="R32" s="111"/>
      <c r="S32" s="111"/>
      <c r="T32" s="111"/>
      <c r="U32" s="108"/>
      <c r="V32" s="377" t="str">
        <f t="shared" si="1"/>
        <v/>
      </c>
      <c r="W32" s="115"/>
      <c r="X32" s="108"/>
      <c r="Y32" s="108"/>
      <c r="Z32" s="108"/>
      <c r="AA32" s="108"/>
      <c r="AB32" s="108"/>
      <c r="AC32" s="108"/>
      <c r="AD32" s="108"/>
      <c r="AE32" s="108"/>
      <c r="AF32" s="108"/>
      <c r="AG32" s="111"/>
      <c r="AH32" s="111"/>
      <c r="AI32" s="108"/>
      <c r="AJ32" s="203" t="str">
        <f t="shared" si="2"/>
        <v/>
      </c>
      <c r="AK32" s="112" t="str">
        <f t="shared" si="3"/>
        <v/>
      </c>
      <c r="AL32" s="113"/>
      <c r="AM32" s="114" t="str">
        <f t="shared" si="4"/>
        <v/>
      </c>
    </row>
    <row r="33" spans="1:39" ht="18" customHeight="1">
      <c r="A33" s="51">
        <v>25</v>
      </c>
      <c r="B33" s="544" t="str">
        <f>IF(ISBLANK(FIL!E30),"",CONCATENATE(FIL!C30," ",FIL!D30," ",FIL!E30))</f>
        <v/>
      </c>
      <c r="C33" s="545"/>
      <c r="D33" s="545"/>
      <c r="E33" s="545"/>
      <c r="F33" s="546"/>
      <c r="G33" s="108"/>
      <c r="H33" s="110"/>
      <c r="I33" s="110"/>
      <c r="J33" s="376" t="str">
        <f t="shared" si="0"/>
        <v/>
      </c>
      <c r="K33" s="115"/>
      <c r="L33" s="108"/>
      <c r="M33" s="108"/>
      <c r="N33" s="111"/>
      <c r="O33" s="111"/>
      <c r="P33" s="111"/>
      <c r="Q33" s="111"/>
      <c r="R33" s="111"/>
      <c r="S33" s="111"/>
      <c r="T33" s="111"/>
      <c r="U33" s="108"/>
      <c r="V33" s="377" t="str">
        <f t="shared" si="1"/>
        <v/>
      </c>
      <c r="W33" s="115"/>
      <c r="X33" s="108"/>
      <c r="Y33" s="108"/>
      <c r="Z33" s="108"/>
      <c r="AA33" s="108"/>
      <c r="AB33" s="108"/>
      <c r="AC33" s="108"/>
      <c r="AD33" s="108"/>
      <c r="AE33" s="108"/>
      <c r="AF33" s="108"/>
      <c r="AG33" s="111"/>
      <c r="AH33" s="111"/>
      <c r="AI33" s="108"/>
      <c r="AJ33" s="203" t="str">
        <f t="shared" si="2"/>
        <v/>
      </c>
      <c r="AK33" s="112" t="str">
        <f t="shared" si="3"/>
        <v/>
      </c>
      <c r="AL33" s="113"/>
      <c r="AM33" s="114" t="str">
        <f t="shared" si="4"/>
        <v/>
      </c>
    </row>
    <row r="34" spans="1:39" ht="18" customHeight="1">
      <c r="A34" s="52">
        <v>26</v>
      </c>
      <c r="B34" s="544" t="str">
        <f>IF(ISBLANK(FIL!E31),"",CONCATENATE(FIL!C31," ",FIL!D31," ",FIL!E31))</f>
        <v/>
      </c>
      <c r="C34" s="545"/>
      <c r="D34" s="545"/>
      <c r="E34" s="545"/>
      <c r="F34" s="546"/>
      <c r="G34" s="108"/>
      <c r="H34" s="110"/>
      <c r="I34" s="110"/>
      <c r="J34" s="376" t="str">
        <f t="shared" si="0"/>
        <v/>
      </c>
      <c r="K34" s="115"/>
      <c r="L34" s="108"/>
      <c r="M34" s="108"/>
      <c r="N34" s="111"/>
      <c r="O34" s="111"/>
      <c r="P34" s="111"/>
      <c r="Q34" s="111"/>
      <c r="R34" s="111"/>
      <c r="S34" s="111"/>
      <c r="T34" s="111"/>
      <c r="U34" s="108"/>
      <c r="V34" s="377" t="str">
        <f t="shared" si="1"/>
        <v/>
      </c>
      <c r="W34" s="115"/>
      <c r="X34" s="108"/>
      <c r="Y34" s="108"/>
      <c r="Z34" s="108"/>
      <c r="AA34" s="108"/>
      <c r="AB34" s="108"/>
      <c r="AC34" s="108"/>
      <c r="AD34" s="108"/>
      <c r="AE34" s="108"/>
      <c r="AF34" s="108"/>
      <c r="AG34" s="111"/>
      <c r="AH34" s="111"/>
      <c r="AI34" s="108"/>
      <c r="AJ34" s="203" t="str">
        <f t="shared" si="2"/>
        <v/>
      </c>
      <c r="AK34" s="112" t="str">
        <f t="shared" si="3"/>
        <v/>
      </c>
      <c r="AL34" s="113"/>
      <c r="AM34" s="114" t="str">
        <f t="shared" si="4"/>
        <v/>
      </c>
    </row>
    <row r="35" spans="1:39" ht="18" customHeight="1">
      <c r="A35" s="51">
        <v>27</v>
      </c>
      <c r="B35" s="544" t="str">
        <f>IF(ISBLANK(FIL!E32),"",CONCATENATE(FIL!C32," ",FIL!D32," ",FIL!E32))</f>
        <v/>
      </c>
      <c r="C35" s="545"/>
      <c r="D35" s="545"/>
      <c r="E35" s="545"/>
      <c r="F35" s="546"/>
      <c r="G35" s="108"/>
      <c r="H35" s="110"/>
      <c r="I35" s="110"/>
      <c r="J35" s="376" t="str">
        <f t="shared" si="0"/>
        <v/>
      </c>
      <c r="K35" s="115"/>
      <c r="L35" s="108"/>
      <c r="M35" s="108"/>
      <c r="N35" s="111"/>
      <c r="O35" s="111"/>
      <c r="P35" s="111"/>
      <c r="Q35" s="111"/>
      <c r="R35" s="111"/>
      <c r="S35" s="111"/>
      <c r="T35" s="111"/>
      <c r="U35" s="108"/>
      <c r="V35" s="377" t="str">
        <f t="shared" si="1"/>
        <v/>
      </c>
      <c r="W35" s="115"/>
      <c r="X35" s="108"/>
      <c r="Y35" s="108"/>
      <c r="Z35" s="108"/>
      <c r="AA35" s="108"/>
      <c r="AB35" s="108"/>
      <c r="AC35" s="108"/>
      <c r="AD35" s="108"/>
      <c r="AE35" s="108"/>
      <c r="AF35" s="108"/>
      <c r="AG35" s="111"/>
      <c r="AH35" s="111"/>
      <c r="AI35" s="108"/>
      <c r="AJ35" s="203" t="str">
        <f t="shared" si="2"/>
        <v/>
      </c>
      <c r="AK35" s="112" t="str">
        <f t="shared" si="3"/>
        <v/>
      </c>
      <c r="AL35" s="113"/>
      <c r="AM35" s="114" t="str">
        <f t="shared" si="4"/>
        <v/>
      </c>
    </row>
    <row r="36" spans="1:39" ht="18" customHeight="1">
      <c r="A36" s="52">
        <v>28</v>
      </c>
      <c r="B36" s="544" t="str">
        <f>IF(ISBLANK(FIL!E33),"",CONCATENATE(FIL!C33," ",FIL!D33," ",FIL!E33))</f>
        <v/>
      </c>
      <c r="C36" s="545"/>
      <c r="D36" s="545"/>
      <c r="E36" s="545"/>
      <c r="F36" s="546"/>
      <c r="G36" s="108"/>
      <c r="H36" s="110"/>
      <c r="I36" s="110"/>
      <c r="J36" s="376" t="str">
        <f t="shared" si="0"/>
        <v/>
      </c>
      <c r="K36" s="115"/>
      <c r="L36" s="108"/>
      <c r="M36" s="108"/>
      <c r="N36" s="111"/>
      <c r="O36" s="111"/>
      <c r="P36" s="111"/>
      <c r="Q36" s="111"/>
      <c r="R36" s="111"/>
      <c r="S36" s="111"/>
      <c r="T36" s="111"/>
      <c r="U36" s="108"/>
      <c r="V36" s="377" t="str">
        <f t="shared" si="1"/>
        <v/>
      </c>
      <c r="W36" s="115"/>
      <c r="X36" s="108"/>
      <c r="Y36" s="108"/>
      <c r="Z36" s="108"/>
      <c r="AA36" s="108"/>
      <c r="AB36" s="108"/>
      <c r="AC36" s="108"/>
      <c r="AD36" s="108"/>
      <c r="AE36" s="108"/>
      <c r="AF36" s="108"/>
      <c r="AG36" s="111"/>
      <c r="AH36" s="111"/>
      <c r="AI36" s="108"/>
      <c r="AJ36" s="203" t="str">
        <f t="shared" si="2"/>
        <v/>
      </c>
      <c r="AK36" s="112" t="str">
        <f t="shared" si="3"/>
        <v/>
      </c>
      <c r="AL36" s="113"/>
      <c r="AM36" s="114" t="str">
        <f t="shared" si="4"/>
        <v/>
      </c>
    </row>
    <row r="37" spans="1:39" ht="18" customHeight="1">
      <c r="A37" s="51">
        <v>29</v>
      </c>
      <c r="B37" s="544" t="str">
        <f>IF(ISBLANK(FIL!E34),"",CONCATENATE(FIL!C34," ",FIL!D34," ",FIL!E34))</f>
        <v/>
      </c>
      <c r="C37" s="545"/>
      <c r="D37" s="545"/>
      <c r="E37" s="545"/>
      <c r="F37" s="546"/>
      <c r="G37" s="108"/>
      <c r="H37" s="110"/>
      <c r="I37" s="110"/>
      <c r="J37" s="376" t="str">
        <f t="shared" si="0"/>
        <v/>
      </c>
      <c r="K37" s="115"/>
      <c r="L37" s="108"/>
      <c r="M37" s="108"/>
      <c r="N37" s="111"/>
      <c r="O37" s="111"/>
      <c r="P37" s="111"/>
      <c r="Q37" s="111"/>
      <c r="R37" s="111"/>
      <c r="S37" s="111"/>
      <c r="T37" s="111"/>
      <c r="U37" s="108"/>
      <c r="V37" s="377" t="str">
        <f t="shared" si="1"/>
        <v/>
      </c>
      <c r="W37" s="115"/>
      <c r="X37" s="108"/>
      <c r="Y37" s="108"/>
      <c r="Z37" s="108"/>
      <c r="AA37" s="108"/>
      <c r="AB37" s="108"/>
      <c r="AC37" s="108"/>
      <c r="AD37" s="108"/>
      <c r="AE37" s="108"/>
      <c r="AF37" s="108"/>
      <c r="AG37" s="111"/>
      <c r="AH37" s="111"/>
      <c r="AI37" s="108"/>
      <c r="AJ37" s="203" t="str">
        <f t="shared" si="2"/>
        <v/>
      </c>
      <c r="AK37" s="112" t="str">
        <f t="shared" si="3"/>
        <v/>
      </c>
      <c r="AL37" s="113"/>
      <c r="AM37" s="114" t="str">
        <f t="shared" si="4"/>
        <v/>
      </c>
    </row>
    <row r="38" spans="1:39" ht="18" customHeight="1">
      <c r="A38" s="52">
        <v>30</v>
      </c>
      <c r="B38" s="544" t="str">
        <f>IF(ISBLANK(FIL!E35),"",CONCATENATE(FIL!C35," ",FIL!D35," ",FIL!E35))</f>
        <v/>
      </c>
      <c r="C38" s="545"/>
      <c r="D38" s="545"/>
      <c r="E38" s="545"/>
      <c r="F38" s="546"/>
      <c r="G38" s="108"/>
      <c r="H38" s="110"/>
      <c r="I38" s="110"/>
      <c r="J38" s="376" t="str">
        <f t="shared" si="0"/>
        <v/>
      </c>
      <c r="K38" s="115"/>
      <c r="L38" s="108"/>
      <c r="M38" s="108"/>
      <c r="N38" s="111"/>
      <c r="O38" s="111"/>
      <c r="P38" s="111"/>
      <c r="Q38" s="111"/>
      <c r="R38" s="111"/>
      <c r="S38" s="111"/>
      <c r="T38" s="111"/>
      <c r="U38" s="108"/>
      <c r="V38" s="377" t="str">
        <f t="shared" si="1"/>
        <v/>
      </c>
      <c r="W38" s="115"/>
      <c r="X38" s="108"/>
      <c r="Y38" s="108"/>
      <c r="Z38" s="108"/>
      <c r="AA38" s="108"/>
      <c r="AB38" s="108"/>
      <c r="AC38" s="108"/>
      <c r="AD38" s="108"/>
      <c r="AE38" s="108"/>
      <c r="AF38" s="108"/>
      <c r="AG38" s="111"/>
      <c r="AH38" s="111"/>
      <c r="AI38" s="108"/>
      <c r="AJ38" s="203" t="str">
        <f t="shared" si="2"/>
        <v/>
      </c>
      <c r="AK38" s="112" t="str">
        <f t="shared" si="3"/>
        <v/>
      </c>
      <c r="AL38" s="113"/>
      <c r="AM38" s="114" t="str">
        <f t="shared" si="4"/>
        <v/>
      </c>
    </row>
    <row r="39" spans="1:39" ht="18" customHeight="1">
      <c r="A39" s="51">
        <v>31</v>
      </c>
      <c r="B39" s="544" t="str">
        <f>IF(ISBLANK(FIL!E36),"",CONCATENATE(FIL!C36," ",FIL!D36," ",FIL!E36))</f>
        <v/>
      </c>
      <c r="C39" s="545"/>
      <c r="D39" s="545"/>
      <c r="E39" s="545"/>
      <c r="F39" s="546"/>
      <c r="G39" s="108"/>
      <c r="H39" s="110"/>
      <c r="I39" s="110"/>
      <c r="J39" s="376" t="str">
        <f t="shared" si="0"/>
        <v/>
      </c>
      <c r="K39" s="115"/>
      <c r="L39" s="108"/>
      <c r="M39" s="108"/>
      <c r="N39" s="111"/>
      <c r="O39" s="111"/>
      <c r="P39" s="111"/>
      <c r="Q39" s="111"/>
      <c r="R39" s="111"/>
      <c r="S39" s="111"/>
      <c r="T39" s="111"/>
      <c r="U39" s="108"/>
      <c r="V39" s="377" t="str">
        <f t="shared" si="1"/>
        <v/>
      </c>
      <c r="W39" s="115"/>
      <c r="X39" s="108"/>
      <c r="Y39" s="108"/>
      <c r="Z39" s="108"/>
      <c r="AA39" s="108"/>
      <c r="AB39" s="108"/>
      <c r="AC39" s="108"/>
      <c r="AD39" s="108"/>
      <c r="AE39" s="108"/>
      <c r="AF39" s="108"/>
      <c r="AG39" s="111"/>
      <c r="AH39" s="111"/>
      <c r="AI39" s="108"/>
      <c r="AJ39" s="203" t="str">
        <f t="shared" si="2"/>
        <v/>
      </c>
      <c r="AK39" s="112" t="str">
        <f t="shared" si="3"/>
        <v/>
      </c>
      <c r="AL39" s="113"/>
      <c r="AM39" s="114" t="str">
        <f t="shared" si="4"/>
        <v/>
      </c>
    </row>
    <row r="40" spans="1:39" ht="18" customHeight="1">
      <c r="A40" s="52">
        <v>32</v>
      </c>
      <c r="B40" s="544" t="str">
        <f>IF(ISBLANK(FIL!E37),"",CONCATENATE(FIL!C37," ",FIL!D37," ",FIL!E37))</f>
        <v/>
      </c>
      <c r="C40" s="545"/>
      <c r="D40" s="545"/>
      <c r="E40" s="545"/>
      <c r="F40" s="546"/>
      <c r="G40" s="108"/>
      <c r="H40" s="110"/>
      <c r="I40" s="110"/>
      <c r="J40" s="376" t="str">
        <f t="shared" si="0"/>
        <v/>
      </c>
      <c r="K40" s="115"/>
      <c r="L40" s="108"/>
      <c r="M40" s="108"/>
      <c r="N40" s="111"/>
      <c r="O40" s="111"/>
      <c r="P40" s="111"/>
      <c r="Q40" s="111"/>
      <c r="R40" s="111"/>
      <c r="S40" s="111"/>
      <c r="T40" s="111"/>
      <c r="U40" s="108"/>
      <c r="V40" s="377" t="str">
        <f t="shared" si="1"/>
        <v/>
      </c>
      <c r="W40" s="115"/>
      <c r="X40" s="108"/>
      <c r="Y40" s="108"/>
      <c r="Z40" s="108"/>
      <c r="AA40" s="108"/>
      <c r="AB40" s="108"/>
      <c r="AC40" s="108"/>
      <c r="AD40" s="108"/>
      <c r="AE40" s="108"/>
      <c r="AF40" s="108"/>
      <c r="AG40" s="111"/>
      <c r="AH40" s="111"/>
      <c r="AI40" s="108"/>
      <c r="AJ40" s="203" t="str">
        <f t="shared" si="2"/>
        <v/>
      </c>
      <c r="AK40" s="112" t="str">
        <f t="shared" si="3"/>
        <v/>
      </c>
      <c r="AL40" s="113"/>
      <c r="AM40" s="114" t="str">
        <f t="shared" si="4"/>
        <v/>
      </c>
    </row>
    <row r="41" spans="1:39" ht="18" customHeight="1">
      <c r="A41" s="51">
        <v>33</v>
      </c>
      <c r="B41" s="544" t="str">
        <f>IF(ISBLANK(FIL!E38),"",CONCATENATE(FIL!C38," ",FIL!D38," ",FIL!E38))</f>
        <v/>
      </c>
      <c r="C41" s="545"/>
      <c r="D41" s="545"/>
      <c r="E41" s="545"/>
      <c r="F41" s="546"/>
      <c r="G41" s="108"/>
      <c r="H41" s="110"/>
      <c r="I41" s="110"/>
      <c r="J41" s="376" t="str">
        <f t="shared" si="0"/>
        <v/>
      </c>
      <c r="K41" s="115"/>
      <c r="L41" s="108"/>
      <c r="M41" s="108"/>
      <c r="N41" s="111"/>
      <c r="O41" s="111"/>
      <c r="P41" s="111"/>
      <c r="Q41" s="111"/>
      <c r="R41" s="111"/>
      <c r="S41" s="111"/>
      <c r="T41" s="111"/>
      <c r="U41" s="108"/>
      <c r="V41" s="377" t="str">
        <f t="shared" si="1"/>
        <v/>
      </c>
      <c r="W41" s="115"/>
      <c r="X41" s="108"/>
      <c r="Y41" s="108"/>
      <c r="Z41" s="108"/>
      <c r="AA41" s="108"/>
      <c r="AB41" s="108"/>
      <c r="AC41" s="108"/>
      <c r="AD41" s="108"/>
      <c r="AE41" s="108"/>
      <c r="AF41" s="108"/>
      <c r="AG41" s="111"/>
      <c r="AH41" s="111"/>
      <c r="AI41" s="108"/>
      <c r="AJ41" s="203" t="str">
        <f t="shared" si="2"/>
        <v/>
      </c>
      <c r="AK41" s="112" t="str">
        <f t="shared" si="3"/>
        <v/>
      </c>
      <c r="AL41" s="113"/>
      <c r="AM41" s="114" t="str">
        <f t="shared" si="4"/>
        <v/>
      </c>
    </row>
    <row r="42" spans="1:39" ht="18" customHeight="1">
      <c r="A42" s="52">
        <v>34</v>
      </c>
      <c r="B42" s="544" t="str">
        <f>IF(ISBLANK(FIL!E39),"",CONCATENATE(FIL!C39," ",FIL!D39," ",FIL!E39))</f>
        <v/>
      </c>
      <c r="C42" s="545"/>
      <c r="D42" s="545"/>
      <c r="E42" s="545"/>
      <c r="F42" s="546"/>
      <c r="G42" s="108"/>
      <c r="H42" s="110"/>
      <c r="I42" s="110"/>
      <c r="J42" s="376" t="str">
        <f t="shared" si="0"/>
        <v/>
      </c>
      <c r="K42" s="115"/>
      <c r="L42" s="108"/>
      <c r="M42" s="108"/>
      <c r="N42" s="111"/>
      <c r="O42" s="111"/>
      <c r="P42" s="111"/>
      <c r="Q42" s="111"/>
      <c r="R42" s="111"/>
      <c r="S42" s="111"/>
      <c r="T42" s="111"/>
      <c r="U42" s="108"/>
      <c r="V42" s="377" t="str">
        <f t="shared" si="1"/>
        <v/>
      </c>
      <c r="W42" s="115"/>
      <c r="X42" s="108"/>
      <c r="Y42" s="108"/>
      <c r="Z42" s="108"/>
      <c r="AA42" s="108"/>
      <c r="AB42" s="108"/>
      <c r="AC42" s="108"/>
      <c r="AD42" s="108"/>
      <c r="AE42" s="108"/>
      <c r="AF42" s="108"/>
      <c r="AG42" s="111"/>
      <c r="AH42" s="111"/>
      <c r="AI42" s="108"/>
      <c r="AJ42" s="203" t="str">
        <f t="shared" si="2"/>
        <v/>
      </c>
      <c r="AK42" s="112" t="str">
        <f t="shared" si="3"/>
        <v/>
      </c>
      <c r="AL42" s="113"/>
      <c r="AM42" s="114" t="str">
        <f t="shared" si="4"/>
        <v/>
      </c>
    </row>
    <row r="43" spans="1:39" ht="18" customHeight="1">
      <c r="A43" s="51">
        <v>35</v>
      </c>
      <c r="B43" s="544" t="str">
        <f>IF(ISBLANK(FIL!E40),"",CONCATENATE(FIL!C40," ",FIL!D40," ",FIL!E40))</f>
        <v/>
      </c>
      <c r="C43" s="545"/>
      <c r="D43" s="545"/>
      <c r="E43" s="545"/>
      <c r="F43" s="546"/>
      <c r="G43" s="108"/>
      <c r="H43" s="110"/>
      <c r="I43" s="110"/>
      <c r="J43" s="376" t="str">
        <f t="shared" si="0"/>
        <v/>
      </c>
      <c r="K43" s="115"/>
      <c r="L43" s="108"/>
      <c r="M43" s="108"/>
      <c r="N43" s="111"/>
      <c r="O43" s="111"/>
      <c r="P43" s="111"/>
      <c r="Q43" s="111"/>
      <c r="R43" s="111"/>
      <c r="S43" s="111"/>
      <c r="T43" s="111"/>
      <c r="U43" s="108"/>
      <c r="V43" s="377" t="str">
        <f t="shared" si="1"/>
        <v/>
      </c>
      <c r="W43" s="115"/>
      <c r="X43" s="108"/>
      <c r="Y43" s="108"/>
      <c r="Z43" s="108"/>
      <c r="AA43" s="108"/>
      <c r="AB43" s="108"/>
      <c r="AC43" s="108"/>
      <c r="AD43" s="108"/>
      <c r="AE43" s="108"/>
      <c r="AF43" s="108"/>
      <c r="AG43" s="111"/>
      <c r="AH43" s="111"/>
      <c r="AI43" s="108"/>
      <c r="AJ43" s="203" t="str">
        <f t="shared" si="2"/>
        <v/>
      </c>
      <c r="AK43" s="112" t="str">
        <f t="shared" si="3"/>
        <v/>
      </c>
      <c r="AL43" s="113"/>
      <c r="AM43" s="114" t="str">
        <f t="shared" si="4"/>
        <v/>
      </c>
    </row>
    <row r="44" spans="1:39" ht="18" customHeight="1">
      <c r="A44" s="52">
        <v>36</v>
      </c>
      <c r="B44" s="544" t="str">
        <f>IF(ISBLANK(FIL!E41),"",CONCATENATE(FIL!C41," ",FIL!D41," ",FIL!E41))</f>
        <v/>
      </c>
      <c r="C44" s="545"/>
      <c r="D44" s="545"/>
      <c r="E44" s="545"/>
      <c r="F44" s="546"/>
      <c r="G44" s="103"/>
      <c r="H44" s="110"/>
      <c r="I44" s="110"/>
      <c r="J44" s="376" t="str">
        <f t="shared" si="0"/>
        <v/>
      </c>
      <c r="K44" s="115"/>
      <c r="L44" s="108"/>
      <c r="M44" s="108"/>
      <c r="N44" s="111"/>
      <c r="O44" s="111"/>
      <c r="P44" s="111"/>
      <c r="Q44" s="111"/>
      <c r="R44" s="111"/>
      <c r="S44" s="111"/>
      <c r="T44" s="111"/>
      <c r="U44" s="108"/>
      <c r="V44" s="377" t="str">
        <f t="shared" si="1"/>
        <v/>
      </c>
      <c r="W44" s="115"/>
      <c r="X44" s="108"/>
      <c r="Y44" s="108"/>
      <c r="Z44" s="108"/>
      <c r="AA44" s="108"/>
      <c r="AB44" s="108"/>
      <c r="AC44" s="108"/>
      <c r="AD44" s="108"/>
      <c r="AE44" s="108"/>
      <c r="AF44" s="108"/>
      <c r="AG44" s="111"/>
      <c r="AH44" s="111"/>
      <c r="AI44" s="108"/>
      <c r="AJ44" s="203" t="str">
        <f t="shared" si="2"/>
        <v/>
      </c>
      <c r="AK44" s="112" t="str">
        <f t="shared" si="3"/>
        <v/>
      </c>
      <c r="AL44" s="113"/>
      <c r="AM44" s="114" t="str">
        <f t="shared" si="4"/>
        <v/>
      </c>
    </row>
    <row r="45" spans="1:39" ht="18" customHeight="1">
      <c r="A45" s="51">
        <v>37</v>
      </c>
      <c r="B45" s="544" t="str">
        <f>IF(ISBLANK(FIL!E42),"",CONCATENATE(FIL!C42," ",FIL!D42," ",FIL!E42))</f>
        <v/>
      </c>
      <c r="C45" s="545"/>
      <c r="D45" s="545"/>
      <c r="E45" s="545"/>
      <c r="F45" s="546"/>
      <c r="G45" s="103"/>
      <c r="H45" s="110"/>
      <c r="I45" s="110"/>
      <c r="J45" s="376" t="str">
        <f t="shared" si="0"/>
        <v/>
      </c>
      <c r="K45" s="115"/>
      <c r="L45" s="108"/>
      <c r="M45" s="108"/>
      <c r="N45" s="111"/>
      <c r="O45" s="111"/>
      <c r="P45" s="111"/>
      <c r="Q45" s="111"/>
      <c r="R45" s="111"/>
      <c r="S45" s="111"/>
      <c r="T45" s="111"/>
      <c r="U45" s="108"/>
      <c r="V45" s="377" t="str">
        <f t="shared" si="1"/>
        <v/>
      </c>
      <c r="W45" s="115"/>
      <c r="X45" s="108"/>
      <c r="Y45" s="108"/>
      <c r="Z45" s="108"/>
      <c r="AA45" s="108"/>
      <c r="AB45" s="108"/>
      <c r="AC45" s="108"/>
      <c r="AD45" s="108"/>
      <c r="AE45" s="108"/>
      <c r="AF45" s="108"/>
      <c r="AG45" s="111"/>
      <c r="AH45" s="111"/>
      <c r="AI45" s="108"/>
      <c r="AJ45" s="203" t="str">
        <f t="shared" si="2"/>
        <v/>
      </c>
      <c r="AK45" s="112" t="str">
        <f t="shared" si="3"/>
        <v/>
      </c>
      <c r="AL45" s="113"/>
      <c r="AM45" s="114" t="str">
        <f t="shared" si="4"/>
        <v/>
      </c>
    </row>
    <row r="46" spans="1:39" ht="18" customHeight="1">
      <c r="A46" s="52">
        <v>38</v>
      </c>
      <c r="B46" s="544" t="str">
        <f>IF(ISBLANK(FIL!E43),"",CONCATENATE(FIL!C43," ",FIL!D43," ",FIL!E43))</f>
        <v/>
      </c>
      <c r="C46" s="545"/>
      <c r="D46" s="545"/>
      <c r="E46" s="545"/>
      <c r="F46" s="546"/>
      <c r="G46" s="103"/>
      <c r="H46" s="110"/>
      <c r="I46" s="110"/>
      <c r="J46" s="376" t="str">
        <f t="shared" si="0"/>
        <v/>
      </c>
      <c r="K46" s="115"/>
      <c r="L46" s="108"/>
      <c r="M46" s="108"/>
      <c r="N46" s="111"/>
      <c r="O46" s="111"/>
      <c r="P46" s="111"/>
      <c r="Q46" s="111"/>
      <c r="R46" s="111"/>
      <c r="S46" s="111"/>
      <c r="T46" s="111"/>
      <c r="U46" s="108"/>
      <c r="V46" s="377" t="str">
        <f t="shared" si="1"/>
        <v/>
      </c>
      <c r="W46" s="115"/>
      <c r="X46" s="108"/>
      <c r="Y46" s="108"/>
      <c r="Z46" s="108"/>
      <c r="AA46" s="108"/>
      <c r="AB46" s="108"/>
      <c r="AC46" s="108"/>
      <c r="AD46" s="108"/>
      <c r="AE46" s="108"/>
      <c r="AF46" s="108"/>
      <c r="AG46" s="111"/>
      <c r="AH46" s="111"/>
      <c r="AI46" s="108"/>
      <c r="AJ46" s="203" t="str">
        <f t="shared" si="2"/>
        <v/>
      </c>
      <c r="AK46" s="112" t="str">
        <f t="shared" si="3"/>
        <v/>
      </c>
      <c r="AL46" s="113"/>
      <c r="AM46" s="114" t="str">
        <f t="shared" si="4"/>
        <v/>
      </c>
    </row>
    <row r="47" spans="1:39" ht="18" customHeight="1">
      <c r="A47" s="51">
        <v>39</v>
      </c>
      <c r="B47" s="544" t="str">
        <f>IF(ISBLANK(FIL!E44),"",CONCATENATE(FIL!C44," ",FIL!D44," ",FIL!E44))</f>
        <v/>
      </c>
      <c r="C47" s="545"/>
      <c r="D47" s="545"/>
      <c r="E47" s="545"/>
      <c r="F47" s="546"/>
      <c r="G47" s="103"/>
      <c r="H47" s="110"/>
      <c r="I47" s="110"/>
      <c r="J47" s="376" t="str">
        <f t="shared" si="0"/>
        <v/>
      </c>
      <c r="K47" s="115"/>
      <c r="L47" s="108"/>
      <c r="M47" s="108"/>
      <c r="N47" s="111"/>
      <c r="O47" s="111"/>
      <c r="P47" s="111"/>
      <c r="Q47" s="111"/>
      <c r="R47" s="111"/>
      <c r="S47" s="111"/>
      <c r="T47" s="111"/>
      <c r="U47" s="108"/>
      <c r="V47" s="377" t="str">
        <f t="shared" si="1"/>
        <v/>
      </c>
      <c r="W47" s="115"/>
      <c r="X47" s="108"/>
      <c r="Y47" s="108"/>
      <c r="Z47" s="108"/>
      <c r="AA47" s="108"/>
      <c r="AB47" s="108"/>
      <c r="AC47" s="108"/>
      <c r="AD47" s="108"/>
      <c r="AE47" s="108"/>
      <c r="AF47" s="108"/>
      <c r="AG47" s="111"/>
      <c r="AH47" s="111"/>
      <c r="AI47" s="108"/>
      <c r="AJ47" s="203" t="str">
        <f t="shared" si="2"/>
        <v/>
      </c>
      <c r="AK47" s="112" t="str">
        <f t="shared" si="3"/>
        <v/>
      </c>
      <c r="AL47" s="113"/>
      <c r="AM47" s="114" t="str">
        <f t="shared" si="4"/>
        <v/>
      </c>
    </row>
    <row r="48" spans="1:39" ht="18" customHeight="1">
      <c r="A48" s="52">
        <v>40</v>
      </c>
      <c r="B48" s="544" t="str">
        <f>IF(ISBLANK(FIL!E45),"",CONCATENATE(FIL!C45," ",FIL!D45," ",FIL!E45))</f>
        <v/>
      </c>
      <c r="C48" s="545"/>
      <c r="D48" s="545"/>
      <c r="E48" s="545"/>
      <c r="F48" s="546"/>
      <c r="G48" s="103"/>
      <c r="H48" s="110"/>
      <c r="I48" s="110"/>
      <c r="J48" s="376" t="str">
        <f t="shared" si="0"/>
        <v/>
      </c>
      <c r="K48" s="115"/>
      <c r="L48" s="108"/>
      <c r="M48" s="108"/>
      <c r="N48" s="111"/>
      <c r="O48" s="111"/>
      <c r="P48" s="111"/>
      <c r="Q48" s="111"/>
      <c r="R48" s="111"/>
      <c r="S48" s="111"/>
      <c r="T48" s="111"/>
      <c r="U48" s="108"/>
      <c r="V48" s="377" t="str">
        <f t="shared" si="1"/>
        <v/>
      </c>
      <c r="W48" s="115"/>
      <c r="X48" s="108"/>
      <c r="Y48" s="108"/>
      <c r="Z48" s="108"/>
      <c r="AA48" s="108"/>
      <c r="AB48" s="108"/>
      <c r="AC48" s="108"/>
      <c r="AD48" s="108"/>
      <c r="AE48" s="108"/>
      <c r="AF48" s="108"/>
      <c r="AG48" s="111"/>
      <c r="AH48" s="111"/>
      <c r="AI48" s="108"/>
      <c r="AJ48" s="203" t="str">
        <f t="shared" si="2"/>
        <v/>
      </c>
      <c r="AK48" s="112" t="str">
        <f t="shared" si="3"/>
        <v/>
      </c>
      <c r="AL48" s="113"/>
      <c r="AM48" s="114" t="str">
        <f t="shared" si="4"/>
        <v/>
      </c>
    </row>
    <row r="49" spans="1:39" ht="18" customHeight="1">
      <c r="A49" s="52">
        <v>41</v>
      </c>
      <c r="B49" s="544" t="str">
        <f>IF(ISBLANK(FIL!E46),"",CONCATENATE(FIL!C46," ",FIL!D46," ",FIL!E46))</f>
        <v/>
      </c>
      <c r="C49" s="545"/>
      <c r="D49" s="545"/>
      <c r="E49" s="545"/>
      <c r="F49" s="546"/>
      <c r="G49" s="103"/>
      <c r="H49" s="110"/>
      <c r="I49" s="110"/>
      <c r="J49" s="376" t="str">
        <f t="shared" si="0"/>
        <v/>
      </c>
      <c r="K49" s="115"/>
      <c r="L49" s="108"/>
      <c r="M49" s="108"/>
      <c r="N49" s="111"/>
      <c r="O49" s="111"/>
      <c r="P49" s="111"/>
      <c r="Q49" s="111"/>
      <c r="R49" s="111"/>
      <c r="S49" s="111"/>
      <c r="T49" s="111"/>
      <c r="U49" s="108"/>
      <c r="V49" s="377" t="str">
        <f t="shared" si="1"/>
        <v/>
      </c>
      <c r="W49" s="115"/>
      <c r="X49" s="108"/>
      <c r="Y49" s="108"/>
      <c r="Z49" s="108"/>
      <c r="AA49" s="108"/>
      <c r="AB49" s="108"/>
      <c r="AC49" s="108"/>
      <c r="AD49" s="108"/>
      <c r="AE49" s="108"/>
      <c r="AF49" s="108"/>
      <c r="AG49" s="111"/>
      <c r="AH49" s="111"/>
      <c r="AI49" s="108"/>
      <c r="AJ49" s="203" t="str">
        <f t="shared" si="2"/>
        <v/>
      </c>
      <c r="AK49" s="112" t="str">
        <f t="shared" si="3"/>
        <v/>
      </c>
      <c r="AL49" s="113"/>
      <c r="AM49" s="114" t="str">
        <f t="shared" si="4"/>
        <v/>
      </c>
    </row>
    <row r="50" spans="1:39" ht="18" customHeight="1">
      <c r="A50" s="51">
        <v>42</v>
      </c>
      <c r="B50" s="544" t="str">
        <f>IF(ISBLANK(FIL!E47),"",CONCATENATE(FIL!C47," ",FIL!D47," ",FIL!E47))</f>
        <v/>
      </c>
      <c r="C50" s="545"/>
      <c r="D50" s="545"/>
      <c r="E50" s="545"/>
      <c r="F50" s="546"/>
      <c r="G50" s="103"/>
      <c r="H50" s="110"/>
      <c r="I50" s="110"/>
      <c r="J50" s="376" t="str">
        <f t="shared" si="0"/>
        <v/>
      </c>
      <c r="K50" s="115"/>
      <c r="L50" s="108"/>
      <c r="M50" s="108"/>
      <c r="N50" s="111"/>
      <c r="O50" s="111"/>
      <c r="P50" s="111"/>
      <c r="Q50" s="111"/>
      <c r="R50" s="111"/>
      <c r="S50" s="111"/>
      <c r="T50" s="111"/>
      <c r="U50" s="108"/>
      <c r="V50" s="377" t="str">
        <f t="shared" si="1"/>
        <v/>
      </c>
      <c r="W50" s="115"/>
      <c r="X50" s="108"/>
      <c r="Y50" s="108"/>
      <c r="Z50" s="108"/>
      <c r="AA50" s="108"/>
      <c r="AB50" s="108"/>
      <c r="AC50" s="108"/>
      <c r="AD50" s="108"/>
      <c r="AE50" s="108"/>
      <c r="AF50" s="108"/>
      <c r="AG50" s="111"/>
      <c r="AH50" s="111"/>
      <c r="AI50" s="108"/>
      <c r="AJ50" s="203" t="str">
        <f t="shared" si="2"/>
        <v/>
      </c>
      <c r="AK50" s="112" t="str">
        <f t="shared" si="3"/>
        <v/>
      </c>
      <c r="AL50" s="113"/>
      <c r="AM50" s="114" t="str">
        <f t="shared" si="4"/>
        <v/>
      </c>
    </row>
    <row r="51" spans="1:39" ht="18" customHeight="1">
      <c r="A51" s="52">
        <v>43</v>
      </c>
      <c r="B51" s="544" t="str">
        <f>IF(ISBLANK(FIL!E48),"",CONCATENATE(FIL!C48," ",FIL!D48," ",FIL!E48))</f>
        <v/>
      </c>
      <c r="C51" s="545"/>
      <c r="D51" s="545"/>
      <c r="E51" s="545"/>
      <c r="F51" s="546"/>
      <c r="G51" s="103"/>
      <c r="H51" s="110"/>
      <c r="I51" s="110"/>
      <c r="J51" s="376" t="str">
        <f t="shared" si="0"/>
        <v/>
      </c>
      <c r="K51" s="115"/>
      <c r="L51" s="108"/>
      <c r="M51" s="108"/>
      <c r="N51" s="111"/>
      <c r="O51" s="111"/>
      <c r="P51" s="111"/>
      <c r="Q51" s="111"/>
      <c r="R51" s="111"/>
      <c r="S51" s="111"/>
      <c r="T51" s="111"/>
      <c r="U51" s="108"/>
      <c r="V51" s="377" t="str">
        <f t="shared" si="1"/>
        <v/>
      </c>
      <c r="W51" s="115"/>
      <c r="X51" s="108"/>
      <c r="Y51" s="108"/>
      <c r="Z51" s="108"/>
      <c r="AA51" s="108"/>
      <c r="AB51" s="108"/>
      <c r="AC51" s="108"/>
      <c r="AD51" s="108"/>
      <c r="AE51" s="108"/>
      <c r="AF51" s="108"/>
      <c r="AG51" s="111"/>
      <c r="AH51" s="111"/>
      <c r="AI51" s="108"/>
      <c r="AJ51" s="203" t="str">
        <f t="shared" si="2"/>
        <v/>
      </c>
      <c r="AK51" s="112" t="str">
        <f t="shared" si="3"/>
        <v/>
      </c>
      <c r="AL51" s="113"/>
      <c r="AM51" s="114" t="str">
        <f t="shared" si="4"/>
        <v/>
      </c>
    </row>
    <row r="52" spans="1:39" ht="18" customHeight="1">
      <c r="A52" s="52">
        <v>44</v>
      </c>
      <c r="B52" s="544" t="str">
        <f>IF(ISBLANK(FIL!E49),"",CONCATENATE(FIL!C49," ",FIL!D49," ",FIL!E49))</f>
        <v/>
      </c>
      <c r="C52" s="545"/>
      <c r="D52" s="545"/>
      <c r="E52" s="545"/>
      <c r="F52" s="546"/>
      <c r="G52" s="103"/>
      <c r="H52" s="110"/>
      <c r="I52" s="110"/>
      <c r="J52" s="376" t="str">
        <f t="shared" si="0"/>
        <v/>
      </c>
      <c r="K52" s="115"/>
      <c r="L52" s="108"/>
      <c r="M52" s="108"/>
      <c r="N52" s="111"/>
      <c r="O52" s="111"/>
      <c r="P52" s="111"/>
      <c r="Q52" s="111"/>
      <c r="R52" s="111"/>
      <c r="S52" s="111"/>
      <c r="T52" s="111"/>
      <c r="U52" s="108"/>
      <c r="V52" s="377" t="str">
        <f t="shared" si="1"/>
        <v/>
      </c>
      <c r="W52" s="115"/>
      <c r="X52" s="108"/>
      <c r="Y52" s="108"/>
      <c r="Z52" s="108"/>
      <c r="AA52" s="108"/>
      <c r="AB52" s="108"/>
      <c r="AC52" s="108"/>
      <c r="AD52" s="108"/>
      <c r="AE52" s="108"/>
      <c r="AF52" s="108"/>
      <c r="AG52" s="111"/>
      <c r="AH52" s="111"/>
      <c r="AI52" s="108"/>
      <c r="AJ52" s="203" t="str">
        <f t="shared" si="2"/>
        <v/>
      </c>
      <c r="AK52" s="112" t="str">
        <f t="shared" si="3"/>
        <v/>
      </c>
      <c r="AL52" s="113"/>
      <c r="AM52" s="114" t="str">
        <f t="shared" si="4"/>
        <v/>
      </c>
    </row>
    <row r="53" spans="1:39" ht="18" customHeight="1">
      <c r="A53" s="51">
        <v>45</v>
      </c>
      <c r="B53" s="544" t="str">
        <f>IF(ISBLANK(FIL!E50),"",CONCATENATE(FIL!C50," ",FIL!D50," ",FIL!E50))</f>
        <v/>
      </c>
      <c r="C53" s="545"/>
      <c r="D53" s="545"/>
      <c r="E53" s="545"/>
      <c r="F53" s="546"/>
      <c r="G53" s="103"/>
      <c r="H53" s="110"/>
      <c r="I53" s="110"/>
      <c r="J53" s="376" t="str">
        <f t="shared" si="0"/>
        <v/>
      </c>
      <c r="K53" s="115"/>
      <c r="L53" s="108"/>
      <c r="M53" s="108"/>
      <c r="N53" s="111"/>
      <c r="O53" s="111"/>
      <c r="P53" s="111"/>
      <c r="Q53" s="111"/>
      <c r="R53" s="111"/>
      <c r="S53" s="111"/>
      <c r="T53" s="111"/>
      <c r="U53" s="108"/>
      <c r="V53" s="377" t="str">
        <f t="shared" si="1"/>
        <v/>
      </c>
      <c r="W53" s="115"/>
      <c r="X53" s="108"/>
      <c r="Y53" s="108"/>
      <c r="Z53" s="108"/>
      <c r="AA53" s="108"/>
      <c r="AB53" s="108"/>
      <c r="AC53" s="108"/>
      <c r="AD53" s="108"/>
      <c r="AE53" s="108"/>
      <c r="AF53" s="108"/>
      <c r="AG53" s="111"/>
      <c r="AH53" s="111"/>
      <c r="AI53" s="108"/>
      <c r="AJ53" s="203" t="str">
        <f t="shared" si="2"/>
        <v/>
      </c>
      <c r="AK53" s="112" t="str">
        <f t="shared" si="3"/>
        <v/>
      </c>
      <c r="AL53" s="113"/>
      <c r="AM53" s="114" t="str">
        <f t="shared" si="4"/>
        <v/>
      </c>
    </row>
    <row r="54" spans="1:39" ht="18" customHeight="1">
      <c r="A54" s="52">
        <v>46</v>
      </c>
      <c r="B54" s="544" t="str">
        <f>IF(ISBLANK(FIL!E51),"",CONCATENATE(FIL!C51," ",FIL!D51," ",FIL!E51))</f>
        <v/>
      </c>
      <c r="C54" s="545"/>
      <c r="D54" s="545"/>
      <c r="E54" s="545"/>
      <c r="F54" s="546"/>
      <c r="G54" s="103"/>
      <c r="H54" s="110"/>
      <c r="I54" s="110"/>
      <c r="J54" s="376" t="str">
        <f t="shared" si="0"/>
        <v/>
      </c>
      <c r="K54" s="115"/>
      <c r="L54" s="108"/>
      <c r="M54" s="108"/>
      <c r="N54" s="111"/>
      <c r="O54" s="111"/>
      <c r="P54" s="111"/>
      <c r="Q54" s="111"/>
      <c r="R54" s="111"/>
      <c r="S54" s="111"/>
      <c r="T54" s="111"/>
      <c r="U54" s="108"/>
      <c r="V54" s="377" t="str">
        <f t="shared" si="1"/>
        <v/>
      </c>
      <c r="W54" s="115"/>
      <c r="X54" s="108"/>
      <c r="Y54" s="108"/>
      <c r="Z54" s="108"/>
      <c r="AA54" s="108"/>
      <c r="AB54" s="108"/>
      <c r="AC54" s="108"/>
      <c r="AD54" s="108"/>
      <c r="AE54" s="108"/>
      <c r="AF54" s="108"/>
      <c r="AG54" s="111"/>
      <c r="AH54" s="111"/>
      <c r="AI54" s="108"/>
      <c r="AJ54" s="203" t="str">
        <f t="shared" si="2"/>
        <v/>
      </c>
      <c r="AK54" s="112" t="str">
        <f t="shared" si="3"/>
        <v/>
      </c>
      <c r="AL54" s="113"/>
      <c r="AM54" s="114" t="str">
        <f t="shared" si="4"/>
        <v/>
      </c>
    </row>
    <row r="55" spans="1:39" ht="18" customHeight="1">
      <c r="A55" s="52">
        <v>47</v>
      </c>
      <c r="B55" s="544" t="str">
        <f>IF(ISBLANK(FIL!E52),"",CONCATENATE(FIL!C52," ",FIL!D52," ",FIL!E52))</f>
        <v/>
      </c>
      <c r="C55" s="545"/>
      <c r="D55" s="545"/>
      <c r="E55" s="545"/>
      <c r="F55" s="546"/>
      <c r="G55" s="103"/>
      <c r="H55" s="110"/>
      <c r="I55" s="110"/>
      <c r="J55" s="376" t="str">
        <f t="shared" si="0"/>
        <v/>
      </c>
      <c r="K55" s="115"/>
      <c r="L55" s="108"/>
      <c r="M55" s="108"/>
      <c r="N55" s="111"/>
      <c r="O55" s="111"/>
      <c r="P55" s="111"/>
      <c r="Q55" s="111"/>
      <c r="R55" s="111"/>
      <c r="S55" s="111"/>
      <c r="T55" s="111"/>
      <c r="U55" s="108"/>
      <c r="V55" s="377" t="str">
        <f t="shared" si="1"/>
        <v/>
      </c>
      <c r="W55" s="115"/>
      <c r="X55" s="108"/>
      <c r="Y55" s="108"/>
      <c r="Z55" s="108"/>
      <c r="AA55" s="108"/>
      <c r="AB55" s="108"/>
      <c r="AC55" s="108"/>
      <c r="AD55" s="108"/>
      <c r="AE55" s="108"/>
      <c r="AF55" s="108"/>
      <c r="AG55" s="111"/>
      <c r="AH55" s="111"/>
      <c r="AI55" s="108"/>
      <c r="AJ55" s="203" t="str">
        <f t="shared" si="2"/>
        <v/>
      </c>
      <c r="AK55" s="112" t="str">
        <f t="shared" si="3"/>
        <v/>
      </c>
      <c r="AL55" s="113"/>
      <c r="AM55" s="114" t="str">
        <f t="shared" si="4"/>
        <v/>
      </c>
    </row>
    <row r="56" spans="1:39" ht="18" hidden="1" customHeight="1">
      <c r="A56" s="51">
        <v>48</v>
      </c>
      <c r="B56" s="71"/>
      <c r="C56" s="541"/>
      <c r="D56" s="542"/>
      <c r="E56" s="542"/>
      <c r="F56" s="543"/>
      <c r="G56" s="70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9" t="str">
        <f>IF(ISERROR(ROUND(AVERAGE(H56:T56),1)),"",ROUND(AVERAGE(H56:T56),1))</f>
        <v/>
      </c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8" t="str">
        <f>IF(ISERROR(ROUND(AVERAGE(V56:AI56),1)),"",ROUND(AVERAGE(V56:AI56),1))</f>
        <v/>
      </c>
      <c r="AK56" s="67"/>
      <c r="AL56" s="66" t="str">
        <f>IF(ISERROR(ROUND(U56+AJ56+#REF!,0)),"",ROUND(U56+AJ56+#REF!,0))</f>
        <v/>
      </c>
    </row>
    <row r="57" spans="1:39" ht="18" hidden="1" customHeight="1">
      <c r="A57" s="52">
        <v>49</v>
      </c>
      <c r="B57" s="71"/>
      <c r="C57" s="541"/>
      <c r="D57" s="542"/>
      <c r="E57" s="542"/>
      <c r="F57" s="543"/>
      <c r="G57" s="70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9" t="str">
        <f>IF(ISERROR(ROUND(AVERAGE(H57:T57),1)),"",ROUND(AVERAGE(H57:T57),1))</f>
        <v/>
      </c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8" t="str">
        <f>IF(ISERROR(ROUND(AVERAGE(V57:AI57),1)),"",ROUND(AVERAGE(V57:AI57),1))</f>
        <v/>
      </c>
      <c r="AK57" s="67"/>
      <c r="AL57" s="66" t="str">
        <f>IF(ISERROR(ROUND(U57+AJ57+#REF!,0)),"",ROUND(U57+AJ57+#REF!,0))</f>
        <v/>
      </c>
    </row>
    <row r="58" spans="1:39" ht="18" hidden="1" customHeight="1">
      <c r="A58" s="52">
        <v>50</v>
      </c>
      <c r="B58" s="71"/>
      <c r="C58" s="541"/>
      <c r="D58" s="542"/>
      <c r="E58" s="542"/>
      <c r="F58" s="543"/>
      <c r="G58" s="70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9" t="str">
        <f>IF(ISERROR(ROUND(AVERAGE(H58:T58),1)),"",ROUND(AVERAGE(H58:T58),1))</f>
        <v/>
      </c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8" t="str">
        <f>IF(ISERROR(ROUND(AVERAGE(V58:AI58),1)),"",ROUND(AVERAGE(V58:AI58),1))</f>
        <v/>
      </c>
      <c r="AK58" s="67"/>
      <c r="AL58" s="66" t="str">
        <f>IF(ISERROR(ROUND(U58+AJ58+#REF!,0)),"",ROUND(U58+AJ58+#REF!,0))</f>
        <v/>
      </c>
    </row>
    <row r="59" spans="1:39" ht="9.75" customHeight="1">
      <c r="A59" s="65"/>
      <c r="B59" s="65"/>
      <c r="C59" s="65"/>
      <c r="D59" s="65"/>
      <c r="E59" s="65"/>
      <c r="F59" s="64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3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</row>
    <row r="60" spans="1:39" ht="15" customHeight="1">
      <c r="A60" s="61"/>
      <c r="B60" s="60"/>
      <c r="C60" s="60"/>
      <c r="D60" s="60"/>
      <c r="E60" s="60"/>
      <c r="F60" s="59"/>
      <c r="G60" s="495" t="s">
        <v>98</v>
      </c>
      <c r="H60" s="496"/>
      <c r="I60" s="496"/>
      <c r="J60" s="496"/>
      <c r="K60" s="496"/>
      <c r="L60" s="496"/>
      <c r="M60" s="496"/>
      <c r="N60" s="496"/>
      <c r="O60" s="496"/>
      <c r="P60" s="496"/>
      <c r="Q60" s="496"/>
      <c r="R60" s="496"/>
      <c r="S60" s="496"/>
      <c r="T60" s="496"/>
      <c r="U60" s="496"/>
      <c r="V60" s="496"/>
      <c r="W60" s="496"/>
      <c r="X60" s="496"/>
      <c r="Y60" s="496"/>
      <c r="Z60" s="496"/>
      <c r="AA60" s="496"/>
      <c r="AB60" s="496"/>
      <c r="AC60" s="496"/>
      <c r="AD60" s="496"/>
      <c r="AE60" s="496"/>
      <c r="AF60" s="496"/>
      <c r="AG60" s="496"/>
      <c r="AH60" s="496"/>
      <c r="AI60" s="496"/>
      <c r="AJ60" s="496"/>
      <c r="AK60" s="496"/>
      <c r="AL60" s="496"/>
      <c r="AM60" s="104">
        <f>COUNTIF($AM$9:$AM$58,"&gt;0")</f>
        <v>2</v>
      </c>
    </row>
    <row r="61" spans="1:39" ht="15" customHeight="1">
      <c r="A61" s="40"/>
      <c r="B61" s="36"/>
      <c r="C61" s="36"/>
      <c r="D61" s="36"/>
      <c r="E61" s="36"/>
      <c r="F61" s="58"/>
      <c r="G61" s="497" t="s">
        <v>97</v>
      </c>
      <c r="H61" s="498"/>
      <c r="I61" s="498"/>
      <c r="J61" s="498"/>
      <c r="K61" s="498"/>
      <c r="L61" s="498"/>
      <c r="M61" s="498"/>
      <c r="N61" s="498"/>
      <c r="O61" s="498"/>
      <c r="P61" s="498"/>
      <c r="Q61" s="498"/>
      <c r="R61" s="498"/>
      <c r="S61" s="498"/>
      <c r="T61" s="498"/>
      <c r="U61" s="498"/>
      <c r="V61" s="498"/>
      <c r="W61" s="498"/>
      <c r="X61" s="498"/>
      <c r="Y61" s="498"/>
      <c r="Z61" s="498"/>
      <c r="AA61" s="498"/>
      <c r="AB61" s="498"/>
      <c r="AC61" s="498"/>
      <c r="AD61" s="498"/>
      <c r="AE61" s="498"/>
      <c r="AF61" s="498"/>
      <c r="AG61" s="498"/>
      <c r="AH61" s="498"/>
      <c r="AI61" s="498"/>
      <c r="AJ61" s="498"/>
      <c r="AK61" s="498"/>
      <c r="AL61" s="498"/>
      <c r="AM61" s="105">
        <f>IF($AM$60&gt;0,COUNTIF($AM$9:$AM$58,"&gt;50"),"")</f>
        <v>2</v>
      </c>
    </row>
    <row r="62" spans="1:39" ht="15" customHeight="1">
      <c r="A62" s="40"/>
      <c r="B62" s="36"/>
      <c r="C62" s="36"/>
      <c r="D62" s="36"/>
      <c r="E62" s="36"/>
      <c r="F62" s="58"/>
      <c r="G62" s="497" t="s">
        <v>96</v>
      </c>
      <c r="H62" s="498"/>
      <c r="I62" s="498"/>
      <c r="J62" s="498"/>
      <c r="K62" s="498"/>
      <c r="L62" s="498"/>
      <c r="M62" s="498"/>
      <c r="N62" s="498"/>
      <c r="O62" s="498"/>
      <c r="P62" s="498"/>
      <c r="Q62" s="498"/>
      <c r="R62" s="498"/>
      <c r="S62" s="498"/>
      <c r="T62" s="498"/>
      <c r="U62" s="498"/>
      <c r="V62" s="498"/>
      <c r="W62" s="498"/>
      <c r="X62" s="498"/>
      <c r="Y62" s="498"/>
      <c r="Z62" s="498"/>
      <c r="AA62" s="498"/>
      <c r="AB62" s="498"/>
      <c r="AC62" s="498"/>
      <c r="AD62" s="498"/>
      <c r="AE62" s="498"/>
      <c r="AF62" s="498"/>
      <c r="AG62" s="498"/>
      <c r="AH62" s="498"/>
      <c r="AI62" s="498"/>
      <c r="AJ62" s="498"/>
      <c r="AK62" s="498"/>
      <c r="AL62" s="498"/>
      <c r="AM62" s="106">
        <f>IF($AM$60&gt;0,COUNTIF($AM$9:$AM$58,"&lt;51"),"")</f>
        <v>0</v>
      </c>
    </row>
    <row r="63" spans="1:39" ht="15" customHeight="1">
      <c r="A63" s="40"/>
      <c r="B63" s="36"/>
      <c r="C63" s="36"/>
      <c r="D63" s="36"/>
      <c r="E63" s="36"/>
      <c r="F63" s="58"/>
      <c r="G63" s="497" t="s">
        <v>95</v>
      </c>
      <c r="H63" s="498"/>
      <c r="I63" s="498"/>
      <c r="J63" s="498"/>
      <c r="K63" s="498"/>
      <c r="L63" s="498"/>
      <c r="M63" s="498"/>
      <c r="N63" s="498"/>
      <c r="O63" s="498"/>
      <c r="P63" s="498"/>
      <c r="Q63" s="498"/>
      <c r="R63" s="498"/>
      <c r="S63" s="498"/>
      <c r="T63" s="498"/>
      <c r="U63" s="498"/>
      <c r="V63" s="498"/>
      <c r="W63" s="498"/>
      <c r="X63" s="498"/>
      <c r="Y63" s="498"/>
      <c r="Z63" s="498"/>
      <c r="AA63" s="498"/>
      <c r="AB63" s="498"/>
      <c r="AC63" s="498"/>
      <c r="AD63" s="498"/>
      <c r="AE63" s="498"/>
      <c r="AF63" s="498"/>
      <c r="AG63" s="498"/>
      <c r="AH63" s="498"/>
      <c r="AI63" s="498"/>
      <c r="AJ63" s="498"/>
      <c r="AK63" s="498"/>
      <c r="AL63" s="498"/>
      <c r="AM63" s="105">
        <f>IF($AM$60&gt;0,ROUND(AVERAGE($AM9:$AM58),0),"")</f>
        <v>79</v>
      </c>
    </row>
    <row r="64" spans="1:39" ht="15" customHeight="1">
      <c r="A64" s="536" t="s">
        <v>71</v>
      </c>
      <c r="B64" s="536"/>
      <c r="C64" s="536"/>
      <c r="D64" s="536"/>
      <c r="E64" s="536"/>
      <c r="F64" s="537"/>
      <c r="G64" s="497" t="s">
        <v>94</v>
      </c>
      <c r="H64" s="498"/>
      <c r="I64" s="498"/>
      <c r="J64" s="498"/>
      <c r="K64" s="498"/>
      <c r="L64" s="498"/>
      <c r="M64" s="498"/>
      <c r="N64" s="498"/>
      <c r="O64" s="498"/>
      <c r="P64" s="498"/>
      <c r="Q64" s="498"/>
      <c r="R64" s="498"/>
      <c r="S64" s="498"/>
      <c r="T64" s="498"/>
      <c r="U64" s="498"/>
      <c r="V64" s="498"/>
      <c r="W64" s="498"/>
      <c r="X64" s="498"/>
      <c r="Y64" s="498"/>
      <c r="Z64" s="498"/>
      <c r="AA64" s="498"/>
      <c r="AB64" s="498"/>
      <c r="AC64" s="498"/>
      <c r="AD64" s="498"/>
      <c r="AE64" s="498"/>
      <c r="AF64" s="498"/>
      <c r="AG64" s="498"/>
      <c r="AH64" s="498"/>
      <c r="AI64" s="498"/>
      <c r="AJ64" s="498"/>
      <c r="AK64" s="498"/>
      <c r="AL64" s="498"/>
      <c r="AM64" s="106">
        <f>IF(AM60&gt;0,AM61*100/AM60,"")</f>
        <v>100</v>
      </c>
    </row>
    <row r="65" spans="1:39" ht="15" customHeight="1">
      <c r="A65" s="538" t="s">
        <v>72</v>
      </c>
      <c r="B65" s="539"/>
      <c r="C65" s="539"/>
      <c r="D65" s="539"/>
      <c r="E65" s="539"/>
      <c r="F65" s="540"/>
      <c r="G65" s="499" t="s">
        <v>93</v>
      </c>
      <c r="H65" s="500"/>
      <c r="I65" s="500"/>
      <c r="J65" s="500"/>
      <c r="K65" s="500"/>
      <c r="L65" s="500"/>
      <c r="M65" s="500"/>
      <c r="N65" s="500"/>
      <c r="O65" s="500"/>
      <c r="P65" s="500"/>
      <c r="Q65" s="500"/>
      <c r="R65" s="500"/>
      <c r="S65" s="500"/>
      <c r="T65" s="500"/>
      <c r="U65" s="500"/>
      <c r="V65" s="500"/>
      <c r="W65" s="500"/>
      <c r="X65" s="500"/>
      <c r="Y65" s="500"/>
      <c r="Z65" s="500"/>
      <c r="AA65" s="500"/>
      <c r="AB65" s="500"/>
      <c r="AC65" s="500"/>
      <c r="AD65" s="500"/>
      <c r="AE65" s="500"/>
      <c r="AF65" s="500"/>
      <c r="AG65" s="500"/>
      <c r="AH65" s="500"/>
      <c r="AI65" s="500"/>
      <c r="AJ65" s="500"/>
      <c r="AK65" s="500"/>
      <c r="AL65" s="500"/>
      <c r="AM65" s="107">
        <f>IF(AM60&gt;0,AM62*100/AM60,"")</f>
        <v>0</v>
      </c>
    </row>
  </sheetData>
  <sheetProtection formatCells="0" formatColumns="0" formatRows="0"/>
  <mergeCells count="107">
    <mergeCell ref="B9:F9"/>
    <mergeCell ref="B10:F10"/>
    <mergeCell ref="B11:F11"/>
    <mergeCell ref="B36:F36"/>
    <mergeCell ref="B37:F37"/>
    <mergeCell ref="B38:F38"/>
    <mergeCell ref="B28:F28"/>
    <mergeCell ref="B29:F29"/>
    <mergeCell ref="B30:F30"/>
    <mergeCell ref="B31:F31"/>
    <mergeCell ref="B32:F32"/>
    <mergeCell ref="B15:F15"/>
    <mergeCell ref="B16:F16"/>
    <mergeCell ref="B12:F12"/>
    <mergeCell ref="B13:F13"/>
    <mergeCell ref="B14:F14"/>
    <mergeCell ref="B42:F42"/>
    <mergeCell ref="B43:F43"/>
    <mergeCell ref="B33:F33"/>
    <mergeCell ref="B34:F34"/>
    <mergeCell ref="A3:B3"/>
    <mergeCell ref="C3:F3"/>
    <mergeCell ref="A4:B4"/>
    <mergeCell ref="C4:F4"/>
    <mergeCell ref="A6:B6"/>
    <mergeCell ref="A7:B7"/>
    <mergeCell ref="A5:B5"/>
    <mergeCell ref="B8:F8"/>
    <mergeCell ref="B35:F35"/>
    <mergeCell ref="B24:F24"/>
    <mergeCell ref="B25:F25"/>
    <mergeCell ref="B17:F17"/>
    <mergeCell ref="B18:F18"/>
    <mergeCell ref="B21:F21"/>
    <mergeCell ref="B22:F22"/>
    <mergeCell ref="B26:F26"/>
    <mergeCell ref="B27:F27"/>
    <mergeCell ref="B19:F19"/>
    <mergeCell ref="B20:F20"/>
    <mergeCell ref="B23:F23"/>
    <mergeCell ref="C5:F5"/>
    <mergeCell ref="A2:B2"/>
    <mergeCell ref="A64:F64"/>
    <mergeCell ref="A65:F65"/>
    <mergeCell ref="C56:F56"/>
    <mergeCell ref="C57:F57"/>
    <mergeCell ref="C58:F58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C6:F6"/>
    <mergeCell ref="C2:F2"/>
    <mergeCell ref="B39:F39"/>
    <mergeCell ref="B40:F40"/>
    <mergeCell ref="B41:F41"/>
    <mergeCell ref="G2:AK2"/>
    <mergeCell ref="AM2:AM8"/>
    <mergeCell ref="K3:V3"/>
    <mergeCell ref="W3:AJ3"/>
    <mergeCell ref="AK3:AK8"/>
    <mergeCell ref="G4:G8"/>
    <mergeCell ref="H4:H8"/>
    <mergeCell ref="I4:I8"/>
    <mergeCell ref="K4:K8"/>
    <mergeCell ref="L4:L8"/>
    <mergeCell ref="M4:M8"/>
    <mergeCell ref="N4:N8"/>
    <mergeCell ref="O4:O8"/>
    <mergeCell ref="P4:P8"/>
    <mergeCell ref="R4:R8"/>
    <mergeCell ref="AJ4:AJ8"/>
    <mergeCell ref="T4:T8"/>
    <mergeCell ref="AG4:AG8"/>
    <mergeCell ref="AI4:AI8"/>
    <mergeCell ref="U4:U8"/>
    <mergeCell ref="G3:J3"/>
    <mergeCell ref="AE4:AE8"/>
    <mergeCell ref="S4:S8"/>
    <mergeCell ref="G60:AL60"/>
    <mergeCell ref="G61:AL61"/>
    <mergeCell ref="G62:AL62"/>
    <mergeCell ref="G63:AL63"/>
    <mergeCell ref="G64:AL64"/>
    <mergeCell ref="G65:AL65"/>
    <mergeCell ref="AB4:AB8"/>
    <mergeCell ref="AC4:AC8"/>
    <mergeCell ref="AF4:AF8"/>
    <mergeCell ref="AH4:AH8"/>
    <mergeCell ref="AL4:AL8"/>
    <mergeCell ref="V4:V8"/>
    <mergeCell ref="W4:W8"/>
    <mergeCell ref="X4:X8"/>
    <mergeCell ref="Y4:Y8"/>
    <mergeCell ref="Z4:Z8"/>
    <mergeCell ref="AA4:AA8"/>
    <mergeCell ref="J4:J8"/>
    <mergeCell ref="Q4:Q8"/>
    <mergeCell ref="AD4:AD8"/>
  </mergeCells>
  <conditionalFormatting sqref="AM9:AM55">
    <cfRule type="cellIs" dxfId="15" priority="1" stopIfTrue="1" operator="equal">
      <formula>50</formula>
    </cfRule>
    <cfRule type="cellIs" dxfId="14" priority="2" stopIfTrue="1" operator="between">
      <formula>36</formula>
      <formula>49</formula>
    </cfRule>
    <cfRule type="cellIs" dxfId="13" priority="3" operator="between">
      <formula>1</formula>
      <formula>35</formula>
    </cfRule>
  </conditionalFormatting>
  <dataValidations count="6">
    <dataValidation type="whole" allowBlank="1" showErrorMessage="1" errorTitle="Valor no Permitido" error="En esta celda únicamente se permiten valores entre 1 y 10." sqref="G56:G58 AK56:AK58" xr:uid="{748635C2-22AF-46A5-9F33-5376E8A7B744}">
      <formula1>1</formula1>
      <formula2>10</formula2>
    </dataValidation>
    <dataValidation type="whole" allowBlank="1" showErrorMessage="1" errorTitle="Valor no Permitido" error="En esta celda únicamente se permiten valores entre 1 y 35." sqref="H56:T58 V56:AI58" xr:uid="{F32405A5-7287-4CE3-B1F6-CD4905600CAF}">
      <formula1>1</formula1>
      <formula2>35</formula2>
    </dataValidation>
    <dataValidation type="whole" allowBlank="1" showInputMessage="1" showErrorMessage="1" error="EL VALOR A INGRESAR DEBE SER DEL 0 AL 5" sqref="AL9:AL55" xr:uid="{8F72DCF5-BE46-41AF-AA65-411761FBA05E}">
      <formula1>0</formula1>
      <formula2>5</formula2>
    </dataValidation>
    <dataValidation type="whole" allowBlank="1" showErrorMessage="1" errorTitle="Valor no Permitido" error="En esta celda únicamente se permiten valores entre 1 y 45." sqref="K9:U55" xr:uid="{8CE8EAFF-54C5-4418-ADE0-4AE813759817}">
      <formula1>1</formula1>
      <formula2>45</formula2>
    </dataValidation>
    <dataValidation type="whole" allowBlank="1" showErrorMessage="1" errorTitle="Valor no Permitido" error="En esta celda únicamente se permiten valores entre 1 y 40." sqref="W9:AI55" xr:uid="{225A1FF8-A953-4C34-B434-FB5E34B591B8}">
      <formula1>1</formula1>
      <formula2>40</formula2>
    </dataValidation>
    <dataValidation type="whole" allowBlank="1" showErrorMessage="1" errorTitle="Valor no Permitido" error="En esta celda únicamente se permiten valores entre 1 y 10." sqref="G9:I55" xr:uid="{948AEE11-9686-4DBF-A665-8F8804B24CEE}">
      <formula1>1</formula1>
      <formula2>10</formula2>
    </dataValidation>
  </dataValidations>
  <hyperlinks>
    <hyperlink ref="AJ1" r:id="rId1" xr:uid="{6193E175-F8E2-4B22-8D88-F8A773E2F9A8}"/>
  </hyperlinks>
  <pageMargins left="0.31496062992125984" right="0.27559055118110237" top="0.19685039370078741" bottom="0" header="0.39370078740157483" footer="0.31496062992125984"/>
  <pageSetup scale="70" fitToHeight="0" orientation="landscape" horizontalDpi="4294967292" verticalDpi="200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1B702-97E4-4B61-A08A-E31FADD5324D}">
  <sheetPr>
    <tabColor rgb="FFFFFF00"/>
  </sheetPr>
  <dimension ref="A1:AM65"/>
  <sheetViews>
    <sheetView zoomScale="90" zoomScaleNormal="90" workbookViewId="0">
      <selection activeCell="G9" sqref="G9:I55"/>
    </sheetView>
  </sheetViews>
  <sheetFormatPr baseColWidth="10" defaultColWidth="5.296875" defaultRowHeight="13.8"/>
  <cols>
    <col min="1" max="1" width="4.19921875" style="41" customWidth="1"/>
    <col min="2" max="2" width="5.296875" style="41"/>
    <col min="3" max="3" width="7.69921875" style="41" customWidth="1"/>
    <col min="4" max="4" width="4.59765625" style="41" customWidth="1"/>
    <col min="5" max="5" width="7.69921875" style="41" customWidth="1"/>
    <col min="6" max="6" width="5.19921875" style="41" customWidth="1"/>
    <col min="7" max="9" width="3.5" style="41" customWidth="1"/>
    <col min="10" max="10" width="4.8984375" style="41" customWidth="1"/>
    <col min="11" max="20" width="4.09765625" style="41" customWidth="1"/>
    <col min="21" max="21" width="4.09765625" style="57" customWidth="1"/>
    <col min="22" max="22" width="4.8984375" style="41" customWidth="1"/>
    <col min="23" max="35" width="4.09765625" style="41" customWidth="1"/>
    <col min="36" max="37" width="4.8984375" style="41" customWidth="1"/>
    <col min="38" max="38" width="4.19921875" style="41" customWidth="1"/>
    <col min="39" max="16384" width="5.296875" style="41"/>
  </cols>
  <sheetData>
    <row r="1" spans="1:39" ht="24.75" customHeight="1">
      <c r="A1" s="192"/>
      <c r="B1" s="191"/>
      <c r="C1" s="191"/>
      <c r="D1" s="191"/>
      <c r="E1" s="192"/>
      <c r="F1" s="353"/>
      <c r="G1" s="354" t="s">
        <v>239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 t="s">
        <v>142</v>
      </c>
      <c r="U1" s="100"/>
      <c r="V1" s="99"/>
      <c r="W1" s="99"/>
      <c r="X1" s="99"/>
      <c r="Y1" s="99"/>
      <c r="Z1" s="99"/>
      <c r="AA1" s="99" t="str">
        <f>Carátula!D14</f>
        <v>SIMON BOLIVAR</v>
      </c>
      <c r="AB1" s="99"/>
      <c r="AC1" s="99"/>
      <c r="AD1" s="99"/>
      <c r="AE1" s="99"/>
      <c r="AF1" s="99"/>
      <c r="AG1" s="99"/>
      <c r="AH1" s="99"/>
      <c r="AI1" s="99"/>
      <c r="AJ1" s="187" t="s">
        <v>125</v>
      </c>
      <c r="AL1" s="99"/>
      <c r="AM1" s="188"/>
    </row>
    <row r="2" spans="1:39" ht="15" customHeight="1">
      <c r="A2" s="534" t="s">
        <v>128</v>
      </c>
      <c r="B2" s="535"/>
      <c r="C2" s="547" t="str">
        <f>CONCATENATE(Carátula!P20," ",Carátula!S20)</f>
        <v>SEXTO "A"</v>
      </c>
      <c r="D2" s="548"/>
      <c r="E2" s="548"/>
      <c r="F2" s="549"/>
      <c r="G2" s="515" t="s">
        <v>113</v>
      </c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  <c r="AD2" s="515"/>
      <c r="AE2" s="515"/>
      <c r="AF2" s="515"/>
      <c r="AG2" s="515"/>
      <c r="AH2" s="515"/>
      <c r="AI2" s="515"/>
      <c r="AJ2" s="515"/>
      <c r="AK2" s="515"/>
      <c r="AL2" s="189" t="s">
        <v>127</v>
      </c>
      <c r="AM2" s="516" t="s">
        <v>87</v>
      </c>
    </row>
    <row r="3" spans="1:39" ht="15.75" customHeight="1" thickBot="1">
      <c r="A3" s="550" t="s">
        <v>77</v>
      </c>
      <c r="B3" s="550"/>
      <c r="C3" s="551">
        <f>Carátula!F8</f>
        <v>2026</v>
      </c>
      <c r="D3" s="552"/>
      <c r="E3" s="552"/>
      <c r="F3" s="553"/>
      <c r="G3" s="528" t="s">
        <v>245</v>
      </c>
      <c r="H3" s="529"/>
      <c r="I3" s="529"/>
      <c r="J3" s="530"/>
      <c r="K3" s="519" t="s">
        <v>120</v>
      </c>
      <c r="L3" s="519"/>
      <c r="M3" s="519"/>
      <c r="N3" s="519"/>
      <c r="O3" s="519"/>
      <c r="P3" s="519"/>
      <c r="Q3" s="519"/>
      <c r="R3" s="519"/>
      <c r="S3" s="519"/>
      <c r="T3" s="519"/>
      <c r="U3" s="519"/>
      <c r="V3" s="520"/>
      <c r="W3" s="521" t="s">
        <v>121</v>
      </c>
      <c r="X3" s="521"/>
      <c r="Y3" s="521"/>
      <c r="Z3" s="521"/>
      <c r="AA3" s="521"/>
      <c r="AB3" s="521"/>
      <c r="AC3" s="521"/>
      <c r="AD3" s="521"/>
      <c r="AE3" s="521"/>
      <c r="AF3" s="521"/>
      <c r="AG3" s="521"/>
      <c r="AH3" s="521"/>
      <c r="AI3" s="521"/>
      <c r="AJ3" s="521"/>
      <c r="AK3" s="522" t="s">
        <v>134</v>
      </c>
      <c r="AL3" s="190">
        <v>5</v>
      </c>
      <c r="AM3" s="517"/>
    </row>
    <row r="4" spans="1:39" ht="24.6" customHeight="1">
      <c r="A4" s="554" t="s">
        <v>76</v>
      </c>
      <c r="B4" s="554"/>
      <c r="C4" s="555" t="str">
        <f>Carátula!D26</f>
        <v>MATEMÁTICAS</v>
      </c>
      <c r="D4" s="556"/>
      <c r="E4" s="556"/>
      <c r="F4" s="557"/>
      <c r="G4" s="501"/>
      <c r="H4" s="501"/>
      <c r="I4" s="501"/>
      <c r="J4" s="511" t="s">
        <v>122</v>
      </c>
      <c r="K4" s="524"/>
      <c r="L4" s="524"/>
      <c r="M4" s="524"/>
      <c r="N4" s="524"/>
      <c r="O4" s="514"/>
      <c r="P4" s="514"/>
      <c r="Q4" s="514"/>
      <c r="R4" s="514"/>
      <c r="S4" s="514"/>
      <c r="T4" s="514"/>
      <c r="U4" s="514"/>
      <c r="V4" s="505" t="s">
        <v>124</v>
      </c>
      <c r="W4" s="501"/>
      <c r="X4" s="501"/>
      <c r="Y4" s="501"/>
      <c r="Z4" s="501"/>
      <c r="AA4" s="508"/>
      <c r="AB4" s="501"/>
      <c r="AC4" s="501"/>
      <c r="AD4" s="501"/>
      <c r="AE4" s="501"/>
      <c r="AF4" s="501"/>
      <c r="AG4" s="501"/>
      <c r="AH4" s="501"/>
      <c r="AI4" s="501"/>
      <c r="AJ4" s="525" t="s">
        <v>123</v>
      </c>
      <c r="AK4" s="522"/>
      <c r="AL4" s="502" t="s">
        <v>126</v>
      </c>
      <c r="AM4" s="517"/>
    </row>
    <row r="5" spans="1:39" ht="24.6" customHeight="1">
      <c r="A5" s="554" t="s">
        <v>69</v>
      </c>
      <c r="B5" s="554"/>
      <c r="C5" s="531" t="str">
        <f>Carátula!D23</f>
        <v>JOSE CUELLAR SANCHEZ</v>
      </c>
      <c r="D5" s="532"/>
      <c r="E5" s="532"/>
      <c r="F5" s="533"/>
      <c r="G5" s="501"/>
      <c r="H5" s="501"/>
      <c r="I5" s="501"/>
      <c r="J5" s="512"/>
      <c r="K5" s="524"/>
      <c r="L5" s="524"/>
      <c r="M5" s="524"/>
      <c r="N5" s="524"/>
      <c r="O5" s="514"/>
      <c r="P5" s="514"/>
      <c r="Q5" s="514"/>
      <c r="R5" s="514"/>
      <c r="S5" s="514"/>
      <c r="T5" s="514"/>
      <c r="U5" s="514"/>
      <c r="V5" s="506"/>
      <c r="W5" s="501"/>
      <c r="X5" s="501"/>
      <c r="Y5" s="501"/>
      <c r="Z5" s="501"/>
      <c r="AA5" s="509"/>
      <c r="AB5" s="501"/>
      <c r="AC5" s="501"/>
      <c r="AD5" s="501"/>
      <c r="AE5" s="501"/>
      <c r="AF5" s="501"/>
      <c r="AG5" s="501"/>
      <c r="AH5" s="501"/>
      <c r="AI5" s="501"/>
      <c r="AJ5" s="526"/>
      <c r="AK5" s="522"/>
      <c r="AL5" s="503"/>
      <c r="AM5" s="517"/>
    </row>
    <row r="6" spans="1:39" ht="30.75" customHeight="1">
      <c r="A6" s="554" t="s">
        <v>99</v>
      </c>
      <c r="B6" s="554"/>
      <c r="C6" s="531" t="s">
        <v>140</v>
      </c>
      <c r="D6" s="532"/>
      <c r="E6" s="532"/>
      <c r="F6" s="533"/>
      <c r="G6" s="501"/>
      <c r="H6" s="501"/>
      <c r="I6" s="501"/>
      <c r="J6" s="512"/>
      <c r="K6" s="524"/>
      <c r="L6" s="524"/>
      <c r="M6" s="524"/>
      <c r="N6" s="524"/>
      <c r="O6" s="514"/>
      <c r="P6" s="514"/>
      <c r="Q6" s="514"/>
      <c r="R6" s="514"/>
      <c r="S6" s="514"/>
      <c r="T6" s="514"/>
      <c r="U6" s="514"/>
      <c r="V6" s="506"/>
      <c r="W6" s="501"/>
      <c r="X6" s="501"/>
      <c r="Y6" s="501"/>
      <c r="Z6" s="501"/>
      <c r="AA6" s="509"/>
      <c r="AB6" s="501"/>
      <c r="AC6" s="501"/>
      <c r="AD6" s="501"/>
      <c r="AE6" s="501"/>
      <c r="AF6" s="501"/>
      <c r="AG6" s="501"/>
      <c r="AH6" s="501"/>
      <c r="AI6" s="501"/>
      <c r="AJ6" s="526"/>
      <c r="AK6" s="522"/>
      <c r="AL6" s="503"/>
      <c r="AM6" s="517"/>
    </row>
    <row r="7" spans="1:39" ht="26.25" hidden="1" customHeight="1">
      <c r="A7" s="558">
        <v>1</v>
      </c>
      <c r="B7" s="559"/>
      <c r="C7" s="101"/>
      <c r="D7" s="101"/>
      <c r="E7" s="101"/>
      <c r="F7" s="101"/>
      <c r="G7" s="501"/>
      <c r="H7" s="501"/>
      <c r="I7" s="501"/>
      <c r="J7" s="512"/>
      <c r="K7" s="524"/>
      <c r="L7" s="524"/>
      <c r="M7" s="524"/>
      <c r="N7" s="524"/>
      <c r="O7" s="514"/>
      <c r="P7" s="514"/>
      <c r="Q7" s="514"/>
      <c r="R7" s="514"/>
      <c r="S7" s="514"/>
      <c r="T7" s="514"/>
      <c r="U7" s="514"/>
      <c r="V7" s="506"/>
      <c r="W7" s="501"/>
      <c r="X7" s="501"/>
      <c r="Y7" s="501"/>
      <c r="Z7" s="501"/>
      <c r="AA7" s="509"/>
      <c r="AB7" s="501"/>
      <c r="AC7" s="501"/>
      <c r="AD7" s="501"/>
      <c r="AE7" s="501"/>
      <c r="AF7" s="501"/>
      <c r="AG7" s="501"/>
      <c r="AH7" s="501"/>
      <c r="AI7" s="501"/>
      <c r="AJ7" s="526"/>
      <c r="AK7" s="522"/>
      <c r="AL7" s="503"/>
      <c r="AM7" s="517"/>
    </row>
    <row r="8" spans="1:39" ht="14.25" customHeight="1">
      <c r="A8" s="102" t="s">
        <v>70</v>
      </c>
      <c r="B8" s="560" t="s">
        <v>8</v>
      </c>
      <c r="C8" s="561"/>
      <c r="D8" s="561"/>
      <c r="E8" s="561"/>
      <c r="F8" s="562"/>
      <c r="G8" s="501"/>
      <c r="H8" s="501"/>
      <c r="I8" s="501"/>
      <c r="J8" s="513"/>
      <c r="K8" s="524"/>
      <c r="L8" s="524"/>
      <c r="M8" s="524"/>
      <c r="N8" s="524"/>
      <c r="O8" s="514"/>
      <c r="P8" s="514"/>
      <c r="Q8" s="514"/>
      <c r="R8" s="514"/>
      <c r="S8" s="514"/>
      <c r="T8" s="514"/>
      <c r="U8" s="514"/>
      <c r="V8" s="507"/>
      <c r="W8" s="501"/>
      <c r="X8" s="501"/>
      <c r="Y8" s="501"/>
      <c r="Z8" s="501"/>
      <c r="AA8" s="510"/>
      <c r="AB8" s="501"/>
      <c r="AC8" s="501"/>
      <c r="AD8" s="501"/>
      <c r="AE8" s="501"/>
      <c r="AF8" s="501"/>
      <c r="AG8" s="501"/>
      <c r="AH8" s="501"/>
      <c r="AI8" s="501"/>
      <c r="AJ8" s="527"/>
      <c r="AK8" s="523"/>
      <c r="AL8" s="504"/>
      <c r="AM8" s="518"/>
    </row>
    <row r="9" spans="1:39" ht="18" customHeight="1">
      <c r="A9" s="51">
        <v>1</v>
      </c>
      <c r="B9" s="544" t="str">
        <f>IF(ISBLANK(FIL!E6),"",CONCATENATE(FIL!C6," ",FIL!D6," ",FIL!E6))</f>
        <v>CUELLAR SANCHEZ JOSE</v>
      </c>
      <c r="C9" s="545"/>
      <c r="D9" s="545"/>
      <c r="E9" s="545"/>
      <c r="F9" s="546"/>
      <c r="G9" s="108">
        <v>10</v>
      </c>
      <c r="H9" s="108"/>
      <c r="I9" s="108"/>
      <c r="J9" s="376">
        <f t="shared" ref="J9:J55" si="0">IF(ISERROR(ROUND(AVERAGE(G9:I9),1)),"",ROUND(AVERAGE(G9:I9),1))</f>
        <v>10</v>
      </c>
      <c r="K9" s="109">
        <v>45</v>
      </c>
      <c r="L9" s="110"/>
      <c r="M9" s="110"/>
      <c r="N9" s="111"/>
      <c r="O9" s="111"/>
      <c r="P9" s="111"/>
      <c r="Q9" s="111"/>
      <c r="R9" s="111"/>
      <c r="S9" s="111"/>
      <c r="T9" s="111"/>
      <c r="U9" s="108"/>
      <c r="V9" s="377">
        <f t="shared" ref="V9:V55" si="1">IF(ISERROR(ROUND(AVERAGE(K9:U9),1)),"",ROUND(AVERAGE(K9:U9),1))</f>
        <v>45</v>
      </c>
      <c r="W9" s="109">
        <v>40</v>
      </c>
      <c r="X9" s="110"/>
      <c r="Y9" s="110"/>
      <c r="Z9" s="110"/>
      <c r="AA9" s="110"/>
      <c r="AB9" s="110"/>
      <c r="AC9" s="110"/>
      <c r="AD9" s="110"/>
      <c r="AE9" s="110"/>
      <c r="AF9" s="110"/>
      <c r="AG9" s="111"/>
      <c r="AH9" s="111"/>
      <c r="AI9" s="108"/>
      <c r="AJ9" s="203">
        <f t="shared" ref="AJ9:AJ55" si="2">IF(ISERROR(ROUND(AVERAGE(W9:AI9),1)),"",ROUND(AVERAGE(W9:AI9),1))</f>
        <v>40</v>
      </c>
      <c r="AK9" s="112">
        <f>IF(AO9&lt;&gt;0,IF(ISERROR(ROUND( (J9+V9+AJ9),0)),"",ROUND(((J9+V9+AJ9)+AO9)/2,0)),IF(ISERROR(ROUND( J9+V9+AJ9,0)),"",ROUND(J9+V9+AJ9,0)))</f>
        <v>95</v>
      </c>
      <c r="AL9" s="113">
        <v>5</v>
      </c>
      <c r="AM9" s="114">
        <f>IF(AO9&lt;&gt;0,IF(ISERROR(ROUND( (AK9+AL9),0)),"",ROUND(((AK9+AL9)+AO9)/2,0)),IF(ISERROR(ROUND( AK9+AL9,0)),"",ROUND(AK9+AL9,0)))</f>
        <v>100</v>
      </c>
    </row>
    <row r="10" spans="1:39" ht="18" customHeight="1">
      <c r="A10" s="52">
        <v>2</v>
      </c>
      <c r="B10" s="544" t="str">
        <f>IF(ISBLANK(FIL!E7),"",CONCATENATE(FIL!C7," ",FIL!D7," ",FIL!E7))</f>
        <v>VALENCIA ROJAS NICOLAS</v>
      </c>
      <c r="C10" s="545"/>
      <c r="D10" s="545"/>
      <c r="E10" s="545"/>
      <c r="F10" s="546"/>
      <c r="G10" s="108">
        <v>8</v>
      </c>
      <c r="H10" s="110"/>
      <c r="I10" s="110"/>
      <c r="J10" s="376">
        <f t="shared" si="0"/>
        <v>8</v>
      </c>
      <c r="K10" s="115">
        <v>10</v>
      </c>
      <c r="L10" s="108"/>
      <c r="M10" s="108"/>
      <c r="N10" s="111"/>
      <c r="O10" s="111"/>
      <c r="P10" s="111"/>
      <c r="Q10" s="111"/>
      <c r="R10" s="111"/>
      <c r="S10" s="111"/>
      <c r="T10" s="111"/>
      <c r="U10" s="108"/>
      <c r="V10" s="377">
        <f t="shared" si="1"/>
        <v>10</v>
      </c>
      <c r="W10" s="115">
        <v>35</v>
      </c>
      <c r="X10" s="108"/>
      <c r="Y10" s="108"/>
      <c r="Z10" s="108"/>
      <c r="AA10" s="108"/>
      <c r="AB10" s="108"/>
      <c r="AC10" s="108"/>
      <c r="AD10" s="108"/>
      <c r="AE10" s="108"/>
      <c r="AF10" s="108"/>
      <c r="AG10" s="111"/>
      <c r="AH10" s="111"/>
      <c r="AI10" s="108"/>
      <c r="AJ10" s="203">
        <f t="shared" si="2"/>
        <v>35</v>
      </c>
      <c r="AK10" s="112">
        <f t="shared" ref="AK10:AK55" si="3">IF(AO10&lt;&gt;0,IF(ISERROR(ROUND( (J10+V10+AJ10),0)),"",ROUND(((J10+V10+AJ10)+AO10)/2,0)),IF(ISERROR(ROUND( J10+V10+AJ10,0)),"",ROUND(J10+V10+AJ10,0)))</f>
        <v>53</v>
      </c>
      <c r="AL10" s="113">
        <v>3</v>
      </c>
      <c r="AM10" s="114">
        <f t="shared" ref="AM10:AM55" si="4">IF(AO10&lt;&gt;0,IF(ISERROR(ROUND( (AK10+AL10),0)),"",ROUND(((AK10+AL10)+AO10)/2,0)),IF(ISERROR(ROUND( AK10+AL10,0)),"",ROUND(AK10+AL10,0)))</f>
        <v>56</v>
      </c>
    </row>
    <row r="11" spans="1:39" ht="18" customHeight="1">
      <c r="A11" s="51">
        <v>3</v>
      </c>
      <c r="B11" s="544" t="str">
        <f>IF(ISBLANK(FIL!E8),"",CONCATENATE(FIL!C8," ",FIL!D8," ",FIL!E8))</f>
        <v/>
      </c>
      <c r="C11" s="545"/>
      <c r="D11" s="545"/>
      <c r="E11" s="545"/>
      <c r="F11" s="546"/>
      <c r="G11" s="108"/>
      <c r="H11" s="110"/>
      <c r="I11" s="110"/>
      <c r="J11" s="376" t="str">
        <f t="shared" si="0"/>
        <v/>
      </c>
      <c r="K11" s="115"/>
      <c r="L11" s="108"/>
      <c r="M11" s="108"/>
      <c r="N11" s="111"/>
      <c r="O11" s="111"/>
      <c r="P11" s="111"/>
      <c r="Q11" s="111"/>
      <c r="R11" s="111"/>
      <c r="S11" s="111"/>
      <c r="T11" s="111"/>
      <c r="U11" s="108"/>
      <c r="V11" s="377" t="str">
        <f t="shared" si="1"/>
        <v/>
      </c>
      <c r="W11" s="115"/>
      <c r="X11" s="108"/>
      <c r="Y11" s="108"/>
      <c r="Z11" s="108"/>
      <c r="AA11" s="108"/>
      <c r="AB11" s="108"/>
      <c r="AC11" s="108"/>
      <c r="AD11" s="108"/>
      <c r="AE11" s="108"/>
      <c r="AF11" s="108"/>
      <c r="AG11" s="111"/>
      <c r="AH11" s="111"/>
      <c r="AI11" s="108"/>
      <c r="AJ11" s="203" t="str">
        <f t="shared" si="2"/>
        <v/>
      </c>
      <c r="AK11" s="112" t="str">
        <f t="shared" si="3"/>
        <v/>
      </c>
      <c r="AL11" s="113"/>
      <c r="AM11" s="114" t="str">
        <f t="shared" si="4"/>
        <v/>
      </c>
    </row>
    <row r="12" spans="1:39" ht="18" customHeight="1">
      <c r="A12" s="52">
        <v>4</v>
      </c>
      <c r="B12" s="544" t="str">
        <f>IF(ISBLANK(FIL!E9),"",CONCATENATE(FIL!C9," ",FIL!D9," ",FIL!E9))</f>
        <v/>
      </c>
      <c r="C12" s="545"/>
      <c r="D12" s="545"/>
      <c r="E12" s="545"/>
      <c r="F12" s="546"/>
      <c r="G12" s="108"/>
      <c r="H12" s="110"/>
      <c r="I12" s="110"/>
      <c r="J12" s="376" t="str">
        <f t="shared" si="0"/>
        <v/>
      </c>
      <c r="K12" s="115"/>
      <c r="L12" s="108"/>
      <c r="M12" s="108"/>
      <c r="N12" s="111"/>
      <c r="O12" s="111"/>
      <c r="P12" s="111"/>
      <c r="Q12" s="111"/>
      <c r="R12" s="111"/>
      <c r="S12" s="111"/>
      <c r="T12" s="111"/>
      <c r="U12" s="108"/>
      <c r="V12" s="377" t="str">
        <f t="shared" si="1"/>
        <v/>
      </c>
      <c r="W12" s="115"/>
      <c r="X12" s="108"/>
      <c r="Y12" s="108"/>
      <c r="Z12" s="108"/>
      <c r="AA12" s="108"/>
      <c r="AB12" s="108"/>
      <c r="AC12" s="108"/>
      <c r="AD12" s="108"/>
      <c r="AE12" s="108"/>
      <c r="AF12" s="108"/>
      <c r="AG12" s="111"/>
      <c r="AH12" s="111"/>
      <c r="AI12" s="108"/>
      <c r="AJ12" s="203" t="str">
        <f t="shared" si="2"/>
        <v/>
      </c>
      <c r="AK12" s="112" t="str">
        <f t="shared" si="3"/>
        <v/>
      </c>
      <c r="AL12" s="113"/>
      <c r="AM12" s="114" t="str">
        <f t="shared" si="4"/>
        <v/>
      </c>
    </row>
    <row r="13" spans="1:39" ht="18" customHeight="1">
      <c r="A13" s="51">
        <v>5</v>
      </c>
      <c r="B13" s="544" t="str">
        <f>IF(ISBLANK(FIL!E10),"",CONCATENATE(FIL!C10," ",FIL!D10," ",FIL!E10))</f>
        <v/>
      </c>
      <c r="C13" s="545"/>
      <c r="D13" s="545"/>
      <c r="E13" s="545"/>
      <c r="F13" s="546"/>
      <c r="G13" s="108"/>
      <c r="H13" s="110"/>
      <c r="I13" s="110"/>
      <c r="J13" s="376" t="str">
        <f t="shared" si="0"/>
        <v/>
      </c>
      <c r="K13" s="115"/>
      <c r="L13" s="108"/>
      <c r="M13" s="108"/>
      <c r="N13" s="111"/>
      <c r="O13" s="111"/>
      <c r="P13" s="111"/>
      <c r="Q13" s="111"/>
      <c r="R13" s="111"/>
      <c r="S13" s="111"/>
      <c r="T13" s="111"/>
      <c r="U13" s="108"/>
      <c r="V13" s="377" t="str">
        <f t="shared" si="1"/>
        <v/>
      </c>
      <c r="W13" s="115"/>
      <c r="X13" s="108"/>
      <c r="Y13" s="108"/>
      <c r="Z13" s="108"/>
      <c r="AA13" s="108"/>
      <c r="AB13" s="108"/>
      <c r="AC13" s="108"/>
      <c r="AD13" s="108"/>
      <c r="AE13" s="108"/>
      <c r="AF13" s="108"/>
      <c r="AG13" s="111"/>
      <c r="AH13" s="111"/>
      <c r="AI13" s="108"/>
      <c r="AJ13" s="203" t="str">
        <f t="shared" si="2"/>
        <v/>
      </c>
      <c r="AK13" s="112" t="str">
        <f t="shared" si="3"/>
        <v/>
      </c>
      <c r="AL13" s="113"/>
      <c r="AM13" s="114" t="str">
        <f t="shared" si="4"/>
        <v/>
      </c>
    </row>
    <row r="14" spans="1:39" ht="18" customHeight="1">
      <c r="A14" s="52">
        <v>6</v>
      </c>
      <c r="B14" s="544" t="str">
        <f>IF(ISBLANK(FIL!E11),"",CONCATENATE(FIL!C11," ",FIL!D11," ",FIL!E11))</f>
        <v/>
      </c>
      <c r="C14" s="545"/>
      <c r="D14" s="545"/>
      <c r="E14" s="545"/>
      <c r="F14" s="546"/>
      <c r="G14" s="108"/>
      <c r="H14" s="110"/>
      <c r="I14" s="110"/>
      <c r="J14" s="376" t="str">
        <f t="shared" si="0"/>
        <v/>
      </c>
      <c r="K14" s="115"/>
      <c r="L14" s="108"/>
      <c r="M14" s="108"/>
      <c r="N14" s="111"/>
      <c r="O14" s="111"/>
      <c r="P14" s="111"/>
      <c r="Q14" s="111"/>
      <c r="R14" s="111"/>
      <c r="S14" s="111"/>
      <c r="T14" s="111"/>
      <c r="U14" s="108"/>
      <c r="V14" s="377" t="str">
        <f t="shared" si="1"/>
        <v/>
      </c>
      <c r="W14" s="115"/>
      <c r="X14" s="108"/>
      <c r="Y14" s="108"/>
      <c r="Z14" s="108"/>
      <c r="AA14" s="108"/>
      <c r="AB14" s="108"/>
      <c r="AC14" s="108"/>
      <c r="AD14" s="108"/>
      <c r="AE14" s="108"/>
      <c r="AF14" s="108"/>
      <c r="AG14" s="111"/>
      <c r="AH14" s="111"/>
      <c r="AI14" s="108"/>
      <c r="AJ14" s="203" t="str">
        <f t="shared" si="2"/>
        <v/>
      </c>
      <c r="AK14" s="112" t="str">
        <f t="shared" si="3"/>
        <v/>
      </c>
      <c r="AL14" s="113"/>
      <c r="AM14" s="114" t="str">
        <f t="shared" si="4"/>
        <v/>
      </c>
    </row>
    <row r="15" spans="1:39" ht="18" customHeight="1">
      <c r="A15" s="51">
        <v>7</v>
      </c>
      <c r="B15" s="544" t="str">
        <f>IF(ISBLANK(FIL!E12),"",CONCATENATE(FIL!C12," ",FIL!D12," ",FIL!E12))</f>
        <v/>
      </c>
      <c r="C15" s="545"/>
      <c r="D15" s="545"/>
      <c r="E15" s="545"/>
      <c r="F15" s="546"/>
      <c r="G15" s="108"/>
      <c r="H15" s="110"/>
      <c r="I15" s="110"/>
      <c r="J15" s="376" t="str">
        <f t="shared" si="0"/>
        <v/>
      </c>
      <c r="K15" s="115"/>
      <c r="L15" s="108"/>
      <c r="M15" s="108"/>
      <c r="N15" s="111"/>
      <c r="O15" s="111"/>
      <c r="P15" s="111"/>
      <c r="Q15" s="111"/>
      <c r="R15" s="111"/>
      <c r="S15" s="111"/>
      <c r="T15" s="111"/>
      <c r="U15" s="108"/>
      <c r="V15" s="377" t="str">
        <f t="shared" si="1"/>
        <v/>
      </c>
      <c r="W15" s="115"/>
      <c r="X15" s="108"/>
      <c r="Y15" s="108"/>
      <c r="Z15" s="108"/>
      <c r="AA15" s="108"/>
      <c r="AB15" s="108"/>
      <c r="AC15" s="108"/>
      <c r="AD15" s="108"/>
      <c r="AE15" s="108"/>
      <c r="AF15" s="108"/>
      <c r="AG15" s="111"/>
      <c r="AH15" s="111"/>
      <c r="AI15" s="108"/>
      <c r="AJ15" s="203" t="str">
        <f t="shared" si="2"/>
        <v/>
      </c>
      <c r="AK15" s="112" t="str">
        <f t="shared" si="3"/>
        <v/>
      </c>
      <c r="AL15" s="113"/>
      <c r="AM15" s="114" t="str">
        <f t="shared" si="4"/>
        <v/>
      </c>
    </row>
    <row r="16" spans="1:39" ht="18" customHeight="1">
      <c r="A16" s="52">
        <v>8</v>
      </c>
      <c r="B16" s="544" t="str">
        <f>IF(ISBLANK(FIL!E13),"",CONCATENATE(FIL!C13," ",FIL!D13," ",FIL!E13))</f>
        <v/>
      </c>
      <c r="C16" s="545"/>
      <c r="D16" s="545"/>
      <c r="E16" s="545"/>
      <c r="F16" s="546"/>
      <c r="G16" s="108"/>
      <c r="H16" s="110"/>
      <c r="I16" s="110"/>
      <c r="J16" s="376" t="str">
        <f t="shared" si="0"/>
        <v/>
      </c>
      <c r="K16" s="115"/>
      <c r="L16" s="108"/>
      <c r="M16" s="108"/>
      <c r="N16" s="111"/>
      <c r="O16" s="111"/>
      <c r="P16" s="111"/>
      <c r="Q16" s="111"/>
      <c r="R16" s="111"/>
      <c r="S16" s="111"/>
      <c r="T16" s="111"/>
      <c r="U16" s="108"/>
      <c r="V16" s="377" t="str">
        <f t="shared" si="1"/>
        <v/>
      </c>
      <c r="W16" s="115"/>
      <c r="X16" s="108"/>
      <c r="Y16" s="108"/>
      <c r="Z16" s="108"/>
      <c r="AA16" s="108"/>
      <c r="AB16" s="108"/>
      <c r="AC16" s="108"/>
      <c r="AD16" s="108"/>
      <c r="AE16" s="108"/>
      <c r="AF16" s="108"/>
      <c r="AG16" s="111"/>
      <c r="AH16" s="111"/>
      <c r="AI16" s="108"/>
      <c r="AJ16" s="203" t="str">
        <f t="shared" si="2"/>
        <v/>
      </c>
      <c r="AK16" s="112" t="str">
        <f t="shared" si="3"/>
        <v/>
      </c>
      <c r="AL16" s="113"/>
      <c r="AM16" s="114" t="str">
        <f t="shared" si="4"/>
        <v/>
      </c>
    </row>
    <row r="17" spans="1:39" ht="18" customHeight="1">
      <c r="A17" s="51">
        <v>9</v>
      </c>
      <c r="B17" s="544" t="str">
        <f>IF(ISBLANK(FIL!E14),"",CONCATENATE(FIL!C14," ",FIL!D14," ",FIL!E14))</f>
        <v/>
      </c>
      <c r="C17" s="545"/>
      <c r="D17" s="545"/>
      <c r="E17" s="545"/>
      <c r="F17" s="546"/>
      <c r="G17" s="108"/>
      <c r="H17" s="110"/>
      <c r="I17" s="110"/>
      <c r="J17" s="376" t="str">
        <f t="shared" si="0"/>
        <v/>
      </c>
      <c r="K17" s="115"/>
      <c r="L17" s="108"/>
      <c r="M17" s="108"/>
      <c r="N17" s="111"/>
      <c r="O17" s="111"/>
      <c r="P17" s="111"/>
      <c r="Q17" s="111"/>
      <c r="R17" s="111"/>
      <c r="S17" s="111"/>
      <c r="T17" s="111"/>
      <c r="U17" s="108"/>
      <c r="V17" s="377" t="str">
        <f t="shared" si="1"/>
        <v/>
      </c>
      <c r="W17" s="115"/>
      <c r="X17" s="108"/>
      <c r="Y17" s="108"/>
      <c r="Z17" s="108"/>
      <c r="AA17" s="108"/>
      <c r="AB17" s="108"/>
      <c r="AC17" s="108"/>
      <c r="AD17" s="108"/>
      <c r="AE17" s="108"/>
      <c r="AF17" s="108"/>
      <c r="AG17" s="111"/>
      <c r="AH17" s="111"/>
      <c r="AI17" s="108"/>
      <c r="AJ17" s="203" t="str">
        <f t="shared" si="2"/>
        <v/>
      </c>
      <c r="AK17" s="112" t="str">
        <f t="shared" si="3"/>
        <v/>
      </c>
      <c r="AL17" s="113"/>
      <c r="AM17" s="114" t="str">
        <f t="shared" si="4"/>
        <v/>
      </c>
    </row>
    <row r="18" spans="1:39" ht="18" customHeight="1">
      <c r="A18" s="52">
        <v>10</v>
      </c>
      <c r="B18" s="544" t="str">
        <f>IF(ISBLANK(FIL!E15),"",CONCATENATE(FIL!C15," ",FIL!D15," ",FIL!E15))</f>
        <v/>
      </c>
      <c r="C18" s="545"/>
      <c r="D18" s="545"/>
      <c r="E18" s="545"/>
      <c r="F18" s="546"/>
      <c r="G18" s="108"/>
      <c r="H18" s="110"/>
      <c r="I18" s="110"/>
      <c r="J18" s="376" t="str">
        <f t="shared" si="0"/>
        <v/>
      </c>
      <c r="K18" s="115"/>
      <c r="L18" s="108"/>
      <c r="M18" s="108"/>
      <c r="N18" s="111"/>
      <c r="O18" s="111"/>
      <c r="P18" s="111"/>
      <c r="Q18" s="111"/>
      <c r="R18" s="111"/>
      <c r="S18" s="111"/>
      <c r="T18" s="111"/>
      <c r="U18" s="108"/>
      <c r="V18" s="377" t="str">
        <f t="shared" si="1"/>
        <v/>
      </c>
      <c r="W18" s="115"/>
      <c r="X18" s="108"/>
      <c r="Y18" s="108"/>
      <c r="Z18" s="108"/>
      <c r="AA18" s="108"/>
      <c r="AB18" s="108"/>
      <c r="AC18" s="108"/>
      <c r="AD18" s="108"/>
      <c r="AE18" s="108"/>
      <c r="AF18" s="108"/>
      <c r="AG18" s="111"/>
      <c r="AH18" s="111"/>
      <c r="AI18" s="108"/>
      <c r="AJ18" s="203" t="str">
        <f t="shared" si="2"/>
        <v/>
      </c>
      <c r="AK18" s="112" t="str">
        <f t="shared" si="3"/>
        <v/>
      </c>
      <c r="AL18" s="113"/>
      <c r="AM18" s="114" t="str">
        <f t="shared" si="4"/>
        <v/>
      </c>
    </row>
    <row r="19" spans="1:39" ht="18" customHeight="1">
      <c r="A19" s="51">
        <v>11</v>
      </c>
      <c r="B19" s="544" t="str">
        <f>IF(ISBLANK(FIL!E16),"",CONCATENATE(FIL!C16," ",FIL!D16," ",FIL!E16))</f>
        <v/>
      </c>
      <c r="C19" s="545"/>
      <c r="D19" s="545"/>
      <c r="E19" s="545"/>
      <c r="F19" s="546"/>
      <c r="G19" s="108"/>
      <c r="H19" s="110"/>
      <c r="I19" s="110"/>
      <c r="J19" s="376" t="str">
        <f t="shared" si="0"/>
        <v/>
      </c>
      <c r="K19" s="115"/>
      <c r="L19" s="108"/>
      <c r="M19" s="108"/>
      <c r="N19" s="111"/>
      <c r="O19" s="111"/>
      <c r="P19" s="111"/>
      <c r="Q19" s="111"/>
      <c r="R19" s="111"/>
      <c r="S19" s="111"/>
      <c r="T19" s="111"/>
      <c r="U19" s="108"/>
      <c r="V19" s="377" t="str">
        <f t="shared" si="1"/>
        <v/>
      </c>
      <c r="W19" s="115"/>
      <c r="X19" s="108"/>
      <c r="Y19" s="108"/>
      <c r="Z19" s="108"/>
      <c r="AA19" s="108"/>
      <c r="AB19" s="108"/>
      <c r="AC19" s="108"/>
      <c r="AD19" s="108"/>
      <c r="AE19" s="108"/>
      <c r="AF19" s="108"/>
      <c r="AG19" s="111"/>
      <c r="AH19" s="111"/>
      <c r="AI19" s="108"/>
      <c r="AJ19" s="203" t="str">
        <f t="shared" si="2"/>
        <v/>
      </c>
      <c r="AK19" s="112" t="str">
        <f t="shared" si="3"/>
        <v/>
      </c>
      <c r="AL19" s="113"/>
      <c r="AM19" s="114" t="str">
        <f t="shared" si="4"/>
        <v/>
      </c>
    </row>
    <row r="20" spans="1:39" ht="18" customHeight="1">
      <c r="A20" s="52">
        <v>12</v>
      </c>
      <c r="B20" s="544" t="str">
        <f>IF(ISBLANK(FIL!E17),"",CONCATENATE(FIL!C17," ",FIL!D17," ",FIL!E17))</f>
        <v/>
      </c>
      <c r="C20" s="545"/>
      <c r="D20" s="545"/>
      <c r="E20" s="545"/>
      <c r="F20" s="546"/>
      <c r="G20" s="108"/>
      <c r="H20" s="110"/>
      <c r="I20" s="110"/>
      <c r="J20" s="376" t="str">
        <f t="shared" si="0"/>
        <v/>
      </c>
      <c r="K20" s="115"/>
      <c r="L20" s="108"/>
      <c r="M20" s="108"/>
      <c r="N20" s="111"/>
      <c r="O20" s="111"/>
      <c r="P20" s="111"/>
      <c r="Q20" s="111"/>
      <c r="R20" s="111"/>
      <c r="S20" s="111"/>
      <c r="T20" s="111"/>
      <c r="U20" s="108"/>
      <c r="V20" s="377" t="str">
        <f t="shared" si="1"/>
        <v/>
      </c>
      <c r="W20" s="115"/>
      <c r="X20" s="108"/>
      <c r="Y20" s="108"/>
      <c r="Z20" s="108"/>
      <c r="AA20" s="108"/>
      <c r="AB20" s="108"/>
      <c r="AC20" s="108"/>
      <c r="AD20" s="108"/>
      <c r="AE20" s="108"/>
      <c r="AF20" s="108"/>
      <c r="AG20" s="111"/>
      <c r="AH20" s="111"/>
      <c r="AI20" s="108"/>
      <c r="AJ20" s="203" t="str">
        <f t="shared" si="2"/>
        <v/>
      </c>
      <c r="AK20" s="112" t="str">
        <f t="shared" si="3"/>
        <v/>
      </c>
      <c r="AL20" s="113"/>
      <c r="AM20" s="114" t="str">
        <f t="shared" si="4"/>
        <v/>
      </c>
    </row>
    <row r="21" spans="1:39" ht="18" customHeight="1">
      <c r="A21" s="51">
        <v>13</v>
      </c>
      <c r="B21" s="544" t="str">
        <f>IF(ISBLANK(FIL!E18),"",CONCATENATE(FIL!C18," ",FIL!D18," ",FIL!E18))</f>
        <v/>
      </c>
      <c r="C21" s="545"/>
      <c r="D21" s="545"/>
      <c r="E21" s="545"/>
      <c r="F21" s="546"/>
      <c r="G21" s="108"/>
      <c r="H21" s="110"/>
      <c r="I21" s="110"/>
      <c r="J21" s="376" t="str">
        <f t="shared" si="0"/>
        <v/>
      </c>
      <c r="K21" s="115"/>
      <c r="L21" s="108"/>
      <c r="M21" s="108"/>
      <c r="N21" s="111"/>
      <c r="O21" s="111"/>
      <c r="P21" s="111"/>
      <c r="Q21" s="111"/>
      <c r="R21" s="111"/>
      <c r="S21" s="111"/>
      <c r="T21" s="111"/>
      <c r="U21" s="108"/>
      <c r="V21" s="377" t="str">
        <f t="shared" si="1"/>
        <v/>
      </c>
      <c r="W21" s="115"/>
      <c r="X21" s="108"/>
      <c r="Y21" s="108"/>
      <c r="Z21" s="108"/>
      <c r="AA21" s="108"/>
      <c r="AB21" s="108"/>
      <c r="AC21" s="108"/>
      <c r="AD21" s="108"/>
      <c r="AE21" s="108"/>
      <c r="AF21" s="108"/>
      <c r="AG21" s="111"/>
      <c r="AH21" s="111"/>
      <c r="AI21" s="108"/>
      <c r="AJ21" s="203" t="str">
        <f t="shared" si="2"/>
        <v/>
      </c>
      <c r="AK21" s="112" t="str">
        <f t="shared" si="3"/>
        <v/>
      </c>
      <c r="AL21" s="113"/>
      <c r="AM21" s="114" t="str">
        <f t="shared" si="4"/>
        <v/>
      </c>
    </row>
    <row r="22" spans="1:39" ht="18" customHeight="1">
      <c r="A22" s="52">
        <v>14</v>
      </c>
      <c r="B22" s="544" t="str">
        <f>IF(ISBLANK(FIL!E19),"",CONCATENATE(FIL!C19," ",FIL!D19," ",FIL!E19))</f>
        <v/>
      </c>
      <c r="C22" s="545"/>
      <c r="D22" s="545"/>
      <c r="E22" s="545"/>
      <c r="F22" s="546"/>
      <c r="G22" s="108"/>
      <c r="H22" s="110"/>
      <c r="I22" s="110"/>
      <c r="J22" s="376" t="str">
        <f t="shared" si="0"/>
        <v/>
      </c>
      <c r="K22" s="115"/>
      <c r="L22" s="108"/>
      <c r="M22" s="108"/>
      <c r="N22" s="111"/>
      <c r="O22" s="111"/>
      <c r="P22" s="111"/>
      <c r="Q22" s="111"/>
      <c r="R22" s="111"/>
      <c r="S22" s="111"/>
      <c r="T22" s="111"/>
      <c r="U22" s="108"/>
      <c r="V22" s="377" t="str">
        <f t="shared" si="1"/>
        <v/>
      </c>
      <c r="W22" s="115"/>
      <c r="X22" s="108"/>
      <c r="Y22" s="108"/>
      <c r="Z22" s="108"/>
      <c r="AA22" s="108"/>
      <c r="AB22" s="108"/>
      <c r="AC22" s="108"/>
      <c r="AD22" s="108"/>
      <c r="AE22" s="108"/>
      <c r="AF22" s="108"/>
      <c r="AG22" s="111"/>
      <c r="AH22" s="111"/>
      <c r="AI22" s="108"/>
      <c r="AJ22" s="203" t="str">
        <f t="shared" si="2"/>
        <v/>
      </c>
      <c r="AK22" s="112" t="str">
        <f t="shared" si="3"/>
        <v/>
      </c>
      <c r="AL22" s="113"/>
      <c r="AM22" s="114" t="str">
        <f t="shared" si="4"/>
        <v/>
      </c>
    </row>
    <row r="23" spans="1:39" ht="18" customHeight="1">
      <c r="A23" s="51">
        <v>15</v>
      </c>
      <c r="B23" s="544" t="str">
        <f>IF(ISBLANK(FIL!E20),"",CONCATENATE(FIL!C20," ",FIL!D20," ",FIL!E20))</f>
        <v/>
      </c>
      <c r="C23" s="545"/>
      <c r="D23" s="545"/>
      <c r="E23" s="545"/>
      <c r="F23" s="546"/>
      <c r="G23" s="108"/>
      <c r="H23" s="110"/>
      <c r="I23" s="110"/>
      <c r="J23" s="376" t="str">
        <f t="shared" si="0"/>
        <v/>
      </c>
      <c r="K23" s="115"/>
      <c r="L23" s="108"/>
      <c r="M23" s="108"/>
      <c r="N23" s="111"/>
      <c r="O23" s="111"/>
      <c r="P23" s="111"/>
      <c r="Q23" s="111"/>
      <c r="R23" s="111"/>
      <c r="S23" s="111"/>
      <c r="T23" s="111"/>
      <c r="U23" s="108"/>
      <c r="V23" s="377" t="str">
        <f t="shared" si="1"/>
        <v/>
      </c>
      <c r="W23" s="115"/>
      <c r="X23" s="108"/>
      <c r="Y23" s="108"/>
      <c r="Z23" s="108"/>
      <c r="AA23" s="108"/>
      <c r="AB23" s="108"/>
      <c r="AC23" s="108"/>
      <c r="AD23" s="108"/>
      <c r="AE23" s="108"/>
      <c r="AF23" s="108"/>
      <c r="AG23" s="111"/>
      <c r="AH23" s="111"/>
      <c r="AI23" s="108"/>
      <c r="AJ23" s="203" t="str">
        <f t="shared" si="2"/>
        <v/>
      </c>
      <c r="AK23" s="112" t="str">
        <f t="shared" si="3"/>
        <v/>
      </c>
      <c r="AL23" s="113"/>
      <c r="AM23" s="114" t="str">
        <f t="shared" si="4"/>
        <v/>
      </c>
    </row>
    <row r="24" spans="1:39" ht="18" customHeight="1">
      <c r="A24" s="52">
        <v>16</v>
      </c>
      <c r="B24" s="544" t="str">
        <f>IF(ISBLANK(FIL!E21),"",CONCATENATE(FIL!C21," ",FIL!D21," ",FIL!E21))</f>
        <v/>
      </c>
      <c r="C24" s="545"/>
      <c r="D24" s="545"/>
      <c r="E24" s="545"/>
      <c r="F24" s="546"/>
      <c r="G24" s="108"/>
      <c r="H24" s="110"/>
      <c r="I24" s="110"/>
      <c r="J24" s="376" t="str">
        <f t="shared" si="0"/>
        <v/>
      </c>
      <c r="K24" s="115"/>
      <c r="L24" s="108"/>
      <c r="M24" s="108"/>
      <c r="N24" s="111"/>
      <c r="O24" s="111"/>
      <c r="P24" s="111"/>
      <c r="Q24" s="111"/>
      <c r="R24" s="111"/>
      <c r="S24" s="111"/>
      <c r="T24" s="111"/>
      <c r="U24" s="108"/>
      <c r="V24" s="377" t="str">
        <f t="shared" si="1"/>
        <v/>
      </c>
      <c r="W24" s="115"/>
      <c r="X24" s="108"/>
      <c r="Y24" s="108"/>
      <c r="Z24" s="108"/>
      <c r="AA24" s="108"/>
      <c r="AB24" s="108"/>
      <c r="AC24" s="108"/>
      <c r="AD24" s="108"/>
      <c r="AE24" s="108"/>
      <c r="AF24" s="108"/>
      <c r="AG24" s="111"/>
      <c r="AH24" s="111"/>
      <c r="AI24" s="108"/>
      <c r="AJ24" s="203" t="str">
        <f t="shared" si="2"/>
        <v/>
      </c>
      <c r="AK24" s="112" t="str">
        <f t="shared" si="3"/>
        <v/>
      </c>
      <c r="AL24" s="113"/>
      <c r="AM24" s="114" t="str">
        <f t="shared" si="4"/>
        <v/>
      </c>
    </row>
    <row r="25" spans="1:39" ht="18" customHeight="1">
      <c r="A25" s="51">
        <v>17</v>
      </c>
      <c r="B25" s="544" t="str">
        <f>IF(ISBLANK(FIL!E22),"",CONCATENATE(FIL!C22," ",FIL!D22," ",FIL!E22))</f>
        <v/>
      </c>
      <c r="C25" s="545"/>
      <c r="D25" s="545"/>
      <c r="E25" s="545"/>
      <c r="F25" s="546"/>
      <c r="G25" s="108"/>
      <c r="H25" s="110"/>
      <c r="I25" s="110"/>
      <c r="J25" s="376" t="str">
        <f t="shared" si="0"/>
        <v/>
      </c>
      <c r="K25" s="115"/>
      <c r="L25" s="108"/>
      <c r="M25" s="108"/>
      <c r="N25" s="111"/>
      <c r="O25" s="111"/>
      <c r="P25" s="111"/>
      <c r="Q25" s="111"/>
      <c r="R25" s="111"/>
      <c r="S25" s="111"/>
      <c r="T25" s="111"/>
      <c r="U25" s="108"/>
      <c r="V25" s="377" t="str">
        <f t="shared" si="1"/>
        <v/>
      </c>
      <c r="W25" s="115"/>
      <c r="X25" s="108"/>
      <c r="Y25" s="108"/>
      <c r="Z25" s="108"/>
      <c r="AA25" s="108"/>
      <c r="AB25" s="108"/>
      <c r="AC25" s="108"/>
      <c r="AD25" s="108"/>
      <c r="AE25" s="108"/>
      <c r="AF25" s="108"/>
      <c r="AG25" s="111"/>
      <c r="AH25" s="111"/>
      <c r="AI25" s="108"/>
      <c r="AJ25" s="203" t="str">
        <f t="shared" si="2"/>
        <v/>
      </c>
      <c r="AK25" s="112" t="str">
        <f t="shared" si="3"/>
        <v/>
      </c>
      <c r="AL25" s="113"/>
      <c r="AM25" s="114" t="str">
        <f t="shared" si="4"/>
        <v/>
      </c>
    </row>
    <row r="26" spans="1:39" ht="18" customHeight="1">
      <c r="A26" s="52">
        <v>18</v>
      </c>
      <c r="B26" s="544" t="str">
        <f>IF(ISBLANK(FIL!E23),"",CONCATENATE(FIL!C23," ",FIL!D23," ",FIL!E23))</f>
        <v/>
      </c>
      <c r="C26" s="545"/>
      <c r="D26" s="545"/>
      <c r="E26" s="545"/>
      <c r="F26" s="546"/>
      <c r="G26" s="108"/>
      <c r="H26" s="110"/>
      <c r="I26" s="110"/>
      <c r="J26" s="376" t="str">
        <f t="shared" si="0"/>
        <v/>
      </c>
      <c r="K26" s="115"/>
      <c r="L26" s="108"/>
      <c r="M26" s="108"/>
      <c r="N26" s="111"/>
      <c r="O26" s="111"/>
      <c r="P26" s="111"/>
      <c r="Q26" s="111"/>
      <c r="R26" s="111"/>
      <c r="S26" s="111"/>
      <c r="T26" s="111"/>
      <c r="U26" s="108"/>
      <c r="V26" s="377" t="str">
        <f t="shared" si="1"/>
        <v/>
      </c>
      <c r="W26" s="115"/>
      <c r="X26" s="108"/>
      <c r="Y26" s="108"/>
      <c r="Z26" s="108"/>
      <c r="AA26" s="108"/>
      <c r="AB26" s="108"/>
      <c r="AC26" s="108"/>
      <c r="AD26" s="108"/>
      <c r="AE26" s="108"/>
      <c r="AF26" s="108"/>
      <c r="AG26" s="111"/>
      <c r="AH26" s="111"/>
      <c r="AI26" s="108"/>
      <c r="AJ26" s="203" t="str">
        <f t="shared" si="2"/>
        <v/>
      </c>
      <c r="AK26" s="112" t="str">
        <f t="shared" si="3"/>
        <v/>
      </c>
      <c r="AL26" s="113"/>
      <c r="AM26" s="114" t="str">
        <f t="shared" si="4"/>
        <v/>
      </c>
    </row>
    <row r="27" spans="1:39" ht="18" customHeight="1">
      <c r="A27" s="51">
        <v>19</v>
      </c>
      <c r="B27" s="544" t="str">
        <f>IF(ISBLANK(FIL!E24),"",CONCATENATE(FIL!C24," ",FIL!D24," ",FIL!E24))</f>
        <v/>
      </c>
      <c r="C27" s="545"/>
      <c r="D27" s="545"/>
      <c r="E27" s="545"/>
      <c r="F27" s="546"/>
      <c r="G27" s="108"/>
      <c r="H27" s="110"/>
      <c r="I27" s="110"/>
      <c r="J27" s="376" t="str">
        <f t="shared" si="0"/>
        <v/>
      </c>
      <c r="K27" s="115"/>
      <c r="L27" s="108"/>
      <c r="M27" s="108"/>
      <c r="N27" s="111"/>
      <c r="O27" s="111"/>
      <c r="P27" s="111"/>
      <c r="Q27" s="111"/>
      <c r="R27" s="111"/>
      <c r="S27" s="111"/>
      <c r="T27" s="111"/>
      <c r="U27" s="108"/>
      <c r="V27" s="377" t="str">
        <f t="shared" si="1"/>
        <v/>
      </c>
      <c r="W27" s="115"/>
      <c r="X27" s="108"/>
      <c r="Y27" s="108"/>
      <c r="Z27" s="108"/>
      <c r="AA27" s="108"/>
      <c r="AB27" s="108"/>
      <c r="AC27" s="108"/>
      <c r="AD27" s="108"/>
      <c r="AE27" s="108"/>
      <c r="AF27" s="108"/>
      <c r="AG27" s="111"/>
      <c r="AH27" s="111"/>
      <c r="AI27" s="108"/>
      <c r="AJ27" s="203" t="str">
        <f t="shared" si="2"/>
        <v/>
      </c>
      <c r="AK27" s="112" t="str">
        <f t="shared" si="3"/>
        <v/>
      </c>
      <c r="AL27" s="113"/>
      <c r="AM27" s="114" t="str">
        <f t="shared" si="4"/>
        <v/>
      </c>
    </row>
    <row r="28" spans="1:39" ht="18" customHeight="1">
      <c r="A28" s="52">
        <v>20</v>
      </c>
      <c r="B28" s="544" t="str">
        <f>IF(ISBLANK(FIL!E25),"",CONCATENATE(FIL!C25," ",FIL!D25," ",FIL!E25))</f>
        <v/>
      </c>
      <c r="C28" s="545"/>
      <c r="D28" s="545"/>
      <c r="E28" s="545"/>
      <c r="F28" s="546"/>
      <c r="G28" s="108"/>
      <c r="H28" s="110"/>
      <c r="I28" s="110"/>
      <c r="J28" s="376" t="str">
        <f t="shared" si="0"/>
        <v/>
      </c>
      <c r="K28" s="115"/>
      <c r="L28" s="108"/>
      <c r="M28" s="108"/>
      <c r="N28" s="111"/>
      <c r="O28" s="111"/>
      <c r="P28" s="111"/>
      <c r="Q28" s="111"/>
      <c r="R28" s="111"/>
      <c r="S28" s="111"/>
      <c r="T28" s="111"/>
      <c r="U28" s="108"/>
      <c r="V28" s="377" t="str">
        <f t="shared" si="1"/>
        <v/>
      </c>
      <c r="W28" s="115"/>
      <c r="X28" s="108"/>
      <c r="Y28" s="108"/>
      <c r="Z28" s="108"/>
      <c r="AA28" s="108"/>
      <c r="AB28" s="108"/>
      <c r="AC28" s="108"/>
      <c r="AD28" s="108"/>
      <c r="AE28" s="108"/>
      <c r="AF28" s="108"/>
      <c r="AG28" s="111"/>
      <c r="AH28" s="111"/>
      <c r="AI28" s="108"/>
      <c r="AJ28" s="203" t="str">
        <f t="shared" si="2"/>
        <v/>
      </c>
      <c r="AK28" s="112" t="str">
        <f t="shared" si="3"/>
        <v/>
      </c>
      <c r="AL28" s="113"/>
      <c r="AM28" s="114" t="str">
        <f t="shared" si="4"/>
        <v/>
      </c>
    </row>
    <row r="29" spans="1:39" ht="18" customHeight="1">
      <c r="A29" s="51">
        <v>21</v>
      </c>
      <c r="B29" s="544" t="str">
        <f>IF(ISBLANK(FIL!E26),"",CONCATENATE(FIL!C26," ",FIL!D26," ",FIL!E26))</f>
        <v/>
      </c>
      <c r="C29" s="545"/>
      <c r="D29" s="545"/>
      <c r="E29" s="545"/>
      <c r="F29" s="546"/>
      <c r="G29" s="108"/>
      <c r="H29" s="110"/>
      <c r="I29" s="110"/>
      <c r="J29" s="376" t="str">
        <f t="shared" si="0"/>
        <v/>
      </c>
      <c r="K29" s="115"/>
      <c r="L29" s="108"/>
      <c r="M29" s="108"/>
      <c r="N29" s="111"/>
      <c r="O29" s="111"/>
      <c r="P29" s="111"/>
      <c r="Q29" s="111"/>
      <c r="R29" s="111"/>
      <c r="S29" s="111"/>
      <c r="T29" s="111"/>
      <c r="U29" s="108"/>
      <c r="V29" s="377" t="str">
        <f t="shared" si="1"/>
        <v/>
      </c>
      <c r="W29" s="115"/>
      <c r="X29" s="108"/>
      <c r="Y29" s="108"/>
      <c r="Z29" s="108"/>
      <c r="AA29" s="108"/>
      <c r="AB29" s="108"/>
      <c r="AC29" s="108"/>
      <c r="AD29" s="108"/>
      <c r="AE29" s="108"/>
      <c r="AF29" s="108"/>
      <c r="AG29" s="111"/>
      <c r="AH29" s="111"/>
      <c r="AI29" s="108"/>
      <c r="AJ29" s="203" t="str">
        <f t="shared" si="2"/>
        <v/>
      </c>
      <c r="AK29" s="112" t="str">
        <f t="shared" si="3"/>
        <v/>
      </c>
      <c r="AL29" s="113"/>
      <c r="AM29" s="114" t="str">
        <f t="shared" si="4"/>
        <v/>
      </c>
    </row>
    <row r="30" spans="1:39" ht="18" customHeight="1">
      <c r="A30" s="52">
        <v>22</v>
      </c>
      <c r="B30" s="544" t="str">
        <f>IF(ISBLANK(FIL!E27),"",CONCATENATE(FIL!C27," ",FIL!D27," ",FIL!E27))</f>
        <v/>
      </c>
      <c r="C30" s="545"/>
      <c r="D30" s="545"/>
      <c r="E30" s="545"/>
      <c r="F30" s="546"/>
      <c r="G30" s="108"/>
      <c r="H30" s="110"/>
      <c r="I30" s="110"/>
      <c r="J30" s="376" t="str">
        <f t="shared" si="0"/>
        <v/>
      </c>
      <c r="K30" s="115"/>
      <c r="L30" s="108"/>
      <c r="M30" s="108"/>
      <c r="N30" s="111"/>
      <c r="O30" s="111"/>
      <c r="P30" s="111"/>
      <c r="Q30" s="111"/>
      <c r="R30" s="111"/>
      <c r="S30" s="111"/>
      <c r="T30" s="111"/>
      <c r="U30" s="108"/>
      <c r="V30" s="377" t="str">
        <f t="shared" si="1"/>
        <v/>
      </c>
      <c r="W30" s="115"/>
      <c r="X30" s="108"/>
      <c r="Y30" s="108"/>
      <c r="Z30" s="108"/>
      <c r="AA30" s="108"/>
      <c r="AB30" s="108"/>
      <c r="AC30" s="108"/>
      <c r="AD30" s="108"/>
      <c r="AE30" s="108"/>
      <c r="AF30" s="108"/>
      <c r="AG30" s="111"/>
      <c r="AH30" s="111"/>
      <c r="AI30" s="108"/>
      <c r="AJ30" s="203" t="str">
        <f t="shared" si="2"/>
        <v/>
      </c>
      <c r="AK30" s="112" t="str">
        <f t="shared" si="3"/>
        <v/>
      </c>
      <c r="AL30" s="113"/>
      <c r="AM30" s="114" t="str">
        <f t="shared" si="4"/>
        <v/>
      </c>
    </row>
    <row r="31" spans="1:39" ht="18" customHeight="1">
      <c r="A31" s="51">
        <v>23</v>
      </c>
      <c r="B31" s="544" t="str">
        <f>IF(ISBLANK(FIL!E28),"",CONCATENATE(FIL!C28," ",FIL!D28," ",FIL!E28))</f>
        <v/>
      </c>
      <c r="C31" s="545"/>
      <c r="D31" s="545"/>
      <c r="E31" s="545"/>
      <c r="F31" s="546"/>
      <c r="G31" s="108"/>
      <c r="H31" s="110"/>
      <c r="I31" s="110"/>
      <c r="J31" s="376" t="str">
        <f t="shared" si="0"/>
        <v/>
      </c>
      <c r="K31" s="115"/>
      <c r="L31" s="108"/>
      <c r="M31" s="108"/>
      <c r="N31" s="111"/>
      <c r="O31" s="111"/>
      <c r="P31" s="111"/>
      <c r="Q31" s="111"/>
      <c r="R31" s="111"/>
      <c r="S31" s="111"/>
      <c r="T31" s="111"/>
      <c r="U31" s="108"/>
      <c r="V31" s="377" t="str">
        <f t="shared" si="1"/>
        <v/>
      </c>
      <c r="W31" s="115"/>
      <c r="X31" s="108"/>
      <c r="Y31" s="108"/>
      <c r="Z31" s="108"/>
      <c r="AA31" s="108"/>
      <c r="AB31" s="108"/>
      <c r="AC31" s="108"/>
      <c r="AD31" s="108"/>
      <c r="AE31" s="108"/>
      <c r="AF31" s="108"/>
      <c r="AG31" s="111"/>
      <c r="AH31" s="111"/>
      <c r="AI31" s="108"/>
      <c r="AJ31" s="203" t="str">
        <f t="shared" si="2"/>
        <v/>
      </c>
      <c r="AK31" s="112" t="str">
        <f t="shared" si="3"/>
        <v/>
      </c>
      <c r="AL31" s="113"/>
      <c r="AM31" s="114" t="str">
        <f t="shared" si="4"/>
        <v/>
      </c>
    </row>
    <row r="32" spans="1:39" ht="18" customHeight="1">
      <c r="A32" s="52">
        <v>24</v>
      </c>
      <c r="B32" s="544" t="str">
        <f>IF(ISBLANK(FIL!E29),"",CONCATENATE(FIL!C29," ",FIL!D29," ",FIL!E29))</f>
        <v/>
      </c>
      <c r="C32" s="545"/>
      <c r="D32" s="545"/>
      <c r="E32" s="545"/>
      <c r="F32" s="546"/>
      <c r="G32" s="108"/>
      <c r="H32" s="110"/>
      <c r="I32" s="110"/>
      <c r="J32" s="376" t="str">
        <f t="shared" si="0"/>
        <v/>
      </c>
      <c r="K32" s="115"/>
      <c r="L32" s="108"/>
      <c r="M32" s="108"/>
      <c r="N32" s="111"/>
      <c r="O32" s="111"/>
      <c r="P32" s="111"/>
      <c r="Q32" s="111"/>
      <c r="R32" s="111"/>
      <c r="S32" s="111"/>
      <c r="T32" s="111"/>
      <c r="U32" s="108"/>
      <c r="V32" s="377" t="str">
        <f t="shared" si="1"/>
        <v/>
      </c>
      <c r="W32" s="115"/>
      <c r="X32" s="108"/>
      <c r="Y32" s="108"/>
      <c r="Z32" s="108"/>
      <c r="AA32" s="108"/>
      <c r="AB32" s="108"/>
      <c r="AC32" s="108"/>
      <c r="AD32" s="108"/>
      <c r="AE32" s="108"/>
      <c r="AF32" s="108"/>
      <c r="AG32" s="111"/>
      <c r="AH32" s="111"/>
      <c r="AI32" s="108"/>
      <c r="AJ32" s="203" t="str">
        <f t="shared" si="2"/>
        <v/>
      </c>
      <c r="AK32" s="112" t="str">
        <f t="shared" si="3"/>
        <v/>
      </c>
      <c r="AL32" s="113"/>
      <c r="AM32" s="114" t="str">
        <f t="shared" si="4"/>
        <v/>
      </c>
    </row>
    <row r="33" spans="1:39" ht="18" customHeight="1">
      <c r="A33" s="51">
        <v>25</v>
      </c>
      <c r="B33" s="544" t="str">
        <f>IF(ISBLANK(FIL!E30),"",CONCATENATE(FIL!C30," ",FIL!D30," ",FIL!E30))</f>
        <v/>
      </c>
      <c r="C33" s="545"/>
      <c r="D33" s="545"/>
      <c r="E33" s="545"/>
      <c r="F33" s="546"/>
      <c r="G33" s="108"/>
      <c r="H33" s="110"/>
      <c r="I33" s="110"/>
      <c r="J33" s="376" t="str">
        <f t="shared" si="0"/>
        <v/>
      </c>
      <c r="K33" s="115"/>
      <c r="L33" s="108"/>
      <c r="M33" s="108"/>
      <c r="N33" s="111"/>
      <c r="O33" s="111"/>
      <c r="P33" s="111"/>
      <c r="Q33" s="111"/>
      <c r="R33" s="111"/>
      <c r="S33" s="111"/>
      <c r="T33" s="111"/>
      <c r="U33" s="108"/>
      <c r="V33" s="377" t="str">
        <f t="shared" si="1"/>
        <v/>
      </c>
      <c r="W33" s="115"/>
      <c r="X33" s="108"/>
      <c r="Y33" s="108"/>
      <c r="Z33" s="108"/>
      <c r="AA33" s="108"/>
      <c r="AB33" s="108"/>
      <c r="AC33" s="108"/>
      <c r="AD33" s="108"/>
      <c r="AE33" s="108"/>
      <c r="AF33" s="108"/>
      <c r="AG33" s="111"/>
      <c r="AH33" s="111"/>
      <c r="AI33" s="108"/>
      <c r="AJ33" s="203" t="str">
        <f t="shared" si="2"/>
        <v/>
      </c>
      <c r="AK33" s="112" t="str">
        <f t="shared" si="3"/>
        <v/>
      </c>
      <c r="AL33" s="113"/>
      <c r="AM33" s="114" t="str">
        <f t="shared" si="4"/>
        <v/>
      </c>
    </row>
    <row r="34" spans="1:39" ht="18" customHeight="1">
      <c r="A34" s="52">
        <v>26</v>
      </c>
      <c r="B34" s="544" t="str">
        <f>IF(ISBLANK(FIL!E31),"",CONCATENATE(FIL!C31," ",FIL!D31," ",FIL!E31))</f>
        <v/>
      </c>
      <c r="C34" s="545"/>
      <c r="D34" s="545"/>
      <c r="E34" s="545"/>
      <c r="F34" s="546"/>
      <c r="G34" s="108"/>
      <c r="H34" s="110"/>
      <c r="I34" s="110"/>
      <c r="J34" s="376" t="str">
        <f t="shared" si="0"/>
        <v/>
      </c>
      <c r="K34" s="115"/>
      <c r="L34" s="108"/>
      <c r="M34" s="108"/>
      <c r="N34" s="111"/>
      <c r="O34" s="111"/>
      <c r="P34" s="111"/>
      <c r="Q34" s="111"/>
      <c r="R34" s="111"/>
      <c r="S34" s="111"/>
      <c r="T34" s="111"/>
      <c r="U34" s="108"/>
      <c r="V34" s="377" t="str">
        <f t="shared" si="1"/>
        <v/>
      </c>
      <c r="W34" s="115"/>
      <c r="X34" s="108"/>
      <c r="Y34" s="108"/>
      <c r="Z34" s="108"/>
      <c r="AA34" s="108"/>
      <c r="AB34" s="108"/>
      <c r="AC34" s="108"/>
      <c r="AD34" s="108"/>
      <c r="AE34" s="108"/>
      <c r="AF34" s="108"/>
      <c r="AG34" s="111"/>
      <c r="AH34" s="111"/>
      <c r="AI34" s="108"/>
      <c r="AJ34" s="203" t="str">
        <f t="shared" si="2"/>
        <v/>
      </c>
      <c r="AK34" s="112" t="str">
        <f t="shared" si="3"/>
        <v/>
      </c>
      <c r="AL34" s="113"/>
      <c r="AM34" s="114" t="str">
        <f t="shared" si="4"/>
        <v/>
      </c>
    </row>
    <row r="35" spans="1:39" ht="18" customHeight="1">
      <c r="A35" s="51">
        <v>27</v>
      </c>
      <c r="B35" s="544" t="str">
        <f>IF(ISBLANK(FIL!E32),"",CONCATENATE(FIL!C32," ",FIL!D32," ",FIL!E32))</f>
        <v/>
      </c>
      <c r="C35" s="545"/>
      <c r="D35" s="545"/>
      <c r="E35" s="545"/>
      <c r="F35" s="546"/>
      <c r="G35" s="108"/>
      <c r="H35" s="110"/>
      <c r="I35" s="110"/>
      <c r="J35" s="376" t="str">
        <f t="shared" si="0"/>
        <v/>
      </c>
      <c r="K35" s="115"/>
      <c r="L35" s="108"/>
      <c r="M35" s="108"/>
      <c r="N35" s="111"/>
      <c r="O35" s="111"/>
      <c r="P35" s="111"/>
      <c r="Q35" s="111"/>
      <c r="R35" s="111"/>
      <c r="S35" s="111"/>
      <c r="T35" s="111"/>
      <c r="U35" s="108"/>
      <c r="V35" s="377" t="str">
        <f t="shared" si="1"/>
        <v/>
      </c>
      <c r="W35" s="115"/>
      <c r="X35" s="108"/>
      <c r="Y35" s="108"/>
      <c r="Z35" s="108"/>
      <c r="AA35" s="108"/>
      <c r="AB35" s="108"/>
      <c r="AC35" s="108"/>
      <c r="AD35" s="108"/>
      <c r="AE35" s="108"/>
      <c r="AF35" s="108"/>
      <c r="AG35" s="111"/>
      <c r="AH35" s="111"/>
      <c r="AI35" s="108"/>
      <c r="AJ35" s="203" t="str">
        <f t="shared" si="2"/>
        <v/>
      </c>
      <c r="AK35" s="112" t="str">
        <f t="shared" si="3"/>
        <v/>
      </c>
      <c r="AL35" s="113"/>
      <c r="AM35" s="114" t="str">
        <f t="shared" si="4"/>
        <v/>
      </c>
    </row>
    <row r="36" spans="1:39" ht="18" customHeight="1">
      <c r="A36" s="52">
        <v>28</v>
      </c>
      <c r="B36" s="544" t="str">
        <f>IF(ISBLANK(FIL!E33),"",CONCATENATE(FIL!C33," ",FIL!D33," ",FIL!E33))</f>
        <v/>
      </c>
      <c r="C36" s="545"/>
      <c r="D36" s="545"/>
      <c r="E36" s="545"/>
      <c r="F36" s="546"/>
      <c r="G36" s="108"/>
      <c r="H36" s="110"/>
      <c r="I36" s="110"/>
      <c r="J36" s="376" t="str">
        <f t="shared" si="0"/>
        <v/>
      </c>
      <c r="K36" s="115"/>
      <c r="L36" s="108"/>
      <c r="M36" s="108"/>
      <c r="N36" s="111"/>
      <c r="O36" s="111"/>
      <c r="P36" s="111"/>
      <c r="Q36" s="111"/>
      <c r="R36" s="111"/>
      <c r="S36" s="111"/>
      <c r="T36" s="111"/>
      <c r="U36" s="108"/>
      <c r="V36" s="377" t="str">
        <f t="shared" si="1"/>
        <v/>
      </c>
      <c r="W36" s="115"/>
      <c r="X36" s="108"/>
      <c r="Y36" s="108"/>
      <c r="Z36" s="108"/>
      <c r="AA36" s="108"/>
      <c r="AB36" s="108"/>
      <c r="AC36" s="108"/>
      <c r="AD36" s="108"/>
      <c r="AE36" s="108"/>
      <c r="AF36" s="108"/>
      <c r="AG36" s="111"/>
      <c r="AH36" s="111"/>
      <c r="AI36" s="108"/>
      <c r="AJ36" s="203" t="str">
        <f t="shared" si="2"/>
        <v/>
      </c>
      <c r="AK36" s="112" t="str">
        <f t="shared" si="3"/>
        <v/>
      </c>
      <c r="AL36" s="113"/>
      <c r="AM36" s="114" t="str">
        <f t="shared" si="4"/>
        <v/>
      </c>
    </row>
    <row r="37" spans="1:39" ht="18" customHeight="1">
      <c r="A37" s="51">
        <v>29</v>
      </c>
      <c r="B37" s="544" t="str">
        <f>IF(ISBLANK(FIL!E34),"",CONCATENATE(FIL!C34," ",FIL!D34," ",FIL!E34))</f>
        <v/>
      </c>
      <c r="C37" s="545"/>
      <c r="D37" s="545"/>
      <c r="E37" s="545"/>
      <c r="F37" s="546"/>
      <c r="G37" s="108"/>
      <c r="H37" s="110"/>
      <c r="I37" s="110"/>
      <c r="J37" s="376" t="str">
        <f t="shared" si="0"/>
        <v/>
      </c>
      <c r="K37" s="115"/>
      <c r="L37" s="108"/>
      <c r="M37" s="108"/>
      <c r="N37" s="111"/>
      <c r="O37" s="111"/>
      <c r="P37" s="111"/>
      <c r="Q37" s="111"/>
      <c r="R37" s="111"/>
      <c r="S37" s="111"/>
      <c r="T37" s="111"/>
      <c r="U37" s="108"/>
      <c r="V37" s="377" t="str">
        <f t="shared" si="1"/>
        <v/>
      </c>
      <c r="W37" s="115"/>
      <c r="X37" s="108"/>
      <c r="Y37" s="108"/>
      <c r="Z37" s="108"/>
      <c r="AA37" s="108"/>
      <c r="AB37" s="108"/>
      <c r="AC37" s="108"/>
      <c r="AD37" s="108"/>
      <c r="AE37" s="108"/>
      <c r="AF37" s="108"/>
      <c r="AG37" s="111"/>
      <c r="AH37" s="111"/>
      <c r="AI37" s="108"/>
      <c r="AJ37" s="203" t="str">
        <f t="shared" si="2"/>
        <v/>
      </c>
      <c r="AK37" s="112" t="str">
        <f t="shared" si="3"/>
        <v/>
      </c>
      <c r="AL37" s="113"/>
      <c r="AM37" s="114" t="str">
        <f t="shared" si="4"/>
        <v/>
      </c>
    </row>
    <row r="38" spans="1:39" ht="18" customHeight="1">
      <c r="A38" s="52">
        <v>30</v>
      </c>
      <c r="B38" s="544" t="str">
        <f>IF(ISBLANK(FIL!E35),"",CONCATENATE(FIL!C35," ",FIL!D35," ",FIL!E35))</f>
        <v/>
      </c>
      <c r="C38" s="545"/>
      <c r="D38" s="545"/>
      <c r="E38" s="545"/>
      <c r="F38" s="546"/>
      <c r="G38" s="108"/>
      <c r="H38" s="110"/>
      <c r="I38" s="110"/>
      <c r="J38" s="376" t="str">
        <f t="shared" si="0"/>
        <v/>
      </c>
      <c r="K38" s="115"/>
      <c r="L38" s="108"/>
      <c r="M38" s="108"/>
      <c r="N38" s="111"/>
      <c r="O38" s="111"/>
      <c r="P38" s="111"/>
      <c r="Q38" s="111"/>
      <c r="R38" s="111"/>
      <c r="S38" s="111"/>
      <c r="T38" s="111"/>
      <c r="U38" s="108"/>
      <c r="V38" s="377" t="str">
        <f t="shared" si="1"/>
        <v/>
      </c>
      <c r="W38" s="115"/>
      <c r="X38" s="108"/>
      <c r="Y38" s="108"/>
      <c r="Z38" s="108"/>
      <c r="AA38" s="108"/>
      <c r="AB38" s="108"/>
      <c r="AC38" s="108"/>
      <c r="AD38" s="108"/>
      <c r="AE38" s="108"/>
      <c r="AF38" s="108"/>
      <c r="AG38" s="111"/>
      <c r="AH38" s="111"/>
      <c r="AI38" s="108"/>
      <c r="AJ38" s="203" t="str">
        <f t="shared" si="2"/>
        <v/>
      </c>
      <c r="AK38" s="112" t="str">
        <f t="shared" si="3"/>
        <v/>
      </c>
      <c r="AL38" s="113"/>
      <c r="AM38" s="114" t="str">
        <f t="shared" si="4"/>
        <v/>
      </c>
    </row>
    <row r="39" spans="1:39" ht="18" customHeight="1">
      <c r="A39" s="51">
        <v>31</v>
      </c>
      <c r="B39" s="544" t="str">
        <f>IF(ISBLANK(FIL!E36),"",CONCATENATE(FIL!C36," ",FIL!D36," ",FIL!E36))</f>
        <v/>
      </c>
      <c r="C39" s="545"/>
      <c r="D39" s="545"/>
      <c r="E39" s="545"/>
      <c r="F39" s="546"/>
      <c r="G39" s="108"/>
      <c r="H39" s="110"/>
      <c r="I39" s="110"/>
      <c r="J39" s="376" t="str">
        <f t="shared" si="0"/>
        <v/>
      </c>
      <c r="K39" s="115"/>
      <c r="L39" s="108"/>
      <c r="M39" s="108"/>
      <c r="N39" s="111"/>
      <c r="O39" s="111"/>
      <c r="P39" s="111"/>
      <c r="Q39" s="111"/>
      <c r="R39" s="111"/>
      <c r="S39" s="111"/>
      <c r="T39" s="111"/>
      <c r="U39" s="108"/>
      <c r="V39" s="377" t="str">
        <f t="shared" si="1"/>
        <v/>
      </c>
      <c r="W39" s="115"/>
      <c r="X39" s="108"/>
      <c r="Y39" s="108"/>
      <c r="Z39" s="108"/>
      <c r="AA39" s="108"/>
      <c r="AB39" s="108"/>
      <c r="AC39" s="108"/>
      <c r="AD39" s="108"/>
      <c r="AE39" s="108"/>
      <c r="AF39" s="108"/>
      <c r="AG39" s="111"/>
      <c r="AH39" s="111"/>
      <c r="AI39" s="108"/>
      <c r="AJ39" s="203" t="str">
        <f t="shared" si="2"/>
        <v/>
      </c>
      <c r="AK39" s="112" t="str">
        <f t="shared" si="3"/>
        <v/>
      </c>
      <c r="AL39" s="113"/>
      <c r="AM39" s="114" t="str">
        <f t="shared" si="4"/>
        <v/>
      </c>
    </row>
    <row r="40" spans="1:39" ht="18" customHeight="1">
      <c r="A40" s="52">
        <v>32</v>
      </c>
      <c r="B40" s="544" t="str">
        <f>IF(ISBLANK(FIL!E37),"",CONCATENATE(FIL!C37," ",FIL!D37," ",FIL!E37))</f>
        <v/>
      </c>
      <c r="C40" s="545"/>
      <c r="D40" s="545"/>
      <c r="E40" s="545"/>
      <c r="F40" s="546"/>
      <c r="G40" s="108"/>
      <c r="H40" s="110"/>
      <c r="I40" s="110"/>
      <c r="J40" s="376" t="str">
        <f t="shared" si="0"/>
        <v/>
      </c>
      <c r="K40" s="115"/>
      <c r="L40" s="108"/>
      <c r="M40" s="108"/>
      <c r="N40" s="111"/>
      <c r="O40" s="111"/>
      <c r="P40" s="111"/>
      <c r="Q40" s="111"/>
      <c r="R40" s="111"/>
      <c r="S40" s="111"/>
      <c r="T40" s="111"/>
      <c r="U40" s="108"/>
      <c r="V40" s="377" t="str">
        <f t="shared" si="1"/>
        <v/>
      </c>
      <c r="W40" s="115"/>
      <c r="X40" s="108"/>
      <c r="Y40" s="108"/>
      <c r="Z40" s="108"/>
      <c r="AA40" s="108"/>
      <c r="AB40" s="108"/>
      <c r="AC40" s="108"/>
      <c r="AD40" s="108"/>
      <c r="AE40" s="108"/>
      <c r="AF40" s="108"/>
      <c r="AG40" s="111"/>
      <c r="AH40" s="111"/>
      <c r="AI40" s="108"/>
      <c r="AJ40" s="203" t="str">
        <f t="shared" si="2"/>
        <v/>
      </c>
      <c r="AK40" s="112" t="str">
        <f t="shared" si="3"/>
        <v/>
      </c>
      <c r="AL40" s="113"/>
      <c r="AM40" s="114" t="str">
        <f t="shared" si="4"/>
        <v/>
      </c>
    </row>
    <row r="41" spans="1:39" ht="18" customHeight="1">
      <c r="A41" s="51">
        <v>33</v>
      </c>
      <c r="B41" s="544" t="str">
        <f>IF(ISBLANK(FIL!E38),"",CONCATENATE(FIL!C38," ",FIL!D38," ",FIL!E38))</f>
        <v/>
      </c>
      <c r="C41" s="545"/>
      <c r="D41" s="545"/>
      <c r="E41" s="545"/>
      <c r="F41" s="546"/>
      <c r="G41" s="108"/>
      <c r="H41" s="110"/>
      <c r="I41" s="110"/>
      <c r="J41" s="376" t="str">
        <f t="shared" si="0"/>
        <v/>
      </c>
      <c r="K41" s="115"/>
      <c r="L41" s="108"/>
      <c r="M41" s="108"/>
      <c r="N41" s="111"/>
      <c r="O41" s="111"/>
      <c r="P41" s="111"/>
      <c r="Q41" s="111"/>
      <c r="R41" s="111"/>
      <c r="S41" s="111"/>
      <c r="T41" s="111"/>
      <c r="U41" s="108"/>
      <c r="V41" s="377" t="str">
        <f t="shared" si="1"/>
        <v/>
      </c>
      <c r="W41" s="115"/>
      <c r="X41" s="108"/>
      <c r="Y41" s="108"/>
      <c r="Z41" s="108"/>
      <c r="AA41" s="108"/>
      <c r="AB41" s="108"/>
      <c r="AC41" s="108"/>
      <c r="AD41" s="108"/>
      <c r="AE41" s="108"/>
      <c r="AF41" s="108"/>
      <c r="AG41" s="111"/>
      <c r="AH41" s="111"/>
      <c r="AI41" s="108"/>
      <c r="AJ41" s="203" t="str">
        <f t="shared" si="2"/>
        <v/>
      </c>
      <c r="AK41" s="112" t="str">
        <f t="shared" si="3"/>
        <v/>
      </c>
      <c r="AL41" s="113"/>
      <c r="AM41" s="114" t="str">
        <f t="shared" si="4"/>
        <v/>
      </c>
    </row>
    <row r="42" spans="1:39" ht="18" customHeight="1">
      <c r="A42" s="52">
        <v>34</v>
      </c>
      <c r="B42" s="544" t="str">
        <f>IF(ISBLANK(FIL!E39),"",CONCATENATE(FIL!C39," ",FIL!D39," ",FIL!E39))</f>
        <v/>
      </c>
      <c r="C42" s="545"/>
      <c r="D42" s="545"/>
      <c r="E42" s="545"/>
      <c r="F42" s="546"/>
      <c r="G42" s="108"/>
      <c r="H42" s="110"/>
      <c r="I42" s="110"/>
      <c r="J42" s="376" t="str">
        <f t="shared" si="0"/>
        <v/>
      </c>
      <c r="K42" s="115"/>
      <c r="L42" s="108"/>
      <c r="M42" s="108"/>
      <c r="N42" s="111"/>
      <c r="O42" s="111"/>
      <c r="P42" s="111"/>
      <c r="Q42" s="111"/>
      <c r="R42" s="111"/>
      <c r="S42" s="111"/>
      <c r="T42" s="111"/>
      <c r="U42" s="108"/>
      <c r="V42" s="377" t="str">
        <f t="shared" si="1"/>
        <v/>
      </c>
      <c r="W42" s="115"/>
      <c r="X42" s="108"/>
      <c r="Y42" s="108"/>
      <c r="Z42" s="108"/>
      <c r="AA42" s="108"/>
      <c r="AB42" s="108"/>
      <c r="AC42" s="108"/>
      <c r="AD42" s="108"/>
      <c r="AE42" s="108"/>
      <c r="AF42" s="108"/>
      <c r="AG42" s="111"/>
      <c r="AH42" s="111"/>
      <c r="AI42" s="108"/>
      <c r="AJ42" s="203" t="str">
        <f t="shared" si="2"/>
        <v/>
      </c>
      <c r="AK42" s="112" t="str">
        <f t="shared" si="3"/>
        <v/>
      </c>
      <c r="AL42" s="113"/>
      <c r="AM42" s="114" t="str">
        <f t="shared" si="4"/>
        <v/>
      </c>
    </row>
    <row r="43" spans="1:39" ht="18" customHeight="1">
      <c r="A43" s="51">
        <v>35</v>
      </c>
      <c r="B43" s="544" t="str">
        <f>IF(ISBLANK(FIL!E40),"",CONCATENATE(FIL!C40," ",FIL!D40," ",FIL!E40))</f>
        <v/>
      </c>
      <c r="C43" s="545"/>
      <c r="D43" s="545"/>
      <c r="E43" s="545"/>
      <c r="F43" s="546"/>
      <c r="G43" s="108"/>
      <c r="H43" s="110"/>
      <c r="I43" s="110"/>
      <c r="J43" s="376" t="str">
        <f t="shared" si="0"/>
        <v/>
      </c>
      <c r="K43" s="115"/>
      <c r="L43" s="108"/>
      <c r="M43" s="108"/>
      <c r="N43" s="111"/>
      <c r="O43" s="111"/>
      <c r="P43" s="111"/>
      <c r="Q43" s="111"/>
      <c r="R43" s="111"/>
      <c r="S43" s="111"/>
      <c r="T43" s="111"/>
      <c r="U43" s="108"/>
      <c r="V43" s="377" t="str">
        <f t="shared" si="1"/>
        <v/>
      </c>
      <c r="W43" s="115"/>
      <c r="X43" s="108"/>
      <c r="Y43" s="108"/>
      <c r="Z43" s="108"/>
      <c r="AA43" s="108"/>
      <c r="AB43" s="108"/>
      <c r="AC43" s="108"/>
      <c r="AD43" s="108"/>
      <c r="AE43" s="108"/>
      <c r="AF43" s="108"/>
      <c r="AG43" s="111"/>
      <c r="AH43" s="111"/>
      <c r="AI43" s="108"/>
      <c r="AJ43" s="203" t="str">
        <f t="shared" si="2"/>
        <v/>
      </c>
      <c r="AK43" s="112" t="str">
        <f t="shared" si="3"/>
        <v/>
      </c>
      <c r="AL43" s="113"/>
      <c r="AM43" s="114" t="str">
        <f t="shared" si="4"/>
        <v/>
      </c>
    </row>
    <row r="44" spans="1:39" ht="18" customHeight="1">
      <c r="A44" s="52">
        <v>36</v>
      </c>
      <c r="B44" s="544" t="str">
        <f>IF(ISBLANK(FIL!E41),"",CONCATENATE(FIL!C41," ",FIL!D41," ",FIL!E41))</f>
        <v/>
      </c>
      <c r="C44" s="545"/>
      <c r="D44" s="545"/>
      <c r="E44" s="545"/>
      <c r="F44" s="546"/>
      <c r="G44" s="103"/>
      <c r="H44" s="110"/>
      <c r="I44" s="110"/>
      <c r="J44" s="376" t="str">
        <f t="shared" si="0"/>
        <v/>
      </c>
      <c r="K44" s="115"/>
      <c r="L44" s="108"/>
      <c r="M44" s="108"/>
      <c r="N44" s="111"/>
      <c r="O44" s="111"/>
      <c r="P44" s="111"/>
      <c r="Q44" s="111"/>
      <c r="R44" s="111"/>
      <c r="S44" s="111"/>
      <c r="T44" s="111"/>
      <c r="U44" s="108"/>
      <c r="V44" s="377" t="str">
        <f t="shared" si="1"/>
        <v/>
      </c>
      <c r="W44" s="115"/>
      <c r="X44" s="108"/>
      <c r="Y44" s="108"/>
      <c r="Z44" s="108"/>
      <c r="AA44" s="108"/>
      <c r="AB44" s="108"/>
      <c r="AC44" s="108"/>
      <c r="AD44" s="108"/>
      <c r="AE44" s="108"/>
      <c r="AF44" s="108"/>
      <c r="AG44" s="111"/>
      <c r="AH44" s="111"/>
      <c r="AI44" s="108"/>
      <c r="AJ44" s="203" t="str">
        <f t="shared" si="2"/>
        <v/>
      </c>
      <c r="AK44" s="112" t="str">
        <f t="shared" si="3"/>
        <v/>
      </c>
      <c r="AL44" s="113"/>
      <c r="AM44" s="114" t="str">
        <f t="shared" si="4"/>
        <v/>
      </c>
    </row>
    <row r="45" spans="1:39" ht="18" customHeight="1">
      <c r="A45" s="51">
        <v>37</v>
      </c>
      <c r="B45" s="544" t="str">
        <f>IF(ISBLANK(FIL!E42),"",CONCATENATE(FIL!C42," ",FIL!D42," ",FIL!E42))</f>
        <v/>
      </c>
      <c r="C45" s="545"/>
      <c r="D45" s="545"/>
      <c r="E45" s="545"/>
      <c r="F45" s="546"/>
      <c r="G45" s="103"/>
      <c r="H45" s="110"/>
      <c r="I45" s="110"/>
      <c r="J45" s="376" t="str">
        <f t="shared" si="0"/>
        <v/>
      </c>
      <c r="K45" s="115"/>
      <c r="L45" s="108"/>
      <c r="M45" s="108"/>
      <c r="N45" s="111"/>
      <c r="O45" s="111"/>
      <c r="P45" s="111"/>
      <c r="Q45" s="111"/>
      <c r="R45" s="111"/>
      <c r="S45" s="111"/>
      <c r="T45" s="111"/>
      <c r="U45" s="108"/>
      <c r="V45" s="377" t="str">
        <f t="shared" si="1"/>
        <v/>
      </c>
      <c r="W45" s="115"/>
      <c r="X45" s="108"/>
      <c r="Y45" s="108"/>
      <c r="Z45" s="108"/>
      <c r="AA45" s="108"/>
      <c r="AB45" s="108"/>
      <c r="AC45" s="108"/>
      <c r="AD45" s="108"/>
      <c r="AE45" s="108"/>
      <c r="AF45" s="108"/>
      <c r="AG45" s="111"/>
      <c r="AH45" s="111"/>
      <c r="AI45" s="108"/>
      <c r="AJ45" s="203" t="str">
        <f t="shared" si="2"/>
        <v/>
      </c>
      <c r="AK45" s="112" t="str">
        <f t="shared" si="3"/>
        <v/>
      </c>
      <c r="AL45" s="113"/>
      <c r="AM45" s="114" t="str">
        <f t="shared" si="4"/>
        <v/>
      </c>
    </row>
    <row r="46" spans="1:39" ht="18" customHeight="1">
      <c r="A46" s="52">
        <v>38</v>
      </c>
      <c r="B46" s="544" t="str">
        <f>IF(ISBLANK(FIL!E43),"",CONCATENATE(FIL!C43," ",FIL!D43," ",FIL!E43))</f>
        <v/>
      </c>
      <c r="C46" s="545"/>
      <c r="D46" s="545"/>
      <c r="E46" s="545"/>
      <c r="F46" s="546"/>
      <c r="G46" s="103"/>
      <c r="H46" s="110"/>
      <c r="I46" s="110"/>
      <c r="J46" s="376" t="str">
        <f t="shared" si="0"/>
        <v/>
      </c>
      <c r="K46" s="115"/>
      <c r="L46" s="108"/>
      <c r="M46" s="108"/>
      <c r="N46" s="111"/>
      <c r="O46" s="111"/>
      <c r="P46" s="111"/>
      <c r="Q46" s="111"/>
      <c r="R46" s="111"/>
      <c r="S46" s="111"/>
      <c r="T46" s="111"/>
      <c r="U46" s="108"/>
      <c r="V46" s="377" t="str">
        <f t="shared" si="1"/>
        <v/>
      </c>
      <c r="W46" s="115"/>
      <c r="X46" s="108"/>
      <c r="Y46" s="108"/>
      <c r="Z46" s="108"/>
      <c r="AA46" s="108"/>
      <c r="AB46" s="108"/>
      <c r="AC46" s="108"/>
      <c r="AD46" s="108"/>
      <c r="AE46" s="108"/>
      <c r="AF46" s="108"/>
      <c r="AG46" s="111"/>
      <c r="AH46" s="111"/>
      <c r="AI46" s="108"/>
      <c r="AJ46" s="203" t="str">
        <f t="shared" si="2"/>
        <v/>
      </c>
      <c r="AK46" s="112" t="str">
        <f t="shared" si="3"/>
        <v/>
      </c>
      <c r="AL46" s="113"/>
      <c r="AM46" s="114" t="str">
        <f t="shared" si="4"/>
        <v/>
      </c>
    </row>
    <row r="47" spans="1:39" ht="18" customHeight="1">
      <c r="A47" s="51">
        <v>39</v>
      </c>
      <c r="B47" s="544" t="str">
        <f>IF(ISBLANK(FIL!E44),"",CONCATENATE(FIL!C44," ",FIL!D44," ",FIL!E44))</f>
        <v/>
      </c>
      <c r="C47" s="545"/>
      <c r="D47" s="545"/>
      <c r="E47" s="545"/>
      <c r="F47" s="546"/>
      <c r="G47" s="103"/>
      <c r="H47" s="110"/>
      <c r="I47" s="110"/>
      <c r="J47" s="376" t="str">
        <f t="shared" si="0"/>
        <v/>
      </c>
      <c r="K47" s="115"/>
      <c r="L47" s="108"/>
      <c r="M47" s="108"/>
      <c r="N47" s="111"/>
      <c r="O47" s="111"/>
      <c r="P47" s="111"/>
      <c r="Q47" s="111"/>
      <c r="R47" s="111"/>
      <c r="S47" s="111"/>
      <c r="T47" s="111"/>
      <c r="U47" s="108"/>
      <c r="V47" s="377" t="str">
        <f t="shared" si="1"/>
        <v/>
      </c>
      <c r="W47" s="115"/>
      <c r="X47" s="108"/>
      <c r="Y47" s="108"/>
      <c r="Z47" s="108"/>
      <c r="AA47" s="108"/>
      <c r="AB47" s="108"/>
      <c r="AC47" s="108"/>
      <c r="AD47" s="108"/>
      <c r="AE47" s="108"/>
      <c r="AF47" s="108"/>
      <c r="AG47" s="111"/>
      <c r="AH47" s="111"/>
      <c r="AI47" s="108"/>
      <c r="AJ47" s="203" t="str">
        <f t="shared" si="2"/>
        <v/>
      </c>
      <c r="AK47" s="112" t="str">
        <f t="shared" si="3"/>
        <v/>
      </c>
      <c r="AL47" s="113"/>
      <c r="AM47" s="114" t="str">
        <f t="shared" si="4"/>
        <v/>
      </c>
    </row>
    <row r="48" spans="1:39" ht="18" customHeight="1">
      <c r="A48" s="52">
        <v>40</v>
      </c>
      <c r="B48" s="544" t="str">
        <f>IF(ISBLANK(FIL!E45),"",CONCATENATE(FIL!C45," ",FIL!D45," ",FIL!E45))</f>
        <v/>
      </c>
      <c r="C48" s="545"/>
      <c r="D48" s="545"/>
      <c r="E48" s="545"/>
      <c r="F48" s="546"/>
      <c r="G48" s="103"/>
      <c r="H48" s="110"/>
      <c r="I48" s="110"/>
      <c r="J48" s="376" t="str">
        <f t="shared" si="0"/>
        <v/>
      </c>
      <c r="K48" s="115"/>
      <c r="L48" s="108"/>
      <c r="M48" s="108"/>
      <c r="N48" s="111"/>
      <c r="O48" s="111"/>
      <c r="P48" s="111"/>
      <c r="Q48" s="111"/>
      <c r="R48" s="111"/>
      <c r="S48" s="111"/>
      <c r="T48" s="111"/>
      <c r="U48" s="108"/>
      <c r="V48" s="377" t="str">
        <f t="shared" si="1"/>
        <v/>
      </c>
      <c r="W48" s="115"/>
      <c r="X48" s="108"/>
      <c r="Y48" s="108"/>
      <c r="Z48" s="108"/>
      <c r="AA48" s="108"/>
      <c r="AB48" s="108"/>
      <c r="AC48" s="108"/>
      <c r="AD48" s="108"/>
      <c r="AE48" s="108"/>
      <c r="AF48" s="108"/>
      <c r="AG48" s="111"/>
      <c r="AH48" s="111"/>
      <c r="AI48" s="108"/>
      <c r="AJ48" s="203" t="str">
        <f t="shared" si="2"/>
        <v/>
      </c>
      <c r="AK48" s="112" t="str">
        <f t="shared" si="3"/>
        <v/>
      </c>
      <c r="AL48" s="113"/>
      <c r="AM48" s="114" t="str">
        <f t="shared" si="4"/>
        <v/>
      </c>
    </row>
    <row r="49" spans="1:39" ht="18" customHeight="1">
      <c r="A49" s="52">
        <v>41</v>
      </c>
      <c r="B49" s="544" t="str">
        <f>IF(ISBLANK(FIL!E46),"",CONCATENATE(FIL!C46," ",FIL!D46," ",FIL!E46))</f>
        <v/>
      </c>
      <c r="C49" s="545"/>
      <c r="D49" s="545"/>
      <c r="E49" s="545"/>
      <c r="F49" s="546"/>
      <c r="G49" s="103"/>
      <c r="H49" s="110"/>
      <c r="I49" s="110"/>
      <c r="J49" s="376" t="str">
        <f t="shared" si="0"/>
        <v/>
      </c>
      <c r="K49" s="115"/>
      <c r="L49" s="108"/>
      <c r="M49" s="108"/>
      <c r="N49" s="111"/>
      <c r="O49" s="111"/>
      <c r="P49" s="111"/>
      <c r="Q49" s="111"/>
      <c r="R49" s="111"/>
      <c r="S49" s="111"/>
      <c r="T49" s="111"/>
      <c r="U49" s="108"/>
      <c r="V49" s="377" t="str">
        <f t="shared" si="1"/>
        <v/>
      </c>
      <c r="W49" s="115"/>
      <c r="X49" s="108"/>
      <c r="Y49" s="108"/>
      <c r="Z49" s="108"/>
      <c r="AA49" s="108"/>
      <c r="AB49" s="108"/>
      <c r="AC49" s="108"/>
      <c r="AD49" s="108"/>
      <c r="AE49" s="108"/>
      <c r="AF49" s="108"/>
      <c r="AG49" s="111"/>
      <c r="AH49" s="111"/>
      <c r="AI49" s="108"/>
      <c r="AJ49" s="203" t="str">
        <f t="shared" si="2"/>
        <v/>
      </c>
      <c r="AK49" s="112" t="str">
        <f t="shared" si="3"/>
        <v/>
      </c>
      <c r="AL49" s="113"/>
      <c r="AM49" s="114" t="str">
        <f t="shared" si="4"/>
        <v/>
      </c>
    </row>
    <row r="50" spans="1:39" ht="18" customHeight="1">
      <c r="A50" s="51">
        <v>42</v>
      </c>
      <c r="B50" s="544" t="str">
        <f>IF(ISBLANK(FIL!E47),"",CONCATENATE(FIL!C47," ",FIL!D47," ",FIL!E47))</f>
        <v/>
      </c>
      <c r="C50" s="545"/>
      <c r="D50" s="545"/>
      <c r="E50" s="545"/>
      <c r="F50" s="546"/>
      <c r="G50" s="103"/>
      <c r="H50" s="110"/>
      <c r="I50" s="110"/>
      <c r="J50" s="376" t="str">
        <f t="shared" si="0"/>
        <v/>
      </c>
      <c r="K50" s="115"/>
      <c r="L50" s="108"/>
      <c r="M50" s="108"/>
      <c r="N50" s="111"/>
      <c r="O50" s="111"/>
      <c r="P50" s="111"/>
      <c r="Q50" s="111"/>
      <c r="R50" s="111"/>
      <c r="S50" s="111"/>
      <c r="T50" s="111"/>
      <c r="U50" s="108"/>
      <c r="V50" s="377" t="str">
        <f t="shared" si="1"/>
        <v/>
      </c>
      <c r="W50" s="115"/>
      <c r="X50" s="108"/>
      <c r="Y50" s="108"/>
      <c r="Z50" s="108"/>
      <c r="AA50" s="108"/>
      <c r="AB50" s="108"/>
      <c r="AC50" s="108"/>
      <c r="AD50" s="108"/>
      <c r="AE50" s="108"/>
      <c r="AF50" s="108"/>
      <c r="AG50" s="111"/>
      <c r="AH50" s="111"/>
      <c r="AI50" s="108"/>
      <c r="AJ50" s="203" t="str">
        <f t="shared" si="2"/>
        <v/>
      </c>
      <c r="AK50" s="112" t="str">
        <f t="shared" si="3"/>
        <v/>
      </c>
      <c r="AL50" s="113"/>
      <c r="AM50" s="114" t="str">
        <f t="shared" si="4"/>
        <v/>
      </c>
    </row>
    <row r="51" spans="1:39" ht="18" customHeight="1">
      <c r="A51" s="52">
        <v>43</v>
      </c>
      <c r="B51" s="544" t="str">
        <f>IF(ISBLANK(FIL!E48),"",CONCATENATE(FIL!C48," ",FIL!D48," ",FIL!E48))</f>
        <v/>
      </c>
      <c r="C51" s="545"/>
      <c r="D51" s="545"/>
      <c r="E51" s="545"/>
      <c r="F51" s="546"/>
      <c r="G51" s="103"/>
      <c r="H51" s="110"/>
      <c r="I51" s="110"/>
      <c r="J51" s="376" t="str">
        <f t="shared" si="0"/>
        <v/>
      </c>
      <c r="K51" s="115"/>
      <c r="L51" s="108"/>
      <c r="M51" s="108"/>
      <c r="N51" s="111"/>
      <c r="O51" s="111"/>
      <c r="P51" s="111"/>
      <c r="Q51" s="111"/>
      <c r="R51" s="111"/>
      <c r="S51" s="111"/>
      <c r="T51" s="111"/>
      <c r="U51" s="108"/>
      <c r="V51" s="377" t="str">
        <f t="shared" si="1"/>
        <v/>
      </c>
      <c r="W51" s="115"/>
      <c r="X51" s="108"/>
      <c r="Y51" s="108"/>
      <c r="Z51" s="108"/>
      <c r="AA51" s="108"/>
      <c r="AB51" s="108"/>
      <c r="AC51" s="108"/>
      <c r="AD51" s="108"/>
      <c r="AE51" s="108"/>
      <c r="AF51" s="108"/>
      <c r="AG51" s="111"/>
      <c r="AH51" s="111"/>
      <c r="AI51" s="108"/>
      <c r="AJ51" s="203" t="str">
        <f t="shared" si="2"/>
        <v/>
      </c>
      <c r="AK51" s="112" t="str">
        <f t="shared" si="3"/>
        <v/>
      </c>
      <c r="AL51" s="113"/>
      <c r="AM51" s="114" t="str">
        <f t="shared" si="4"/>
        <v/>
      </c>
    </row>
    <row r="52" spans="1:39" ht="18" customHeight="1">
      <c r="A52" s="52">
        <v>44</v>
      </c>
      <c r="B52" s="544" t="str">
        <f>IF(ISBLANK(FIL!E49),"",CONCATENATE(FIL!C49," ",FIL!D49," ",FIL!E49))</f>
        <v/>
      </c>
      <c r="C52" s="545"/>
      <c r="D52" s="545"/>
      <c r="E52" s="545"/>
      <c r="F52" s="546"/>
      <c r="G52" s="103"/>
      <c r="H52" s="110"/>
      <c r="I52" s="110"/>
      <c r="J52" s="376" t="str">
        <f t="shared" si="0"/>
        <v/>
      </c>
      <c r="K52" s="115"/>
      <c r="L52" s="108"/>
      <c r="M52" s="108"/>
      <c r="N52" s="111"/>
      <c r="O52" s="111"/>
      <c r="P52" s="111"/>
      <c r="Q52" s="111"/>
      <c r="R52" s="111"/>
      <c r="S52" s="111"/>
      <c r="T52" s="111"/>
      <c r="U52" s="108"/>
      <c r="V52" s="377" t="str">
        <f t="shared" si="1"/>
        <v/>
      </c>
      <c r="W52" s="115"/>
      <c r="X52" s="108"/>
      <c r="Y52" s="108"/>
      <c r="Z52" s="108"/>
      <c r="AA52" s="108"/>
      <c r="AB52" s="108"/>
      <c r="AC52" s="108"/>
      <c r="AD52" s="108"/>
      <c r="AE52" s="108"/>
      <c r="AF52" s="108"/>
      <c r="AG52" s="111"/>
      <c r="AH52" s="111"/>
      <c r="AI52" s="108"/>
      <c r="AJ52" s="203" t="str">
        <f t="shared" si="2"/>
        <v/>
      </c>
      <c r="AK52" s="112" t="str">
        <f t="shared" si="3"/>
        <v/>
      </c>
      <c r="AL52" s="113"/>
      <c r="AM52" s="114" t="str">
        <f t="shared" si="4"/>
        <v/>
      </c>
    </row>
    <row r="53" spans="1:39" ht="18" customHeight="1">
      <c r="A53" s="51">
        <v>45</v>
      </c>
      <c r="B53" s="544" t="str">
        <f>IF(ISBLANK(FIL!E50),"",CONCATENATE(FIL!C50," ",FIL!D50," ",FIL!E50))</f>
        <v/>
      </c>
      <c r="C53" s="545"/>
      <c r="D53" s="545"/>
      <c r="E53" s="545"/>
      <c r="F53" s="546"/>
      <c r="G53" s="103"/>
      <c r="H53" s="110"/>
      <c r="I53" s="110"/>
      <c r="J53" s="376" t="str">
        <f t="shared" si="0"/>
        <v/>
      </c>
      <c r="K53" s="115"/>
      <c r="L53" s="108"/>
      <c r="M53" s="108"/>
      <c r="N53" s="111"/>
      <c r="O53" s="111"/>
      <c r="P53" s="111"/>
      <c r="Q53" s="111"/>
      <c r="R53" s="111"/>
      <c r="S53" s="111"/>
      <c r="T53" s="111"/>
      <c r="U53" s="108"/>
      <c r="V53" s="377" t="str">
        <f t="shared" si="1"/>
        <v/>
      </c>
      <c r="W53" s="115"/>
      <c r="X53" s="108"/>
      <c r="Y53" s="108"/>
      <c r="Z53" s="108"/>
      <c r="AA53" s="108"/>
      <c r="AB53" s="108"/>
      <c r="AC53" s="108"/>
      <c r="AD53" s="108"/>
      <c r="AE53" s="108"/>
      <c r="AF53" s="108"/>
      <c r="AG53" s="111"/>
      <c r="AH53" s="111"/>
      <c r="AI53" s="108"/>
      <c r="AJ53" s="203" t="str">
        <f t="shared" si="2"/>
        <v/>
      </c>
      <c r="AK53" s="112" t="str">
        <f t="shared" si="3"/>
        <v/>
      </c>
      <c r="AL53" s="113"/>
      <c r="AM53" s="114" t="str">
        <f t="shared" si="4"/>
        <v/>
      </c>
    </row>
    <row r="54" spans="1:39" ht="18" customHeight="1">
      <c r="A54" s="52">
        <v>46</v>
      </c>
      <c r="B54" s="544" t="str">
        <f>IF(ISBLANK(FIL!E51),"",CONCATENATE(FIL!C51," ",FIL!D51," ",FIL!E51))</f>
        <v/>
      </c>
      <c r="C54" s="545"/>
      <c r="D54" s="545"/>
      <c r="E54" s="545"/>
      <c r="F54" s="546"/>
      <c r="G54" s="103"/>
      <c r="H54" s="110"/>
      <c r="I54" s="110"/>
      <c r="J54" s="376" t="str">
        <f t="shared" si="0"/>
        <v/>
      </c>
      <c r="K54" s="115"/>
      <c r="L54" s="108"/>
      <c r="M54" s="108"/>
      <c r="N54" s="111"/>
      <c r="O54" s="111"/>
      <c r="P54" s="111"/>
      <c r="Q54" s="111"/>
      <c r="R54" s="111"/>
      <c r="S54" s="111"/>
      <c r="T54" s="111"/>
      <c r="U54" s="108"/>
      <c r="V54" s="377" t="str">
        <f t="shared" si="1"/>
        <v/>
      </c>
      <c r="W54" s="115"/>
      <c r="X54" s="108"/>
      <c r="Y54" s="108"/>
      <c r="Z54" s="108"/>
      <c r="AA54" s="108"/>
      <c r="AB54" s="108"/>
      <c r="AC54" s="108"/>
      <c r="AD54" s="108"/>
      <c r="AE54" s="108"/>
      <c r="AF54" s="108"/>
      <c r="AG54" s="111"/>
      <c r="AH54" s="111"/>
      <c r="AI54" s="108"/>
      <c r="AJ54" s="203" t="str">
        <f t="shared" si="2"/>
        <v/>
      </c>
      <c r="AK54" s="112" t="str">
        <f t="shared" si="3"/>
        <v/>
      </c>
      <c r="AL54" s="113"/>
      <c r="AM54" s="114" t="str">
        <f t="shared" si="4"/>
        <v/>
      </c>
    </row>
    <row r="55" spans="1:39" ht="18" customHeight="1">
      <c r="A55" s="52">
        <v>47</v>
      </c>
      <c r="B55" s="544" t="str">
        <f>IF(ISBLANK(FIL!E52),"",CONCATENATE(FIL!C52," ",FIL!D52," ",FIL!E52))</f>
        <v/>
      </c>
      <c r="C55" s="545"/>
      <c r="D55" s="545"/>
      <c r="E55" s="545"/>
      <c r="F55" s="546"/>
      <c r="G55" s="103"/>
      <c r="H55" s="110"/>
      <c r="I55" s="110"/>
      <c r="J55" s="376" t="str">
        <f t="shared" si="0"/>
        <v/>
      </c>
      <c r="K55" s="115"/>
      <c r="L55" s="108"/>
      <c r="M55" s="108"/>
      <c r="N55" s="111"/>
      <c r="O55" s="111"/>
      <c r="P55" s="111"/>
      <c r="Q55" s="111"/>
      <c r="R55" s="111"/>
      <c r="S55" s="111"/>
      <c r="T55" s="111"/>
      <c r="U55" s="108"/>
      <c r="V55" s="377" t="str">
        <f t="shared" si="1"/>
        <v/>
      </c>
      <c r="W55" s="115"/>
      <c r="X55" s="108"/>
      <c r="Y55" s="108"/>
      <c r="Z55" s="108"/>
      <c r="AA55" s="108"/>
      <c r="AB55" s="108"/>
      <c r="AC55" s="108"/>
      <c r="AD55" s="108"/>
      <c r="AE55" s="108"/>
      <c r="AF55" s="108"/>
      <c r="AG55" s="111"/>
      <c r="AH55" s="111"/>
      <c r="AI55" s="108"/>
      <c r="AJ55" s="203" t="str">
        <f t="shared" si="2"/>
        <v/>
      </c>
      <c r="AK55" s="112" t="str">
        <f t="shared" si="3"/>
        <v/>
      </c>
      <c r="AL55" s="113"/>
      <c r="AM55" s="114" t="str">
        <f t="shared" si="4"/>
        <v/>
      </c>
    </row>
    <row r="56" spans="1:39" ht="18" hidden="1" customHeight="1">
      <c r="A56" s="51">
        <v>48</v>
      </c>
      <c r="B56" s="71"/>
      <c r="C56" s="541"/>
      <c r="D56" s="542"/>
      <c r="E56" s="542"/>
      <c r="F56" s="543"/>
      <c r="G56" s="70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9" t="str">
        <f>IF(ISERROR(ROUND(AVERAGE(H56:T56),1)),"",ROUND(AVERAGE(H56:T56),1))</f>
        <v/>
      </c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8" t="str">
        <f>IF(ISERROR(ROUND(AVERAGE(V56:AI56),1)),"",ROUND(AVERAGE(V56:AI56),1))</f>
        <v/>
      </c>
      <c r="AK56" s="67"/>
      <c r="AL56" s="66" t="str">
        <f>IF(ISERROR(ROUND(U56+AJ56+#REF!,0)),"",ROUND(U56+AJ56+#REF!,0))</f>
        <v/>
      </c>
    </row>
    <row r="57" spans="1:39" ht="18" hidden="1" customHeight="1">
      <c r="A57" s="52">
        <v>49</v>
      </c>
      <c r="B57" s="71"/>
      <c r="C57" s="541"/>
      <c r="D57" s="542"/>
      <c r="E57" s="542"/>
      <c r="F57" s="543"/>
      <c r="G57" s="70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9" t="str">
        <f>IF(ISERROR(ROUND(AVERAGE(H57:T57),1)),"",ROUND(AVERAGE(H57:T57),1))</f>
        <v/>
      </c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8" t="str">
        <f>IF(ISERROR(ROUND(AVERAGE(V57:AI57),1)),"",ROUND(AVERAGE(V57:AI57),1))</f>
        <v/>
      </c>
      <c r="AK57" s="67"/>
      <c r="AL57" s="66" t="str">
        <f>IF(ISERROR(ROUND(U57+AJ57+#REF!,0)),"",ROUND(U57+AJ57+#REF!,0))</f>
        <v/>
      </c>
    </row>
    <row r="58" spans="1:39" ht="18" hidden="1" customHeight="1">
      <c r="A58" s="52">
        <v>50</v>
      </c>
      <c r="B58" s="71"/>
      <c r="C58" s="541"/>
      <c r="D58" s="542"/>
      <c r="E58" s="542"/>
      <c r="F58" s="543"/>
      <c r="G58" s="70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9" t="str">
        <f>IF(ISERROR(ROUND(AVERAGE(H58:T58),1)),"",ROUND(AVERAGE(H58:T58),1))</f>
        <v/>
      </c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8" t="str">
        <f>IF(ISERROR(ROUND(AVERAGE(V58:AI58),1)),"",ROUND(AVERAGE(V58:AI58),1))</f>
        <v/>
      </c>
      <c r="AK58" s="67"/>
      <c r="AL58" s="66" t="str">
        <f>IF(ISERROR(ROUND(U58+AJ58+#REF!,0)),"",ROUND(U58+AJ58+#REF!,0))</f>
        <v/>
      </c>
    </row>
    <row r="59" spans="1:39" ht="9.75" customHeight="1">
      <c r="A59" s="65"/>
      <c r="B59" s="65"/>
      <c r="C59" s="65"/>
      <c r="D59" s="65"/>
      <c r="E59" s="65"/>
      <c r="F59" s="64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3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</row>
    <row r="60" spans="1:39" ht="15" customHeight="1">
      <c r="A60" s="61"/>
      <c r="B60" s="60"/>
      <c r="C60" s="60"/>
      <c r="D60" s="60"/>
      <c r="E60" s="60"/>
      <c r="F60" s="59"/>
      <c r="G60" s="495" t="s">
        <v>98</v>
      </c>
      <c r="H60" s="496"/>
      <c r="I60" s="496"/>
      <c r="J60" s="496"/>
      <c r="K60" s="496"/>
      <c r="L60" s="496"/>
      <c r="M60" s="496"/>
      <c r="N60" s="496"/>
      <c r="O60" s="496"/>
      <c r="P60" s="496"/>
      <c r="Q60" s="496"/>
      <c r="R60" s="496"/>
      <c r="S60" s="496"/>
      <c r="T60" s="496"/>
      <c r="U60" s="496"/>
      <c r="V60" s="496"/>
      <c r="W60" s="496"/>
      <c r="X60" s="496"/>
      <c r="Y60" s="496"/>
      <c r="Z60" s="496"/>
      <c r="AA60" s="496"/>
      <c r="AB60" s="496"/>
      <c r="AC60" s="496"/>
      <c r="AD60" s="496"/>
      <c r="AE60" s="496"/>
      <c r="AF60" s="496"/>
      <c r="AG60" s="496"/>
      <c r="AH60" s="496"/>
      <c r="AI60" s="496"/>
      <c r="AJ60" s="496"/>
      <c r="AK60" s="496"/>
      <c r="AL60" s="496"/>
      <c r="AM60" s="104">
        <f>COUNTIF($AM$9:$AM$58,"&gt;0")</f>
        <v>2</v>
      </c>
    </row>
    <row r="61" spans="1:39" ht="15" customHeight="1">
      <c r="A61" s="40"/>
      <c r="B61" s="36"/>
      <c r="C61" s="36"/>
      <c r="D61" s="36"/>
      <c r="E61" s="36"/>
      <c r="F61" s="58"/>
      <c r="G61" s="497" t="s">
        <v>97</v>
      </c>
      <c r="H61" s="498"/>
      <c r="I61" s="498"/>
      <c r="J61" s="498"/>
      <c r="K61" s="498"/>
      <c r="L61" s="498"/>
      <c r="M61" s="498"/>
      <c r="N61" s="498"/>
      <c r="O61" s="498"/>
      <c r="P61" s="498"/>
      <c r="Q61" s="498"/>
      <c r="R61" s="498"/>
      <c r="S61" s="498"/>
      <c r="T61" s="498"/>
      <c r="U61" s="498"/>
      <c r="V61" s="498"/>
      <c r="W61" s="498"/>
      <c r="X61" s="498"/>
      <c r="Y61" s="498"/>
      <c r="Z61" s="498"/>
      <c r="AA61" s="498"/>
      <c r="AB61" s="498"/>
      <c r="AC61" s="498"/>
      <c r="AD61" s="498"/>
      <c r="AE61" s="498"/>
      <c r="AF61" s="498"/>
      <c r="AG61" s="498"/>
      <c r="AH61" s="498"/>
      <c r="AI61" s="498"/>
      <c r="AJ61" s="498"/>
      <c r="AK61" s="498"/>
      <c r="AL61" s="498"/>
      <c r="AM61" s="105">
        <f>IF($AM$60&gt;0,COUNTIF($AM$9:$AM$58,"&gt;50"),"")</f>
        <v>2</v>
      </c>
    </row>
    <row r="62" spans="1:39" ht="15" customHeight="1">
      <c r="A62" s="40"/>
      <c r="B62" s="36"/>
      <c r="C62" s="36"/>
      <c r="D62" s="36"/>
      <c r="E62" s="36"/>
      <c r="F62" s="58"/>
      <c r="G62" s="497" t="s">
        <v>96</v>
      </c>
      <c r="H62" s="498"/>
      <c r="I62" s="498"/>
      <c r="J62" s="498"/>
      <c r="K62" s="498"/>
      <c r="L62" s="498"/>
      <c r="M62" s="498"/>
      <c r="N62" s="498"/>
      <c r="O62" s="498"/>
      <c r="P62" s="498"/>
      <c r="Q62" s="498"/>
      <c r="R62" s="498"/>
      <c r="S62" s="498"/>
      <c r="T62" s="498"/>
      <c r="U62" s="498"/>
      <c r="V62" s="498"/>
      <c r="W62" s="498"/>
      <c r="X62" s="498"/>
      <c r="Y62" s="498"/>
      <c r="Z62" s="498"/>
      <c r="AA62" s="498"/>
      <c r="AB62" s="498"/>
      <c r="AC62" s="498"/>
      <c r="AD62" s="498"/>
      <c r="AE62" s="498"/>
      <c r="AF62" s="498"/>
      <c r="AG62" s="498"/>
      <c r="AH62" s="498"/>
      <c r="AI62" s="498"/>
      <c r="AJ62" s="498"/>
      <c r="AK62" s="498"/>
      <c r="AL62" s="498"/>
      <c r="AM62" s="106">
        <f>IF($AM$60&gt;0,COUNTIF($AM$9:$AM$58,"&lt;51"),"")</f>
        <v>0</v>
      </c>
    </row>
    <row r="63" spans="1:39" ht="15" customHeight="1">
      <c r="A63" s="40"/>
      <c r="B63" s="36"/>
      <c r="C63" s="36"/>
      <c r="D63" s="36"/>
      <c r="E63" s="36"/>
      <c r="F63" s="58"/>
      <c r="G63" s="497" t="s">
        <v>95</v>
      </c>
      <c r="H63" s="498"/>
      <c r="I63" s="498"/>
      <c r="J63" s="498"/>
      <c r="K63" s="498"/>
      <c r="L63" s="498"/>
      <c r="M63" s="498"/>
      <c r="N63" s="498"/>
      <c r="O63" s="498"/>
      <c r="P63" s="498"/>
      <c r="Q63" s="498"/>
      <c r="R63" s="498"/>
      <c r="S63" s="498"/>
      <c r="T63" s="498"/>
      <c r="U63" s="498"/>
      <c r="V63" s="498"/>
      <c r="W63" s="498"/>
      <c r="X63" s="498"/>
      <c r="Y63" s="498"/>
      <c r="Z63" s="498"/>
      <c r="AA63" s="498"/>
      <c r="AB63" s="498"/>
      <c r="AC63" s="498"/>
      <c r="AD63" s="498"/>
      <c r="AE63" s="498"/>
      <c r="AF63" s="498"/>
      <c r="AG63" s="498"/>
      <c r="AH63" s="498"/>
      <c r="AI63" s="498"/>
      <c r="AJ63" s="498"/>
      <c r="AK63" s="498"/>
      <c r="AL63" s="498"/>
      <c r="AM63" s="105">
        <f>IF($AM$60&gt;0,ROUND(AVERAGE($AM9:$AM58),0),"")</f>
        <v>78</v>
      </c>
    </row>
    <row r="64" spans="1:39" ht="15" customHeight="1">
      <c r="A64" s="536" t="s">
        <v>71</v>
      </c>
      <c r="B64" s="536"/>
      <c r="C64" s="536"/>
      <c r="D64" s="536"/>
      <c r="E64" s="536"/>
      <c r="F64" s="537"/>
      <c r="G64" s="497" t="s">
        <v>94</v>
      </c>
      <c r="H64" s="498"/>
      <c r="I64" s="498"/>
      <c r="J64" s="498"/>
      <c r="K64" s="498"/>
      <c r="L64" s="498"/>
      <c r="M64" s="498"/>
      <c r="N64" s="498"/>
      <c r="O64" s="498"/>
      <c r="P64" s="498"/>
      <c r="Q64" s="498"/>
      <c r="R64" s="498"/>
      <c r="S64" s="498"/>
      <c r="T64" s="498"/>
      <c r="U64" s="498"/>
      <c r="V64" s="498"/>
      <c r="W64" s="498"/>
      <c r="X64" s="498"/>
      <c r="Y64" s="498"/>
      <c r="Z64" s="498"/>
      <c r="AA64" s="498"/>
      <c r="AB64" s="498"/>
      <c r="AC64" s="498"/>
      <c r="AD64" s="498"/>
      <c r="AE64" s="498"/>
      <c r="AF64" s="498"/>
      <c r="AG64" s="498"/>
      <c r="AH64" s="498"/>
      <c r="AI64" s="498"/>
      <c r="AJ64" s="498"/>
      <c r="AK64" s="498"/>
      <c r="AL64" s="498"/>
      <c r="AM64" s="106">
        <f>IF(AM60&gt;0,AM61*100/AM60,"")</f>
        <v>100</v>
      </c>
    </row>
    <row r="65" spans="1:39" ht="15" customHeight="1">
      <c r="A65" s="538" t="s">
        <v>72</v>
      </c>
      <c r="B65" s="539"/>
      <c r="C65" s="539"/>
      <c r="D65" s="539"/>
      <c r="E65" s="539"/>
      <c r="F65" s="540"/>
      <c r="G65" s="499" t="s">
        <v>93</v>
      </c>
      <c r="H65" s="500"/>
      <c r="I65" s="500"/>
      <c r="J65" s="500"/>
      <c r="K65" s="500"/>
      <c r="L65" s="500"/>
      <c r="M65" s="500"/>
      <c r="N65" s="500"/>
      <c r="O65" s="500"/>
      <c r="P65" s="500"/>
      <c r="Q65" s="500"/>
      <c r="R65" s="500"/>
      <c r="S65" s="500"/>
      <c r="T65" s="500"/>
      <c r="U65" s="500"/>
      <c r="V65" s="500"/>
      <c r="W65" s="500"/>
      <c r="X65" s="500"/>
      <c r="Y65" s="500"/>
      <c r="Z65" s="500"/>
      <c r="AA65" s="500"/>
      <c r="AB65" s="500"/>
      <c r="AC65" s="500"/>
      <c r="AD65" s="500"/>
      <c r="AE65" s="500"/>
      <c r="AF65" s="500"/>
      <c r="AG65" s="500"/>
      <c r="AH65" s="500"/>
      <c r="AI65" s="500"/>
      <c r="AJ65" s="500"/>
      <c r="AK65" s="500"/>
      <c r="AL65" s="500"/>
      <c r="AM65" s="107">
        <f>IF(AM60&gt;0,AM62*100/AM60,"")</f>
        <v>0</v>
      </c>
    </row>
  </sheetData>
  <sheetProtection formatCells="0" formatColumns="0" formatRows="0"/>
  <mergeCells count="107">
    <mergeCell ref="A64:F64"/>
    <mergeCell ref="G64:AL64"/>
    <mergeCell ref="A65:F65"/>
    <mergeCell ref="G65:AL65"/>
    <mergeCell ref="C57:F57"/>
    <mergeCell ref="C58:F58"/>
    <mergeCell ref="G60:AL60"/>
    <mergeCell ref="G61:AL61"/>
    <mergeCell ref="G62:AL62"/>
    <mergeCell ref="G63:AL63"/>
    <mergeCell ref="B51:F51"/>
    <mergeCell ref="B52:F52"/>
    <mergeCell ref="B53:F53"/>
    <mergeCell ref="B54:F54"/>
    <mergeCell ref="B55:F55"/>
    <mergeCell ref="C56:F56"/>
    <mergeCell ref="B45:F45"/>
    <mergeCell ref="B46:F46"/>
    <mergeCell ref="B47:F47"/>
    <mergeCell ref="B48:F48"/>
    <mergeCell ref="B49:F49"/>
    <mergeCell ref="B50:F50"/>
    <mergeCell ref="B39:F39"/>
    <mergeCell ref="B40:F40"/>
    <mergeCell ref="B41:F41"/>
    <mergeCell ref="B42:F42"/>
    <mergeCell ref="B43:F43"/>
    <mergeCell ref="B44:F44"/>
    <mergeCell ref="B33:F33"/>
    <mergeCell ref="B34:F34"/>
    <mergeCell ref="B35:F35"/>
    <mergeCell ref="B36:F36"/>
    <mergeCell ref="B37:F37"/>
    <mergeCell ref="B38:F38"/>
    <mergeCell ref="B27:F27"/>
    <mergeCell ref="B28:F28"/>
    <mergeCell ref="B29:F29"/>
    <mergeCell ref="B30:F30"/>
    <mergeCell ref="B31:F31"/>
    <mergeCell ref="B32:F32"/>
    <mergeCell ref="B21:F21"/>
    <mergeCell ref="B22:F22"/>
    <mergeCell ref="B23:F23"/>
    <mergeCell ref="B24:F24"/>
    <mergeCell ref="B25:F25"/>
    <mergeCell ref="B26:F26"/>
    <mergeCell ref="S4:S8"/>
    <mergeCell ref="B15:F15"/>
    <mergeCell ref="B16:F16"/>
    <mergeCell ref="B17:F17"/>
    <mergeCell ref="B18:F18"/>
    <mergeCell ref="B19:F19"/>
    <mergeCell ref="B20:F20"/>
    <mergeCell ref="B9:F9"/>
    <mergeCell ref="B10:F10"/>
    <mergeCell ref="B11:F11"/>
    <mergeCell ref="B12:F12"/>
    <mergeCell ref="B13:F13"/>
    <mergeCell ref="B14:F14"/>
    <mergeCell ref="P4:P8"/>
    <mergeCell ref="AI4:AI8"/>
    <mergeCell ref="AJ4:AJ8"/>
    <mergeCell ref="AL4:AL8"/>
    <mergeCell ref="A5:B5"/>
    <mergeCell ref="C5:F5"/>
    <mergeCell ref="A6:B6"/>
    <mergeCell ref="C6:F6"/>
    <mergeCell ref="A7:B7"/>
    <mergeCell ref="B8:F8"/>
    <mergeCell ref="AC4:AC8"/>
    <mergeCell ref="AD4:AD8"/>
    <mergeCell ref="AE4:AE8"/>
    <mergeCell ref="AF4:AF8"/>
    <mergeCell ref="AG4:AG8"/>
    <mergeCell ref="AH4:AH8"/>
    <mergeCell ref="W4:W8"/>
    <mergeCell ref="X4:X8"/>
    <mergeCell ref="Y4:Y8"/>
    <mergeCell ref="Z4:Z8"/>
    <mergeCell ref="AA4:AA8"/>
    <mergeCell ref="AB4:AB8"/>
    <mergeCell ref="Q4:Q8"/>
    <mergeCell ref="R4:R8"/>
    <mergeCell ref="AM2:AM8"/>
    <mergeCell ref="A3:B3"/>
    <mergeCell ref="C3:F3"/>
    <mergeCell ref="G3:J3"/>
    <mergeCell ref="K3:V3"/>
    <mergeCell ref="W3:AJ3"/>
    <mergeCell ref="AK3:AK8"/>
    <mergeCell ref="A4:B4"/>
    <mergeCell ref="C4:F4"/>
    <mergeCell ref="G4:G8"/>
    <mergeCell ref="H4:H8"/>
    <mergeCell ref="I4:I8"/>
    <mergeCell ref="J4:J8"/>
    <mergeCell ref="A2:B2"/>
    <mergeCell ref="C2:F2"/>
    <mergeCell ref="G2:AK2"/>
    <mergeCell ref="T4:T8"/>
    <mergeCell ref="U4:U8"/>
    <mergeCell ref="V4:V8"/>
    <mergeCell ref="K4:K8"/>
    <mergeCell ref="L4:L8"/>
    <mergeCell ref="M4:M8"/>
    <mergeCell ref="N4:N8"/>
    <mergeCell ref="O4:O8"/>
  </mergeCells>
  <conditionalFormatting sqref="AM9:AM55">
    <cfRule type="cellIs" dxfId="12" priority="1" stopIfTrue="1" operator="equal">
      <formula>50</formula>
    </cfRule>
    <cfRule type="cellIs" dxfId="11" priority="2" stopIfTrue="1" operator="between">
      <formula>36</formula>
      <formula>49</formula>
    </cfRule>
    <cfRule type="cellIs" dxfId="10" priority="3" operator="between">
      <formula>1</formula>
      <formula>35</formula>
    </cfRule>
  </conditionalFormatting>
  <dataValidations count="6">
    <dataValidation type="whole" allowBlank="1" showErrorMessage="1" errorTitle="Valor no Permitido" error="En esta celda únicamente se permiten valores entre 1 y 10." sqref="G9:I55" xr:uid="{FCE72937-1285-4820-B837-4653220FCC4A}">
      <formula1>1</formula1>
      <formula2>10</formula2>
    </dataValidation>
    <dataValidation type="whole" allowBlank="1" showErrorMessage="1" errorTitle="Valor no Permitido" error="En esta celda únicamente se permiten valores entre 1 y 40." sqref="W9:AI55" xr:uid="{4306CCB5-A4C1-4A1F-BE03-853DB84563D2}">
      <formula1>1</formula1>
      <formula2>40</formula2>
    </dataValidation>
    <dataValidation type="whole" allowBlank="1" showErrorMessage="1" errorTitle="Valor no Permitido" error="En esta celda únicamente se permiten valores entre 1 y 45." sqref="K9:U55" xr:uid="{210A9027-AB94-4B85-A8EC-2AA6D90161FC}">
      <formula1>1</formula1>
      <formula2>45</formula2>
    </dataValidation>
    <dataValidation type="whole" allowBlank="1" showInputMessage="1" showErrorMessage="1" error="EL VALOR A INGRESAR DEBE SER DEL 0 AL 5" sqref="AL9:AL55" xr:uid="{064CDAEE-C4F9-4B3B-BD6C-A32571BF0E68}">
      <formula1>0</formula1>
      <formula2>5</formula2>
    </dataValidation>
    <dataValidation type="whole" allowBlank="1" showErrorMessage="1" errorTitle="Valor no Permitido" error="En esta celda únicamente se permiten valores entre 1 y 35." sqref="H56:T58 V56:AI58" xr:uid="{BD5245F2-E8B7-425D-BBE1-4713B7126C04}">
      <formula1>1</formula1>
      <formula2>35</formula2>
    </dataValidation>
    <dataValidation type="whole" allowBlank="1" showErrorMessage="1" errorTitle="Valor no Permitido" error="En esta celda únicamente se permiten valores entre 1 y 10." sqref="G56:G58 AK56:AK58" xr:uid="{08B3A958-646F-47A5-A955-4571BEA48748}">
      <formula1>1</formula1>
      <formula2>10</formula2>
    </dataValidation>
  </dataValidations>
  <hyperlinks>
    <hyperlink ref="AJ1" r:id="rId1" xr:uid="{4D1B9CA8-9B66-4FC9-8C1B-D0DA22706DA4}"/>
  </hyperlinks>
  <pageMargins left="0.31496062992125984" right="0.27559055118110237" top="0.19685039370078741" bottom="0" header="0.39370078740157483" footer="0.31496062992125984"/>
  <pageSetup scale="70" fitToHeight="0" orientation="landscape" horizontalDpi="4294967292" verticalDpi="200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3705-3200-42B1-BE3F-9F1D009A3796}">
  <sheetPr>
    <tabColor rgb="FFFF0000"/>
  </sheetPr>
  <dimension ref="A1:AM65"/>
  <sheetViews>
    <sheetView tabSelected="1" zoomScale="90" zoomScaleNormal="90" workbookViewId="0">
      <selection activeCell="G9" sqref="G9:I55"/>
    </sheetView>
  </sheetViews>
  <sheetFormatPr baseColWidth="10" defaultColWidth="5.296875" defaultRowHeight="13.8"/>
  <cols>
    <col min="1" max="1" width="4.19921875" style="41" customWidth="1"/>
    <col min="2" max="2" width="5.296875" style="41"/>
    <col min="3" max="3" width="7.69921875" style="41" customWidth="1"/>
    <col min="4" max="4" width="4.59765625" style="41" customWidth="1"/>
    <col min="5" max="5" width="7.69921875" style="41" customWidth="1"/>
    <col min="6" max="6" width="5.19921875" style="41" customWidth="1"/>
    <col min="7" max="9" width="3.5" style="41" customWidth="1"/>
    <col min="10" max="10" width="4.8984375" style="41" customWidth="1"/>
    <col min="11" max="20" width="4.09765625" style="41" customWidth="1"/>
    <col min="21" max="21" width="4.09765625" style="57" customWidth="1"/>
    <col min="22" max="22" width="4.8984375" style="41" customWidth="1"/>
    <col min="23" max="35" width="4.09765625" style="41" customWidth="1"/>
    <col min="36" max="37" width="4.8984375" style="41" customWidth="1"/>
    <col min="38" max="38" width="4.19921875" style="41" customWidth="1"/>
    <col min="39" max="16384" width="5.296875" style="41"/>
  </cols>
  <sheetData>
    <row r="1" spans="1:39" ht="24.75" customHeight="1">
      <c r="A1" s="192"/>
      <c r="B1" s="191"/>
      <c r="C1" s="191"/>
      <c r="D1" s="191"/>
      <c r="E1" s="192"/>
      <c r="F1" s="353"/>
      <c r="G1" s="354" t="s">
        <v>239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 t="s">
        <v>142</v>
      </c>
      <c r="U1" s="100"/>
      <c r="V1" s="99"/>
      <c r="W1" s="99"/>
      <c r="X1" s="99"/>
      <c r="Y1" s="99"/>
      <c r="Z1" s="99"/>
      <c r="AA1" s="99" t="str">
        <f>Carátula!D14</f>
        <v>SIMON BOLIVAR</v>
      </c>
      <c r="AB1" s="99"/>
      <c r="AC1" s="99"/>
      <c r="AD1" s="99"/>
      <c r="AE1" s="99"/>
      <c r="AF1" s="99"/>
      <c r="AG1" s="99"/>
      <c r="AH1" s="99"/>
      <c r="AI1" s="99"/>
      <c r="AJ1" s="187" t="s">
        <v>125</v>
      </c>
      <c r="AL1" s="99"/>
      <c r="AM1" s="188"/>
    </row>
    <row r="2" spans="1:39" ht="15" customHeight="1">
      <c r="A2" s="534" t="s">
        <v>128</v>
      </c>
      <c r="B2" s="535"/>
      <c r="C2" s="547" t="str">
        <f>CONCATENATE(Carátula!P20," ",Carátula!S20)</f>
        <v>SEXTO "A"</v>
      </c>
      <c r="D2" s="548"/>
      <c r="E2" s="548"/>
      <c r="F2" s="549"/>
      <c r="G2" s="515" t="s">
        <v>113</v>
      </c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  <c r="AD2" s="515"/>
      <c r="AE2" s="515"/>
      <c r="AF2" s="515"/>
      <c r="AG2" s="515"/>
      <c r="AH2" s="515"/>
      <c r="AI2" s="515"/>
      <c r="AJ2" s="515"/>
      <c r="AK2" s="515"/>
      <c r="AL2" s="189" t="s">
        <v>127</v>
      </c>
      <c r="AM2" s="516" t="s">
        <v>87</v>
      </c>
    </row>
    <row r="3" spans="1:39" ht="15.75" customHeight="1" thickBot="1">
      <c r="A3" s="550" t="s">
        <v>77</v>
      </c>
      <c r="B3" s="550"/>
      <c r="C3" s="551">
        <f>Carátula!F8</f>
        <v>2026</v>
      </c>
      <c r="D3" s="552"/>
      <c r="E3" s="552"/>
      <c r="F3" s="553"/>
      <c r="G3" s="528" t="s">
        <v>245</v>
      </c>
      <c r="H3" s="529"/>
      <c r="I3" s="529"/>
      <c r="J3" s="530"/>
      <c r="K3" s="519" t="s">
        <v>120</v>
      </c>
      <c r="L3" s="519"/>
      <c r="M3" s="519"/>
      <c r="N3" s="519"/>
      <c r="O3" s="519"/>
      <c r="P3" s="519"/>
      <c r="Q3" s="519"/>
      <c r="R3" s="519"/>
      <c r="S3" s="519"/>
      <c r="T3" s="519"/>
      <c r="U3" s="519"/>
      <c r="V3" s="520"/>
      <c r="W3" s="521" t="s">
        <v>121</v>
      </c>
      <c r="X3" s="521"/>
      <c r="Y3" s="521"/>
      <c r="Z3" s="521"/>
      <c r="AA3" s="521"/>
      <c r="AB3" s="521"/>
      <c r="AC3" s="521"/>
      <c r="AD3" s="521"/>
      <c r="AE3" s="521"/>
      <c r="AF3" s="521"/>
      <c r="AG3" s="521"/>
      <c r="AH3" s="521"/>
      <c r="AI3" s="521"/>
      <c r="AJ3" s="521"/>
      <c r="AK3" s="522" t="s">
        <v>134</v>
      </c>
      <c r="AL3" s="190">
        <v>5</v>
      </c>
      <c r="AM3" s="517"/>
    </row>
    <row r="4" spans="1:39" ht="24.6" customHeight="1">
      <c r="A4" s="554" t="s">
        <v>76</v>
      </c>
      <c r="B4" s="554"/>
      <c r="C4" s="555" t="str">
        <f>Carátula!D26</f>
        <v>MATEMÁTICAS</v>
      </c>
      <c r="D4" s="556"/>
      <c r="E4" s="556"/>
      <c r="F4" s="557"/>
      <c r="G4" s="501"/>
      <c r="H4" s="501"/>
      <c r="I4" s="501"/>
      <c r="J4" s="511" t="s">
        <v>122</v>
      </c>
      <c r="K4" s="524"/>
      <c r="L4" s="524"/>
      <c r="M4" s="524"/>
      <c r="N4" s="524"/>
      <c r="O4" s="514"/>
      <c r="P4" s="514"/>
      <c r="Q4" s="514"/>
      <c r="R4" s="514"/>
      <c r="S4" s="514"/>
      <c r="T4" s="514"/>
      <c r="U4" s="514"/>
      <c r="V4" s="505" t="s">
        <v>124</v>
      </c>
      <c r="W4" s="501"/>
      <c r="X4" s="501"/>
      <c r="Y4" s="501"/>
      <c r="Z4" s="501"/>
      <c r="AA4" s="508"/>
      <c r="AB4" s="501"/>
      <c r="AC4" s="501"/>
      <c r="AD4" s="501"/>
      <c r="AE4" s="501"/>
      <c r="AF4" s="501"/>
      <c r="AG4" s="501"/>
      <c r="AH4" s="501"/>
      <c r="AI4" s="501"/>
      <c r="AJ4" s="525" t="s">
        <v>123</v>
      </c>
      <c r="AK4" s="522"/>
      <c r="AL4" s="502" t="s">
        <v>126</v>
      </c>
      <c r="AM4" s="517"/>
    </row>
    <row r="5" spans="1:39" ht="24.6" customHeight="1">
      <c r="A5" s="554" t="s">
        <v>69</v>
      </c>
      <c r="B5" s="554"/>
      <c r="C5" s="531" t="str">
        <f>Carátula!D23</f>
        <v>JOSE CUELLAR SANCHEZ</v>
      </c>
      <c r="D5" s="532"/>
      <c r="E5" s="532"/>
      <c r="F5" s="533"/>
      <c r="G5" s="501"/>
      <c r="H5" s="501"/>
      <c r="I5" s="501"/>
      <c r="J5" s="512"/>
      <c r="K5" s="524"/>
      <c r="L5" s="524"/>
      <c r="M5" s="524"/>
      <c r="N5" s="524"/>
      <c r="O5" s="514"/>
      <c r="P5" s="514"/>
      <c r="Q5" s="514"/>
      <c r="R5" s="514"/>
      <c r="S5" s="514"/>
      <c r="T5" s="514"/>
      <c r="U5" s="514"/>
      <c r="V5" s="506"/>
      <c r="W5" s="501"/>
      <c r="X5" s="501"/>
      <c r="Y5" s="501"/>
      <c r="Z5" s="501"/>
      <c r="AA5" s="509"/>
      <c r="AB5" s="501"/>
      <c r="AC5" s="501"/>
      <c r="AD5" s="501"/>
      <c r="AE5" s="501"/>
      <c r="AF5" s="501"/>
      <c r="AG5" s="501"/>
      <c r="AH5" s="501"/>
      <c r="AI5" s="501"/>
      <c r="AJ5" s="526"/>
      <c r="AK5" s="522"/>
      <c r="AL5" s="503"/>
      <c r="AM5" s="517"/>
    </row>
    <row r="6" spans="1:39" ht="30.75" customHeight="1">
      <c r="A6" s="554" t="s">
        <v>99</v>
      </c>
      <c r="B6" s="554"/>
      <c r="C6" s="531" t="s">
        <v>133</v>
      </c>
      <c r="D6" s="532"/>
      <c r="E6" s="532"/>
      <c r="F6" s="533"/>
      <c r="G6" s="501"/>
      <c r="H6" s="501"/>
      <c r="I6" s="501"/>
      <c r="J6" s="512"/>
      <c r="K6" s="524"/>
      <c r="L6" s="524"/>
      <c r="M6" s="524"/>
      <c r="N6" s="524"/>
      <c r="O6" s="514"/>
      <c r="P6" s="514"/>
      <c r="Q6" s="514"/>
      <c r="R6" s="514"/>
      <c r="S6" s="514"/>
      <c r="T6" s="514"/>
      <c r="U6" s="514"/>
      <c r="V6" s="506"/>
      <c r="W6" s="501"/>
      <c r="X6" s="501"/>
      <c r="Y6" s="501"/>
      <c r="Z6" s="501"/>
      <c r="AA6" s="509"/>
      <c r="AB6" s="501"/>
      <c r="AC6" s="501"/>
      <c r="AD6" s="501"/>
      <c r="AE6" s="501"/>
      <c r="AF6" s="501"/>
      <c r="AG6" s="501"/>
      <c r="AH6" s="501"/>
      <c r="AI6" s="501"/>
      <c r="AJ6" s="526"/>
      <c r="AK6" s="522"/>
      <c r="AL6" s="503"/>
      <c r="AM6" s="517"/>
    </row>
    <row r="7" spans="1:39" ht="26.25" hidden="1" customHeight="1">
      <c r="A7" s="558">
        <v>1</v>
      </c>
      <c r="B7" s="559"/>
      <c r="C7" s="101"/>
      <c r="D7" s="101"/>
      <c r="E7" s="101"/>
      <c r="F7" s="101"/>
      <c r="G7" s="501"/>
      <c r="H7" s="501"/>
      <c r="I7" s="501"/>
      <c r="J7" s="512"/>
      <c r="K7" s="524"/>
      <c r="L7" s="524"/>
      <c r="M7" s="524"/>
      <c r="N7" s="524"/>
      <c r="O7" s="514"/>
      <c r="P7" s="514"/>
      <c r="Q7" s="514"/>
      <c r="R7" s="514"/>
      <c r="S7" s="514"/>
      <c r="T7" s="514"/>
      <c r="U7" s="514"/>
      <c r="V7" s="506"/>
      <c r="W7" s="501"/>
      <c r="X7" s="501"/>
      <c r="Y7" s="501"/>
      <c r="Z7" s="501"/>
      <c r="AA7" s="509"/>
      <c r="AB7" s="501"/>
      <c r="AC7" s="501"/>
      <c r="AD7" s="501"/>
      <c r="AE7" s="501"/>
      <c r="AF7" s="501"/>
      <c r="AG7" s="501"/>
      <c r="AH7" s="501"/>
      <c r="AI7" s="501"/>
      <c r="AJ7" s="526"/>
      <c r="AK7" s="522"/>
      <c r="AL7" s="503"/>
      <c r="AM7" s="517"/>
    </row>
    <row r="8" spans="1:39" ht="14.25" customHeight="1">
      <c r="A8" s="102" t="s">
        <v>70</v>
      </c>
      <c r="B8" s="560" t="s">
        <v>8</v>
      </c>
      <c r="C8" s="561"/>
      <c r="D8" s="561"/>
      <c r="E8" s="561"/>
      <c r="F8" s="562"/>
      <c r="G8" s="501"/>
      <c r="H8" s="501"/>
      <c r="I8" s="501"/>
      <c r="J8" s="513"/>
      <c r="K8" s="524"/>
      <c r="L8" s="524"/>
      <c r="M8" s="524"/>
      <c r="N8" s="524"/>
      <c r="O8" s="514"/>
      <c r="P8" s="514"/>
      <c r="Q8" s="514"/>
      <c r="R8" s="514"/>
      <c r="S8" s="514"/>
      <c r="T8" s="514"/>
      <c r="U8" s="514"/>
      <c r="V8" s="507"/>
      <c r="W8" s="501"/>
      <c r="X8" s="501"/>
      <c r="Y8" s="501"/>
      <c r="Z8" s="501"/>
      <c r="AA8" s="510"/>
      <c r="AB8" s="501"/>
      <c r="AC8" s="501"/>
      <c r="AD8" s="501"/>
      <c r="AE8" s="501"/>
      <c r="AF8" s="501"/>
      <c r="AG8" s="501"/>
      <c r="AH8" s="501"/>
      <c r="AI8" s="501"/>
      <c r="AJ8" s="527"/>
      <c r="AK8" s="523"/>
      <c r="AL8" s="504"/>
      <c r="AM8" s="518"/>
    </row>
    <row r="9" spans="1:39" ht="18" customHeight="1">
      <c r="A9" s="51">
        <v>1</v>
      </c>
      <c r="B9" s="544" t="str">
        <f>IF(ISBLANK(FIL!E6),"",CONCATENATE(FIL!C6," ",FIL!D6," ",FIL!E6))</f>
        <v>CUELLAR SANCHEZ JOSE</v>
      </c>
      <c r="C9" s="545"/>
      <c r="D9" s="545"/>
      <c r="E9" s="545"/>
      <c r="F9" s="546"/>
      <c r="G9" s="108">
        <v>5</v>
      </c>
      <c r="H9" s="108"/>
      <c r="I9" s="108"/>
      <c r="J9" s="376">
        <f t="shared" ref="J9:J55" si="0">IF(ISERROR(ROUND(AVERAGE(G9:I9),1)),"",ROUND(AVERAGE(G9:I9),1))</f>
        <v>5</v>
      </c>
      <c r="K9" s="109">
        <v>17</v>
      </c>
      <c r="L9" s="110"/>
      <c r="M9" s="110"/>
      <c r="N9" s="111"/>
      <c r="O9" s="111"/>
      <c r="P9" s="111"/>
      <c r="Q9" s="111"/>
      <c r="R9" s="111"/>
      <c r="S9" s="111"/>
      <c r="T9" s="111"/>
      <c r="U9" s="108"/>
      <c r="V9" s="377">
        <f t="shared" ref="V9:V55" si="1">IF(ISERROR(ROUND(AVERAGE(K9:U9),1)),"",ROUND(AVERAGE(K9:U9),1))</f>
        <v>17</v>
      </c>
      <c r="W9" s="109">
        <v>25</v>
      </c>
      <c r="X9" s="110"/>
      <c r="Y9" s="110"/>
      <c r="Z9" s="110"/>
      <c r="AA9" s="110"/>
      <c r="AB9" s="110"/>
      <c r="AC9" s="110"/>
      <c r="AD9" s="110"/>
      <c r="AE9" s="110"/>
      <c r="AF9" s="110"/>
      <c r="AG9" s="111"/>
      <c r="AH9" s="111"/>
      <c r="AI9" s="108"/>
      <c r="AJ9" s="203">
        <f t="shared" ref="AJ9:AJ55" si="2">IF(ISERROR(ROUND(AVERAGE(W9:AI9),1)),"",ROUND(AVERAGE(W9:AI9),1))</f>
        <v>25</v>
      </c>
      <c r="AK9" s="112">
        <f>IF(AO9&lt;&gt;0,IF(ISERROR(ROUND( (J9+V9+AJ9),0)),"",ROUND(((J9+V9+AJ9)+AO9)/2,0)),IF(ISERROR(ROUND( J9+V9+AJ9,0)),"",ROUND(J9+V9+AJ9,0)))</f>
        <v>47</v>
      </c>
      <c r="AL9" s="113">
        <v>3</v>
      </c>
      <c r="AM9" s="114">
        <f>IF(AO9&lt;&gt;0,IF(ISERROR(ROUND( (AK9+AL9),0)),"",ROUND(((AK9+AL9)+AO9)/2,0)),IF(ISERROR(ROUND( AK9+AL9,0)),"",ROUND(AK9+AL9,0)))</f>
        <v>50</v>
      </c>
    </row>
    <row r="10" spans="1:39" ht="18" customHeight="1">
      <c r="A10" s="52">
        <v>2</v>
      </c>
      <c r="B10" s="544" t="str">
        <f>IF(ISBLANK(FIL!E7),"",CONCATENATE(FIL!C7," ",FIL!D7," ",FIL!E7))</f>
        <v>VALENCIA ROJAS NICOLAS</v>
      </c>
      <c r="C10" s="545"/>
      <c r="D10" s="545"/>
      <c r="E10" s="545"/>
      <c r="F10" s="546"/>
      <c r="G10" s="108">
        <v>6</v>
      </c>
      <c r="H10" s="110"/>
      <c r="I10" s="110"/>
      <c r="J10" s="376">
        <f t="shared" si="0"/>
        <v>6</v>
      </c>
      <c r="K10" s="115">
        <v>25</v>
      </c>
      <c r="L10" s="108"/>
      <c r="M10" s="108"/>
      <c r="N10" s="111"/>
      <c r="O10" s="111"/>
      <c r="P10" s="111"/>
      <c r="Q10" s="111"/>
      <c r="R10" s="111"/>
      <c r="S10" s="111"/>
      <c r="T10" s="111"/>
      <c r="U10" s="108"/>
      <c r="V10" s="377">
        <f t="shared" si="1"/>
        <v>25</v>
      </c>
      <c r="W10" s="115">
        <v>25</v>
      </c>
      <c r="X10" s="108"/>
      <c r="Y10" s="108"/>
      <c r="Z10" s="108"/>
      <c r="AA10" s="108"/>
      <c r="AB10" s="108"/>
      <c r="AC10" s="108"/>
      <c r="AD10" s="108"/>
      <c r="AE10" s="108"/>
      <c r="AF10" s="108"/>
      <c r="AG10" s="111"/>
      <c r="AH10" s="111"/>
      <c r="AI10" s="108"/>
      <c r="AJ10" s="203">
        <f t="shared" si="2"/>
        <v>25</v>
      </c>
      <c r="AK10" s="112">
        <f t="shared" ref="AK10:AK55" si="3">IF(AO10&lt;&gt;0,IF(ISERROR(ROUND( (J10+V10+AJ10),0)),"",ROUND(((J10+V10+AJ10)+AO10)/2,0)),IF(ISERROR(ROUND( J10+V10+AJ10,0)),"",ROUND(J10+V10+AJ10,0)))</f>
        <v>56</v>
      </c>
      <c r="AL10" s="113">
        <v>2</v>
      </c>
      <c r="AM10" s="114">
        <f t="shared" ref="AM10:AM55" si="4">IF(AO10&lt;&gt;0,IF(ISERROR(ROUND( (AK10+AL10),0)),"",ROUND(((AK10+AL10)+AO10)/2,0)),IF(ISERROR(ROUND( AK10+AL10,0)),"",ROUND(AK10+AL10,0)))</f>
        <v>58</v>
      </c>
    </row>
    <row r="11" spans="1:39" ht="18" customHeight="1">
      <c r="A11" s="51">
        <v>3</v>
      </c>
      <c r="B11" s="544" t="str">
        <f>IF(ISBLANK(FIL!E8),"",CONCATENATE(FIL!C8," ",FIL!D8," ",FIL!E8))</f>
        <v/>
      </c>
      <c r="C11" s="545"/>
      <c r="D11" s="545"/>
      <c r="E11" s="545"/>
      <c r="F11" s="546"/>
      <c r="G11" s="108"/>
      <c r="H11" s="110"/>
      <c r="I11" s="110"/>
      <c r="J11" s="376" t="str">
        <f t="shared" si="0"/>
        <v/>
      </c>
      <c r="K11" s="115"/>
      <c r="L11" s="108"/>
      <c r="M11" s="108"/>
      <c r="N11" s="111"/>
      <c r="O11" s="111"/>
      <c r="P11" s="111"/>
      <c r="Q11" s="111"/>
      <c r="R11" s="111"/>
      <c r="S11" s="111"/>
      <c r="T11" s="111"/>
      <c r="U11" s="108"/>
      <c r="V11" s="377" t="str">
        <f t="shared" si="1"/>
        <v/>
      </c>
      <c r="W11" s="115"/>
      <c r="X11" s="108"/>
      <c r="Y11" s="108"/>
      <c r="Z11" s="108"/>
      <c r="AA11" s="108"/>
      <c r="AB11" s="108"/>
      <c r="AC11" s="108"/>
      <c r="AD11" s="108"/>
      <c r="AE11" s="108"/>
      <c r="AF11" s="108"/>
      <c r="AG11" s="111"/>
      <c r="AH11" s="111"/>
      <c r="AI11" s="108"/>
      <c r="AJ11" s="203" t="str">
        <f t="shared" si="2"/>
        <v/>
      </c>
      <c r="AK11" s="112" t="str">
        <f t="shared" si="3"/>
        <v/>
      </c>
      <c r="AL11" s="113"/>
      <c r="AM11" s="114" t="str">
        <f t="shared" si="4"/>
        <v/>
      </c>
    </row>
    <row r="12" spans="1:39" ht="18" customHeight="1">
      <c r="A12" s="52">
        <v>4</v>
      </c>
      <c r="B12" s="544" t="str">
        <f>IF(ISBLANK(FIL!E9),"",CONCATENATE(FIL!C9," ",FIL!D9," ",FIL!E9))</f>
        <v/>
      </c>
      <c r="C12" s="545"/>
      <c r="D12" s="545"/>
      <c r="E12" s="545"/>
      <c r="F12" s="546"/>
      <c r="G12" s="108"/>
      <c r="H12" s="110"/>
      <c r="I12" s="110"/>
      <c r="J12" s="376" t="str">
        <f t="shared" si="0"/>
        <v/>
      </c>
      <c r="K12" s="115"/>
      <c r="L12" s="108"/>
      <c r="M12" s="108"/>
      <c r="N12" s="111"/>
      <c r="O12" s="111"/>
      <c r="P12" s="111"/>
      <c r="Q12" s="111"/>
      <c r="R12" s="111"/>
      <c r="S12" s="111"/>
      <c r="T12" s="111"/>
      <c r="U12" s="108"/>
      <c r="V12" s="377" t="str">
        <f t="shared" si="1"/>
        <v/>
      </c>
      <c r="W12" s="115"/>
      <c r="X12" s="108"/>
      <c r="Y12" s="108"/>
      <c r="Z12" s="108"/>
      <c r="AA12" s="108"/>
      <c r="AB12" s="108"/>
      <c r="AC12" s="108"/>
      <c r="AD12" s="108"/>
      <c r="AE12" s="108"/>
      <c r="AF12" s="108"/>
      <c r="AG12" s="111"/>
      <c r="AH12" s="111"/>
      <c r="AI12" s="108"/>
      <c r="AJ12" s="203" t="str">
        <f t="shared" si="2"/>
        <v/>
      </c>
      <c r="AK12" s="112" t="str">
        <f t="shared" si="3"/>
        <v/>
      </c>
      <c r="AL12" s="113"/>
      <c r="AM12" s="114" t="str">
        <f t="shared" si="4"/>
        <v/>
      </c>
    </row>
    <row r="13" spans="1:39" ht="18" customHeight="1">
      <c r="A13" s="51">
        <v>5</v>
      </c>
      <c r="B13" s="544" t="str">
        <f>IF(ISBLANK(FIL!E10),"",CONCATENATE(FIL!C10," ",FIL!D10," ",FIL!E10))</f>
        <v/>
      </c>
      <c r="C13" s="545"/>
      <c r="D13" s="545"/>
      <c r="E13" s="545"/>
      <c r="F13" s="546"/>
      <c r="G13" s="108"/>
      <c r="H13" s="110"/>
      <c r="I13" s="110"/>
      <c r="J13" s="376" t="str">
        <f t="shared" si="0"/>
        <v/>
      </c>
      <c r="K13" s="115"/>
      <c r="L13" s="108"/>
      <c r="M13" s="108"/>
      <c r="N13" s="111"/>
      <c r="O13" s="111"/>
      <c r="P13" s="111"/>
      <c r="Q13" s="111"/>
      <c r="R13" s="111"/>
      <c r="S13" s="111"/>
      <c r="T13" s="111"/>
      <c r="U13" s="108"/>
      <c r="V13" s="377" t="str">
        <f t="shared" si="1"/>
        <v/>
      </c>
      <c r="W13" s="115"/>
      <c r="X13" s="108"/>
      <c r="Y13" s="108"/>
      <c r="Z13" s="108"/>
      <c r="AA13" s="108"/>
      <c r="AB13" s="108"/>
      <c r="AC13" s="108"/>
      <c r="AD13" s="108"/>
      <c r="AE13" s="108"/>
      <c r="AF13" s="108"/>
      <c r="AG13" s="111"/>
      <c r="AH13" s="111"/>
      <c r="AI13" s="108"/>
      <c r="AJ13" s="203" t="str">
        <f t="shared" si="2"/>
        <v/>
      </c>
      <c r="AK13" s="112" t="str">
        <f t="shared" si="3"/>
        <v/>
      </c>
      <c r="AL13" s="113"/>
      <c r="AM13" s="114" t="str">
        <f t="shared" si="4"/>
        <v/>
      </c>
    </row>
    <row r="14" spans="1:39" ht="18" customHeight="1">
      <c r="A14" s="52">
        <v>6</v>
      </c>
      <c r="B14" s="544" t="str">
        <f>IF(ISBLANK(FIL!E11),"",CONCATENATE(FIL!C11," ",FIL!D11," ",FIL!E11))</f>
        <v/>
      </c>
      <c r="C14" s="545"/>
      <c r="D14" s="545"/>
      <c r="E14" s="545"/>
      <c r="F14" s="546"/>
      <c r="G14" s="108"/>
      <c r="H14" s="110"/>
      <c r="I14" s="110"/>
      <c r="J14" s="376" t="str">
        <f t="shared" si="0"/>
        <v/>
      </c>
      <c r="K14" s="115"/>
      <c r="L14" s="108"/>
      <c r="M14" s="108"/>
      <c r="N14" s="111"/>
      <c r="O14" s="111"/>
      <c r="P14" s="111"/>
      <c r="Q14" s="111"/>
      <c r="R14" s="111"/>
      <c r="S14" s="111"/>
      <c r="T14" s="111"/>
      <c r="U14" s="108"/>
      <c r="V14" s="377" t="str">
        <f t="shared" si="1"/>
        <v/>
      </c>
      <c r="W14" s="115"/>
      <c r="X14" s="108"/>
      <c r="Y14" s="108"/>
      <c r="Z14" s="108"/>
      <c r="AA14" s="108"/>
      <c r="AB14" s="108"/>
      <c r="AC14" s="108"/>
      <c r="AD14" s="108"/>
      <c r="AE14" s="108"/>
      <c r="AF14" s="108"/>
      <c r="AG14" s="111"/>
      <c r="AH14" s="111"/>
      <c r="AI14" s="108"/>
      <c r="AJ14" s="203" t="str">
        <f t="shared" si="2"/>
        <v/>
      </c>
      <c r="AK14" s="112" t="str">
        <f t="shared" si="3"/>
        <v/>
      </c>
      <c r="AL14" s="113"/>
      <c r="AM14" s="114" t="str">
        <f t="shared" si="4"/>
        <v/>
      </c>
    </row>
    <row r="15" spans="1:39" ht="18" customHeight="1">
      <c r="A15" s="51">
        <v>7</v>
      </c>
      <c r="B15" s="544" t="str">
        <f>IF(ISBLANK(FIL!E12),"",CONCATENATE(FIL!C12," ",FIL!D12," ",FIL!E12))</f>
        <v/>
      </c>
      <c r="C15" s="545"/>
      <c r="D15" s="545"/>
      <c r="E15" s="545"/>
      <c r="F15" s="546"/>
      <c r="G15" s="108"/>
      <c r="H15" s="110"/>
      <c r="I15" s="110"/>
      <c r="J15" s="376" t="str">
        <f t="shared" si="0"/>
        <v/>
      </c>
      <c r="K15" s="115"/>
      <c r="L15" s="108"/>
      <c r="M15" s="108"/>
      <c r="N15" s="111"/>
      <c r="O15" s="111"/>
      <c r="P15" s="111"/>
      <c r="Q15" s="111"/>
      <c r="R15" s="111"/>
      <c r="S15" s="111"/>
      <c r="T15" s="111"/>
      <c r="U15" s="108"/>
      <c r="V15" s="377" t="str">
        <f t="shared" si="1"/>
        <v/>
      </c>
      <c r="W15" s="115"/>
      <c r="X15" s="108"/>
      <c r="Y15" s="108"/>
      <c r="Z15" s="108"/>
      <c r="AA15" s="108"/>
      <c r="AB15" s="108"/>
      <c r="AC15" s="108"/>
      <c r="AD15" s="108"/>
      <c r="AE15" s="108"/>
      <c r="AF15" s="108"/>
      <c r="AG15" s="111"/>
      <c r="AH15" s="111"/>
      <c r="AI15" s="108"/>
      <c r="AJ15" s="203" t="str">
        <f t="shared" si="2"/>
        <v/>
      </c>
      <c r="AK15" s="112" t="str">
        <f t="shared" si="3"/>
        <v/>
      </c>
      <c r="AL15" s="113"/>
      <c r="AM15" s="114" t="str">
        <f t="shared" si="4"/>
        <v/>
      </c>
    </row>
    <row r="16" spans="1:39" ht="18" customHeight="1">
      <c r="A16" s="52">
        <v>8</v>
      </c>
      <c r="B16" s="544" t="str">
        <f>IF(ISBLANK(FIL!E13),"",CONCATENATE(FIL!C13," ",FIL!D13," ",FIL!E13))</f>
        <v/>
      </c>
      <c r="C16" s="545"/>
      <c r="D16" s="545"/>
      <c r="E16" s="545"/>
      <c r="F16" s="546"/>
      <c r="G16" s="108"/>
      <c r="H16" s="110"/>
      <c r="I16" s="110"/>
      <c r="J16" s="376" t="str">
        <f t="shared" si="0"/>
        <v/>
      </c>
      <c r="K16" s="115"/>
      <c r="L16" s="108"/>
      <c r="M16" s="108"/>
      <c r="N16" s="111"/>
      <c r="O16" s="111"/>
      <c r="P16" s="111"/>
      <c r="Q16" s="111"/>
      <c r="R16" s="111"/>
      <c r="S16" s="111"/>
      <c r="T16" s="111"/>
      <c r="U16" s="108"/>
      <c r="V16" s="377" t="str">
        <f t="shared" si="1"/>
        <v/>
      </c>
      <c r="W16" s="115"/>
      <c r="X16" s="108"/>
      <c r="Y16" s="108"/>
      <c r="Z16" s="108"/>
      <c r="AA16" s="108"/>
      <c r="AB16" s="108"/>
      <c r="AC16" s="108"/>
      <c r="AD16" s="108"/>
      <c r="AE16" s="108"/>
      <c r="AF16" s="108"/>
      <c r="AG16" s="111"/>
      <c r="AH16" s="111"/>
      <c r="AI16" s="108"/>
      <c r="AJ16" s="203" t="str">
        <f t="shared" si="2"/>
        <v/>
      </c>
      <c r="AK16" s="112" t="str">
        <f t="shared" si="3"/>
        <v/>
      </c>
      <c r="AL16" s="113"/>
      <c r="AM16" s="114" t="str">
        <f t="shared" si="4"/>
        <v/>
      </c>
    </row>
    <row r="17" spans="1:39" ht="18" customHeight="1">
      <c r="A17" s="51">
        <v>9</v>
      </c>
      <c r="B17" s="544" t="str">
        <f>IF(ISBLANK(FIL!E14),"",CONCATENATE(FIL!C14," ",FIL!D14," ",FIL!E14))</f>
        <v/>
      </c>
      <c r="C17" s="545"/>
      <c r="D17" s="545"/>
      <c r="E17" s="545"/>
      <c r="F17" s="546"/>
      <c r="G17" s="108"/>
      <c r="H17" s="110"/>
      <c r="I17" s="110"/>
      <c r="J17" s="376" t="str">
        <f t="shared" si="0"/>
        <v/>
      </c>
      <c r="K17" s="115"/>
      <c r="L17" s="108"/>
      <c r="M17" s="108"/>
      <c r="N17" s="111"/>
      <c r="O17" s="111"/>
      <c r="P17" s="111"/>
      <c r="Q17" s="111"/>
      <c r="R17" s="111"/>
      <c r="S17" s="111"/>
      <c r="T17" s="111"/>
      <c r="U17" s="108"/>
      <c r="V17" s="377" t="str">
        <f t="shared" si="1"/>
        <v/>
      </c>
      <c r="W17" s="115"/>
      <c r="X17" s="108"/>
      <c r="Y17" s="108"/>
      <c r="Z17" s="108"/>
      <c r="AA17" s="108"/>
      <c r="AB17" s="108"/>
      <c r="AC17" s="108"/>
      <c r="AD17" s="108"/>
      <c r="AE17" s="108"/>
      <c r="AF17" s="108"/>
      <c r="AG17" s="111"/>
      <c r="AH17" s="111"/>
      <c r="AI17" s="108"/>
      <c r="AJ17" s="203" t="str">
        <f t="shared" si="2"/>
        <v/>
      </c>
      <c r="AK17" s="112" t="str">
        <f t="shared" si="3"/>
        <v/>
      </c>
      <c r="AL17" s="113"/>
      <c r="AM17" s="114" t="str">
        <f t="shared" si="4"/>
        <v/>
      </c>
    </row>
    <row r="18" spans="1:39" ht="18" customHeight="1">
      <c r="A18" s="52">
        <v>10</v>
      </c>
      <c r="B18" s="544" t="str">
        <f>IF(ISBLANK(FIL!E15),"",CONCATENATE(FIL!C15," ",FIL!D15," ",FIL!E15))</f>
        <v/>
      </c>
      <c r="C18" s="545"/>
      <c r="D18" s="545"/>
      <c r="E18" s="545"/>
      <c r="F18" s="546"/>
      <c r="G18" s="108"/>
      <c r="H18" s="110"/>
      <c r="I18" s="110"/>
      <c r="J18" s="376" t="str">
        <f t="shared" si="0"/>
        <v/>
      </c>
      <c r="K18" s="115"/>
      <c r="L18" s="108"/>
      <c r="M18" s="108"/>
      <c r="N18" s="111"/>
      <c r="O18" s="111"/>
      <c r="P18" s="111"/>
      <c r="Q18" s="111"/>
      <c r="R18" s="111"/>
      <c r="S18" s="111"/>
      <c r="T18" s="111"/>
      <c r="U18" s="108"/>
      <c r="V18" s="377" t="str">
        <f t="shared" si="1"/>
        <v/>
      </c>
      <c r="W18" s="115"/>
      <c r="X18" s="108"/>
      <c r="Y18" s="108"/>
      <c r="Z18" s="108"/>
      <c r="AA18" s="108"/>
      <c r="AB18" s="108"/>
      <c r="AC18" s="108"/>
      <c r="AD18" s="108"/>
      <c r="AE18" s="108"/>
      <c r="AF18" s="108"/>
      <c r="AG18" s="111"/>
      <c r="AH18" s="111"/>
      <c r="AI18" s="108"/>
      <c r="AJ18" s="203" t="str">
        <f t="shared" si="2"/>
        <v/>
      </c>
      <c r="AK18" s="112" t="str">
        <f t="shared" si="3"/>
        <v/>
      </c>
      <c r="AL18" s="113"/>
      <c r="AM18" s="114" t="str">
        <f t="shared" si="4"/>
        <v/>
      </c>
    </row>
    <row r="19" spans="1:39" ht="18" customHeight="1">
      <c r="A19" s="51">
        <v>11</v>
      </c>
      <c r="B19" s="544" t="str">
        <f>IF(ISBLANK(FIL!E16),"",CONCATENATE(FIL!C16," ",FIL!D16," ",FIL!E16))</f>
        <v/>
      </c>
      <c r="C19" s="545"/>
      <c r="D19" s="545"/>
      <c r="E19" s="545"/>
      <c r="F19" s="546"/>
      <c r="G19" s="108"/>
      <c r="H19" s="110"/>
      <c r="I19" s="110"/>
      <c r="J19" s="376" t="str">
        <f t="shared" si="0"/>
        <v/>
      </c>
      <c r="K19" s="115"/>
      <c r="L19" s="108"/>
      <c r="M19" s="108"/>
      <c r="N19" s="111"/>
      <c r="O19" s="111"/>
      <c r="P19" s="111"/>
      <c r="Q19" s="111"/>
      <c r="R19" s="111"/>
      <c r="S19" s="111"/>
      <c r="T19" s="111"/>
      <c r="U19" s="108"/>
      <c r="V19" s="377" t="str">
        <f t="shared" si="1"/>
        <v/>
      </c>
      <c r="W19" s="115"/>
      <c r="X19" s="108"/>
      <c r="Y19" s="108"/>
      <c r="Z19" s="108"/>
      <c r="AA19" s="108"/>
      <c r="AB19" s="108"/>
      <c r="AC19" s="108"/>
      <c r="AD19" s="108"/>
      <c r="AE19" s="108"/>
      <c r="AF19" s="108"/>
      <c r="AG19" s="111"/>
      <c r="AH19" s="111"/>
      <c r="AI19" s="108"/>
      <c r="AJ19" s="203" t="str">
        <f t="shared" si="2"/>
        <v/>
      </c>
      <c r="AK19" s="112" t="str">
        <f t="shared" si="3"/>
        <v/>
      </c>
      <c r="AL19" s="113"/>
      <c r="AM19" s="114" t="str">
        <f t="shared" si="4"/>
        <v/>
      </c>
    </row>
    <row r="20" spans="1:39" ht="18" customHeight="1">
      <c r="A20" s="52">
        <v>12</v>
      </c>
      <c r="B20" s="544" t="str">
        <f>IF(ISBLANK(FIL!E17),"",CONCATENATE(FIL!C17," ",FIL!D17," ",FIL!E17))</f>
        <v/>
      </c>
      <c r="C20" s="545"/>
      <c r="D20" s="545"/>
      <c r="E20" s="545"/>
      <c r="F20" s="546"/>
      <c r="G20" s="108"/>
      <c r="H20" s="110"/>
      <c r="I20" s="110"/>
      <c r="J20" s="376" t="str">
        <f t="shared" si="0"/>
        <v/>
      </c>
      <c r="K20" s="115"/>
      <c r="L20" s="108"/>
      <c r="M20" s="108"/>
      <c r="N20" s="111"/>
      <c r="O20" s="111"/>
      <c r="P20" s="111"/>
      <c r="Q20" s="111"/>
      <c r="R20" s="111"/>
      <c r="S20" s="111"/>
      <c r="T20" s="111"/>
      <c r="U20" s="108"/>
      <c r="V20" s="377" t="str">
        <f t="shared" si="1"/>
        <v/>
      </c>
      <c r="W20" s="115"/>
      <c r="X20" s="108"/>
      <c r="Y20" s="108"/>
      <c r="Z20" s="108"/>
      <c r="AA20" s="108"/>
      <c r="AB20" s="108"/>
      <c r="AC20" s="108"/>
      <c r="AD20" s="108"/>
      <c r="AE20" s="108"/>
      <c r="AF20" s="108"/>
      <c r="AG20" s="111"/>
      <c r="AH20" s="111"/>
      <c r="AI20" s="108"/>
      <c r="AJ20" s="203" t="str">
        <f t="shared" si="2"/>
        <v/>
      </c>
      <c r="AK20" s="112" t="str">
        <f t="shared" si="3"/>
        <v/>
      </c>
      <c r="AL20" s="113"/>
      <c r="AM20" s="114" t="str">
        <f t="shared" si="4"/>
        <v/>
      </c>
    </row>
    <row r="21" spans="1:39" ht="18" customHeight="1">
      <c r="A21" s="51">
        <v>13</v>
      </c>
      <c r="B21" s="544" t="str">
        <f>IF(ISBLANK(FIL!E18),"",CONCATENATE(FIL!C18," ",FIL!D18," ",FIL!E18))</f>
        <v/>
      </c>
      <c r="C21" s="545"/>
      <c r="D21" s="545"/>
      <c r="E21" s="545"/>
      <c r="F21" s="546"/>
      <c r="G21" s="108"/>
      <c r="H21" s="110"/>
      <c r="I21" s="110"/>
      <c r="J21" s="376" t="str">
        <f t="shared" si="0"/>
        <v/>
      </c>
      <c r="K21" s="115"/>
      <c r="L21" s="108"/>
      <c r="M21" s="108"/>
      <c r="N21" s="111"/>
      <c r="O21" s="111"/>
      <c r="P21" s="111"/>
      <c r="Q21" s="111"/>
      <c r="R21" s="111"/>
      <c r="S21" s="111"/>
      <c r="T21" s="111"/>
      <c r="U21" s="108"/>
      <c r="V21" s="377" t="str">
        <f t="shared" si="1"/>
        <v/>
      </c>
      <c r="W21" s="115"/>
      <c r="X21" s="108"/>
      <c r="Y21" s="108"/>
      <c r="Z21" s="108"/>
      <c r="AA21" s="108"/>
      <c r="AB21" s="108"/>
      <c r="AC21" s="108"/>
      <c r="AD21" s="108"/>
      <c r="AE21" s="108"/>
      <c r="AF21" s="108"/>
      <c r="AG21" s="111"/>
      <c r="AH21" s="111"/>
      <c r="AI21" s="108"/>
      <c r="AJ21" s="203" t="str">
        <f t="shared" si="2"/>
        <v/>
      </c>
      <c r="AK21" s="112" t="str">
        <f t="shared" si="3"/>
        <v/>
      </c>
      <c r="AL21" s="113"/>
      <c r="AM21" s="114" t="str">
        <f t="shared" si="4"/>
        <v/>
      </c>
    </row>
    <row r="22" spans="1:39" ht="18" customHeight="1">
      <c r="A22" s="52">
        <v>14</v>
      </c>
      <c r="B22" s="544" t="str">
        <f>IF(ISBLANK(FIL!E19),"",CONCATENATE(FIL!C19," ",FIL!D19," ",FIL!E19))</f>
        <v/>
      </c>
      <c r="C22" s="545"/>
      <c r="D22" s="545"/>
      <c r="E22" s="545"/>
      <c r="F22" s="546"/>
      <c r="G22" s="108"/>
      <c r="H22" s="110"/>
      <c r="I22" s="110"/>
      <c r="J22" s="376" t="str">
        <f t="shared" si="0"/>
        <v/>
      </c>
      <c r="K22" s="115"/>
      <c r="L22" s="108"/>
      <c r="M22" s="108"/>
      <c r="N22" s="111"/>
      <c r="O22" s="111"/>
      <c r="P22" s="111"/>
      <c r="Q22" s="111"/>
      <c r="R22" s="111"/>
      <c r="S22" s="111"/>
      <c r="T22" s="111"/>
      <c r="U22" s="108"/>
      <c r="V22" s="377" t="str">
        <f t="shared" si="1"/>
        <v/>
      </c>
      <c r="W22" s="115"/>
      <c r="X22" s="108"/>
      <c r="Y22" s="108"/>
      <c r="Z22" s="108"/>
      <c r="AA22" s="108"/>
      <c r="AB22" s="108"/>
      <c r="AC22" s="108"/>
      <c r="AD22" s="108"/>
      <c r="AE22" s="108"/>
      <c r="AF22" s="108"/>
      <c r="AG22" s="111"/>
      <c r="AH22" s="111"/>
      <c r="AI22" s="108"/>
      <c r="AJ22" s="203" t="str">
        <f t="shared" si="2"/>
        <v/>
      </c>
      <c r="AK22" s="112" t="str">
        <f t="shared" si="3"/>
        <v/>
      </c>
      <c r="AL22" s="113"/>
      <c r="AM22" s="114" t="str">
        <f t="shared" si="4"/>
        <v/>
      </c>
    </row>
    <row r="23" spans="1:39" ht="18" customHeight="1">
      <c r="A23" s="51">
        <v>15</v>
      </c>
      <c r="B23" s="544" t="str">
        <f>IF(ISBLANK(FIL!E20),"",CONCATENATE(FIL!C20," ",FIL!D20," ",FIL!E20))</f>
        <v/>
      </c>
      <c r="C23" s="545"/>
      <c r="D23" s="545"/>
      <c r="E23" s="545"/>
      <c r="F23" s="546"/>
      <c r="G23" s="108"/>
      <c r="H23" s="110"/>
      <c r="I23" s="110"/>
      <c r="J23" s="376" t="str">
        <f t="shared" si="0"/>
        <v/>
      </c>
      <c r="K23" s="115"/>
      <c r="L23" s="108"/>
      <c r="M23" s="108"/>
      <c r="N23" s="111"/>
      <c r="O23" s="111"/>
      <c r="P23" s="111"/>
      <c r="Q23" s="111"/>
      <c r="R23" s="111"/>
      <c r="S23" s="111"/>
      <c r="T23" s="111"/>
      <c r="U23" s="108"/>
      <c r="V23" s="377" t="str">
        <f t="shared" si="1"/>
        <v/>
      </c>
      <c r="W23" s="115"/>
      <c r="X23" s="108"/>
      <c r="Y23" s="108"/>
      <c r="Z23" s="108"/>
      <c r="AA23" s="108"/>
      <c r="AB23" s="108"/>
      <c r="AC23" s="108"/>
      <c r="AD23" s="108"/>
      <c r="AE23" s="108"/>
      <c r="AF23" s="108"/>
      <c r="AG23" s="111"/>
      <c r="AH23" s="111"/>
      <c r="AI23" s="108"/>
      <c r="AJ23" s="203" t="str">
        <f t="shared" si="2"/>
        <v/>
      </c>
      <c r="AK23" s="112" t="str">
        <f t="shared" si="3"/>
        <v/>
      </c>
      <c r="AL23" s="113"/>
      <c r="AM23" s="114" t="str">
        <f t="shared" si="4"/>
        <v/>
      </c>
    </row>
    <row r="24" spans="1:39" ht="18" customHeight="1">
      <c r="A24" s="52">
        <v>16</v>
      </c>
      <c r="B24" s="544" t="str">
        <f>IF(ISBLANK(FIL!E21),"",CONCATENATE(FIL!C21," ",FIL!D21," ",FIL!E21))</f>
        <v/>
      </c>
      <c r="C24" s="545"/>
      <c r="D24" s="545"/>
      <c r="E24" s="545"/>
      <c r="F24" s="546"/>
      <c r="G24" s="108"/>
      <c r="H24" s="110"/>
      <c r="I24" s="110"/>
      <c r="J24" s="376" t="str">
        <f t="shared" si="0"/>
        <v/>
      </c>
      <c r="K24" s="115"/>
      <c r="L24" s="108"/>
      <c r="M24" s="108"/>
      <c r="N24" s="111"/>
      <c r="O24" s="111"/>
      <c r="P24" s="111"/>
      <c r="Q24" s="111"/>
      <c r="R24" s="111"/>
      <c r="S24" s="111"/>
      <c r="T24" s="111"/>
      <c r="U24" s="108"/>
      <c r="V24" s="377" t="str">
        <f t="shared" si="1"/>
        <v/>
      </c>
      <c r="W24" s="115"/>
      <c r="X24" s="108"/>
      <c r="Y24" s="108"/>
      <c r="Z24" s="108"/>
      <c r="AA24" s="108"/>
      <c r="AB24" s="108"/>
      <c r="AC24" s="108"/>
      <c r="AD24" s="108"/>
      <c r="AE24" s="108"/>
      <c r="AF24" s="108"/>
      <c r="AG24" s="111"/>
      <c r="AH24" s="111"/>
      <c r="AI24" s="108"/>
      <c r="AJ24" s="203" t="str">
        <f t="shared" si="2"/>
        <v/>
      </c>
      <c r="AK24" s="112" t="str">
        <f t="shared" si="3"/>
        <v/>
      </c>
      <c r="AL24" s="113"/>
      <c r="AM24" s="114" t="str">
        <f t="shared" si="4"/>
        <v/>
      </c>
    </row>
    <row r="25" spans="1:39" ht="18" customHeight="1">
      <c r="A25" s="51">
        <v>17</v>
      </c>
      <c r="B25" s="544" t="str">
        <f>IF(ISBLANK(FIL!E22),"",CONCATENATE(FIL!C22," ",FIL!D22," ",FIL!E22))</f>
        <v/>
      </c>
      <c r="C25" s="545"/>
      <c r="D25" s="545"/>
      <c r="E25" s="545"/>
      <c r="F25" s="546"/>
      <c r="G25" s="108"/>
      <c r="H25" s="110"/>
      <c r="I25" s="110"/>
      <c r="J25" s="376" t="str">
        <f t="shared" si="0"/>
        <v/>
      </c>
      <c r="K25" s="115"/>
      <c r="L25" s="108"/>
      <c r="M25" s="108"/>
      <c r="N25" s="111"/>
      <c r="O25" s="111"/>
      <c r="P25" s="111"/>
      <c r="Q25" s="111"/>
      <c r="R25" s="111"/>
      <c r="S25" s="111"/>
      <c r="T25" s="111"/>
      <c r="U25" s="108"/>
      <c r="V25" s="377" t="str">
        <f t="shared" si="1"/>
        <v/>
      </c>
      <c r="W25" s="115"/>
      <c r="X25" s="108"/>
      <c r="Y25" s="108"/>
      <c r="Z25" s="108"/>
      <c r="AA25" s="108"/>
      <c r="AB25" s="108"/>
      <c r="AC25" s="108"/>
      <c r="AD25" s="108"/>
      <c r="AE25" s="108"/>
      <c r="AF25" s="108"/>
      <c r="AG25" s="111"/>
      <c r="AH25" s="111"/>
      <c r="AI25" s="108"/>
      <c r="AJ25" s="203" t="str">
        <f t="shared" si="2"/>
        <v/>
      </c>
      <c r="AK25" s="112" t="str">
        <f t="shared" si="3"/>
        <v/>
      </c>
      <c r="AL25" s="113"/>
      <c r="AM25" s="114" t="str">
        <f t="shared" si="4"/>
        <v/>
      </c>
    </row>
    <row r="26" spans="1:39" ht="18" customHeight="1">
      <c r="A26" s="52">
        <v>18</v>
      </c>
      <c r="B26" s="544" t="str">
        <f>IF(ISBLANK(FIL!E23),"",CONCATENATE(FIL!C23," ",FIL!D23," ",FIL!E23))</f>
        <v/>
      </c>
      <c r="C26" s="545"/>
      <c r="D26" s="545"/>
      <c r="E26" s="545"/>
      <c r="F26" s="546"/>
      <c r="G26" s="108"/>
      <c r="H26" s="110"/>
      <c r="I26" s="110"/>
      <c r="J26" s="376" t="str">
        <f t="shared" si="0"/>
        <v/>
      </c>
      <c r="K26" s="115"/>
      <c r="L26" s="108"/>
      <c r="M26" s="108"/>
      <c r="N26" s="111"/>
      <c r="O26" s="111"/>
      <c r="P26" s="111"/>
      <c r="Q26" s="111"/>
      <c r="R26" s="111"/>
      <c r="S26" s="111"/>
      <c r="T26" s="111"/>
      <c r="U26" s="108"/>
      <c r="V26" s="377" t="str">
        <f t="shared" si="1"/>
        <v/>
      </c>
      <c r="W26" s="115"/>
      <c r="X26" s="108"/>
      <c r="Y26" s="108"/>
      <c r="Z26" s="108"/>
      <c r="AA26" s="108"/>
      <c r="AB26" s="108"/>
      <c r="AC26" s="108"/>
      <c r="AD26" s="108"/>
      <c r="AE26" s="108"/>
      <c r="AF26" s="108"/>
      <c r="AG26" s="111"/>
      <c r="AH26" s="111"/>
      <c r="AI26" s="108"/>
      <c r="AJ26" s="203" t="str">
        <f t="shared" si="2"/>
        <v/>
      </c>
      <c r="AK26" s="112" t="str">
        <f t="shared" si="3"/>
        <v/>
      </c>
      <c r="AL26" s="113"/>
      <c r="AM26" s="114" t="str">
        <f t="shared" si="4"/>
        <v/>
      </c>
    </row>
    <row r="27" spans="1:39" ht="18" customHeight="1">
      <c r="A27" s="51">
        <v>19</v>
      </c>
      <c r="B27" s="544" t="str">
        <f>IF(ISBLANK(FIL!E24),"",CONCATENATE(FIL!C24," ",FIL!D24," ",FIL!E24))</f>
        <v/>
      </c>
      <c r="C27" s="545"/>
      <c r="D27" s="545"/>
      <c r="E27" s="545"/>
      <c r="F27" s="546"/>
      <c r="G27" s="108"/>
      <c r="H27" s="110"/>
      <c r="I27" s="110"/>
      <c r="J27" s="376" t="str">
        <f t="shared" si="0"/>
        <v/>
      </c>
      <c r="K27" s="115"/>
      <c r="L27" s="108"/>
      <c r="M27" s="108"/>
      <c r="N27" s="111"/>
      <c r="O27" s="111"/>
      <c r="P27" s="111"/>
      <c r="Q27" s="111"/>
      <c r="R27" s="111"/>
      <c r="S27" s="111"/>
      <c r="T27" s="111"/>
      <c r="U27" s="108"/>
      <c r="V27" s="377" t="str">
        <f t="shared" si="1"/>
        <v/>
      </c>
      <c r="W27" s="115"/>
      <c r="X27" s="108"/>
      <c r="Y27" s="108"/>
      <c r="Z27" s="108"/>
      <c r="AA27" s="108"/>
      <c r="AB27" s="108"/>
      <c r="AC27" s="108"/>
      <c r="AD27" s="108"/>
      <c r="AE27" s="108"/>
      <c r="AF27" s="108"/>
      <c r="AG27" s="111"/>
      <c r="AH27" s="111"/>
      <c r="AI27" s="108"/>
      <c r="AJ27" s="203" t="str">
        <f t="shared" si="2"/>
        <v/>
      </c>
      <c r="AK27" s="112" t="str">
        <f t="shared" si="3"/>
        <v/>
      </c>
      <c r="AL27" s="113"/>
      <c r="AM27" s="114" t="str">
        <f t="shared" si="4"/>
        <v/>
      </c>
    </row>
    <row r="28" spans="1:39" ht="18" customHeight="1">
      <c r="A28" s="52">
        <v>20</v>
      </c>
      <c r="B28" s="544" t="str">
        <f>IF(ISBLANK(FIL!E25),"",CONCATENATE(FIL!C25," ",FIL!D25," ",FIL!E25))</f>
        <v/>
      </c>
      <c r="C28" s="545"/>
      <c r="D28" s="545"/>
      <c r="E28" s="545"/>
      <c r="F28" s="546"/>
      <c r="G28" s="108"/>
      <c r="H28" s="110"/>
      <c r="I28" s="110"/>
      <c r="J28" s="376" t="str">
        <f t="shared" si="0"/>
        <v/>
      </c>
      <c r="K28" s="115"/>
      <c r="L28" s="108"/>
      <c r="M28" s="108"/>
      <c r="N28" s="111"/>
      <c r="O28" s="111"/>
      <c r="P28" s="111"/>
      <c r="Q28" s="111"/>
      <c r="R28" s="111"/>
      <c r="S28" s="111"/>
      <c r="T28" s="111"/>
      <c r="U28" s="108"/>
      <c r="V28" s="377" t="str">
        <f t="shared" si="1"/>
        <v/>
      </c>
      <c r="W28" s="115"/>
      <c r="X28" s="108"/>
      <c r="Y28" s="108"/>
      <c r="Z28" s="108"/>
      <c r="AA28" s="108"/>
      <c r="AB28" s="108"/>
      <c r="AC28" s="108"/>
      <c r="AD28" s="108"/>
      <c r="AE28" s="108"/>
      <c r="AF28" s="108"/>
      <c r="AG28" s="111"/>
      <c r="AH28" s="111"/>
      <c r="AI28" s="108"/>
      <c r="AJ28" s="203" t="str">
        <f t="shared" si="2"/>
        <v/>
      </c>
      <c r="AK28" s="112" t="str">
        <f t="shared" si="3"/>
        <v/>
      </c>
      <c r="AL28" s="113"/>
      <c r="AM28" s="114" t="str">
        <f t="shared" si="4"/>
        <v/>
      </c>
    </row>
    <row r="29" spans="1:39" ht="18" customHeight="1">
      <c r="A29" s="51">
        <v>21</v>
      </c>
      <c r="B29" s="544" t="str">
        <f>IF(ISBLANK(FIL!E26),"",CONCATENATE(FIL!C26," ",FIL!D26," ",FIL!E26))</f>
        <v/>
      </c>
      <c r="C29" s="545"/>
      <c r="D29" s="545"/>
      <c r="E29" s="545"/>
      <c r="F29" s="546"/>
      <c r="G29" s="108"/>
      <c r="H29" s="110"/>
      <c r="I29" s="110"/>
      <c r="J29" s="376" t="str">
        <f t="shared" si="0"/>
        <v/>
      </c>
      <c r="K29" s="115"/>
      <c r="L29" s="108"/>
      <c r="M29" s="108"/>
      <c r="N29" s="111"/>
      <c r="O29" s="111"/>
      <c r="P29" s="111"/>
      <c r="Q29" s="111"/>
      <c r="R29" s="111"/>
      <c r="S29" s="111"/>
      <c r="T29" s="111"/>
      <c r="U29" s="108"/>
      <c r="V29" s="377" t="str">
        <f t="shared" si="1"/>
        <v/>
      </c>
      <c r="W29" s="115"/>
      <c r="X29" s="108"/>
      <c r="Y29" s="108"/>
      <c r="Z29" s="108"/>
      <c r="AA29" s="108"/>
      <c r="AB29" s="108"/>
      <c r="AC29" s="108"/>
      <c r="AD29" s="108"/>
      <c r="AE29" s="108"/>
      <c r="AF29" s="108"/>
      <c r="AG29" s="111"/>
      <c r="AH29" s="111"/>
      <c r="AI29" s="108"/>
      <c r="AJ29" s="203" t="str">
        <f t="shared" si="2"/>
        <v/>
      </c>
      <c r="AK29" s="112" t="str">
        <f t="shared" si="3"/>
        <v/>
      </c>
      <c r="AL29" s="113"/>
      <c r="AM29" s="114" t="str">
        <f t="shared" si="4"/>
        <v/>
      </c>
    </row>
    <row r="30" spans="1:39" ht="18" customHeight="1">
      <c r="A30" s="52">
        <v>22</v>
      </c>
      <c r="B30" s="544" t="str">
        <f>IF(ISBLANK(FIL!E27),"",CONCATENATE(FIL!C27," ",FIL!D27," ",FIL!E27))</f>
        <v/>
      </c>
      <c r="C30" s="545"/>
      <c r="D30" s="545"/>
      <c r="E30" s="545"/>
      <c r="F30" s="546"/>
      <c r="G30" s="108"/>
      <c r="H30" s="110"/>
      <c r="I30" s="110"/>
      <c r="J30" s="376" t="str">
        <f t="shared" si="0"/>
        <v/>
      </c>
      <c r="K30" s="115"/>
      <c r="L30" s="108"/>
      <c r="M30" s="108"/>
      <c r="N30" s="111"/>
      <c r="O30" s="111"/>
      <c r="P30" s="111"/>
      <c r="Q30" s="111"/>
      <c r="R30" s="111"/>
      <c r="S30" s="111"/>
      <c r="T30" s="111"/>
      <c r="U30" s="108"/>
      <c r="V30" s="377" t="str">
        <f t="shared" si="1"/>
        <v/>
      </c>
      <c r="W30" s="115"/>
      <c r="X30" s="108"/>
      <c r="Y30" s="108"/>
      <c r="Z30" s="108"/>
      <c r="AA30" s="108"/>
      <c r="AB30" s="108"/>
      <c r="AC30" s="108"/>
      <c r="AD30" s="108"/>
      <c r="AE30" s="108"/>
      <c r="AF30" s="108"/>
      <c r="AG30" s="111"/>
      <c r="AH30" s="111"/>
      <c r="AI30" s="108"/>
      <c r="AJ30" s="203" t="str">
        <f t="shared" si="2"/>
        <v/>
      </c>
      <c r="AK30" s="112" t="str">
        <f t="shared" si="3"/>
        <v/>
      </c>
      <c r="AL30" s="113"/>
      <c r="AM30" s="114" t="str">
        <f t="shared" si="4"/>
        <v/>
      </c>
    </row>
    <row r="31" spans="1:39" ht="18" customHeight="1">
      <c r="A31" s="51">
        <v>23</v>
      </c>
      <c r="B31" s="544" t="str">
        <f>IF(ISBLANK(FIL!E28),"",CONCATENATE(FIL!C28," ",FIL!D28," ",FIL!E28))</f>
        <v/>
      </c>
      <c r="C31" s="545"/>
      <c r="D31" s="545"/>
      <c r="E31" s="545"/>
      <c r="F31" s="546"/>
      <c r="G31" s="108"/>
      <c r="H31" s="110"/>
      <c r="I31" s="110"/>
      <c r="J31" s="376" t="str">
        <f t="shared" si="0"/>
        <v/>
      </c>
      <c r="K31" s="115"/>
      <c r="L31" s="108"/>
      <c r="M31" s="108"/>
      <c r="N31" s="111"/>
      <c r="O31" s="111"/>
      <c r="P31" s="111"/>
      <c r="Q31" s="111"/>
      <c r="R31" s="111"/>
      <c r="S31" s="111"/>
      <c r="T31" s="111"/>
      <c r="U31" s="108"/>
      <c r="V31" s="377" t="str">
        <f t="shared" si="1"/>
        <v/>
      </c>
      <c r="W31" s="115"/>
      <c r="X31" s="108"/>
      <c r="Y31" s="108"/>
      <c r="Z31" s="108"/>
      <c r="AA31" s="108"/>
      <c r="AB31" s="108"/>
      <c r="AC31" s="108"/>
      <c r="AD31" s="108"/>
      <c r="AE31" s="108"/>
      <c r="AF31" s="108"/>
      <c r="AG31" s="111"/>
      <c r="AH31" s="111"/>
      <c r="AI31" s="108"/>
      <c r="AJ31" s="203" t="str">
        <f t="shared" si="2"/>
        <v/>
      </c>
      <c r="AK31" s="112" t="str">
        <f t="shared" si="3"/>
        <v/>
      </c>
      <c r="AL31" s="113"/>
      <c r="AM31" s="114" t="str">
        <f t="shared" si="4"/>
        <v/>
      </c>
    </row>
    <row r="32" spans="1:39" ht="18" customHeight="1">
      <c r="A32" s="52">
        <v>24</v>
      </c>
      <c r="B32" s="544" t="str">
        <f>IF(ISBLANK(FIL!E29),"",CONCATENATE(FIL!C29," ",FIL!D29," ",FIL!E29))</f>
        <v/>
      </c>
      <c r="C32" s="545"/>
      <c r="D32" s="545"/>
      <c r="E32" s="545"/>
      <c r="F32" s="546"/>
      <c r="G32" s="108"/>
      <c r="H32" s="110"/>
      <c r="I32" s="110"/>
      <c r="J32" s="376" t="str">
        <f t="shared" si="0"/>
        <v/>
      </c>
      <c r="K32" s="115"/>
      <c r="L32" s="108"/>
      <c r="M32" s="108"/>
      <c r="N32" s="111"/>
      <c r="O32" s="111"/>
      <c r="P32" s="111"/>
      <c r="Q32" s="111"/>
      <c r="R32" s="111"/>
      <c r="S32" s="111"/>
      <c r="T32" s="111"/>
      <c r="U32" s="108"/>
      <c r="V32" s="377" t="str">
        <f t="shared" si="1"/>
        <v/>
      </c>
      <c r="W32" s="115"/>
      <c r="X32" s="108"/>
      <c r="Y32" s="108"/>
      <c r="Z32" s="108"/>
      <c r="AA32" s="108"/>
      <c r="AB32" s="108"/>
      <c r="AC32" s="108"/>
      <c r="AD32" s="108"/>
      <c r="AE32" s="108"/>
      <c r="AF32" s="108"/>
      <c r="AG32" s="111"/>
      <c r="AH32" s="111"/>
      <c r="AI32" s="108"/>
      <c r="AJ32" s="203" t="str">
        <f t="shared" si="2"/>
        <v/>
      </c>
      <c r="AK32" s="112" t="str">
        <f t="shared" si="3"/>
        <v/>
      </c>
      <c r="AL32" s="113"/>
      <c r="AM32" s="114" t="str">
        <f t="shared" si="4"/>
        <v/>
      </c>
    </row>
    <row r="33" spans="1:39" ht="18" customHeight="1">
      <c r="A33" s="51">
        <v>25</v>
      </c>
      <c r="B33" s="544" t="str">
        <f>IF(ISBLANK(FIL!E30),"",CONCATENATE(FIL!C30," ",FIL!D30," ",FIL!E30))</f>
        <v/>
      </c>
      <c r="C33" s="545"/>
      <c r="D33" s="545"/>
      <c r="E33" s="545"/>
      <c r="F33" s="546"/>
      <c r="G33" s="108"/>
      <c r="H33" s="110"/>
      <c r="I33" s="110"/>
      <c r="J33" s="376" t="str">
        <f t="shared" si="0"/>
        <v/>
      </c>
      <c r="K33" s="115"/>
      <c r="L33" s="108"/>
      <c r="M33" s="108"/>
      <c r="N33" s="111"/>
      <c r="O33" s="111"/>
      <c r="P33" s="111"/>
      <c r="Q33" s="111"/>
      <c r="R33" s="111"/>
      <c r="S33" s="111"/>
      <c r="T33" s="111"/>
      <c r="U33" s="108"/>
      <c r="V33" s="377" t="str">
        <f t="shared" si="1"/>
        <v/>
      </c>
      <c r="W33" s="115"/>
      <c r="X33" s="108"/>
      <c r="Y33" s="108"/>
      <c r="Z33" s="108"/>
      <c r="AA33" s="108"/>
      <c r="AB33" s="108"/>
      <c r="AC33" s="108"/>
      <c r="AD33" s="108"/>
      <c r="AE33" s="108"/>
      <c r="AF33" s="108"/>
      <c r="AG33" s="111"/>
      <c r="AH33" s="111"/>
      <c r="AI33" s="108"/>
      <c r="AJ33" s="203" t="str">
        <f t="shared" si="2"/>
        <v/>
      </c>
      <c r="AK33" s="112" t="str">
        <f t="shared" si="3"/>
        <v/>
      </c>
      <c r="AL33" s="113"/>
      <c r="AM33" s="114" t="str">
        <f t="shared" si="4"/>
        <v/>
      </c>
    </row>
    <row r="34" spans="1:39" ht="18" customHeight="1">
      <c r="A34" s="52">
        <v>26</v>
      </c>
      <c r="B34" s="544" t="str">
        <f>IF(ISBLANK(FIL!E31),"",CONCATENATE(FIL!C31," ",FIL!D31," ",FIL!E31))</f>
        <v/>
      </c>
      <c r="C34" s="545"/>
      <c r="D34" s="545"/>
      <c r="E34" s="545"/>
      <c r="F34" s="546"/>
      <c r="G34" s="108"/>
      <c r="H34" s="110"/>
      <c r="I34" s="110"/>
      <c r="J34" s="376" t="str">
        <f t="shared" si="0"/>
        <v/>
      </c>
      <c r="K34" s="115"/>
      <c r="L34" s="108"/>
      <c r="M34" s="108"/>
      <c r="N34" s="111"/>
      <c r="O34" s="111"/>
      <c r="P34" s="111"/>
      <c r="Q34" s="111"/>
      <c r="R34" s="111"/>
      <c r="S34" s="111"/>
      <c r="T34" s="111"/>
      <c r="U34" s="108"/>
      <c r="V34" s="377" t="str">
        <f t="shared" si="1"/>
        <v/>
      </c>
      <c r="W34" s="115"/>
      <c r="X34" s="108"/>
      <c r="Y34" s="108"/>
      <c r="Z34" s="108"/>
      <c r="AA34" s="108"/>
      <c r="AB34" s="108"/>
      <c r="AC34" s="108"/>
      <c r="AD34" s="108"/>
      <c r="AE34" s="108"/>
      <c r="AF34" s="108"/>
      <c r="AG34" s="111"/>
      <c r="AH34" s="111"/>
      <c r="AI34" s="108"/>
      <c r="AJ34" s="203" t="str">
        <f t="shared" si="2"/>
        <v/>
      </c>
      <c r="AK34" s="112" t="str">
        <f t="shared" si="3"/>
        <v/>
      </c>
      <c r="AL34" s="113"/>
      <c r="AM34" s="114" t="str">
        <f t="shared" si="4"/>
        <v/>
      </c>
    </row>
    <row r="35" spans="1:39" ht="18" customHeight="1">
      <c r="A35" s="51">
        <v>27</v>
      </c>
      <c r="B35" s="544" t="str">
        <f>IF(ISBLANK(FIL!E32),"",CONCATENATE(FIL!C32," ",FIL!D32," ",FIL!E32))</f>
        <v/>
      </c>
      <c r="C35" s="545"/>
      <c r="D35" s="545"/>
      <c r="E35" s="545"/>
      <c r="F35" s="546"/>
      <c r="G35" s="108"/>
      <c r="H35" s="110"/>
      <c r="I35" s="110"/>
      <c r="J35" s="376" t="str">
        <f t="shared" si="0"/>
        <v/>
      </c>
      <c r="K35" s="115"/>
      <c r="L35" s="108"/>
      <c r="M35" s="108"/>
      <c r="N35" s="111"/>
      <c r="O35" s="111"/>
      <c r="P35" s="111"/>
      <c r="Q35" s="111"/>
      <c r="R35" s="111"/>
      <c r="S35" s="111"/>
      <c r="T35" s="111"/>
      <c r="U35" s="108"/>
      <c r="V35" s="377" t="str">
        <f t="shared" si="1"/>
        <v/>
      </c>
      <c r="W35" s="115"/>
      <c r="X35" s="108"/>
      <c r="Y35" s="108"/>
      <c r="Z35" s="108"/>
      <c r="AA35" s="108"/>
      <c r="AB35" s="108"/>
      <c r="AC35" s="108"/>
      <c r="AD35" s="108"/>
      <c r="AE35" s="108"/>
      <c r="AF35" s="108"/>
      <c r="AG35" s="111"/>
      <c r="AH35" s="111"/>
      <c r="AI35" s="108"/>
      <c r="AJ35" s="203" t="str">
        <f t="shared" si="2"/>
        <v/>
      </c>
      <c r="AK35" s="112" t="str">
        <f t="shared" si="3"/>
        <v/>
      </c>
      <c r="AL35" s="113"/>
      <c r="AM35" s="114" t="str">
        <f t="shared" si="4"/>
        <v/>
      </c>
    </row>
    <row r="36" spans="1:39" ht="18" customHeight="1">
      <c r="A36" s="52">
        <v>28</v>
      </c>
      <c r="B36" s="544" t="str">
        <f>IF(ISBLANK(FIL!E33),"",CONCATENATE(FIL!C33," ",FIL!D33," ",FIL!E33))</f>
        <v/>
      </c>
      <c r="C36" s="545"/>
      <c r="D36" s="545"/>
      <c r="E36" s="545"/>
      <c r="F36" s="546"/>
      <c r="G36" s="108"/>
      <c r="H36" s="110"/>
      <c r="I36" s="110"/>
      <c r="J36" s="376" t="str">
        <f t="shared" si="0"/>
        <v/>
      </c>
      <c r="K36" s="115"/>
      <c r="L36" s="108"/>
      <c r="M36" s="108"/>
      <c r="N36" s="111"/>
      <c r="O36" s="111"/>
      <c r="P36" s="111"/>
      <c r="Q36" s="111"/>
      <c r="R36" s="111"/>
      <c r="S36" s="111"/>
      <c r="T36" s="111"/>
      <c r="U36" s="108"/>
      <c r="V36" s="377" t="str">
        <f t="shared" si="1"/>
        <v/>
      </c>
      <c r="W36" s="115"/>
      <c r="X36" s="108"/>
      <c r="Y36" s="108"/>
      <c r="Z36" s="108"/>
      <c r="AA36" s="108"/>
      <c r="AB36" s="108"/>
      <c r="AC36" s="108"/>
      <c r="AD36" s="108"/>
      <c r="AE36" s="108"/>
      <c r="AF36" s="108"/>
      <c r="AG36" s="111"/>
      <c r="AH36" s="111"/>
      <c r="AI36" s="108"/>
      <c r="AJ36" s="203" t="str">
        <f t="shared" si="2"/>
        <v/>
      </c>
      <c r="AK36" s="112" t="str">
        <f t="shared" si="3"/>
        <v/>
      </c>
      <c r="AL36" s="113"/>
      <c r="AM36" s="114" t="str">
        <f t="shared" si="4"/>
        <v/>
      </c>
    </row>
    <row r="37" spans="1:39" ht="18" customHeight="1">
      <c r="A37" s="51">
        <v>29</v>
      </c>
      <c r="B37" s="544" t="str">
        <f>IF(ISBLANK(FIL!E34),"",CONCATENATE(FIL!C34," ",FIL!D34," ",FIL!E34))</f>
        <v/>
      </c>
      <c r="C37" s="545"/>
      <c r="D37" s="545"/>
      <c r="E37" s="545"/>
      <c r="F37" s="546"/>
      <c r="G37" s="108"/>
      <c r="H37" s="110"/>
      <c r="I37" s="110"/>
      <c r="J37" s="376" t="str">
        <f t="shared" si="0"/>
        <v/>
      </c>
      <c r="K37" s="115"/>
      <c r="L37" s="108"/>
      <c r="M37" s="108"/>
      <c r="N37" s="111"/>
      <c r="O37" s="111"/>
      <c r="P37" s="111"/>
      <c r="Q37" s="111"/>
      <c r="R37" s="111"/>
      <c r="S37" s="111"/>
      <c r="T37" s="111"/>
      <c r="U37" s="108"/>
      <c r="V37" s="377" t="str">
        <f t="shared" si="1"/>
        <v/>
      </c>
      <c r="W37" s="115"/>
      <c r="X37" s="108"/>
      <c r="Y37" s="108"/>
      <c r="Z37" s="108"/>
      <c r="AA37" s="108"/>
      <c r="AB37" s="108"/>
      <c r="AC37" s="108"/>
      <c r="AD37" s="108"/>
      <c r="AE37" s="108"/>
      <c r="AF37" s="108"/>
      <c r="AG37" s="111"/>
      <c r="AH37" s="111"/>
      <c r="AI37" s="108"/>
      <c r="AJ37" s="203" t="str">
        <f t="shared" si="2"/>
        <v/>
      </c>
      <c r="AK37" s="112" t="str">
        <f t="shared" si="3"/>
        <v/>
      </c>
      <c r="AL37" s="113"/>
      <c r="AM37" s="114" t="str">
        <f t="shared" si="4"/>
        <v/>
      </c>
    </row>
    <row r="38" spans="1:39" ht="18" customHeight="1">
      <c r="A38" s="52">
        <v>30</v>
      </c>
      <c r="B38" s="544" t="str">
        <f>IF(ISBLANK(FIL!E35),"",CONCATENATE(FIL!C35," ",FIL!D35," ",FIL!E35))</f>
        <v/>
      </c>
      <c r="C38" s="545"/>
      <c r="D38" s="545"/>
      <c r="E38" s="545"/>
      <c r="F38" s="546"/>
      <c r="G38" s="108"/>
      <c r="H38" s="110"/>
      <c r="I38" s="110"/>
      <c r="J38" s="376" t="str">
        <f t="shared" si="0"/>
        <v/>
      </c>
      <c r="K38" s="115"/>
      <c r="L38" s="108"/>
      <c r="M38" s="108"/>
      <c r="N38" s="111"/>
      <c r="O38" s="111"/>
      <c r="P38" s="111"/>
      <c r="Q38" s="111"/>
      <c r="R38" s="111"/>
      <c r="S38" s="111"/>
      <c r="T38" s="111"/>
      <c r="U38" s="108"/>
      <c r="V38" s="377" t="str">
        <f t="shared" si="1"/>
        <v/>
      </c>
      <c r="W38" s="115"/>
      <c r="X38" s="108"/>
      <c r="Y38" s="108"/>
      <c r="Z38" s="108"/>
      <c r="AA38" s="108"/>
      <c r="AB38" s="108"/>
      <c r="AC38" s="108"/>
      <c r="AD38" s="108"/>
      <c r="AE38" s="108"/>
      <c r="AF38" s="108"/>
      <c r="AG38" s="111"/>
      <c r="AH38" s="111"/>
      <c r="AI38" s="108"/>
      <c r="AJ38" s="203" t="str">
        <f t="shared" si="2"/>
        <v/>
      </c>
      <c r="AK38" s="112" t="str">
        <f t="shared" si="3"/>
        <v/>
      </c>
      <c r="AL38" s="113"/>
      <c r="AM38" s="114" t="str">
        <f t="shared" si="4"/>
        <v/>
      </c>
    </row>
    <row r="39" spans="1:39" ht="18" customHeight="1">
      <c r="A39" s="51">
        <v>31</v>
      </c>
      <c r="B39" s="544" t="str">
        <f>IF(ISBLANK(FIL!E36),"",CONCATENATE(FIL!C36," ",FIL!D36," ",FIL!E36))</f>
        <v/>
      </c>
      <c r="C39" s="545"/>
      <c r="D39" s="545"/>
      <c r="E39" s="545"/>
      <c r="F39" s="546"/>
      <c r="G39" s="108"/>
      <c r="H39" s="110"/>
      <c r="I39" s="110"/>
      <c r="J39" s="376" t="str">
        <f t="shared" si="0"/>
        <v/>
      </c>
      <c r="K39" s="115"/>
      <c r="L39" s="108"/>
      <c r="M39" s="108"/>
      <c r="N39" s="111"/>
      <c r="O39" s="111"/>
      <c r="P39" s="111"/>
      <c r="Q39" s="111"/>
      <c r="R39" s="111"/>
      <c r="S39" s="111"/>
      <c r="T39" s="111"/>
      <c r="U39" s="108"/>
      <c r="V39" s="377" t="str">
        <f t="shared" si="1"/>
        <v/>
      </c>
      <c r="W39" s="115"/>
      <c r="X39" s="108"/>
      <c r="Y39" s="108"/>
      <c r="Z39" s="108"/>
      <c r="AA39" s="108"/>
      <c r="AB39" s="108"/>
      <c r="AC39" s="108"/>
      <c r="AD39" s="108"/>
      <c r="AE39" s="108"/>
      <c r="AF39" s="108"/>
      <c r="AG39" s="111"/>
      <c r="AH39" s="111"/>
      <c r="AI39" s="108"/>
      <c r="AJ39" s="203" t="str">
        <f t="shared" si="2"/>
        <v/>
      </c>
      <c r="AK39" s="112" t="str">
        <f t="shared" si="3"/>
        <v/>
      </c>
      <c r="AL39" s="113"/>
      <c r="AM39" s="114" t="str">
        <f t="shared" si="4"/>
        <v/>
      </c>
    </row>
    <row r="40" spans="1:39" ht="18" customHeight="1">
      <c r="A40" s="52">
        <v>32</v>
      </c>
      <c r="B40" s="544" t="str">
        <f>IF(ISBLANK(FIL!E37),"",CONCATENATE(FIL!C37," ",FIL!D37," ",FIL!E37))</f>
        <v/>
      </c>
      <c r="C40" s="545"/>
      <c r="D40" s="545"/>
      <c r="E40" s="545"/>
      <c r="F40" s="546"/>
      <c r="G40" s="108"/>
      <c r="H40" s="110"/>
      <c r="I40" s="110"/>
      <c r="J40" s="376" t="str">
        <f t="shared" si="0"/>
        <v/>
      </c>
      <c r="K40" s="115"/>
      <c r="L40" s="108"/>
      <c r="M40" s="108"/>
      <c r="N40" s="111"/>
      <c r="O40" s="111"/>
      <c r="P40" s="111"/>
      <c r="Q40" s="111"/>
      <c r="R40" s="111"/>
      <c r="S40" s="111"/>
      <c r="T40" s="111"/>
      <c r="U40" s="108"/>
      <c r="V40" s="377" t="str">
        <f t="shared" si="1"/>
        <v/>
      </c>
      <c r="W40" s="115"/>
      <c r="X40" s="108"/>
      <c r="Y40" s="108"/>
      <c r="Z40" s="108"/>
      <c r="AA40" s="108"/>
      <c r="AB40" s="108"/>
      <c r="AC40" s="108"/>
      <c r="AD40" s="108"/>
      <c r="AE40" s="108"/>
      <c r="AF40" s="108"/>
      <c r="AG40" s="111"/>
      <c r="AH40" s="111"/>
      <c r="AI40" s="108"/>
      <c r="AJ40" s="203" t="str">
        <f t="shared" si="2"/>
        <v/>
      </c>
      <c r="AK40" s="112" t="str">
        <f t="shared" si="3"/>
        <v/>
      </c>
      <c r="AL40" s="113"/>
      <c r="AM40" s="114" t="str">
        <f t="shared" si="4"/>
        <v/>
      </c>
    </row>
    <row r="41" spans="1:39" ht="18" customHeight="1">
      <c r="A41" s="51">
        <v>33</v>
      </c>
      <c r="B41" s="544" t="str">
        <f>IF(ISBLANK(FIL!E38),"",CONCATENATE(FIL!C38," ",FIL!D38," ",FIL!E38))</f>
        <v/>
      </c>
      <c r="C41" s="545"/>
      <c r="D41" s="545"/>
      <c r="E41" s="545"/>
      <c r="F41" s="546"/>
      <c r="G41" s="108"/>
      <c r="H41" s="110"/>
      <c r="I41" s="110"/>
      <c r="J41" s="376" t="str">
        <f t="shared" si="0"/>
        <v/>
      </c>
      <c r="K41" s="115"/>
      <c r="L41" s="108"/>
      <c r="M41" s="108"/>
      <c r="N41" s="111"/>
      <c r="O41" s="111"/>
      <c r="P41" s="111"/>
      <c r="Q41" s="111"/>
      <c r="R41" s="111"/>
      <c r="S41" s="111"/>
      <c r="T41" s="111"/>
      <c r="U41" s="108"/>
      <c r="V41" s="377" t="str">
        <f t="shared" si="1"/>
        <v/>
      </c>
      <c r="W41" s="115"/>
      <c r="X41" s="108"/>
      <c r="Y41" s="108"/>
      <c r="Z41" s="108"/>
      <c r="AA41" s="108"/>
      <c r="AB41" s="108"/>
      <c r="AC41" s="108"/>
      <c r="AD41" s="108"/>
      <c r="AE41" s="108"/>
      <c r="AF41" s="108"/>
      <c r="AG41" s="111"/>
      <c r="AH41" s="111"/>
      <c r="AI41" s="108"/>
      <c r="AJ41" s="203" t="str">
        <f t="shared" si="2"/>
        <v/>
      </c>
      <c r="AK41" s="112" t="str">
        <f t="shared" si="3"/>
        <v/>
      </c>
      <c r="AL41" s="113"/>
      <c r="AM41" s="114" t="str">
        <f t="shared" si="4"/>
        <v/>
      </c>
    </row>
    <row r="42" spans="1:39" ht="18" customHeight="1">
      <c r="A42" s="52">
        <v>34</v>
      </c>
      <c r="B42" s="544" t="str">
        <f>IF(ISBLANK(FIL!E39),"",CONCATENATE(FIL!C39," ",FIL!D39," ",FIL!E39))</f>
        <v/>
      </c>
      <c r="C42" s="545"/>
      <c r="D42" s="545"/>
      <c r="E42" s="545"/>
      <c r="F42" s="546"/>
      <c r="G42" s="108"/>
      <c r="H42" s="110"/>
      <c r="I42" s="110"/>
      <c r="J42" s="376" t="str">
        <f t="shared" si="0"/>
        <v/>
      </c>
      <c r="K42" s="115"/>
      <c r="L42" s="108"/>
      <c r="M42" s="108"/>
      <c r="N42" s="111"/>
      <c r="O42" s="111"/>
      <c r="P42" s="111"/>
      <c r="Q42" s="111"/>
      <c r="R42" s="111"/>
      <c r="S42" s="111"/>
      <c r="T42" s="111"/>
      <c r="U42" s="108"/>
      <c r="V42" s="377" t="str">
        <f t="shared" si="1"/>
        <v/>
      </c>
      <c r="W42" s="115"/>
      <c r="X42" s="108"/>
      <c r="Y42" s="108"/>
      <c r="Z42" s="108"/>
      <c r="AA42" s="108"/>
      <c r="AB42" s="108"/>
      <c r="AC42" s="108"/>
      <c r="AD42" s="108"/>
      <c r="AE42" s="108"/>
      <c r="AF42" s="108"/>
      <c r="AG42" s="111"/>
      <c r="AH42" s="111"/>
      <c r="AI42" s="108"/>
      <c r="AJ42" s="203" t="str">
        <f t="shared" si="2"/>
        <v/>
      </c>
      <c r="AK42" s="112" t="str">
        <f t="shared" si="3"/>
        <v/>
      </c>
      <c r="AL42" s="113"/>
      <c r="AM42" s="114" t="str">
        <f t="shared" si="4"/>
        <v/>
      </c>
    </row>
    <row r="43" spans="1:39" ht="18" customHeight="1">
      <c r="A43" s="51">
        <v>35</v>
      </c>
      <c r="B43" s="544" t="str">
        <f>IF(ISBLANK(FIL!E40),"",CONCATENATE(FIL!C40," ",FIL!D40," ",FIL!E40))</f>
        <v/>
      </c>
      <c r="C43" s="545"/>
      <c r="D43" s="545"/>
      <c r="E43" s="545"/>
      <c r="F43" s="546"/>
      <c r="G43" s="108"/>
      <c r="H43" s="110"/>
      <c r="I43" s="110"/>
      <c r="J43" s="376" t="str">
        <f t="shared" si="0"/>
        <v/>
      </c>
      <c r="K43" s="115"/>
      <c r="L43" s="108"/>
      <c r="M43" s="108"/>
      <c r="N43" s="111"/>
      <c r="O43" s="111"/>
      <c r="P43" s="111"/>
      <c r="Q43" s="111"/>
      <c r="R43" s="111"/>
      <c r="S43" s="111"/>
      <c r="T43" s="111"/>
      <c r="U43" s="108"/>
      <c r="V43" s="377" t="str">
        <f t="shared" si="1"/>
        <v/>
      </c>
      <c r="W43" s="115"/>
      <c r="X43" s="108"/>
      <c r="Y43" s="108"/>
      <c r="Z43" s="108"/>
      <c r="AA43" s="108"/>
      <c r="AB43" s="108"/>
      <c r="AC43" s="108"/>
      <c r="AD43" s="108"/>
      <c r="AE43" s="108"/>
      <c r="AF43" s="108"/>
      <c r="AG43" s="111"/>
      <c r="AH43" s="111"/>
      <c r="AI43" s="108"/>
      <c r="AJ43" s="203" t="str">
        <f t="shared" si="2"/>
        <v/>
      </c>
      <c r="AK43" s="112" t="str">
        <f t="shared" si="3"/>
        <v/>
      </c>
      <c r="AL43" s="113"/>
      <c r="AM43" s="114" t="str">
        <f t="shared" si="4"/>
        <v/>
      </c>
    </row>
    <row r="44" spans="1:39" ht="18" customHeight="1">
      <c r="A44" s="52">
        <v>36</v>
      </c>
      <c r="B44" s="544" t="str">
        <f>IF(ISBLANK(FIL!E41),"",CONCATENATE(FIL!C41," ",FIL!D41," ",FIL!E41))</f>
        <v/>
      </c>
      <c r="C44" s="545"/>
      <c r="D44" s="545"/>
      <c r="E44" s="545"/>
      <c r="F44" s="546"/>
      <c r="G44" s="103"/>
      <c r="H44" s="110"/>
      <c r="I44" s="110"/>
      <c r="J44" s="376" t="str">
        <f t="shared" si="0"/>
        <v/>
      </c>
      <c r="K44" s="115"/>
      <c r="L44" s="108"/>
      <c r="M44" s="108"/>
      <c r="N44" s="111"/>
      <c r="O44" s="111"/>
      <c r="P44" s="111"/>
      <c r="Q44" s="111"/>
      <c r="R44" s="111"/>
      <c r="S44" s="111"/>
      <c r="T44" s="111"/>
      <c r="U44" s="108"/>
      <c r="V44" s="377" t="str">
        <f t="shared" si="1"/>
        <v/>
      </c>
      <c r="W44" s="115"/>
      <c r="X44" s="108"/>
      <c r="Y44" s="108"/>
      <c r="Z44" s="108"/>
      <c r="AA44" s="108"/>
      <c r="AB44" s="108"/>
      <c r="AC44" s="108"/>
      <c r="AD44" s="108"/>
      <c r="AE44" s="108"/>
      <c r="AF44" s="108"/>
      <c r="AG44" s="111"/>
      <c r="AH44" s="111"/>
      <c r="AI44" s="108"/>
      <c r="AJ44" s="203" t="str">
        <f t="shared" si="2"/>
        <v/>
      </c>
      <c r="AK44" s="112" t="str">
        <f t="shared" si="3"/>
        <v/>
      </c>
      <c r="AL44" s="113"/>
      <c r="AM44" s="114" t="str">
        <f t="shared" si="4"/>
        <v/>
      </c>
    </row>
    <row r="45" spans="1:39" ht="18" customHeight="1">
      <c r="A45" s="51">
        <v>37</v>
      </c>
      <c r="B45" s="544" t="str">
        <f>IF(ISBLANK(FIL!E42),"",CONCATENATE(FIL!C42," ",FIL!D42," ",FIL!E42))</f>
        <v/>
      </c>
      <c r="C45" s="545"/>
      <c r="D45" s="545"/>
      <c r="E45" s="545"/>
      <c r="F45" s="546"/>
      <c r="G45" s="103"/>
      <c r="H45" s="110"/>
      <c r="I45" s="110"/>
      <c r="J45" s="376" t="str">
        <f t="shared" si="0"/>
        <v/>
      </c>
      <c r="K45" s="115"/>
      <c r="L45" s="108"/>
      <c r="M45" s="108"/>
      <c r="N45" s="111"/>
      <c r="O45" s="111"/>
      <c r="P45" s="111"/>
      <c r="Q45" s="111"/>
      <c r="R45" s="111"/>
      <c r="S45" s="111"/>
      <c r="T45" s="111"/>
      <c r="U45" s="108"/>
      <c r="V45" s="377" t="str">
        <f t="shared" si="1"/>
        <v/>
      </c>
      <c r="W45" s="115"/>
      <c r="X45" s="108"/>
      <c r="Y45" s="108"/>
      <c r="Z45" s="108"/>
      <c r="AA45" s="108"/>
      <c r="AB45" s="108"/>
      <c r="AC45" s="108"/>
      <c r="AD45" s="108"/>
      <c r="AE45" s="108"/>
      <c r="AF45" s="108"/>
      <c r="AG45" s="111"/>
      <c r="AH45" s="111"/>
      <c r="AI45" s="108"/>
      <c r="AJ45" s="203" t="str">
        <f t="shared" si="2"/>
        <v/>
      </c>
      <c r="AK45" s="112" t="str">
        <f t="shared" si="3"/>
        <v/>
      </c>
      <c r="AL45" s="113"/>
      <c r="AM45" s="114" t="str">
        <f t="shared" si="4"/>
        <v/>
      </c>
    </row>
    <row r="46" spans="1:39" ht="18" customHeight="1">
      <c r="A46" s="52">
        <v>38</v>
      </c>
      <c r="B46" s="544" t="str">
        <f>IF(ISBLANK(FIL!E43),"",CONCATENATE(FIL!C43," ",FIL!D43," ",FIL!E43))</f>
        <v/>
      </c>
      <c r="C46" s="545"/>
      <c r="D46" s="545"/>
      <c r="E46" s="545"/>
      <c r="F46" s="546"/>
      <c r="G46" s="103"/>
      <c r="H46" s="110"/>
      <c r="I46" s="110"/>
      <c r="J46" s="376" t="str">
        <f t="shared" si="0"/>
        <v/>
      </c>
      <c r="K46" s="115"/>
      <c r="L46" s="108"/>
      <c r="M46" s="108"/>
      <c r="N46" s="111"/>
      <c r="O46" s="111"/>
      <c r="P46" s="111"/>
      <c r="Q46" s="111"/>
      <c r="R46" s="111"/>
      <c r="S46" s="111"/>
      <c r="T46" s="111"/>
      <c r="U46" s="108"/>
      <c r="V46" s="377" t="str">
        <f t="shared" si="1"/>
        <v/>
      </c>
      <c r="W46" s="115"/>
      <c r="X46" s="108"/>
      <c r="Y46" s="108"/>
      <c r="Z46" s="108"/>
      <c r="AA46" s="108"/>
      <c r="AB46" s="108"/>
      <c r="AC46" s="108"/>
      <c r="AD46" s="108"/>
      <c r="AE46" s="108"/>
      <c r="AF46" s="108"/>
      <c r="AG46" s="111"/>
      <c r="AH46" s="111"/>
      <c r="AI46" s="108"/>
      <c r="AJ46" s="203" t="str">
        <f t="shared" si="2"/>
        <v/>
      </c>
      <c r="AK46" s="112" t="str">
        <f t="shared" si="3"/>
        <v/>
      </c>
      <c r="AL46" s="113"/>
      <c r="AM46" s="114" t="str">
        <f t="shared" si="4"/>
        <v/>
      </c>
    </row>
    <row r="47" spans="1:39" ht="18" customHeight="1">
      <c r="A47" s="51">
        <v>39</v>
      </c>
      <c r="B47" s="544" t="str">
        <f>IF(ISBLANK(FIL!E44),"",CONCATENATE(FIL!C44," ",FIL!D44," ",FIL!E44))</f>
        <v/>
      </c>
      <c r="C47" s="545"/>
      <c r="D47" s="545"/>
      <c r="E47" s="545"/>
      <c r="F47" s="546"/>
      <c r="G47" s="103"/>
      <c r="H47" s="110"/>
      <c r="I47" s="110"/>
      <c r="J47" s="376" t="str">
        <f t="shared" si="0"/>
        <v/>
      </c>
      <c r="K47" s="115"/>
      <c r="L47" s="108"/>
      <c r="M47" s="108"/>
      <c r="N47" s="111"/>
      <c r="O47" s="111"/>
      <c r="P47" s="111"/>
      <c r="Q47" s="111"/>
      <c r="R47" s="111"/>
      <c r="S47" s="111"/>
      <c r="T47" s="111"/>
      <c r="U47" s="108"/>
      <c r="V47" s="377" t="str">
        <f t="shared" si="1"/>
        <v/>
      </c>
      <c r="W47" s="115"/>
      <c r="X47" s="108"/>
      <c r="Y47" s="108"/>
      <c r="Z47" s="108"/>
      <c r="AA47" s="108"/>
      <c r="AB47" s="108"/>
      <c r="AC47" s="108"/>
      <c r="AD47" s="108"/>
      <c r="AE47" s="108"/>
      <c r="AF47" s="108"/>
      <c r="AG47" s="111"/>
      <c r="AH47" s="111"/>
      <c r="AI47" s="108"/>
      <c r="AJ47" s="203" t="str">
        <f t="shared" si="2"/>
        <v/>
      </c>
      <c r="AK47" s="112" t="str">
        <f t="shared" si="3"/>
        <v/>
      </c>
      <c r="AL47" s="113"/>
      <c r="AM47" s="114" t="str">
        <f t="shared" si="4"/>
        <v/>
      </c>
    </row>
    <row r="48" spans="1:39" ht="18" customHeight="1">
      <c r="A48" s="52">
        <v>40</v>
      </c>
      <c r="B48" s="544" t="str">
        <f>IF(ISBLANK(FIL!E45),"",CONCATENATE(FIL!C45," ",FIL!D45," ",FIL!E45))</f>
        <v/>
      </c>
      <c r="C48" s="545"/>
      <c r="D48" s="545"/>
      <c r="E48" s="545"/>
      <c r="F48" s="546"/>
      <c r="G48" s="103"/>
      <c r="H48" s="110"/>
      <c r="I48" s="110"/>
      <c r="J48" s="376" t="str">
        <f t="shared" si="0"/>
        <v/>
      </c>
      <c r="K48" s="115"/>
      <c r="L48" s="108"/>
      <c r="M48" s="108"/>
      <c r="N48" s="111"/>
      <c r="O48" s="111"/>
      <c r="P48" s="111"/>
      <c r="Q48" s="111"/>
      <c r="R48" s="111"/>
      <c r="S48" s="111"/>
      <c r="T48" s="111"/>
      <c r="U48" s="108"/>
      <c r="V48" s="377" t="str">
        <f t="shared" si="1"/>
        <v/>
      </c>
      <c r="W48" s="115"/>
      <c r="X48" s="108"/>
      <c r="Y48" s="108"/>
      <c r="Z48" s="108"/>
      <c r="AA48" s="108"/>
      <c r="AB48" s="108"/>
      <c r="AC48" s="108"/>
      <c r="AD48" s="108"/>
      <c r="AE48" s="108"/>
      <c r="AF48" s="108"/>
      <c r="AG48" s="111"/>
      <c r="AH48" s="111"/>
      <c r="AI48" s="108"/>
      <c r="AJ48" s="203" t="str">
        <f t="shared" si="2"/>
        <v/>
      </c>
      <c r="AK48" s="112" t="str">
        <f t="shared" si="3"/>
        <v/>
      </c>
      <c r="AL48" s="113"/>
      <c r="AM48" s="114" t="str">
        <f t="shared" si="4"/>
        <v/>
      </c>
    </row>
    <row r="49" spans="1:39" ht="18" customHeight="1">
      <c r="A49" s="52">
        <v>41</v>
      </c>
      <c r="B49" s="544" t="str">
        <f>IF(ISBLANK(FIL!E46),"",CONCATENATE(FIL!C46," ",FIL!D46," ",FIL!E46))</f>
        <v/>
      </c>
      <c r="C49" s="545"/>
      <c r="D49" s="545"/>
      <c r="E49" s="545"/>
      <c r="F49" s="546"/>
      <c r="G49" s="103"/>
      <c r="H49" s="110"/>
      <c r="I49" s="110"/>
      <c r="J49" s="376" t="str">
        <f t="shared" si="0"/>
        <v/>
      </c>
      <c r="K49" s="115"/>
      <c r="L49" s="108"/>
      <c r="M49" s="108"/>
      <c r="N49" s="111"/>
      <c r="O49" s="111"/>
      <c r="P49" s="111"/>
      <c r="Q49" s="111"/>
      <c r="R49" s="111"/>
      <c r="S49" s="111"/>
      <c r="T49" s="111"/>
      <c r="U49" s="108"/>
      <c r="V49" s="377" t="str">
        <f t="shared" si="1"/>
        <v/>
      </c>
      <c r="W49" s="115"/>
      <c r="X49" s="108"/>
      <c r="Y49" s="108"/>
      <c r="Z49" s="108"/>
      <c r="AA49" s="108"/>
      <c r="AB49" s="108"/>
      <c r="AC49" s="108"/>
      <c r="AD49" s="108"/>
      <c r="AE49" s="108"/>
      <c r="AF49" s="108"/>
      <c r="AG49" s="111"/>
      <c r="AH49" s="111"/>
      <c r="AI49" s="108"/>
      <c r="AJ49" s="203" t="str">
        <f t="shared" si="2"/>
        <v/>
      </c>
      <c r="AK49" s="112" t="str">
        <f t="shared" si="3"/>
        <v/>
      </c>
      <c r="AL49" s="113"/>
      <c r="AM49" s="114" t="str">
        <f t="shared" si="4"/>
        <v/>
      </c>
    </row>
    <row r="50" spans="1:39" ht="18" customHeight="1">
      <c r="A50" s="51">
        <v>42</v>
      </c>
      <c r="B50" s="544" t="str">
        <f>IF(ISBLANK(FIL!E47),"",CONCATENATE(FIL!C47," ",FIL!D47," ",FIL!E47))</f>
        <v/>
      </c>
      <c r="C50" s="545"/>
      <c r="D50" s="545"/>
      <c r="E50" s="545"/>
      <c r="F50" s="546"/>
      <c r="G50" s="103"/>
      <c r="H50" s="110"/>
      <c r="I50" s="110"/>
      <c r="J50" s="376" t="str">
        <f t="shared" si="0"/>
        <v/>
      </c>
      <c r="K50" s="115"/>
      <c r="L50" s="108"/>
      <c r="M50" s="108"/>
      <c r="N50" s="111"/>
      <c r="O50" s="111"/>
      <c r="P50" s="111"/>
      <c r="Q50" s="111"/>
      <c r="R50" s="111"/>
      <c r="S50" s="111"/>
      <c r="T50" s="111"/>
      <c r="U50" s="108"/>
      <c r="V50" s="377" t="str">
        <f t="shared" si="1"/>
        <v/>
      </c>
      <c r="W50" s="115"/>
      <c r="X50" s="108"/>
      <c r="Y50" s="108"/>
      <c r="Z50" s="108"/>
      <c r="AA50" s="108"/>
      <c r="AB50" s="108"/>
      <c r="AC50" s="108"/>
      <c r="AD50" s="108"/>
      <c r="AE50" s="108"/>
      <c r="AF50" s="108"/>
      <c r="AG50" s="111"/>
      <c r="AH50" s="111"/>
      <c r="AI50" s="108"/>
      <c r="AJ50" s="203" t="str">
        <f t="shared" si="2"/>
        <v/>
      </c>
      <c r="AK50" s="112" t="str">
        <f t="shared" si="3"/>
        <v/>
      </c>
      <c r="AL50" s="113"/>
      <c r="AM50" s="114" t="str">
        <f t="shared" si="4"/>
        <v/>
      </c>
    </row>
    <row r="51" spans="1:39" ht="18" customHeight="1">
      <c r="A51" s="52">
        <v>43</v>
      </c>
      <c r="B51" s="544" t="str">
        <f>IF(ISBLANK(FIL!E48),"",CONCATENATE(FIL!C48," ",FIL!D48," ",FIL!E48))</f>
        <v/>
      </c>
      <c r="C51" s="545"/>
      <c r="D51" s="545"/>
      <c r="E51" s="545"/>
      <c r="F51" s="546"/>
      <c r="G51" s="103"/>
      <c r="H51" s="110"/>
      <c r="I51" s="110"/>
      <c r="J51" s="376" t="str">
        <f t="shared" si="0"/>
        <v/>
      </c>
      <c r="K51" s="115"/>
      <c r="L51" s="108"/>
      <c r="M51" s="108"/>
      <c r="N51" s="111"/>
      <c r="O51" s="111"/>
      <c r="P51" s="111"/>
      <c r="Q51" s="111"/>
      <c r="R51" s="111"/>
      <c r="S51" s="111"/>
      <c r="T51" s="111"/>
      <c r="U51" s="108"/>
      <c r="V51" s="377" t="str">
        <f t="shared" si="1"/>
        <v/>
      </c>
      <c r="W51" s="115"/>
      <c r="X51" s="108"/>
      <c r="Y51" s="108"/>
      <c r="Z51" s="108"/>
      <c r="AA51" s="108"/>
      <c r="AB51" s="108"/>
      <c r="AC51" s="108"/>
      <c r="AD51" s="108"/>
      <c r="AE51" s="108"/>
      <c r="AF51" s="108"/>
      <c r="AG51" s="111"/>
      <c r="AH51" s="111"/>
      <c r="AI51" s="108"/>
      <c r="AJ51" s="203" t="str">
        <f t="shared" si="2"/>
        <v/>
      </c>
      <c r="AK51" s="112" t="str">
        <f t="shared" si="3"/>
        <v/>
      </c>
      <c r="AL51" s="113"/>
      <c r="AM51" s="114" t="str">
        <f t="shared" si="4"/>
        <v/>
      </c>
    </row>
    <row r="52" spans="1:39" ht="18" customHeight="1">
      <c r="A52" s="52">
        <v>44</v>
      </c>
      <c r="B52" s="544" t="str">
        <f>IF(ISBLANK(FIL!E49),"",CONCATENATE(FIL!C49," ",FIL!D49," ",FIL!E49))</f>
        <v/>
      </c>
      <c r="C52" s="545"/>
      <c r="D52" s="545"/>
      <c r="E52" s="545"/>
      <c r="F52" s="546"/>
      <c r="G52" s="103"/>
      <c r="H52" s="110"/>
      <c r="I52" s="110"/>
      <c r="J52" s="376" t="str">
        <f t="shared" si="0"/>
        <v/>
      </c>
      <c r="K52" s="115"/>
      <c r="L52" s="108"/>
      <c r="M52" s="108"/>
      <c r="N52" s="111"/>
      <c r="O52" s="111"/>
      <c r="P52" s="111"/>
      <c r="Q52" s="111"/>
      <c r="R52" s="111"/>
      <c r="S52" s="111"/>
      <c r="T52" s="111"/>
      <c r="U52" s="108"/>
      <c r="V52" s="377" t="str">
        <f t="shared" si="1"/>
        <v/>
      </c>
      <c r="W52" s="115"/>
      <c r="X52" s="108"/>
      <c r="Y52" s="108"/>
      <c r="Z52" s="108"/>
      <c r="AA52" s="108"/>
      <c r="AB52" s="108"/>
      <c r="AC52" s="108"/>
      <c r="AD52" s="108"/>
      <c r="AE52" s="108"/>
      <c r="AF52" s="108"/>
      <c r="AG52" s="111"/>
      <c r="AH52" s="111"/>
      <c r="AI52" s="108"/>
      <c r="AJ52" s="203" t="str">
        <f t="shared" si="2"/>
        <v/>
      </c>
      <c r="AK52" s="112" t="str">
        <f t="shared" si="3"/>
        <v/>
      </c>
      <c r="AL52" s="113"/>
      <c r="AM52" s="114" t="str">
        <f t="shared" si="4"/>
        <v/>
      </c>
    </row>
    <row r="53" spans="1:39" ht="18" customHeight="1">
      <c r="A53" s="51">
        <v>45</v>
      </c>
      <c r="B53" s="544" t="str">
        <f>IF(ISBLANK(FIL!E50),"",CONCATENATE(FIL!C50," ",FIL!D50," ",FIL!E50))</f>
        <v/>
      </c>
      <c r="C53" s="545"/>
      <c r="D53" s="545"/>
      <c r="E53" s="545"/>
      <c r="F53" s="546"/>
      <c r="G53" s="103"/>
      <c r="H53" s="110"/>
      <c r="I53" s="110"/>
      <c r="J53" s="376" t="str">
        <f t="shared" si="0"/>
        <v/>
      </c>
      <c r="K53" s="115"/>
      <c r="L53" s="108"/>
      <c r="M53" s="108"/>
      <c r="N53" s="111"/>
      <c r="O53" s="111"/>
      <c r="P53" s="111"/>
      <c r="Q53" s="111"/>
      <c r="R53" s="111"/>
      <c r="S53" s="111"/>
      <c r="T53" s="111"/>
      <c r="U53" s="108"/>
      <c r="V53" s="377" t="str">
        <f t="shared" si="1"/>
        <v/>
      </c>
      <c r="W53" s="115"/>
      <c r="X53" s="108"/>
      <c r="Y53" s="108"/>
      <c r="Z53" s="108"/>
      <c r="AA53" s="108"/>
      <c r="AB53" s="108"/>
      <c r="AC53" s="108"/>
      <c r="AD53" s="108"/>
      <c r="AE53" s="108"/>
      <c r="AF53" s="108"/>
      <c r="AG53" s="111"/>
      <c r="AH53" s="111"/>
      <c r="AI53" s="108"/>
      <c r="AJ53" s="203" t="str">
        <f t="shared" si="2"/>
        <v/>
      </c>
      <c r="AK53" s="112" t="str">
        <f t="shared" si="3"/>
        <v/>
      </c>
      <c r="AL53" s="113"/>
      <c r="AM53" s="114" t="str">
        <f t="shared" si="4"/>
        <v/>
      </c>
    </row>
    <row r="54" spans="1:39" ht="18" customHeight="1">
      <c r="A54" s="52">
        <v>46</v>
      </c>
      <c r="B54" s="544" t="str">
        <f>IF(ISBLANK(FIL!E51),"",CONCATENATE(FIL!C51," ",FIL!D51," ",FIL!E51))</f>
        <v/>
      </c>
      <c r="C54" s="545"/>
      <c r="D54" s="545"/>
      <c r="E54" s="545"/>
      <c r="F54" s="546"/>
      <c r="G54" s="103"/>
      <c r="H54" s="110"/>
      <c r="I54" s="110"/>
      <c r="J54" s="376" t="str">
        <f t="shared" si="0"/>
        <v/>
      </c>
      <c r="K54" s="115"/>
      <c r="L54" s="108"/>
      <c r="M54" s="108"/>
      <c r="N54" s="111"/>
      <c r="O54" s="111"/>
      <c r="P54" s="111"/>
      <c r="Q54" s="111"/>
      <c r="R54" s="111"/>
      <c r="S54" s="111"/>
      <c r="T54" s="111"/>
      <c r="U54" s="108"/>
      <c r="V54" s="377" t="str">
        <f t="shared" si="1"/>
        <v/>
      </c>
      <c r="W54" s="115"/>
      <c r="X54" s="108"/>
      <c r="Y54" s="108"/>
      <c r="Z54" s="108"/>
      <c r="AA54" s="108"/>
      <c r="AB54" s="108"/>
      <c r="AC54" s="108"/>
      <c r="AD54" s="108"/>
      <c r="AE54" s="108"/>
      <c r="AF54" s="108"/>
      <c r="AG54" s="111"/>
      <c r="AH54" s="111"/>
      <c r="AI54" s="108"/>
      <c r="AJ54" s="203" t="str">
        <f t="shared" si="2"/>
        <v/>
      </c>
      <c r="AK54" s="112" t="str">
        <f t="shared" si="3"/>
        <v/>
      </c>
      <c r="AL54" s="113"/>
      <c r="AM54" s="114" t="str">
        <f t="shared" si="4"/>
        <v/>
      </c>
    </row>
    <row r="55" spans="1:39" ht="18" customHeight="1">
      <c r="A55" s="52">
        <v>47</v>
      </c>
      <c r="B55" s="544" t="str">
        <f>IF(ISBLANK(FIL!E52),"",CONCATENATE(FIL!C52," ",FIL!D52," ",FIL!E52))</f>
        <v/>
      </c>
      <c r="C55" s="545"/>
      <c r="D55" s="545"/>
      <c r="E55" s="545"/>
      <c r="F55" s="546"/>
      <c r="G55" s="103"/>
      <c r="H55" s="110"/>
      <c r="I55" s="110"/>
      <c r="J55" s="376" t="str">
        <f t="shared" si="0"/>
        <v/>
      </c>
      <c r="K55" s="115"/>
      <c r="L55" s="108"/>
      <c r="M55" s="108"/>
      <c r="N55" s="111"/>
      <c r="O55" s="111"/>
      <c r="P55" s="111"/>
      <c r="Q55" s="111"/>
      <c r="R55" s="111"/>
      <c r="S55" s="111"/>
      <c r="T55" s="111"/>
      <c r="U55" s="108"/>
      <c r="V55" s="377" t="str">
        <f t="shared" si="1"/>
        <v/>
      </c>
      <c r="W55" s="115"/>
      <c r="X55" s="108"/>
      <c r="Y55" s="108"/>
      <c r="Z55" s="108"/>
      <c r="AA55" s="108"/>
      <c r="AB55" s="108"/>
      <c r="AC55" s="108"/>
      <c r="AD55" s="108"/>
      <c r="AE55" s="108"/>
      <c r="AF55" s="108"/>
      <c r="AG55" s="111"/>
      <c r="AH55" s="111"/>
      <c r="AI55" s="108"/>
      <c r="AJ55" s="203" t="str">
        <f t="shared" si="2"/>
        <v/>
      </c>
      <c r="AK55" s="112" t="str">
        <f t="shared" si="3"/>
        <v/>
      </c>
      <c r="AL55" s="113"/>
      <c r="AM55" s="114" t="str">
        <f t="shared" si="4"/>
        <v/>
      </c>
    </row>
    <row r="56" spans="1:39" ht="18" hidden="1" customHeight="1">
      <c r="A56" s="51">
        <v>48</v>
      </c>
      <c r="B56" s="71"/>
      <c r="C56" s="541"/>
      <c r="D56" s="542"/>
      <c r="E56" s="542"/>
      <c r="F56" s="543"/>
      <c r="G56" s="70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9" t="str">
        <f>IF(ISERROR(ROUND(AVERAGE(H56:T56),1)),"",ROUND(AVERAGE(H56:T56),1))</f>
        <v/>
      </c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8" t="str">
        <f>IF(ISERROR(ROUND(AVERAGE(V56:AI56),1)),"",ROUND(AVERAGE(V56:AI56),1))</f>
        <v/>
      </c>
      <c r="AK56" s="67"/>
      <c r="AL56" s="66" t="str">
        <f>IF(ISERROR(ROUND(U56+AJ56+#REF!,0)),"",ROUND(U56+AJ56+#REF!,0))</f>
        <v/>
      </c>
    </row>
    <row r="57" spans="1:39" ht="18" hidden="1" customHeight="1">
      <c r="A57" s="52">
        <v>49</v>
      </c>
      <c r="B57" s="71"/>
      <c r="C57" s="541"/>
      <c r="D57" s="542"/>
      <c r="E57" s="542"/>
      <c r="F57" s="543"/>
      <c r="G57" s="70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9" t="str">
        <f>IF(ISERROR(ROUND(AVERAGE(H57:T57),1)),"",ROUND(AVERAGE(H57:T57),1))</f>
        <v/>
      </c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8" t="str">
        <f>IF(ISERROR(ROUND(AVERAGE(V57:AI57),1)),"",ROUND(AVERAGE(V57:AI57),1))</f>
        <v/>
      </c>
      <c r="AK57" s="67"/>
      <c r="AL57" s="66" t="str">
        <f>IF(ISERROR(ROUND(U57+AJ57+#REF!,0)),"",ROUND(U57+AJ57+#REF!,0))</f>
        <v/>
      </c>
    </row>
    <row r="58" spans="1:39" ht="18" hidden="1" customHeight="1">
      <c r="A58" s="52">
        <v>50</v>
      </c>
      <c r="B58" s="71"/>
      <c r="C58" s="541"/>
      <c r="D58" s="542"/>
      <c r="E58" s="542"/>
      <c r="F58" s="543"/>
      <c r="G58" s="70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9" t="str">
        <f>IF(ISERROR(ROUND(AVERAGE(H58:T58),1)),"",ROUND(AVERAGE(H58:T58),1))</f>
        <v/>
      </c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8" t="str">
        <f>IF(ISERROR(ROUND(AVERAGE(V58:AI58),1)),"",ROUND(AVERAGE(V58:AI58),1))</f>
        <v/>
      </c>
      <c r="AK58" s="67"/>
      <c r="AL58" s="66" t="str">
        <f>IF(ISERROR(ROUND(U58+AJ58+#REF!,0)),"",ROUND(U58+AJ58+#REF!,0))</f>
        <v/>
      </c>
    </row>
    <row r="59" spans="1:39" ht="9.75" customHeight="1">
      <c r="A59" s="65"/>
      <c r="B59" s="65"/>
      <c r="C59" s="65"/>
      <c r="D59" s="65"/>
      <c r="E59" s="65"/>
      <c r="F59" s="64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3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</row>
    <row r="60" spans="1:39" ht="15" customHeight="1">
      <c r="A60" s="61"/>
      <c r="B60" s="60"/>
      <c r="C60" s="60"/>
      <c r="D60" s="60"/>
      <c r="E60" s="60"/>
      <c r="F60" s="59"/>
      <c r="G60" s="495" t="s">
        <v>98</v>
      </c>
      <c r="H60" s="496"/>
      <c r="I60" s="496"/>
      <c r="J60" s="496"/>
      <c r="K60" s="496"/>
      <c r="L60" s="496"/>
      <c r="M60" s="496"/>
      <c r="N60" s="496"/>
      <c r="O60" s="496"/>
      <c r="P60" s="496"/>
      <c r="Q60" s="496"/>
      <c r="R60" s="496"/>
      <c r="S60" s="496"/>
      <c r="T60" s="496"/>
      <c r="U60" s="496"/>
      <c r="V60" s="496"/>
      <c r="W60" s="496"/>
      <c r="X60" s="496"/>
      <c r="Y60" s="496"/>
      <c r="Z60" s="496"/>
      <c r="AA60" s="496"/>
      <c r="AB60" s="496"/>
      <c r="AC60" s="496"/>
      <c r="AD60" s="496"/>
      <c r="AE60" s="496"/>
      <c r="AF60" s="496"/>
      <c r="AG60" s="496"/>
      <c r="AH60" s="496"/>
      <c r="AI60" s="496"/>
      <c r="AJ60" s="496"/>
      <c r="AK60" s="496"/>
      <c r="AL60" s="496"/>
      <c r="AM60" s="104">
        <f>COUNTIF($AM$9:$AM$58,"&gt;0")</f>
        <v>2</v>
      </c>
    </row>
    <row r="61" spans="1:39" ht="15" customHeight="1">
      <c r="A61" s="40"/>
      <c r="B61" s="36"/>
      <c r="C61" s="36"/>
      <c r="D61" s="36"/>
      <c r="E61" s="36"/>
      <c r="F61" s="58"/>
      <c r="G61" s="497" t="s">
        <v>97</v>
      </c>
      <c r="H61" s="498"/>
      <c r="I61" s="498"/>
      <c r="J61" s="498"/>
      <c r="K61" s="498"/>
      <c r="L61" s="498"/>
      <c r="M61" s="498"/>
      <c r="N61" s="498"/>
      <c r="O61" s="498"/>
      <c r="P61" s="498"/>
      <c r="Q61" s="498"/>
      <c r="R61" s="498"/>
      <c r="S61" s="498"/>
      <c r="T61" s="498"/>
      <c r="U61" s="498"/>
      <c r="V61" s="498"/>
      <c r="W61" s="498"/>
      <c r="X61" s="498"/>
      <c r="Y61" s="498"/>
      <c r="Z61" s="498"/>
      <c r="AA61" s="498"/>
      <c r="AB61" s="498"/>
      <c r="AC61" s="498"/>
      <c r="AD61" s="498"/>
      <c r="AE61" s="498"/>
      <c r="AF61" s="498"/>
      <c r="AG61" s="498"/>
      <c r="AH61" s="498"/>
      <c r="AI61" s="498"/>
      <c r="AJ61" s="498"/>
      <c r="AK61" s="498"/>
      <c r="AL61" s="498"/>
      <c r="AM61" s="105">
        <f>IF($AM$60&gt;0,COUNTIF($AM$9:$AM$58,"&gt;50"),"")</f>
        <v>1</v>
      </c>
    </row>
    <row r="62" spans="1:39" ht="15" customHeight="1">
      <c r="A62" s="40"/>
      <c r="B62" s="36"/>
      <c r="C62" s="36"/>
      <c r="D62" s="36"/>
      <c r="E62" s="36"/>
      <c r="F62" s="58"/>
      <c r="G62" s="497" t="s">
        <v>96</v>
      </c>
      <c r="H62" s="498"/>
      <c r="I62" s="498"/>
      <c r="J62" s="498"/>
      <c r="K62" s="498"/>
      <c r="L62" s="498"/>
      <c r="M62" s="498"/>
      <c r="N62" s="498"/>
      <c r="O62" s="498"/>
      <c r="P62" s="498"/>
      <c r="Q62" s="498"/>
      <c r="R62" s="498"/>
      <c r="S62" s="498"/>
      <c r="T62" s="498"/>
      <c r="U62" s="498"/>
      <c r="V62" s="498"/>
      <c r="W62" s="498"/>
      <c r="X62" s="498"/>
      <c r="Y62" s="498"/>
      <c r="Z62" s="498"/>
      <c r="AA62" s="498"/>
      <c r="AB62" s="498"/>
      <c r="AC62" s="498"/>
      <c r="AD62" s="498"/>
      <c r="AE62" s="498"/>
      <c r="AF62" s="498"/>
      <c r="AG62" s="498"/>
      <c r="AH62" s="498"/>
      <c r="AI62" s="498"/>
      <c r="AJ62" s="498"/>
      <c r="AK62" s="498"/>
      <c r="AL62" s="498"/>
      <c r="AM62" s="106">
        <f>IF($AM$60&gt;0,COUNTIF($AM$9:$AM$58,"&lt;51"),"")</f>
        <v>1</v>
      </c>
    </row>
    <row r="63" spans="1:39" ht="15" customHeight="1">
      <c r="A63" s="40"/>
      <c r="B63" s="36"/>
      <c r="C63" s="36"/>
      <c r="D63" s="36"/>
      <c r="E63" s="36"/>
      <c r="F63" s="58"/>
      <c r="G63" s="497" t="s">
        <v>95</v>
      </c>
      <c r="H63" s="498"/>
      <c r="I63" s="498"/>
      <c r="J63" s="498"/>
      <c r="K63" s="498"/>
      <c r="L63" s="498"/>
      <c r="M63" s="498"/>
      <c r="N63" s="498"/>
      <c r="O63" s="498"/>
      <c r="P63" s="498"/>
      <c r="Q63" s="498"/>
      <c r="R63" s="498"/>
      <c r="S63" s="498"/>
      <c r="T63" s="498"/>
      <c r="U63" s="498"/>
      <c r="V63" s="498"/>
      <c r="W63" s="498"/>
      <c r="X63" s="498"/>
      <c r="Y63" s="498"/>
      <c r="Z63" s="498"/>
      <c r="AA63" s="498"/>
      <c r="AB63" s="498"/>
      <c r="AC63" s="498"/>
      <c r="AD63" s="498"/>
      <c r="AE63" s="498"/>
      <c r="AF63" s="498"/>
      <c r="AG63" s="498"/>
      <c r="AH63" s="498"/>
      <c r="AI63" s="498"/>
      <c r="AJ63" s="498"/>
      <c r="AK63" s="498"/>
      <c r="AL63" s="498"/>
      <c r="AM63" s="105">
        <f>IF($AM$60&gt;0,ROUND(AVERAGE($AM9:$AM58),0),"")</f>
        <v>54</v>
      </c>
    </row>
    <row r="64" spans="1:39" ht="15" customHeight="1">
      <c r="A64" s="536" t="s">
        <v>71</v>
      </c>
      <c r="B64" s="536"/>
      <c r="C64" s="536"/>
      <c r="D64" s="536"/>
      <c r="E64" s="536"/>
      <c r="F64" s="537"/>
      <c r="G64" s="497" t="s">
        <v>94</v>
      </c>
      <c r="H64" s="498"/>
      <c r="I64" s="498"/>
      <c r="J64" s="498"/>
      <c r="K64" s="498"/>
      <c r="L64" s="498"/>
      <c r="M64" s="498"/>
      <c r="N64" s="498"/>
      <c r="O64" s="498"/>
      <c r="P64" s="498"/>
      <c r="Q64" s="498"/>
      <c r="R64" s="498"/>
      <c r="S64" s="498"/>
      <c r="T64" s="498"/>
      <c r="U64" s="498"/>
      <c r="V64" s="498"/>
      <c r="W64" s="498"/>
      <c r="X64" s="498"/>
      <c r="Y64" s="498"/>
      <c r="Z64" s="498"/>
      <c r="AA64" s="498"/>
      <c r="AB64" s="498"/>
      <c r="AC64" s="498"/>
      <c r="AD64" s="498"/>
      <c r="AE64" s="498"/>
      <c r="AF64" s="498"/>
      <c r="AG64" s="498"/>
      <c r="AH64" s="498"/>
      <c r="AI64" s="498"/>
      <c r="AJ64" s="498"/>
      <c r="AK64" s="498"/>
      <c r="AL64" s="498"/>
      <c r="AM64" s="106">
        <f>IF(AM60&gt;0,AM61*100/AM60,"")</f>
        <v>50</v>
      </c>
    </row>
    <row r="65" spans="1:39" ht="15" customHeight="1">
      <c r="A65" s="538" t="s">
        <v>72</v>
      </c>
      <c r="B65" s="539"/>
      <c r="C65" s="539"/>
      <c r="D65" s="539"/>
      <c r="E65" s="539"/>
      <c r="F65" s="540"/>
      <c r="G65" s="499" t="s">
        <v>93</v>
      </c>
      <c r="H65" s="500"/>
      <c r="I65" s="500"/>
      <c r="J65" s="500"/>
      <c r="K65" s="500"/>
      <c r="L65" s="500"/>
      <c r="M65" s="500"/>
      <c r="N65" s="500"/>
      <c r="O65" s="500"/>
      <c r="P65" s="500"/>
      <c r="Q65" s="500"/>
      <c r="R65" s="500"/>
      <c r="S65" s="500"/>
      <c r="T65" s="500"/>
      <c r="U65" s="500"/>
      <c r="V65" s="500"/>
      <c r="W65" s="500"/>
      <c r="X65" s="500"/>
      <c r="Y65" s="500"/>
      <c r="Z65" s="500"/>
      <c r="AA65" s="500"/>
      <c r="AB65" s="500"/>
      <c r="AC65" s="500"/>
      <c r="AD65" s="500"/>
      <c r="AE65" s="500"/>
      <c r="AF65" s="500"/>
      <c r="AG65" s="500"/>
      <c r="AH65" s="500"/>
      <c r="AI65" s="500"/>
      <c r="AJ65" s="500"/>
      <c r="AK65" s="500"/>
      <c r="AL65" s="500"/>
      <c r="AM65" s="107">
        <f>IF(AM60&gt;0,AM62*100/AM60,"")</f>
        <v>50</v>
      </c>
    </row>
  </sheetData>
  <sheetProtection formatCells="0" formatColumns="0" formatRows="0"/>
  <mergeCells count="107">
    <mergeCell ref="A64:F64"/>
    <mergeCell ref="G64:AL64"/>
    <mergeCell ref="A65:F65"/>
    <mergeCell ref="G65:AL65"/>
    <mergeCell ref="C57:F57"/>
    <mergeCell ref="C58:F58"/>
    <mergeCell ref="G60:AL60"/>
    <mergeCell ref="G61:AL61"/>
    <mergeCell ref="G62:AL62"/>
    <mergeCell ref="G63:AL63"/>
    <mergeCell ref="B51:F51"/>
    <mergeCell ref="B52:F52"/>
    <mergeCell ref="B53:F53"/>
    <mergeCell ref="B54:F54"/>
    <mergeCell ref="B55:F55"/>
    <mergeCell ref="C56:F56"/>
    <mergeCell ref="B45:F45"/>
    <mergeCell ref="B46:F46"/>
    <mergeCell ref="B47:F47"/>
    <mergeCell ref="B48:F48"/>
    <mergeCell ref="B49:F49"/>
    <mergeCell ref="B50:F50"/>
    <mergeCell ref="B39:F39"/>
    <mergeCell ref="B40:F40"/>
    <mergeCell ref="B41:F41"/>
    <mergeCell ref="B42:F42"/>
    <mergeCell ref="B43:F43"/>
    <mergeCell ref="B44:F44"/>
    <mergeCell ref="B33:F33"/>
    <mergeCell ref="B34:F34"/>
    <mergeCell ref="B35:F35"/>
    <mergeCell ref="B36:F36"/>
    <mergeCell ref="B37:F37"/>
    <mergeCell ref="B38:F38"/>
    <mergeCell ref="B27:F27"/>
    <mergeCell ref="B28:F28"/>
    <mergeCell ref="B29:F29"/>
    <mergeCell ref="B30:F30"/>
    <mergeCell ref="B31:F31"/>
    <mergeCell ref="B32:F32"/>
    <mergeCell ref="B21:F21"/>
    <mergeCell ref="B22:F22"/>
    <mergeCell ref="B23:F23"/>
    <mergeCell ref="B24:F24"/>
    <mergeCell ref="B25:F25"/>
    <mergeCell ref="B26:F26"/>
    <mergeCell ref="S4:S8"/>
    <mergeCell ref="B15:F15"/>
    <mergeCell ref="B16:F16"/>
    <mergeCell ref="B17:F17"/>
    <mergeCell ref="B18:F18"/>
    <mergeCell ref="B19:F19"/>
    <mergeCell ref="B20:F20"/>
    <mergeCell ref="B9:F9"/>
    <mergeCell ref="B10:F10"/>
    <mergeCell ref="B11:F11"/>
    <mergeCell ref="B12:F12"/>
    <mergeCell ref="B13:F13"/>
    <mergeCell ref="B14:F14"/>
    <mergeCell ref="P4:P8"/>
    <mergeCell ref="AI4:AI8"/>
    <mergeCell ref="AJ4:AJ8"/>
    <mergeCell ref="AL4:AL8"/>
    <mergeCell ref="A5:B5"/>
    <mergeCell ref="C5:F5"/>
    <mergeCell ref="A6:B6"/>
    <mergeCell ref="C6:F6"/>
    <mergeCell ref="A7:B7"/>
    <mergeCell ref="B8:F8"/>
    <mergeCell ref="AC4:AC8"/>
    <mergeCell ref="AD4:AD8"/>
    <mergeCell ref="AE4:AE8"/>
    <mergeCell ref="AF4:AF8"/>
    <mergeCell ref="AG4:AG8"/>
    <mergeCell ref="AH4:AH8"/>
    <mergeCell ref="W4:W8"/>
    <mergeCell ref="X4:X8"/>
    <mergeCell ref="Y4:Y8"/>
    <mergeCell ref="Z4:Z8"/>
    <mergeCell ref="AA4:AA8"/>
    <mergeCell ref="AB4:AB8"/>
    <mergeCell ref="Q4:Q8"/>
    <mergeCell ref="R4:R8"/>
    <mergeCell ref="AM2:AM8"/>
    <mergeCell ref="A3:B3"/>
    <mergeCell ref="C3:F3"/>
    <mergeCell ref="G3:J3"/>
    <mergeCell ref="K3:V3"/>
    <mergeCell ref="W3:AJ3"/>
    <mergeCell ref="AK3:AK8"/>
    <mergeCell ref="A4:B4"/>
    <mergeCell ref="C4:F4"/>
    <mergeCell ref="G4:G8"/>
    <mergeCell ref="H4:H8"/>
    <mergeCell ref="I4:I8"/>
    <mergeCell ref="J4:J8"/>
    <mergeCell ref="A2:B2"/>
    <mergeCell ref="C2:F2"/>
    <mergeCell ref="G2:AK2"/>
    <mergeCell ref="T4:T8"/>
    <mergeCell ref="U4:U8"/>
    <mergeCell ref="V4:V8"/>
    <mergeCell ref="K4:K8"/>
    <mergeCell ref="L4:L8"/>
    <mergeCell ref="M4:M8"/>
    <mergeCell ref="N4:N8"/>
    <mergeCell ref="O4:O8"/>
  </mergeCells>
  <conditionalFormatting sqref="AM9:AM55">
    <cfRule type="cellIs" dxfId="9" priority="1" stopIfTrue="1" operator="equal">
      <formula>50</formula>
    </cfRule>
    <cfRule type="cellIs" dxfId="8" priority="2" stopIfTrue="1" operator="between">
      <formula>36</formula>
      <formula>49</formula>
    </cfRule>
    <cfRule type="cellIs" dxfId="7" priority="3" operator="between">
      <formula>1</formula>
      <formula>35</formula>
    </cfRule>
  </conditionalFormatting>
  <dataValidations count="6">
    <dataValidation type="whole" allowBlank="1" showErrorMessage="1" errorTitle="Valor no Permitido" error="En esta celda únicamente se permiten valores entre 1 y 10." sqref="G56:G58 AK56:AK58" xr:uid="{79BA95F6-A930-429A-BE14-182D6A27CEFF}">
      <formula1>1</formula1>
      <formula2>10</formula2>
    </dataValidation>
    <dataValidation type="whole" allowBlank="1" showErrorMessage="1" errorTitle="Valor no Permitido" error="En esta celda únicamente se permiten valores entre 1 y 35." sqref="H56:T58 V56:AI58" xr:uid="{04FE5D98-BB4D-47B7-BB26-668BA5C8D587}">
      <formula1>1</formula1>
      <formula2>35</formula2>
    </dataValidation>
    <dataValidation type="whole" allowBlank="1" showInputMessage="1" showErrorMessage="1" error="EL VALOR A INGRESAR DEBE SER DEL 0 AL 5" sqref="AL9:AL55" xr:uid="{AB99799D-FFFB-48E9-A4B5-118BF131188E}">
      <formula1>0</formula1>
      <formula2>5</formula2>
    </dataValidation>
    <dataValidation type="whole" allowBlank="1" showErrorMessage="1" errorTitle="Valor no Permitido" error="En esta celda únicamente se permiten valores entre 1 y 45." sqref="K9:U55" xr:uid="{AA695C81-B0D4-44B4-9009-6D7D8641DFCC}">
      <formula1>1</formula1>
      <formula2>45</formula2>
    </dataValidation>
    <dataValidation type="whole" allowBlank="1" showErrorMessage="1" errorTitle="Valor no Permitido" error="En esta celda únicamente se permiten valores entre 1 y 40." sqref="W9:AI55" xr:uid="{4361EB78-DFA9-4D71-8B8D-43A6692A8537}">
      <formula1>1</formula1>
      <formula2>40</formula2>
    </dataValidation>
    <dataValidation type="whole" allowBlank="1" showErrorMessage="1" errorTitle="Valor no Permitido" error="En esta celda únicamente se permiten valores entre 1 y 10." sqref="G9:I55" xr:uid="{A2E61D1E-6031-411A-942E-E5ADBCA73F36}">
      <formula1>1</formula1>
      <formula2>10</formula2>
    </dataValidation>
  </dataValidations>
  <hyperlinks>
    <hyperlink ref="AJ1" r:id="rId1" xr:uid="{734B9F69-EFFC-43DF-8781-016FEA761CEA}"/>
  </hyperlinks>
  <pageMargins left="0.31496062992125984" right="0.27559055118110237" top="0.19685039370078741" bottom="0" header="0.39370078740157483" footer="0.31496062992125984"/>
  <pageSetup scale="70" fitToHeight="0" orientation="landscape" horizontalDpi="4294967292" verticalDpi="200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2">
    <tabColor rgb="FF00B050"/>
  </sheetPr>
  <dimension ref="A1:J62"/>
  <sheetViews>
    <sheetView zoomScale="130" zoomScaleNormal="130" workbookViewId="0">
      <selection activeCell="A3" sqref="A3"/>
    </sheetView>
  </sheetViews>
  <sheetFormatPr baseColWidth="10" defaultRowHeight="13.8"/>
  <cols>
    <col min="1" max="1" width="3.69921875" style="41" customWidth="1"/>
    <col min="2" max="2" width="7.5" style="41" customWidth="1"/>
    <col min="3" max="3" width="8.69921875" style="41" customWidth="1"/>
    <col min="4" max="4" width="13.796875" style="41" customWidth="1"/>
    <col min="5" max="5" width="12.296875" style="41" customWidth="1"/>
    <col min="6" max="6" width="5.69921875" style="41" customWidth="1"/>
    <col min="7" max="8" width="5.69921875" customWidth="1"/>
    <col min="9" max="9" width="6" customWidth="1"/>
    <col min="10" max="10" width="13.3984375" customWidth="1"/>
  </cols>
  <sheetData>
    <row r="1" spans="1:10" ht="23.4">
      <c r="A1" s="185"/>
      <c r="B1" s="185"/>
      <c r="C1" s="361" t="s">
        <v>240</v>
      </c>
      <c r="D1" s="185"/>
      <c r="E1" s="185"/>
      <c r="F1" s="185"/>
      <c r="H1" s="185"/>
      <c r="I1" s="184" t="s">
        <v>114</v>
      </c>
    </row>
    <row r="2" spans="1:10" ht="13.8" customHeight="1">
      <c r="A2" s="360" t="s">
        <v>241</v>
      </c>
      <c r="B2" s="355"/>
      <c r="C2" s="355"/>
      <c r="D2" s="362" t="str">
        <f>Carátula!D14</f>
        <v>SIMON BOLIVAR</v>
      </c>
      <c r="E2" s="356"/>
      <c r="F2" s="564" t="s">
        <v>87</v>
      </c>
      <c r="G2" s="564" t="s">
        <v>88</v>
      </c>
      <c r="H2" s="564" t="s">
        <v>89</v>
      </c>
      <c r="I2" s="567" t="s">
        <v>73</v>
      </c>
      <c r="J2" s="563" t="s">
        <v>211</v>
      </c>
    </row>
    <row r="3" spans="1:10" ht="13.8" customHeight="1">
      <c r="A3" s="359" t="str">
        <f>Carátula!$P$18&amp;" "&amp;Carátula!$P$20&amp;" "&amp;Carátula!$S$20</f>
        <v>SECUNDARIA SEXTO "A"</v>
      </c>
      <c r="B3" s="357"/>
      <c r="C3" s="357"/>
      <c r="D3" s="357"/>
      <c r="E3" s="358"/>
      <c r="F3" s="565"/>
      <c r="G3" s="565"/>
      <c r="H3" s="565"/>
      <c r="I3" s="568"/>
      <c r="J3" s="563"/>
    </row>
    <row r="4" spans="1:10" ht="13.8" customHeight="1">
      <c r="A4" s="570" t="s">
        <v>76</v>
      </c>
      <c r="B4" s="571"/>
      <c r="C4" s="572" t="str">
        <f>Carátula!D26</f>
        <v>MATEMÁTICAS</v>
      </c>
      <c r="D4" s="573"/>
      <c r="E4" s="574"/>
      <c r="F4" s="565"/>
      <c r="G4" s="565"/>
      <c r="H4" s="565"/>
      <c r="I4" s="568"/>
      <c r="J4" s="563"/>
    </row>
    <row r="5" spans="1:10">
      <c r="A5" s="570" t="s">
        <v>105</v>
      </c>
      <c r="B5" s="571"/>
      <c r="C5" s="572" t="str">
        <f>Carátula!D23</f>
        <v>JOSE CUELLAR SANCHEZ</v>
      </c>
      <c r="D5" s="573"/>
      <c r="E5" s="574"/>
      <c r="F5" s="565"/>
      <c r="G5" s="565"/>
      <c r="H5" s="565"/>
      <c r="I5" s="568"/>
      <c r="J5" s="563"/>
    </row>
    <row r="6" spans="1:10" ht="15" customHeight="1">
      <c r="A6" s="570" t="s">
        <v>106</v>
      </c>
      <c r="B6" s="571"/>
      <c r="C6" s="42">
        <f>Carátula!F8</f>
        <v>2026</v>
      </c>
      <c r="D6" s="46"/>
      <c r="E6" s="43"/>
      <c r="F6" s="565"/>
      <c r="G6" s="565"/>
      <c r="H6" s="565"/>
      <c r="I6" s="568"/>
      <c r="J6" s="563"/>
    </row>
    <row r="7" spans="1:10">
      <c r="A7" s="35" t="s">
        <v>70</v>
      </c>
      <c r="B7" s="575" t="s">
        <v>8</v>
      </c>
      <c r="C7" s="576"/>
      <c r="D7" s="576"/>
      <c r="E7" s="577"/>
      <c r="F7" s="566"/>
      <c r="G7" s="566"/>
      <c r="H7" s="566"/>
      <c r="I7" s="569"/>
      <c r="J7" s="563"/>
    </row>
    <row r="8" spans="1:10">
      <c r="A8" s="44">
        <v>1</v>
      </c>
      <c r="B8" s="193" t="str">
        <f>FIL!C6&amp;" "&amp;FIL!D6&amp;" "&amp;FIL!E6</f>
        <v>CUELLAR SANCHEZ JOSE</v>
      </c>
      <c r="C8" s="194"/>
      <c r="D8" s="194"/>
      <c r="E8" s="194"/>
      <c r="F8" s="72">
        <f>'Primer Trimestre'!AM9</f>
        <v>65</v>
      </c>
      <c r="G8" s="72">
        <f>'Segundo Trimestre'!AM9</f>
        <v>100</v>
      </c>
      <c r="H8" s="72">
        <f>'Tercer Trimestre'!AM9</f>
        <v>50</v>
      </c>
      <c r="I8" s="50">
        <f>IF(ISERROR(AVERAGE(F8:H8)),"",ROUND(AVERAGE(F8:H8),0))</f>
        <v>72</v>
      </c>
      <c r="J8" s="363"/>
    </row>
    <row r="9" spans="1:10">
      <c r="A9" s="45">
        <v>2</v>
      </c>
      <c r="B9" s="193" t="str">
        <f>FIL!C7&amp;" "&amp;FIL!D7&amp;" "&amp;FIL!E7</f>
        <v>VALENCIA ROJAS NICOLAS</v>
      </c>
      <c r="C9" s="194"/>
      <c r="D9" s="194"/>
      <c r="E9" s="194"/>
      <c r="F9" s="72">
        <f>'Primer Trimestre'!AM10</f>
        <v>93</v>
      </c>
      <c r="G9" s="72">
        <f>'Segundo Trimestre'!AM10</f>
        <v>56</v>
      </c>
      <c r="H9" s="72">
        <f>'Tercer Trimestre'!AM10</f>
        <v>58</v>
      </c>
      <c r="I9" s="50">
        <f t="shared" ref="I9:I57" si="0">IF(ISERROR(AVERAGE(F9:H9)),"",ROUND(AVERAGE(F9:H9),0))</f>
        <v>69</v>
      </c>
      <c r="J9" s="363"/>
    </row>
    <row r="10" spans="1:10">
      <c r="A10" s="44">
        <v>3</v>
      </c>
      <c r="B10" s="193" t="str">
        <f>FIL!C8&amp;" "&amp;FIL!D8&amp;" "&amp;FIL!E8</f>
        <v xml:space="preserve">  </v>
      </c>
      <c r="C10" s="194"/>
      <c r="D10" s="194"/>
      <c r="E10" s="194"/>
      <c r="F10" s="72" t="str">
        <f>'Primer Trimestre'!AM11</f>
        <v/>
      </c>
      <c r="G10" s="72" t="str">
        <f>'Segundo Trimestre'!AM11</f>
        <v/>
      </c>
      <c r="H10" s="72" t="str">
        <f>'Tercer Trimestre'!AM11</f>
        <v/>
      </c>
      <c r="I10" s="50" t="str">
        <f t="shared" si="0"/>
        <v/>
      </c>
      <c r="J10" s="363"/>
    </row>
    <row r="11" spans="1:10">
      <c r="A11" s="45">
        <v>4</v>
      </c>
      <c r="B11" s="193" t="str">
        <f>FIL!C9&amp;" "&amp;FIL!D9&amp;" "&amp;FIL!E9</f>
        <v xml:space="preserve">  </v>
      </c>
      <c r="C11" s="194"/>
      <c r="D11" s="194"/>
      <c r="E11" s="194"/>
      <c r="F11" s="72" t="str">
        <f>'Primer Trimestre'!AM12</f>
        <v/>
      </c>
      <c r="G11" s="72" t="str">
        <f>'Segundo Trimestre'!AM12</f>
        <v/>
      </c>
      <c r="H11" s="72" t="str">
        <f>'Tercer Trimestre'!AM12</f>
        <v/>
      </c>
      <c r="I11" s="50" t="str">
        <f t="shared" si="0"/>
        <v/>
      </c>
      <c r="J11" s="363"/>
    </row>
    <row r="12" spans="1:10">
      <c r="A12" s="44">
        <v>5</v>
      </c>
      <c r="B12" s="193" t="str">
        <f>FIL!C10&amp;" "&amp;FIL!D10&amp;" "&amp;FIL!E10</f>
        <v xml:space="preserve">  </v>
      </c>
      <c r="C12" s="194"/>
      <c r="D12" s="194"/>
      <c r="E12" s="194"/>
      <c r="F12" s="72" t="str">
        <f>'Primer Trimestre'!AM13</f>
        <v/>
      </c>
      <c r="G12" s="72" t="str">
        <f>'Segundo Trimestre'!AM13</f>
        <v/>
      </c>
      <c r="H12" s="72" t="str">
        <f>'Tercer Trimestre'!AM13</f>
        <v/>
      </c>
      <c r="I12" s="50" t="str">
        <f t="shared" si="0"/>
        <v/>
      </c>
      <c r="J12" s="363"/>
    </row>
    <row r="13" spans="1:10">
      <c r="A13" s="45">
        <v>6</v>
      </c>
      <c r="B13" s="193" t="str">
        <f>FIL!C11&amp;" "&amp;FIL!D11&amp;" "&amp;FIL!E11</f>
        <v xml:space="preserve">  </v>
      </c>
      <c r="C13" s="194"/>
      <c r="D13" s="194"/>
      <c r="E13" s="194"/>
      <c r="F13" s="72" t="str">
        <f>'Primer Trimestre'!AM14</f>
        <v/>
      </c>
      <c r="G13" s="72" t="str">
        <f>'Segundo Trimestre'!AM14</f>
        <v/>
      </c>
      <c r="H13" s="72" t="str">
        <f>'Tercer Trimestre'!AM14</f>
        <v/>
      </c>
      <c r="I13" s="50" t="str">
        <f t="shared" si="0"/>
        <v/>
      </c>
      <c r="J13" s="363"/>
    </row>
    <row r="14" spans="1:10">
      <c r="A14" s="44">
        <v>7</v>
      </c>
      <c r="B14" s="193" t="str">
        <f>FIL!C12&amp;" "&amp;FIL!D12&amp;" "&amp;FIL!E12</f>
        <v xml:space="preserve">  </v>
      </c>
      <c r="C14" s="194"/>
      <c r="D14" s="194"/>
      <c r="E14" s="194"/>
      <c r="F14" s="72" t="str">
        <f>'Primer Trimestre'!AM15</f>
        <v/>
      </c>
      <c r="G14" s="72" t="str">
        <f>'Segundo Trimestre'!AM15</f>
        <v/>
      </c>
      <c r="H14" s="72" t="str">
        <f>'Tercer Trimestre'!AM15</f>
        <v/>
      </c>
      <c r="I14" s="50" t="str">
        <f t="shared" si="0"/>
        <v/>
      </c>
      <c r="J14" s="363"/>
    </row>
    <row r="15" spans="1:10">
      <c r="A15" s="45">
        <v>8</v>
      </c>
      <c r="B15" s="193" t="str">
        <f>FIL!C13&amp;" "&amp;FIL!D13&amp;" "&amp;FIL!E13</f>
        <v xml:space="preserve">  </v>
      </c>
      <c r="C15" s="194"/>
      <c r="D15" s="194"/>
      <c r="E15" s="194"/>
      <c r="F15" s="72" t="str">
        <f>'Primer Trimestre'!AM16</f>
        <v/>
      </c>
      <c r="G15" s="72" t="str">
        <f>'Segundo Trimestre'!AM16</f>
        <v/>
      </c>
      <c r="H15" s="72" t="str">
        <f>'Tercer Trimestre'!AM16</f>
        <v/>
      </c>
      <c r="I15" s="50" t="str">
        <f t="shared" si="0"/>
        <v/>
      </c>
      <c r="J15" s="363"/>
    </row>
    <row r="16" spans="1:10">
      <c r="A16" s="44">
        <v>9</v>
      </c>
      <c r="B16" s="193" t="str">
        <f>FIL!C14&amp;" "&amp;FIL!D14&amp;" "&amp;FIL!E14</f>
        <v xml:space="preserve">  </v>
      </c>
      <c r="C16" s="194"/>
      <c r="D16" s="194"/>
      <c r="E16" s="194"/>
      <c r="F16" s="72" t="str">
        <f>'Primer Trimestre'!AM17</f>
        <v/>
      </c>
      <c r="G16" s="72" t="str">
        <f>'Segundo Trimestre'!AM17</f>
        <v/>
      </c>
      <c r="H16" s="72" t="str">
        <f>'Tercer Trimestre'!AM17</f>
        <v/>
      </c>
      <c r="I16" s="50" t="str">
        <f t="shared" si="0"/>
        <v/>
      </c>
      <c r="J16" s="363"/>
    </row>
    <row r="17" spans="1:10">
      <c r="A17" s="45">
        <v>10</v>
      </c>
      <c r="B17" s="193" t="str">
        <f>FIL!C15&amp;" "&amp;FIL!D15&amp;" "&amp;FIL!E15</f>
        <v xml:space="preserve">  </v>
      </c>
      <c r="C17" s="194"/>
      <c r="D17" s="194"/>
      <c r="E17" s="194"/>
      <c r="F17" s="72" t="str">
        <f>'Primer Trimestre'!AM18</f>
        <v/>
      </c>
      <c r="G17" s="72" t="str">
        <f>'Segundo Trimestre'!AM18</f>
        <v/>
      </c>
      <c r="H17" s="72" t="str">
        <f>'Tercer Trimestre'!AM18</f>
        <v/>
      </c>
      <c r="I17" s="50" t="str">
        <f t="shared" si="0"/>
        <v/>
      </c>
      <c r="J17" s="363"/>
    </row>
    <row r="18" spans="1:10">
      <c r="A18" s="44">
        <v>11</v>
      </c>
      <c r="B18" s="193" t="str">
        <f>FIL!C16&amp;" "&amp;FIL!D16&amp;" "&amp;FIL!E16</f>
        <v xml:space="preserve">  </v>
      </c>
      <c r="C18" s="194"/>
      <c r="D18" s="194"/>
      <c r="E18" s="194"/>
      <c r="F18" s="72" t="str">
        <f>'Primer Trimestre'!AM19</f>
        <v/>
      </c>
      <c r="G18" s="72" t="str">
        <f>'Segundo Trimestre'!AM19</f>
        <v/>
      </c>
      <c r="H18" s="72" t="str">
        <f>'Tercer Trimestre'!AM19</f>
        <v/>
      </c>
      <c r="I18" s="50" t="str">
        <f t="shared" si="0"/>
        <v/>
      </c>
      <c r="J18" s="363"/>
    </row>
    <row r="19" spans="1:10">
      <c r="A19" s="45">
        <v>12</v>
      </c>
      <c r="B19" s="193" t="str">
        <f>FIL!C17&amp;" "&amp;FIL!D17&amp;" "&amp;FIL!E17</f>
        <v xml:space="preserve">  </v>
      </c>
      <c r="C19" s="194"/>
      <c r="D19" s="194"/>
      <c r="E19" s="194"/>
      <c r="F19" s="72" t="str">
        <f>'Primer Trimestre'!AM20</f>
        <v/>
      </c>
      <c r="G19" s="72" t="str">
        <f>'Segundo Trimestre'!AM20</f>
        <v/>
      </c>
      <c r="H19" s="72" t="str">
        <f>'Tercer Trimestre'!AM20</f>
        <v/>
      </c>
      <c r="I19" s="50" t="str">
        <f t="shared" si="0"/>
        <v/>
      </c>
      <c r="J19" s="363"/>
    </row>
    <row r="20" spans="1:10">
      <c r="A20" s="44">
        <v>13</v>
      </c>
      <c r="B20" s="193" t="str">
        <f>FIL!C18&amp;" "&amp;FIL!D18&amp;" "&amp;FIL!E18</f>
        <v xml:space="preserve">  </v>
      </c>
      <c r="C20" s="194"/>
      <c r="D20" s="194"/>
      <c r="E20" s="194"/>
      <c r="F20" s="72" t="str">
        <f>'Primer Trimestre'!AM21</f>
        <v/>
      </c>
      <c r="G20" s="72" t="str">
        <f>'Segundo Trimestre'!AM21</f>
        <v/>
      </c>
      <c r="H20" s="72" t="str">
        <f>'Tercer Trimestre'!AM21</f>
        <v/>
      </c>
      <c r="I20" s="50" t="str">
        <f t="shared" si="0"/>
        <v/>
      </c>
      <c r="J20" s="363"/>
    </row>
    <row r="21" spans="1:10">
      <c r="A21" s="45">
        <v>14</v>
      </c>
      <c r="B21" s="193" t="str">
        <f>FIL!C19&amp;" "&amp;FIL!D19&amp;" "&amp;FIL!E19</f>
        <v xml:space="preserve">  </v>
      </c>
      <c r="C21" s="194"/>
      <c r="D21" s="194"/>
      <c r="E21" s="194"/>
      <c r="F21" s="72" t="str">
        <f>'Primer Trimestre'!AM22</f>
        <v/>
      </c>
      <c r="G21" s="72" t="str">
        <f>'Segundo Trimestre'!AM22</f>
        <v/>
      </c>
      <c r="H21" s="72" t="str">
        <f>'Tercer Trimestre'!AM22</f>
        <v/>
      </c>
      <c r="I21" s="50" t="str">
        <f t="shared" si="0"/>
        <v/>
      </c>
      <c r="J21" s="363"/>
    </row>
    <row r="22" spans="1:10">
      <c r="A22" s="44">
        <v>15</v>
      </c>
      <c r="B22" s="193" t="str">
        <f>FIL!C20&amp;" "&amp;FIL!D20&amp;" "&amp;FIL!E20</f>
        <v xml:space="preserve">  </v>
      </c>
      <c r="C22" s="194"/>
      <c r="D22" s="194"/>
      <c r="E22" s="194"/>
      <c r="F22" s="72" t="str">
        <f>'Primer Trimestre'!AM23</f>
        <v/>
      </c>
      <c r="G22" s="72" t="str">
        <f>'Segundo Trimestre'!AM23</f>
        <v/>
      </c>
      <c r="H22" s="72" t="str">
        <f>'Tercer Trimestre'!AM23</f>
        <v/>
      </c>
      <c r="I22" s="50" t="str">
        <f t="shared" si="0"/>
        <v/>
      </c>
      <c r="J22" s="363"/>
    </row>
    <row r="23" spans="1:10">
      <c r="A23" s="45">
        <v>16</v>
      </c>
      <c r="B23" s="193" t="str">
        <f>FIL!C21&amp;" "&amp;FIL!D21&amp;" "&amp;FIL!E21</f>
        <v xml:space="preserve">  </v>
      </c>
      <c r="C23" s="194"/>
      <c r="D23" s="194"/>
      <c r="E23" s="194"/>
      <c r="F23" s="72" t="str">
        <f>'Primer Trimestre'!AM24</f>
        <v/>
      </c>
      <c r="G23" s="72" t="str">
        <f>'Segundo Trimestre'!AM24</f>
        <v/>
      </c>
      <c r="H23" s="72" t="str">
        <f>'Tercer Trimestre'!AM24</f>
        <v/>
      </c>
      <c r="I23" s="50" t="str">
        <f t="shared" si="0"/>
        <v/>
      </c>
      <c r="J23" s="363"/>
    </row>
    <row r="24" spans="1:10">
      <c r="A24" s="44">
        <v>17</v>
      </c>
      <c r="B24" s="193" t="str">
        <f>FIL!C22&amp;" "&amp;FIL!D22&amp;" "&amp;FIL!E22</f>
        <v xml:space="preserve">  </v>
      </c>
      <c r="C24" s="194"/>
      <c r="D24" s="194"/>
      <c r="E24" s="194"/>
      <c r="F24" s="72" t="str">
        <f>'Primer Trimestre'!AM25</f>
        <v/>
      </c>
      <c r="G24" s="72" t="str">
        <f>'Segundo Trimestre'!AM25</f>
        <v/>
      </c>
      <c r="H24" s="72" t="str">
        <f>'Tercer Trimestre'!AM25</f>
        <v/>
      </c>
      <c r="I24" s="50" t="str">
        <f t="shared" si="0"/>
        <v/>
      </c>
      <c r="J24" s="363"/>
    </row>
    <row r="25" spans="1:10">
      <c r="A25" s="45">
        <v>18</v>
      </c>
      <c r="B25" s="193" t="str">
        <f>FIL!C23&amp;" "&amp;FIL!D23&amp;" "&amp;FIL!E23</f>
        <v xml:space="preserve">  </v>
      </c>
      <c r="C25" s="194"/>
      <c r="D25" s="194"/>
      <c r="E25" s="194"/>
      <c r="F25" s="72" t="str">
        <f>'Primer Trimestre'!AM26</f>
        <v/>
      </c>
      <c r="G25" s="72" t="str">
        <f>'Segundo Trimestre'!AM26</f>
        <v/>
      </c>
      <c r="H25" s="72" t="str">
        <f>'Tercer Trimestre'!AM26</f>
        <v/>
      </c>
      <c r="I25" s="50" t="str">
        <f t="shared" si="0"/>
        <v/>
      </c>
      <c r="J25" s="363"/>
    </row>
    <row r="26" spans="1:10">
      <c r="A26" s="44">
        <v>19</v>
      </c>
      <c r="B26" s="193" t="str">
        <f>FIL!C24&amp;" "&amp;FIL!D24&amp;" "&amp;FIL!E24</f>
        <v xml:space="preserve">  </v>
      </c>
      <c r="C26" s="194"/>
      <c r="D26" s="194"/>
      <c r="E26" s="194"/>
      <c r="F26" s="72" t="str">
        <f>'Primer Trimestre'!AM27</f>
        <v/>
      </c>
      <c r="G26" s="72" t="str">
        <f>'Segundo Trimestre'!AM27</f>
        <v/>
      </c>
      <c r="H26" s="72" t="str">
        <f>'Tercer Trimestre'!AM27</f>
        <v/>
      </c>
      <c r="I26" s="50" t="str">
        <f t="shared" si="0"/>
        <v/>
      </c>
      <c r="J26" s="363"/>
    </row>
    <row r="27" spans="1:10">
      <c r="A27" s="45">
        <v>20</v>
      </c>
      <c r="B27" s="193" t="str">
        <f>FIL!C25&amp;" "&amp;FIL!D25&amp;" "&amp;FIL!E25</f>
        <v xml:space="preserve">  </v>
      </c>
      <c r="C27" s="194"/>
      <c r="D27" s="194"/>
      <c r="E27" s="194"/>
      <c r="F27" s="72" t="str">
        <f>'Primer Trimestre'!AM28</f>
        <v/>
      </c>
      <c r="G27" s="72" t="str">
        <f>'Segundo Trimestre'!AM28</f>
        <v/>
      </c>
      <c r="H27" s="72" t="str">
        <f>'Tercer Trimestre'!AM28</f>
        <v/>
      </c>
      <c r="I27" s="50" t="str">
        <f t="shared" si="0"/>
        <v/>
      </c>
      <c r="J27" s="363"/>
    </row>
    <row r="28" spans="1:10">
      <c r="A28" s="44">
        <v>21</v>
      </c>
      <c r="B28" s="193" t="str">
        <f>FIL!C26&amp;" "&amp;FIL!D26&amp;" "&amp;FIL!E26</f>
        <v xml:space="preserve">  </v>
      </c>
      <c r="C28" s="194"/>
      <c r="D28" s="194"/>
      <c r="E28" s="194"/>
      <c r="F28" s="72" t="str">
        <f>'Primer Trimestre'!AM29</f>
        <v/>
      </c>
      <c r="G28" s="72" t="str">
        <f>'Segundo Trimestre'!AM29</f>
        <v/>
      </c>
      <c r="H28" s="72" t="str">
        <f>'Tercer Trimestre'!AM29</f>
        <v/>
      </c>
      <c r="I28" s="50" t="str">
        <f t="shared" si="0"/>
        <v/>
      </c>
      <c r="J28" s="363"/>
    </row>
    <row r="29" spans="1:10">
      <c r="A29" s="45">
        <v>22</v>
      </c>
      <c r="B29" s="193" t="str">
        <f>FIL!C27&amp;" "&amp;FIL!D27&amp;" "&amp;FIL!E27</f>
        <v xml:space="preserve">  </v>
      </c>
      <c r="C29" s="194"/>
      <c r="D29" s="194"/>
      <c r="E29" s="194"/>
      <c r="F29" s="72" t="str">
        <f>'Primer Trimestre'!AM30</f>
        <v/>
      </c>
      <c r="G29" s="72" t="str">
        <f>'Segundo Trimestre'!AM30</f>
        <v/>
      </c>
      <c r="H29" s="72" t="str">
        <f>'Tercer Trimestre'!AM30</f>
        <v/>
      </c>
      <c r="I29" s="50" t="str">
        <f t="shared" si="0"/>
        <v/>
      </c>
      <c r="J29" s="363"/>
    </row>
    <row r="30" spans="1:10">
      <c r="A30" s="44">
        <v>23</v>
      </c>
      <c r="B30" s="193" t="str">
        <f>FIL!C28&amp;" "&amp;FIL!D28&amp;" "&amp;FIL!E28</f>
        <v xml:space="preserve">  </v>
      </c>
      <c r="C30" s="194"/>
      <c r="D30" s="194"/>
      <c r="E30" s="194"/>
      <c r="F30" s="72" t="str">
        <f>'Primer Trimestre'!AM31</f>
        <v/>
      </c>
      <c r="G30" s="72" t="str">
        <f>'Segundo Trimestre'!AM31</f>
        <v/>
      </c>
      <c r="H30" s="72" t="str">
        <f>'Tercer Trimestre'!AM31</f>
        <v/>
      </c>
      <c r="I30" s="50" t="str">
        <f t="shared" si="0"/>
        <v/>
      </c>
      <c r="J30" s="363"/>
    </row>
    <row r="31" spans="1:10">
      <c r="A31" s="45">
        <v>24</v>
      </c>
      <c r="B31" s="193" t="str">
        <f>FIL!C29&amp;" "&amp;FIL!D29&amp;" "&amp;FIL!E29</f>
        <v xml:space="preserve">  </v>
      </c>
      <c r="C31" s="194"/>
      <c r="D31" s="194"/>
      <c r="E31" s="194"/>
      <c r="F31" s="72" t="str">
        <f>'Primer Trimestre'!AM32</f>
        <v/>
      </c>
      <c r="G31" s="72" t="str">
        <f>'Segundo Trimestre'!AM32</f>
        <v/>
      </c>
      <c r="H31" s="72" t="str">
        <f>'Tercer Trimestre'!AM32</f>
        <v/>
      </c>
      <c r="I31" s="50" t="str">
        <f t="shared" si="0"/>
        <v/>
      </c>
      <c r="J31" s="363"/>
    </row>
    <row r="32" spans="1:10">
      <c r="A32" s="44">
        <v>25</v>
      </c>
      <c r="B32" s="193" t="str">
        <f>FIL!C30&amp;" "&amp;FIL!D30&amp;" "&amp;FIL!E30</f>
        <v xml:space="preserve">  </v>
      </c>
      <c r="C32" s="194"/>
      <c r="D32" s="194"/>
      <c r="E32" s="194"/>
      <c r="F32" s="72" t="str">
        <f>'Primer Trimestre'!AM33</f>
        <v/>
      </c>
      <c r="G32" s="72" t="str">
        <f>'Segundo Trimestre'!AM33</f>
        <v/>
      </c>
      <c r="H32" s="72" t="str">
        <f>'Tercer Trimestre'!AM33</f>
        <v/>
      </c>
      <c r="I32" s="50" t="str">
        <f t="shared" si="0"/>
        <v/>
      </c>
      <c r="J32" s="363"/>
    </row>
    <row r="33" spans="1:10">
      <c r="A33" s="45">
        <v>26</v>
      </c>
      <c r="B33" s="193" t="str">
        <f>FIL!C31&amp;" "&amp;FIL!D31&amp;" "&amp;FIL!E31</f>
        <v xml:space="preserve">  </v>
      </c>
      <c r="C33" s="194"/>
      <c r="D33" s="194"/>
      <c r="E33" s="194"/>
      <c r="F33" s="72" t="str">
        <f>'Primer Trimestre'!AM34</f>
        <v/>
      </c>
      <c r="G33" s="72" t="str">
        <f>'Segundo Trimestre'!AM34</f>
        <v/>
      </c>
      <c r="H33" s="72" t="str">
        <f>'Tercer Trimestre'!AM34</f>
        <v/>
      </c>
      <c r="I33" s="50" t="str">
        <f t="shared" si="0"/>
        <v/>
      </c>
      <c r="J33" s="363"/>
    </row>
    <row r="34" spans="1:10">
      <c r="A34" s="44">
        <v>27</v>
      </c>
      <c r="B34" s="193" t="str">
        <f>FIL!C32&amp;" "&amp;FIL!D32&amp;" "&amp;FIL!E32</f>
        <v xml:space="preserve">  </v>
      </c>
      <c r="C34" s="194"/>
      <c r="D34" s="194"/>
      <c r="E34" s="194"/>
      <c r="F34" s="72" t="str">
        <f>'Primer Trimestre'!AM35</f>
        <v/>
      </c>
      <c r="G34" s="72" t="str">
        <f>'Segundo Trimestre'!AM35</f>
        <v/>
      </c>
      <c r="H34" s="72" t="str">
        <f>'Tercer Trimestre'!AM35</f>
        <v/>
      </c>
      <c r="I34" s="50" t="str">
        <f t="shared" si="0"/>
        <v/>
      </c>
      <c r="J34" s="363"/>
    </row>
    <row r="35" spans="1:10">
      <c r="A35" s="45">
        <v>28</v>
      </c>
      <c r="B35" s="193" t="str">
        <f>FIL!C33&amp;" "&amp;FIL!D33&amp;" "&amp;FIL!E33</f>
        <v xml:space="preserve">  </v>
      </c>
      <c r="C35" s="194"/>
      <c r="D35" s="194"/>
      <c r="E35" s="194"/>
      <c r="F35" s="72" t="str">
        <f>'Primer Trimestre'!AM36</f>
        <v/>
      </c>
      <c r="G35" s="72" t="str">
        <f>'Segundo Trimestre'!AM36</f>
        <v/>
      </c>
      <c r="H35" s="72" t="str">
        <f>'Tercer Trimestre'!AM36</f>
        <v/>
      </c>
      <c r="I35" s="50" t="str">
        <f t="shared" si="0"/>
        <v/>
      </c>
      <c r="J35" s="363"/>
    </row>
    <row r="36" spans="1:10">
      <c r="A36" s="44">
        <v>29</v>
      </c>
      <c r="B36" s="193" t="str">
        <f>FIL!C34&amp;" "&amp;FIL!D34&amp;" "&amp;FIL!E34</f>
        <v xml:space="preserve">  </v>
      </c>
      <c r="C36" s="194"/>
      <c r="D36" s="194"/>
      <c r="E36" s="194"/>
      <c r="F36" s="72" t="str">
        <f>'Primer Trimestre'!AM37</f>
        <v/>
      </c>
      <c r="G36" s="72" t="str">
        <f>'Segundo Trimestre'!AM37</f>
        <v/>
      </c>
      <c r="H36" s="72" t="str">
        <f>'Tercer Trimestre'!AM37</f>
        <v/>
      </c>
      <c r="I36" s="50" t="str">
        <f t="shared" si="0"/>
        <v/>
      </c>
      <c r="J36" s="363"/>
    </row>
    <row r="37" spans="1:10">
      <c r="A37" s="45">
        <v>30</v>
      </c>
      <c r="B37" s="193" t="str">
        <f>FIL!C35&amp;" "&amp;FIL!D35&amp;" "&amp;FIL!E35</f>
        <v xml:space="preserve">  </v>
      </c>
      <c r="C37" s="194"/>
      <c r="D37" s="194"/>
      <c r="E37" s="194"/>
      <c r="F37" s="72" t="str">
        <f>'Primer Trimestre'!AM38</f>
        <v/>
      </c>
      <c r="G37" s="72" t="str">
        <f>'Segundo Trimestre'!AM38</f>
        <v/>
      </c>
      <c r="H37" s="72" t="str">
        <f>'Tercer Trimestre'!AM38</f>
        <v/>
      </c>
      <c r="I37" s="50" t="str">
        <f t="shared" si="0"/>
        <v/>
      </c>
      <c r="J37" s="363"/>
    </row>
    <row r="38" spans="1:10">
      <c r="A38" s="44">
        <v>31</v>
      </c>
      <c r="B38" s="193" t="str">
        <f>FIL!C36&amp;" "&amp;FIL!D36&amp;" "&amp;FIL!E36</f>
        <v xml:space="preserve">  </v>
      </c>
      <c r="C38" s="194"/>
      <c r="D38" s="194"/>
      <c r="E38" s="194"/>
      <c r="F38" s="72" t="str">
        <f>'Primer Trimestre'!AM39</f>
        <v/>
      </c>
      <c r="G38" s="72" t="str">
        <f>'Segundo Trimestre'!AM39</f>
        <v/>
      </c>
      <c r="H38" s="72" t="str">
        <f>'Tercer Trimestre'!AM39</f>
        <v/>
      </c>
      <c r="I38" s="50" t="str">
        <f t="shared" si="0"/>
        <v/>
      </c>
      <c r="J38" s="363"/>
    </row>
    <row r="39" spans="1:10">
      <c r="A39" s="45">
        <v>32</v>
      </c>
      <c r="B39" s="193" t="str">
        <f>FIL!C37&amp;" "&amp;FIL!D37&amp;" "&amp;FIL!E37</f>
        <v xml:space="preserve">  </v>
      </c>
      <c r="C39" s="194"/>
      <c r="D39" s="194"/>
      <c r="E39" s="194"/>
      <c r="F39" s="72" t="str">
        <f>'Primer Trimestre'!AM40</f>
        <v/>
      </c>
      <c r="G39" s="72" t="str">
        <f>'Segundo Trimestre'!AM40</f>
        <v/>
      </c>
      <c r="H39" s="72" t="str">
        <f>'Tercer Trimestre'!AM40</f>
        <v/>
      </c>
      <c r="I39" s="50" t="str">
        <f t="shared" si="0"/>
        <v/>
      </c>
      <c r="J39" s="363"/>
    </row>
    <row r="40" spans="1:10">
      <c r="A40" s="44">
        <v>33</v>
      </c>
      <c r="B40" s="193" t="str">
        <f>FIL!C38&amp;" "&amp;FIL!D38&amp;" "&amp;FIL!E38</f>
        <v xml:space="preserve">  </v>
      </c>
      <c r="C40" s="194"/>
      <c r="D40" s="194"/>
      <c r="E40" s="194"/>
      <c r="F40" s="72" t="str">
        <f>'Primer Trimestre'!AM41</f>
        <v/>
      </c>
      <c r="G40" s="72" t="str">
        <f>'Segundo Trimestre'!AM41</f>
        <v/>
      </c>
      <c r="H40" s="72" t="str">
        <f>'Tercer Trimestre'!AM41</f>
        <v/>
      </c>
      <c r="I40" s="50" t="str">
        <f t="shared" si="0"/>
        <v/>
      </c>
      <c r="J40" s="363"/>
    </row>
    <row r="41" spans="1:10">
      <c r="A41" s="45">
        <v>34</v>
      </c>
      <c r="B41" s="193" t="str">
        <f>FIL!C39&amp;" "&amp;FIL!D39&amp;" "&amp;FIL!E39</f>
        <v xml:space="preserve">  </v>
      </c>
      <c r="C41" s="194"/>
      <c r="D41" s="194"/>
      <c r="E41" s="194"/>
      <c r="F41" s="72" t="str">
        <f>'Primer Trimestre'!AM42</f>
        <v/>
      </c>
      <c r="G41" s="72" t="str">
        <f>'Segundo Trimestre'!AM42</f>
        <v/>
      </c>
      <c r="H41" s="72" t="str">
        <f>'Tercer Trimestre'!AM42</f>
        <v/>
      </c>
      <c r="I41" s="50" t="str">
        <f t="shared" si="0"/>
        <v/>
      </c>
      <c r="J41" s="363"/>
    </row>
    <row r="42" spans="1:10">
      <c r="A42" s="44">
        <v>35</v>
      </c>
      <c r="B42" s="193" t="str">
        <f>FIL!C40&amp;" "&amp;FIL!D40&amp;" "&amp;FIL!E40</f>
        <v xml:space="preserve">  </v>
      </c>
      <c r="C42" s="194"/>
      <c r="D42" s="194"/>
      <c r="E42" s="194"/>
      <c r="F42" s="72" t="str">
        <f>'Primer Trimestre'!AM43</f>
        <v/>
      </c>
      <c r="G42" s="72" t="str">
        <f>'Segundo Trimestre'!AM43</f>
        <v/>
      </c>
      <c r="H42" s="72" t="str">
        <f>'Tercer Trimestre'!AM43</f>
        <v/>
      </c>
      <c r="I42" s="50" t="str">
        <f t="shared" si="0"/>
        <v/>
      </c>
      <c r="J42" s="363"/>
    </row>
    <row r="43" spans="1:10">
      <c r="A43" s="45">
        <v>36</v>
      </c>
      <c r="B43" s="193" t="str">
        <f>FIL!C41&amp;" "&amp;FIL!D41&amp;" "&amp;FIL!E41</f>
        <v xml:space="preserve">  </v>
      </c>
      <c r="C43" s="194"/>
      <c r="D43" s="194"/>
      <c r="E43" s="194"/>
      <c r="F43" s="72" t="str">
        <f>'Primer Trimestre'!AM44</f>
        <v/>
      </c>
      <c r="G43" s="72" t="str">
        <f>'Segundo Trimestre'!AM44</f>
        <v/>
      </c>
      <c r="H43" s="72" t="str">
        <f>'Tercer Trimestre'!AM44</f>
        <v/>
      </c>
      <c r="I43" s="50" t="str">
        <f t="shared" si="0"/>
        <v/>
      </c>
      <c r="J43" s="363"/>
    </row>
    <row r="44" spans="1:10">
      <c r="A44" s="44">
        <v>37</v>
      </c>
      <c r="B44" s="193" t="str">
        <f>FIL!C42&amp;" "&amp;FIL!D42&amp;" "&amp;FIL!E42</f>
        <v xml:space="preserve">  </v>
      </c>
      <c r="C44" s="194"/>
      <c r="D44" s="194"/>
      <c r="E44" s="194"/>
      <c r="F44" s="72" t="str">
        <f>'Primer Trimestre'!AM45</f>
        <v/>
      </c>
      <c r="G44" s="72" t="str">
        <f>'Segundo Trimestre'!AM45</f>
        <v/>
      </c>
      <c r="H44" s="72" t="str">
        <f>'Tercer Trimestre'!AM45</f>
        <v/>
      </c>
      <c r="I44" s="50" t="str">
        <f t="shared" si="0"/>
        <v/>
      </c>
      <c r="J44" s="363"/>
    </row>
    <row r="45" spans="1:10">
      <c r="A45" s="45">
        <v>38</v>
      </c>
      <c r="B45" s="193" t="str">
        <f>FIL!C43&amp;" "&amp;FIL!D43&amp;" "&amp;FIL!E43</f>
        <v xml:space="preserve">  </v>
      </c>
      <c r="C45" s="194"/>
      <c r="D45" s="194"/>
      <c r="E45" s="194"/>
      <c r="F45" s="72" t="str">
        <f>'Primer Trimestre'!AM46</f>
        <v/>
      </c>
      <c r="G45" s="72" t="str">
        <f>'Segundo Trimestre'!AM46</f>
        <v/>
      </c>
      <c r="H45" s="72" t="str">
        <f>'Tercer Trimestre'!AM46</f>
        <v/>
      </c>
      <c r="I45" s="50" t="str">
        <f t="shared" si="0"/>
        <v/>
      </c>
      <c r="J45" s="363"/>
    </row>
    <row r="46" spans="1:10">
      <c r="A46" s="44">
        <v>39</v>
      </c>
      <c r="B46" s="193" t="str">
        <f>FIL!C44&amp;" "&amp;FIL!D44&amp;" "&amp;FIL!E44</f>
        <v xml:space="preserve">  </v>
      </c>
      <c r="C46" s="194"/>
      <c r="D46" s="194"/>
      <c r="E46" s="194"/>
      <c r="F46" s="72" t="str">
        <f>'Primer Trimestre'!AM47</f>
        <v/>
      </c>
      <c r="G46" s="72" t="str">
        <f>'Segundo Trimestre'!AM47</f>
        <v/>
      </c>
      <c r="H46" s="72" t="str">
        <f>'Tercer Trimestre'!AM47</f>
        <v/>
      </c>
      <c r="I46" s="50" t="str">
        <f t="shared" si="0"/>
        <v/>
      </c>
      <c r="J46" s="363"/>
    </row>
    <row r="47" spans="1:10">
      <c r="A47" s="45">
        <v>40</v>
      </c>
      <c r="B47" s="193" t="str">
        <f>FIL!C45&amp;" "&amp;FIL!D45&amp;" "&amp;FIL!E45</f>
        <v xml:space="preserve">  </v>
      </c>
      <c r="C47" s="194"/>
      <c r="D47" s="194"/>
      <c r="E47" s="194"/>
      <c r="F47" s="72" t="str">
        <f>'Primer Trimestre'!AM48</f>
        <v/>
      </c>
      <c r="G47" s="72" t="str">
        <f>'Segundo Trimestre'!AM48</f>
        <v/>
      </c>
      <c r="H47" s="72" t="str">
        <f>'Tercer Trimestre'!AM48</f>
        <v/>
      </c>
      <c r="I47" s="50" t="str">
        <f t="shared" si="0"/>
        <v/>
      </c>
      <c r="J47" s="363"/>
    </row>
    <row r="48" spans="1:10">
      <c r="A48" s="45">
        <v>41</v>
      </c>
      <c r="B48" s="193" t="str">
        <f>FIL!C46&amp;" "&amp;FIL!D46&amp;" "&amp;FIL!E46</f>
        <v xml:space="preserve">  </v>
      </c>
      <c r="C48" s="194"/>
      <c r="D48" s="194"/>
      <c r="E48" s="194"/>
      <c r="F48" s="72" t="str">
        <f>'Primer Trimestre'!AM49</f>
        <v/>
      </c>
      <c r="G48" s="72" t="str">
        <f>'Segundo Trimestre'!AM49</f>
        <v/>
      </c>
      <c r="H48" s="72" t="str">
        <f>'Tercer Trimestre'!AM49</f>
        <v/>
      </c>
      <c r="I48" s="50" t="str">
        <f t="shared" si="0"/>
        <v/>
      </c>
      <c r="J48" s="363"/>
    </row>
    <row r="49" spans="1:10">
      <c r="A49" s="44">
        <v>42</v>
      </c>
      <c r="B49" s="193" t="str">
        <f>FIL!C47&amp;" "&amp;FIL!D47&amp;" "&amp;FIL!E47</f>
        <v xml:space="preserve">  </v>
      </c>
      <c r="C49" s="194"/>
      <c r="D49" s="194"/>
      <c r="E49" s="194"/>
      <c r="F49" s="72" t="str">
        <f>'Primer Trimestre'!AM50</f>
        <v/>
      </c>
      <c r="G49" s="72" t="str">
        <f>'Segundo Trimestre'!AM50</f>
        <v/>
      </c>
      <c r="H49" s="72" t="str">
        <f>'Tercer Trimestre'!AM50</f>
        <v/>
      </c>
      <c r="I49" s="50" t="str">
        <f t="shared" si="0"/>
        <v/>
      </c>
      <c r="J49" s="363"/>
    </row>
    <row r="50" spans="1:10">
      <c r="A50" s="45">
        <v>43</v>
      </c>
      <c r="B50" s="193" t="str">
        <f>FIL!C48&amp;" "&amp;FIL!D48&amp;" "&amp;FIL!E48</f>
        <v xml:space="preserve">  </v>
      </c>
      <c r="C50" s="194"/>
      <c r="D50" s="194"/>
      <c r="E50" s="194"/>
      <c r="F50" s="72" t="str">
        <f>'Primer Trimestre'!AM51</f>
        <v/>
      </c>
      <c r="G50" s="72" t="str">
        <f>'Segundo Trimestre'!AM51</f>
        <v/>
      </c>
      <c r="H50" s="72" t="str">
        <f>'Tercer Trimestre'!AM51</f>
        <v/>
      </c>
      <c r="I50" s="50" t="str">
        <f t="shared" si="0"/>
        <v/>
      </c>
      <c r="J50" s="363"/>
    </row>
    <row r="51" spans="1:10">
      <c r="A51" s="45">
        <v>44</v>
      </c>
      <c r="B51" s="193" t="str">
        <f>FIL!C49&amp;" "&amp;FIL!D49&amp;" "&amp;FIL!E49</f>
        <v xml:space="preserve">  </v>
      </c>
      <c r="C51" s="194"/>
      <c r="D51" s="194"/>
      <c r="E51" s="194"/>
      <c r="F51" s="72" t="str">
        <f>'Primer Trimestre'!AM52</f>
        <v/>
      </c>
      <c r="G51" s="72" t="str">
        <f>'Segundo Trimestre'!AM52</f>
        <v/>
      </c>
      <c r="H51" s="72" t="str">
        <f>'Tercer Trimestre'!AM52</f>
        <v/>
      </c>
      <c r="I51" s="50" t="str">
        <f t="shared" si="0"/>
        <v/>
      </c>
      <c r="J51" s="363"/>
    </row>
    <row r="52" spans="1:10">
      <c r="A52" s="44">
        <v>45</v>
      </c>
      <c r="B52" s="193" t="str">
        <f>FIL!C50&amp;" "&amp;FIL!D50&amp;" "&amp;FIL!E50</f>
        <v xml:space="preserve">  </v>
      </c>
      <c r="C52" s="194"/>
      <c r="D52" s="194"/>
      <c r="E52" s="194"/>
      <c r="F52" s="72" t="str">
        <f>'Primer Trimestre'!AM53</f>
        <v/>
      </c>
      <c r="G52" s="72" t="str">
        <f>'Segundo Trimestre'!AM53</f>
        <v/>
      </c>
      <c r="H52" s="72" t="str">
        <f>'Tercer Trimestre'!AM53</f>
        <v/>
      </c>
      <c r="I52" s="50" t="str">
        <f t="shared" si="0"/>
        <v/>
      </c>
      <c r="J52" s="363"/>
    </row>
    <row r="53" spans="1:10">
      <c r="A53" s="45">
        <v>46</v>
      </c>
      <c r="B53" s="193" t="str">
        <f>FIL!C51&amp;" "&amp;FIL!D51&amp;" "&amp;FIL!E51</f>
        <v xml:space="preserve">  </v>
      </c>
      <c r="C53" s="194"/>
      <c r="D53" s="194"/>
      <c r="E53" s="194"/>
      <c r="F53" s="72" t="str">
        <f>'Primer Trimestre'!AM54</f>
        <v/>
      </c>
      <c r="G53" s="72" t="str">
        <f>'Segundo Trimestre'!AM54</f>
        <v/>
      </c>
      <c r="H53" s="72" t="str">
        <f>'Tercer Trimestre'!AM54</f>
        <v/>
      </c>
      <c r="I53" s="50" t="str">
        <f t="shared" si="0"/>
        <v/>
      </c>
      <c r="J53" s="363"/>
    </row>
    <row r="54" spans="1:10">
      <c r="A54" s="45">
        <v>47</v>
      </c>
      <c r="B54" s="193" t="str">
        <f>FIL!C52&amp;" "&amp;FIL!D52&amp;" "&amp;FIL!E52</f>
        <v xml:space="preserve">  </v>
      </c>
      <c r="C54" s="194"/>
      <c r="D54" s="194"/>
      <c r="E54" s="194"/>
      <c r="F54" s="72" t="str">
        <f>'Primer Trimestre'!AM55</f>
        <v/>
      </c>
      <c r="G54" s="72" t="str">
        <f>'Segundo Trimestre'!AM55</f>
        <v/>
      </c>
      <c r="H54" s="72" t="str">
        <f>'Tercer Trimestre'!AM55</f>
        <v/>
      </c>
      <c r="I54" s="50" t="str">
        <f t="shared" si="0"/>
        <v/>
      </c>
      <c r="J54" s="363"/>
    </row>
    <row r="55" spans="1:10">
      <c r="A55" s="44">
        <v>48</v>
      </c>
      <c r="B55" s="193" t="str">
        <f>FIL!C53&amp;" "&amp;FIL!D53&amp;" "&amp;FIL!E53</f>
        <v xml:space="preserve">  </v>
      </c>
      <c r="C55" s="194"/>
      <c r="D55" s="194"/>
      <c r="E55" s="194"/>
      <c r="F55" s="72"/>
      <c r="G55" s="72"/>
      <c r="H55" s="72"/>
      <c r="I55" s="50" t="str">
        <f t="shared" si="0"/>
        <v/>
      </c>
      <c r="J55" s="363"/>
    </row>
    <row r="56" spans="1:10">
      <c r="A56" s="45">
        <v>49</v>
      </c>
      <c r="B56" s="193" t="str">
        <f>FIL!C54&amp;" "&amp;FIL!D54&amp;" "&amp;FIL!E54</f>
        <v xml:space="preserve">  </v>
      </c>
      <c r="C56" s="194"/>
      <c r="D56" s="194"/>
      <c r="E56" s="194"/>
      <c r="F56" s="72"/>
      <c r="G56" s="72"/>
      <c r="H56" s="72"/>
      <c r="I56" s="50" t="str">
        <f t="shared" si="0"/>
        <v/>
      </c>
      <c r="J56" s="363"/>
    </row>
    <row r="57" spans="1:10">
      <c r="A57" s="45">
        <v>50</v>
      </c>
      <c r="B57" s="193" t="str">
        <f>FIL!C55&amp;" "&amp;FIL!D55&amp;" "&amp;FIL!E55</f>
        <v xml:space="preserve">  </v>
      </c>
      <c r="C57" s="194"/>
      <c r="D57" s="194"/>
      <c r="E57" s="194"/>
      <c r="F57" s="72"/>
      <c r="G57" s="72"/>
      <c r="H57" s="72"/>
      <c r="I57" s="50" t="str">
        <f t="shared" si="0"/>
        <v/>
      </c>
      <c r="J57" s="363"/>
    </row>
    <row r="58" spans="1:10" ht="14.4">
      <c r="A58" s="36"/>
      <c r="B58" s="36"/>
      <c r="C58" s="36"/>
      <c r="D58" s="36"/>
      <c r="E58" s="37"/>
      <c r="F58" s="48"/>
    </row>
    <row r="59" spans="1:10" ht="15.6" customHeight="1">
      <c r="A59" s="38"/>
      <c r="B59" s="39"/>
      <c r="C59" s="39"/>
      <c r="D59" s="39"/>
      <c r="E59" s="47"/>
      <c r="F59" s="38"/>
      <c r="G59" s="166"/>
      <c r="H59" s="166"/>
      <c r="I59" s="166"/>
      <c r="J59" s="167"/>
    </row>
    <row r="60" spans="1:10" ht="15.6" customHeight="1">
      <c r="A60" s="40"/>
      <c r="B60" s="36"/>
      <c r="C60" s="36"/>
      <c r="D60" s="36"/>
      <c r="E60" s="37"/>
      <c r="F60" s="40"/>
      <c r="G60" s="170"/>
      <c r="H60" s="170"/>
      <c r="I60" s="170"/>
      <c r="J60" s="169"/>
    </row>
    <row r="61" spans="1:10">
      <c r="A61" s="536" t="s">
        <v>71</v>
      </c>
      <c r="B61" s="536"/>
      <c r="C61" s="536"/>
      <c r="D61" s="536"/>
      <c r="E61" s="536"/>
      <c r="F61" s="40"/>
      <c r="G61" s="170"/>
      <c r="H61" s="170"/>
      <c r="I61" s="170"/>
      <c r="J61" s="169"/>
    </row>
    <row r="62" spans="1:10">
      <c r="A62" s="538" t="s">
        <v>72</v>
      </c>
      <c r="B62" s="539"/>
      <c r="C62" s="539"/>
      <c r="D62" s="539"/>
      <c r="E62" s="539"/>
      <c r="F62" s="49"/>
      <c r="G62" s="180"/>
      <c r="H62" s="180"/>
      <c r="I62" s="180"/>
      <c r="J62" s="364"/>
    </row>
  </sheetData>
  <mergeCells count="13">
    <mergeCell ref="J2:J7"/>
    <mergeCell ref="A61:E61"/>
    <mergeCell ref="A62:E62"/>
    <mergeCell ref="H2:H7"/>
    <mergeCell ref="I2:I7"/>
    <mergeCell ref="A5:B5"/>
    <mergeCell ref="C5:E5"/>
    <mergeCell ref="A6:B6"/>
    <mergeCell ref="A4:B4"/>
    <mergeCell ref="C4:E4"/>
    <mergeCell ref="F2:F7"/>
    <mergeCell ref="B7:E7"/>
    <mergeCell ref="G2:G7"/>
  </mergeCells>
  <conditionalFormatting sqref="F8:I57">
    <cfRule type="cellIs" dxfId="6" priority="3" stopIfTrue="1" operator="equal">
      <formula>50</formula>
    </cfRule>
    <cfRule type="cellIs" dxfId="5" priority="4" stopIfTrue="1" operator="between">
      <formula>1</formula>
      <formula>49</formula>
    </cfRule>
  </conditionalFormatting>
  <hyperlinks>
    <hyperlink ref="I1" r:id="rId1" xr:uid="{60CCE028-92E1-4221-A7D6-EEAF15F4B818}"/>
  </hyperlinks>
  <printOptions horizontalCentered="1"/>
  <pageMargins left="0.70866141732283472" right="0.70866141732283472" top="0.74803149606299213" bottom="0.74803149606299213" header="0.31496062992125984" footer="0.31496062992125984"/>
  <pageSetup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2ECC3-8FD6-4223-8C85-8AF4326E1A16}">
  <sheetPr>
    <tabColor rgb="FF7030A0"/>
  </sheetPr>
  <dimension ref="A1:F40"/>
  <sheetViews>
    <sheetView zoomScale="86" zoomScaleNormal="86" workbookViewId="0">
      <selection activeCell="B9" sqref="B9:E9"/>
    </sheetView>
  </sheetViews>
  <sheetFormatPr baseColWidth="10" defaultRowHeight="13.8"/>
  <cols>
    <col min="1" max="1" width="3.69921875" style="41" customWidth="1"/>
    <col min="2" max="2" width="9.69921875" style="41" customWidth="1"/>
    <col min="3" max="4" width="14.8984375" style="41" customWidth="1"/>
    <col min="5" max="5" width="18" style="41" customWidth="1"/>
    <col min="6" max="6" width="10.5" style="41" customWidth="1"/>
  </cols>
  <sheetData>
    <row r="1" spans="1:6" ht="23.4">
      <c r="A1" s="185"/>
      <c r="B1" s="185"/>
      <c r="C1" s="185" t="s">
        <v>132</v>
      </c>
      <c r="E1" s="185"/>
      <c r="F1" s="195" t="s">
        <v>125</v>
      </c>
    </row>
    <row r="2" spans="1:6" ht="18" customHeight="1">
      <c r="A2" s="584" t="s">
        <v>138</v>
      </c>
      <c r="B2" s="584"/>
      <c r="C2" s="584"/>
      <c r="D2" s="584"/>
      <c r="E2" s="584"/>
      <c r="F2" s="580" t="s">
        <v>137</v>
      </c>
    </row>
    <row r="3" spans="1:6" ht="18" customHeight="1">
      <c r="A3" s="583" t="s">
        <v>128</v>
      </c>
      <c r="B3" s="583"/>
      <c r="C3" s="585" t="str">
        <f>Carátula!$P$20&amp;" "&amp;Carátula!$S$20</f>
        <v>SEXTO "A"</v>
      </c>
      <c r="D3" s="586"/>
      <c r="E3" s="587"/>
      <c r="F3" s="581"/>
    </row>
    <row r="4" spans="1:6" ht="15" customHeight="1">
      <c r="A4" s="570" t="s">
        <v>76</v>
      </c>
      <c r="B4" s="571"/>
      <c r="C4" s="572" t="str">
        <f>Carátula!$D$26</f>
        <v>MATEMÁTICAS</v>
      </c>
      <c r="D4" s="573"/>
      <c r="E4" s="574"/>
      <c r="F4" s="581"/>
    </row>
    <row r="5" spans="1:6">
      <c r="A5" s="570" t="s">
        <v>105</v>
      </c>
      <c r="B5" s="571"/>
      <c r="C5" s="572" t="str">
        <f>Carátula!$D$23</f>
        <v>JOSE CUELLAR SANCHEZ</v>
      </c>
      <c r="D5" s="573"/>
      <c r="E5" s="574"/>
      <c r="F5" s="581"/>
    </row>
    <row r="6" spans="1:6" ht="15" customHeight="1">
      <c r="A6" s="570" t="s">
        <v>106</v>
      </c>
      <c r="B6" s="571"/>
      <c r="C6" s="42">
        <f>Carátula!$F$8</f>
        <v>2026</v>
      </c>
      <c r="D6" s="46"/>
      <c r="E6" s="43"/>
      <c r="F6" s="581"/>
    </row>
    <row r="7" spans="1:6" ht="15.6">
      <c r="A7" s="199" t="s">
        <v>70</v>
      </c>
      <c r="B7" s="588" t="s">
        <v>8</v>
      </c>
      <c r="C7" s="589"/>
      <c r="D7" s="589"/>
      <c r="E7" s="590"/>
      <c r="F7" s="582"/>
    </row>
    <row r="8" spans="1:6">
      <c r="A8" s="196">
        <v>1</v>
      </c>
      <c r="B8" s="578" t="str">
        <f>IF(F8="","",INDEX(Centralizador!$B$8:$B$57,MATCH(F8,Centralizador!$F$8:$F$57,0)))</f>
        <v>VALENCIA ROJAS NICOLAS</v>
      </c>
      <c r="C8" s="579"/>
      <c r="D8" s="579"/>
      <c r="E8" s="579"/>
      <c r="F8" s="197">
        <f>IFERROR(LARGE(Centralizador!$F$8:$F$57,A8),"")</f>
        <v>93</v>
      </c>
    </row>
    <row r="9" spans="1:6">
      <c r="A9" s="198">
        <v>2</v>
      </c>
      <c r="B9" s="578" t="str">
        <f>IF(F9="","",INDEX(Centralizador!$B$8:$B$57,MATCH(F9,Centralizador!$F$8:$F$57,0)))</f>
        <v>CUELLAR SANCHEZ JOSE</v>
      </c>
      <c r="C9" s="579"/>
      <c r="D9" s="579"/>
      <c r="E9" s="579"/>
      <c r="F9" s="197">
        <f>IFERROR(LARGE(Centralizador!$F$8:$F$57,A9),"")</f>
        <v>65</v>
      </c>
    </row>
    <row r="10" spans="1:6">
      <c r="A10" s="196">
        <v>3</v>
      </c>
      <c r="B10" s="578" t="str">
        <f>IF(F10="","",INDEX(Centralizador!$B$8:$B$57,MATCH(F10,Centralizador!$F$8:$F$57,0)))</f>
        <v/>
      </c>
      <c r="C10" s="579"/>
      <c r="D10" s="579"/>
      <c r="E10" s="579"/>
      <c r="F10" s="197" t="str">
        <f>IFERROR(LARGE(Centralizador!$F$8:$F$57,A10),"")</f>
        <v/>
      </c>
    </row>
    <row r="11" spans="1:6">
      <c r="A11" s="198">
        <v>4</v>
      </c>
      <c r="B11" s="578" t="str">
        <f>IF(F11="","",INDEX(Centralizador!$B$8:$B$57,MATCH(F11,Centralizador!$F$8:$F$57,0)))</f>
        <v/>
      </c>
      <c r="C11" s="579"/>
      <c r="D11" s="579"/>
      <c r="E11" s="579"/>
      <c r="F11" s="197" t="str">
        <f>IFERROR(LARGE(Centralizador!$F$8:$F$57,A11),"")</f>
        <v/>
      </c>
    </row>
    <row r="12" spans="1:6">
      <c r="A12" s="196">
        <v>5</v>
      </c>
      <c r="B12" s="578" t="str">
        <f>IF(F12="","",INDEX(Centralizador!$B$8:$B$57,MATCH(F12,Centralizador!$F$8:$F$57,0)))</f>
        <v/>
      </c>
      <c r="C12" s="579"/>
      <c r="D12" s="579"/>
      <c r="E12" s="579"/>
      <c r="F12" s="197" t="str">
        <f>IFERROR(LARGE(Centralizador!$F$8:$F$57,A12),"")</f>
        <v/>
      </c>
    </row>
    <row r="13" spans="1:6" ht="18" customHeight="1">
      <c r="A13" s="584" t="s">
        <v>139</v>
      </c>
      <c r="B13" s="584"/>
      <c r="C13" s="584"/>
      <c r="D13" s="584"/>
      <c r="E13" s="584"/>
      <c r="F13" s="591" t="s">
        <v>140</v>
      </c>
    </row>
    <row r="14" spans="1:6" ht="18" customHeight="1">
      <c r="A14" s="583" t="s">
        <v>128</v>
      </c>
      <c r="B14" s="583"/>
      <c r="C14" s="585" t="str">
        <f>Carátula!$P$20&amp;" "&amp;Carátula!$S$20</f>
        <v>SEXTO "A"</v>
      </c>
      <c r="D14" s="586"/>
      <c r="E14" s="587"/>
      <c r="F14" s="592"/>
    </row>
    <row r="15" spans="1:6" ht="15" customHeight="1">
      <c r="A15" s="570" t="s">
        <v>76</v>
      </c>
      <c r="B15" s="571"/>
      <c r="C15" s="572" t="str">
        <f>Carátula!$D$26</f>
        <v>MATEMÁTICAS</v>
      </c>
      <c r="D15" s="573"/>
      <c r="E15" s="574"/>
      <c r="F15" s="592"/>
    </row>
    <row r="16" spans="1:6">
      <c r="A16" s="570" t="s">
        <v>105</v>
      </c>
      <c r="B16" s="571"/>
      <c r="C16" s="572" t="str">
        <f>Carátula!$D$23</f>
        <v>JOSE CUELLAR SANCHEZ</v>
      </c>
      <c r="D16" s="573"/>
      <c r="E16" s="574"/>
      <c r="F16" s="592"/>
    </row>
    <row r="17" spans="1:6" ht="15" customHeight="1">
      <c r="A17" s="570" t="s">
        <v>106</v>
      </c>
      <c r="B17" s="571"/>
      <c r="C17" s="42">
        <f>Carátula!$F$8</f>
        <v>2026</v>
      </c>
      <c r="D17" s="46"/>
      <c r="E17" s="43"/>
      <c r="F17" s="592"/>
    </row>
    <row r="18" spans="1:6" ht="15.6">
      <c r="A18" s="199" t="s">
        <v>70</v>
      </c>
      <c r="B18" s="588" t="s">
        <v>8</v>
      </c>
      <c r="C18" s="589"/>
      <c r="D18" s="589"/>
      <c r="E18" s="590"/>
      <c r="F18" s="593"/>
    </row>
    <row r="19" spans="1:6">
      <c r="A19" s="196">
        <v>1</v>
      </c>
      <c r="B19" s="578" t="str">
        <f>IF(F19="","",INDEX(Centralizador!$B$8:$B$57,MATCH(F19,Centralizador!$G$8:$G$57,0)))</f>
        <v>CUELLAR SANCHEZ JOSE</v>
      </c>
      <c r="C19" s="579"/>
      <c r="D19" s="579"/>
      <c r="E19" s="579"/>
      <c r="F19" s="197">
        <f>IFERROR(LARGE(Centralizador!$G$8:$G$57,A19),"")</f>
        <v>100</v>
      </c>
    </row>
    <row r="20" spans="1:6">
      <c r="A20" s="198">
        <v>2</v>
      </c>
      <c r="B20" s="578" t="str">
        <f>IF(F20="","",INDEX(Centralizador!$B$8:$B$57,MATCH(F20,Centralizador!$G$8:$G$57,0)))</f>
        <v>VALENCIA ROJAS NICOLAS</v>
      </c>
      <c r="C20" s="579"/>
      <c r="D20" s="579"/>
      <c r="E20" s="579"/>
      <c r="F20" s="197">
        <f>IFERROR(LARGE(Centralizador!$G$8:$G$57,A20),"")</f>
        <v>56</v>
      </c>
    </row>
    <row r="21" spans="1:6">
      <c r="A21" s="196">
        <v>3</v>
      </c>
      <c r="B21" s="578" t="str">
        <f>IF(F21="","",INDEX(Centralizador!$B$8:$B$57,MATCH(F21,Centralizador!$G$8:$G$57,0)))</f>
        <v/>
      </c>
      <c r="C21" s="579"/>
      <c r="D21" s="579"/>
      <c r="E21" s="579"/>
      <c r="F21" s="197" t="str">
        <f>IFERROR(LARGE(Centralizador!$G$8:$G$57,A21),"")</f>
        <v/>
      </c>
    </row>
    <row r="22" spans="1:6">
      <c r="A22" s="198">
        <v>4</v>
      </c>
      <c r="B22" s="578" t="str">
        <f>IF(F22="","",INDEX(Centralizador!$B$8:$B$57,MATCH(F22,Centralizador!$G$8:$G$57,0)))</f>
        <v/>
      </c>
      <c r="C22" s="579"/>
      <c r="D22" s="579"/>
      <c r="E22" s="579"/>
      <c r="F22" s="197" t="str">
        <f>IFERROR(LARGE(Centralizador!$G$8:$G$57,A22),"")</f>
        <v/>
      </c>
    </row>
    <row r="23" spans="1:6">
      <c r="A23" s="196">
        <v>5</v>
      </c>
      <c r="B23" s="578" t="str">
        <f>IF(F23="","",INDEX(Centralizador!$B$8:$B$57,MATCH(F23,Centralizador!$G$8:$G$57,0)))</f>
        <v/>
      </c>
      <c r="C23" s="579"/>
      <c r="D23" s="579"/>
      <c r="E23" s="579"/>
      <c r="F23" s="197" t="str">
        <f>IFERROR(LARGE(Centralizador!$G$8:$G$57,A23),"")</f>
        <v/>
      </c>
    </row>
    <row r="24" spans="1:6" ht="18" customHeight="1">
      <c r="A24" s="594" t="s">
        <v>136</v>
      </c>
      <c r="B24" s="594"/>
      <c r="C24" s="594"/>
      <c r="D24" s="594"/>
      <c r="E24" s="594"/>
      <c r="F24" s="564" t="s">
        <v>135</v>
      </c>
    </row>
    <row r="25" spans="1:6" ht="18" customHeight="1">
      <c r="A25" s="583" t="s">
        <v>128</v>
      </c>
      <c r="B25" s="583"/>
      <c r="C25" s="585" t="str">
        <f>Carátula!$P$20&amp;" "&amp;Carátula!$S$20</f>
        <v>SEXTO "A"</v>
      </c>
      <c r="D25" s="586"/>
      <c r="E25" s="587"/>
      <c r="F25" s="565"/>
    </row>
    <row r="26" spans="1:6" ht="15" customHeight="1">
      <c r="A26" s="570" t="s">
        <v>76</v>
      </c>
      <c r="B26" s="571"/>
      <c r="C26" s="572" t="str">
        <f>Carátula!$D$26</f>
        <v>MATEMÁTICAS</v>
      </c>
      <c r="D26" s="573"/>
      <c r="E26" s="574"/>
      <c r="F26" s="565"/>
    </row>
    <row r="27" spans="1:6">
      <c r="A27" s="570" t="s">
        <v>105</v>
      </c>
      <c r="B27" s="571"/>
      <c r="C27" s="572" t="str">
        <f>Carátula!$D$23</f>
        <v>JOSE CUELLAR SANCHEZ</v>
      </c>
      <c r="D27" s="573"/>
      <c r="E27" s="574"/>
      <c r="F27" s="565"/>
    </row>
    <row r="28" spans="1:6" ht="15" customHeight="1">
      <c r="A28" s="570" t="s">
        <v>106</v>
      </c>
      <c r="B28" s="571"/>
      <c r="C28" s="42">
        <f>Carátula!$F$8</f>
        <v>2026</v>
      </c>
      <c r="D28" s="46"/>
      <c r="E28" s="43"/>
      <c r="F28" s="565"/>
    </row>
    <row r="29" spans="1:6" ht="15.6">
      <c r="A29" s="199" t="s">
        <v>70</v>
      </c>
      <c r="B29" s="588" t="s">
        <v>8</v>
      </c>
      <c r="C29" s="589"/>
      <c r="D29" s="589"/>
      <c r="E29" s="590"/>
      <c r="F29" s="566"/>
    </row>
    <row r="30" spans="1:6">
      <c r="A30" s="196">
        <v>1</v>
      </c>
      <c r="B30" s="578" t="str">
        <f>IF(F30="","",INDEX(Centralizador!$B$8:$B$57,MATCH(F30,Centralizador!$I$8:$I$57,0)))</f>
        <v>CUELLAR SANCHEZ JOSE</v>
      </c>
      <c r="C30" s="579"/>
      <c r="D30" s="579"/>
      <c r="E30" s="579"/>
      <c r="F30" s="197">
        <f>IFERROR(LARGE(Centralizador!$I$8:$I$57,A30),"")</f>
        <v>72</v>
      </c>
    </row>
    <row r="31" spans="1:6">
      <c r="A31" s="198">
        <v>2</v>
      </c>
      <c r="B31" s="578" t="str">
        <f>IF(F31="","",INDEX(Centralizador!$B$8:$B$57,MATCH(F31,Centralizador!$I$8:$I$57,0)))</f>
        <v>VALENCIA ROJAS NICOLAS</v>
      </c>
      <c r="C31" s="579"/>
      <c r="D31" s="579"/>
      <c r="E31" s="579"/>
      <c r="F31" s="197">
        <f>IFERROR(LARGE(Centralizador!$I$8:$I$57,A31),"")</f>
        <v>69</v>
      </c>
    </row>
    <row r="32" spans="1:6">
      <c r="A32" s="196">
        <v>3</v>
      </c>
      <c r="B32" s="578" t="str">
        <f>IF(F32="","",INDEX(Centralizador!$B$8:$B$57,MATCH(F32,Centralizador!$I$8:$I$57,0)))</f>
        <v/>
      </c>
      <c r="C32" s="579"/>
      <c r="D32" s="579"/>
      <c r="E32" s="579"/>
      <c r="F32" s="197" t="str">
        <f>IFERROR(LARGE(Centralizador!$I$8:$I$57,A32),"")</f>
        <v/>
      </c>
    </row>
    <row r="33" spans="1:6">
      <c r="A33" s="198">
        <v>4</v>
      </c>
      <c r="B33" s="578" t="str">
        <f>IF(F33="","",INDEX(Centralizador!$B$8:$B$57,MATCH(F33,Centralizador!$I$8:$I$57,0)))</f>
        <v/>
      </c>
      <c r="C33" s="579"/>
      <c r="D33" s="579"/>
      <c r="E33" s="579"/>
      <c r="F33" s="197" t="str">
        <f>IFERROR(LARGE(Centralizador!$I$8:$I$57,A33),"")</f>
        <v/>
      </c>
    </row>
    <row r="34" spans="1:6">
      <c r="A34" s="196">
        <v>5</v>
      </c>
      <c r="B34" s="578" t="str">
        <f>IF(F34="","",INDEX(Centralizador!$B$8:$B$57,MATCH(F34,Centralizador!$I$8:$I$57,0)))</f>
        <v/>
      </c>
      <c r="C34" s="579"/>
      <c r="D34" s="579"/>
      <c r="E34" s="579"/>
      <c r="F34" s="197" t="str">
        <f>IFERROR(LARGE(Centralizador!$I$8:$I$57,A34),"")</f>
        <v/>
      </c>
    </row>
    <row r="35" spans="1:6">
      <c r="A35" s="38"/>
      <c r="B35" s="39"/>
      <c r="C35" s="39"/>
      <c r="D35" s="39"/>
      <c r="E35" s="47"/>
      <c r="F35" s="200"/>
    </row>
    <row r="36" spans="1:6">
      <c r="A36" s="40"/>
      <c r="B36" s="36"/>
      <c r="C36" s="36"/>
      <c r="D36" s="36"/>
      <c r="E36" s="37"/>
      <c r="F36" s="201"/>
    </row>
    <row r="37" spans="1:6">
      <c r="A37" s="40"/>
      <c r="B37" s="36"/>
      <c r="C37" s="36"/>
      <c r="D37" s="36"/>
      <c r="E37" s="37"/>
      <c r="F37" s="201"/>
    </row>
    <row r="38" spans="1:6">
      <c r="A38" s="40"/>
      <c r="B38" s="36"/>
      <c r="C38" s="36"/>
      <c r="D38" s="36"/>
      <c r="E38" s="37"/>
      <c r="F38" s="201"/>
    </row>
    <row r="39" spans="1:6">
      <c r="A39" s="536" t="s">
        <v>71</v>
      </c>
      <c r="B39" s="536"/>
      <c r="C39" s="536"/>
      <c r="D39" s="536"/>
      <c r="E39" s="536"/>
      <c r="F39" s="201"/>
    </row>
    <row r="40" spans="1:6">
      <c r="A40" s="538" t="s">
        <v>72</v>
      </c>
      <c r="B40" s="539"/>
      <c r="C40" s="539"/>
      <c r="D40" s="539"/>
      <c r="E40" s="539"/>
      <c r="F40" s="202"/>
    </row>
  </sheetData>
  <mergeCells count="47">
    <mergeCell ref="F24:F29"/>
    <mergeCell ref="A25:B25"/>
    <mergeCell ref="C25:E25"/>
    <mergeCell ref="A26:B26"/>
    <mergeCell ref="C26:E26"/>
    <mergeCell ref="A27:B27"/>
    <mergeCell ref="C27:E27"/>
    <mergeCell ref="A28:B28"/>
    <mergeCell ref="A24:E24"/>
    <mergeCell ref="B29:E29"/>
    <mergeCell ref="F13:F18"/>
    <mergeCell ref="A14:B14"/>
    <mergeCell ref="C14:E14"/>
    <mergeCell ref="A15:B15"/>
    <mergeCell ref="C15:E15"/>
    <mergeCell ref="A16:B16"/>
    <mergeCell ref="C16:E16"/>
    <mergeCell ref="A17:B17"/>
    <mergeCell ref="B18:E18"/>
    <mergeCell ref="A13:E13"/>
    <mergeCell ref="F2:F7"/>
    <mergeCell ref="A4:B4"/>
    <mergeCell ref="C4:E4"/>
    <mergeCell ref="A5:B5"/>
    <mergeCell ref="C5:E5"/>
    <mergeCell ref="A6:B6"/>
    <mergeCell ref="A3:B3"/>
    <mergeCell ref="A2:E2"/>
    <mergeCell ref="C3:E3"/>
    <mergeCell ref="B7:E7"/>
    <mergeCell ref="B8:E8"/>
    <mergeCell ref="B9:E9"/>
    <mergeCell ref="B10:E10"/>
    <mergeCell ref="B11:E11"/>
    <mergeCell ref="B12:E12"/>
    <mergeCell ref="B19:E19"/>
    <mergeCell ref="B20:E20"/>
    <mergeCell ref="B21:E21"/>
    <mergeCell ref="B22:E22"/>
    <mergeCell ref="B23:E23"/>
    <mergeCell ref="A39:E39"/>
    <mergeCell ref="A40:E40"/>
    <mergeCell ref="B30:E30"/>
    <mergeCell ref="B31:E31"/>
    <mergeCell ref="B32:E32"/>
    <mergeCell ref="B33:E33"/>
    <mergeCell ref="B34:E34"/>
  </mergeCells>
  <conditionalFormatting sqref="F8:F12 F19:F23 F30:F34">
    <cfRule type="cellIs" dxfId="4" priority="1" stopIfTrue="1" operator="equal">
      <formula>50</formula>
    </cfRule>
    <cfRule type="cellIs" dxfId="3" priority="2" stopIfTrue="1" operator="between">
      <formula>1</formula>
      <formula>49</formula>
    </cfRule>
  </conditionalFormatting>
  <hyperlinks>
    <hyperlink ref="F1" r:id="rId1" xr:uid="{42235BD0-A124-4026-BAF8-3800CEC77097}"/>
  </hyperlinks>
  <pageMargins left="0.7" right="0.7" top="0.75" bottom="0.75" header="0.3" footer="0.3"/>
  <pageSetup orientation="portrait" horizontalDpi="4294967293" verticalDpi="0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B781-1EE3-4C1D-A6D2-FC0BCA16FCFF}">
  <dimension ref="A1:BH48"/>
  <sheetViews>
    <sheetView zoomScale="70" zoomScaleNormal="70" workbookViewId="0">
      <selection activeCell="Y15" sqref="Y15"/>
    </sheetView>
  </sheetViews>
  <sheetFormatPr baseColWidth="10" defaultRowHeight="13.8"/>
  <cols>
    <col min="1" max="1" width="4.19921875" customWidth="1"/>
    <col min="2" max="2" width="5.5" customWidth="1"/>
    <col min="3" max="3" width="30.19921875" customWidth="1"/>
    <col min="4" max="4" width="0.3984375" hidden="1" customWidth="1"/>
    <col min="5" max="7" width="5.3984375" customWidth="1"/>
    <col min="8" max="8" width="7" customWidth="1"/>
    <col min="9" max="11" width="5.3984375" customWidth="1"/>
    <col min="12" max="12" width="7" customWidth="1"/>
    <col min="13" max="15" width="5.3984375" customWidth="1"/>
    <col min="16" max="16" width="7" customWidth="1"/>
    <col min="17" max="19" width="5.3984375" customWidth="1"/>
    <col min="20" max="20" width="7" customWidth="1"/>
    <col min="21" max="23" width="5.3984375" customWidth="1"/>
    <col min="24" max="24" width="7" customWidth="1"/>
    <col min="25" max="27" width="5.3984375" customWidth="1"/>
    <col min="28" max="28" width="7" customWidth="1"/>
    <col min="29" max="31" width="5.3984375" customWidth="1"/>
    <col min="32" max="32" width="7" customWidth="1"/>
    <col min="33" max="35" width="5.3984375" customWidth="1"/>
    <col min="36" max="36" width="7" customWidth="1"/>
    <col min="37" max="39" width="5.3984375" customWidth="1"/>
    <col min="40" max="40" width="7" customWidth="1"/>
    <col min="41" max="43" width="5.3984375" customWidth="1"/>
    <col min="44" max="44" width="7" customWidth="1"/>
    <col min="45" max="47" width="5.3984375" customWidth="1"/>
    <col min="48" max="48" width="7" customWidth="1"/>
    <col min="49" max="51" width="5.3984375" customWidth="1"/>
    <col min="52" max="52" width="7" customWidth="1"/>
    <col min="53" max="55" width="5.3984375" customWidth="1"/>
    <col min="56" max="56" width="7" customWidth="1"/>
    <col min="57" max="60" width="5.3984375" customWidth="1"/>
  </cols>
  <sheetData>
    <row r="1" spans="1:60" ht="15" customHeight="1">
      <c r="A1" s="605" t="s">
        <v>142</v>
      </c>
      <c r="B1" s="606"/>
      <c r="C1" s="607"/>
      <c r="D1" s="204"/>
      <c r="E1" s="613" t="s">
        <v>143</v>
      </c>
      <c r="F1" s="613"/>
      <c r="G1" s="613"/>
      <c r="H1" s="613"/>
      <c r="I1" s="613"/>
      <c r="J1" s="613"/>
      <c r="K1" s="613"/>
      <c r="L1" s="613"/>
      <c r="M1" s="613"/>
      <c r="N1" s="613"/>
      <c r="O1" s="613"/>
      <c r="P1" s="613"/>
      <c r="Q1" s="613"/>
      <c r="R1" s="613"/>
      <c r="S1" s="613"/>
      <c r="T1" s="613"/>
      <c r="U1" s="613"/>
      <c r="V1" s="613"/>
      <c r="W1" s="613"/>
      <c r="X1" s="613"/>
      <c r="Y1" s="613"/>
      <c r="Z1" s="613"/>
      <c r="AA1" s="613"/>
      <c r="AB1" s="613"/>
      <c r="AC1" s="613"/>
      <c r="AD1" s="613"/>
      <c r="AE1" s="613"/>
      <c r="AF1" s="613"/>
      <c r="AG1" s="613"/>
      <c r="AH1" s="613"/>
      <c r="AI1" s="613"/>
      <c r="AJ1" s="613"/>
      <c r="AK1" s="613"/>
      <c r="AL1" s="613"/>
      <c r="AM1" s="613"/>
      <c r="AN1" s="613"/>
      <c r="AO1" s="613"/>
      <c r="AP1" s="613"/>
      <c r="AQ1" s="613"/>
      <c r="AR1" s="613"/>
      <c r="AS1" s="613"/>
      <c r="AT1" s="613"/>
      <c r="AU1" s="613"/>
      <c r="AV1" s="613"/>
      <c r="AW1" s="613"/>
      <c r="AX1" s="613"/>
      <c r="AY1" s="613"/>
      <c r="AZ1" s="613"/>
      <c r="BA1" s="613"/>
      <c r="BB1" s="613"/>
      <c r="BC1" s="613"/>
      <c r="BD1" s="613"/>
    </row>
    <row r="2" spans="1:60" ht="15" customHeight="1">
      <c r="A2" s="608" t="str">
        <f>Carátula!D14</f>
        <v>SIMON BOLIVAR</v>
      </c>
      <c r="B2" s="609"/>
      <c r="C2" s="610"/>
      <c r="D2" s="205"/>
      <c r="E2" s="613"/>
      <c r="F2" s="613"/>
      <c r="G2" s="613"/>
      <c r="H2" s="613"/>
      <c r="I2" s="613"/>
      <c r="J2" s="613"/>
      <c r="K2" s="613"/>
      <c r="L2" s="613"/>
      <c r="M2" s="613"/>
      <c r="N2" s="613"/>
      <c r="O2" s="613"/>
      <c r="P2" s="613"/>
      <c r="Q2" s="613"/>
      <c r="R2" s="613"/>
      <c r="S2" s="613"/>
      <c r="T2" s="613"/>
      <c r="U2" s="613"/>
      <c r="V2" s="613"/>
      <c r="W2" s="613"/>
      <c r="X2" s="613"/>
      <c r="Y2" s="613"/>
      <c r="Z2" s="613"/>
      <c r="AA2" s="613"/>
      <c r="AB2" s="613"/>
      <c r="AC2" s="613"/>
      <c r="AD2" s="613"/>
      <c r="AE2" s="613"/>
      <c r="AF2" s="613"/>
      <c r="AG2" s="613"/>
      <c r="AH2" s="613"/>
      <c r="AI2" s="613"/>
      <c r="AJ2" s="613"/>
      <c r="AK2" s="613"/>
      <c r="AL2" s="613"/>
      <c r="AM2" s="613"/>
      <c r="AN2" s="613"/>
      <c r="AO2" s="613"/>
      <c r="AP2" s="613"/>
      <c r="AQ2" s="613"/>
      <c r="AR2" s="613"/>
      <c r="AS2" s="613"/>
      <c r="AT2" s="613"/>
      <c r="AU2" s="613"/>
      <c r="AV2" s="613"/>
      <c r="AW2" s="613"/>
      <c r="AX2" s="613"/>
      <c r="AY2" s="613"/>
      <c r="AZ2" s="613"/>
      <c r="BA2" s="613"/>
      <c r="BB2" s="613"/>
      <c r="BC2" s="613"/>
      <c r="BD2" s="613"/>
    </row>
    <row r="3" spans="1:60" ht="15.75" customHeight="1" thickBot="1">
      <c r="A3" s="608"/>
      <c r="B3" s="609"/>
      <c r="C3" s="610"/>
      <c r="D3" s="206"/>
      <c r="E3" s="613"/>
      <c r="F3" s="613"/>
      <c r="G3" s="613"/>
      <c r="H3" s="613"/>
      <c r="I3" s="613"/>
      <c r="J3" s="613"/>
      <c r="K3" s="613"/>
      <c r="L3" s="613"/>
      <c r="M3" s="613"/>
      <c r="N3" s="613"/>
      <c r="O3" s="613"/>
      <c r="P3" s="613"/>
      <c r="Q3" s="613"/>
      <c r="R3" s="613"/>
      <c r="S3" s="613"/>
      <c r="T3" s="613"/>
      <c r="U3" s="613"/>
      <c r="V3" s="613"/>
      <c r="W3" s="613"/>
      <c r="X3" s="613"/>
      <c r="Y3" s="613"/>
      <c r="Z3" s="613"/>
      <c r="AA3" s="613"/>
      <c r="AB3" s="613"/>
      <c r="AC3" s="613"/>
      <c r="AD3" s="613"/>
      <c r="AE3" s="613"/>
      <c r="AF3" s="613"/>
      <c r="AG3" s="613"/>
      <c r="AH3" s="613"/>
      <c r="AI3" s="613"/>
      <c r="AJ3" s="613"/>
      <c r="AK3" s="613"/>
      <c r="AL3" s="613"/>
      <c r="AM3" s="613"/>
      <c r="AN3" s="613"/>
      <c r="AO3" s="613"/>
      <c r="AP3" s="613"/>
      <c r="AQ3" s="613"/>
      <c r="AR3" s="613"/>
      <c r="AS3" s="613"/>
      <c r="AT3" s="613"/>
      <c r="AU3" s="613"/>
      <c r="AV3" s="613"/>
      <c r="AW3" s="613"/>
      <c r="AX3" s="613"/>
      <c r="AY3" s="613"/>
      <c r="AZ3" s="613"/>
      <c r="BA3" s="613"/>
      <c r="BB3" s="613"/>
      <c r="BC3" s="613"/>
      <c r="BD3" s="613"/>
    </row>
    <row r="4" spans="1:60" ht="15" customHeight="1">
      <c r="A4" s="611" t="s">
        <v>144</v>
      </c>
      <c r="B4" s="611"/>
      <c r="C4" s="236" t="str">
        <f>Carátula!D23</f>
        <v>JOSE CUELLAR SANCHEZ</v>
      </c>
      <c r="D4" s="207"/>
      <c r="E4" s="239"/>
      <c r="G4" s="612"/>
      <c r="H4" s="612"/>
      <c r="I4" s="612"/>
      <c r="J4" s="612"/>
      <c r="K4" s="612"/>
      <c r="L4" s="612"/>
      <c r="M4" s="238"/>
    </row>
    <row r="5" spans="1:60" ht="14.4" thickBot="1">
      <c r="A5" s="611" t="s">
        <v>2</v>
      </c>
      <c r="B5" s="611"/>
      <c r="C5" s="237" t="str">
        <f>Carátula!P20&amp;" "&amp;Carátula!S20</f>
        <v>SEXTO "A"</v>
      </c>
      <c r="D5" s="208"/>
      <c r="E5" s="240"/>
      <c r="F5" s="241"/>
      <c r="G5" s="601"/>
      <c r="H5" s="601"/>
      <c r="I5" s="601"/>
      <c r="J5" s="601"/>
      <c r="K5" s="601"/>
      <c r="L5" s="601"/>
      <c r="M5" s="241"/>
    </row>
    <row r="6" spans="1:60" ht="45" customHeight="1" thickBot="1">
      <c r="A6" s="598" t="s">
        <v>145</v>
      </c>
      <c r="B6" s="598"/>
      <c r="C6" s="237">
        <f>Carátula!F8</f>
        <v>2026</v>
      </c>
      <c r="D6" s="209"/>
      <c r="E6" s="602" t="s">
        <v>146</v>
      </c>
      <c r="F6" s="603"/>
      <c r="G6" s="603"/>
      <c r="H6" s="604"/>
      <c r="I6" s="602" t="s">
        <v>147</v>
      </c>
      <c r="J6" s="603"/>
      <c r="K6" s="603"/>
      <c r="L6" s="604"/>
      <c r="M6" s="602" t="s">
        <v>148</v>
      </c>
      <c r="N6" s="596"/>
      <c r="O6" s="596"/>
      <c r="P6" s="597"/>
      <c r="Q6" s="595" t="s">
        <v>149</v>
      </c>
      <c r="R6" s="596"/>
      <c r="S6" s="596"/>
      <c r="T6" s="597"/>
      <c r="U6" s="595" t="s">
        <v>150</v>
      </c>
      <c r="V6" s="596"/>
      <c r="W6" s="596"/>
      <c r="X6" s="597"/>
      <c r="Y6" s="595" t="s">
        <v>151</v>
      </c>
      <c r="Z6" s="596"/>
      <c r="AA6" s="596"/>
      <c r="AB6" s="597"/>
      <c r="AC6" s="595" t="s">
        <v>130</v>
      </c>
      <c r="AD6" s="596"/>
      <c r="AE6" s="596"/>
      <c r="AF6" s="597"/>
      <c r="AG6" s="595" t="s">
        <v>152</v>
      </c>
      <c r="AH6" s="596"/>
      <c r="AI6" s="596"/>
      <c r="AJ6" s="597"/>
      <c r="AK6" s="595" t="s">
        <v>153</v>
      </c>
      <c r="AL6" s="596"/>
      <c r="AM6" s="596"/>
      <c r="AN6" s="597"/>
      <c r="AO6" s="595" t="s">
        <v>154</v>
      </c>
      <c r="AP6" s="596"/>
      <c r="AQ6" s="596"/>
      <c r="AR6" s="597"/>
      <c r="AS6" s="595" t="s">
        <v>155</v>
      </c>
      <c r="AT6" s="596"/>
      <c r="AU6" s="596"/>
      <c r="AV6" s="597"/>
      <c r="AW6" s="614" t="s">
        <v>156</v>
      </c>
      <c r="AX6" s="615"/>
      <c r="AY6" s="615"/>
      <c r="AZ6" s="616"/>
      <c r="BA6" s="614" t="s">
        <v>157</v>
      </c>
      <c r="BB6" s="615"/>
      <c r="BC6" s="615"/>
      <c r="BD6" s="616"/>
      <c r="BE6" s="210"/>
      <c r="BF6" s="210"/>
      <c r="BG6" s="210"/>
      <c r="BH6" s="210"/>
    </row>
    <row r="7" spans="1:60" ht="31.8" customHeight="1" thickBot="1">
      <c r="A7" s="235" t="s">
        <v>4</v>
      </c>
      <c r="B7" s="599" t="s">
        <v>8</v>
      </c>
      <c r="C7" s="600"/>
      <c r="D7" s="211"/>
      <c r="E7" s="212" t="s">
        <v>158</v>
      </c>
      <c r="F7" s="212" t="s">
        <v>159</v>
      </c>
      <c r="G7" s="212" t="s">
        <v>160</v>
      </c>
      <c r="H7" s="213" t="s">
        <v>161</v>
      </c>
      <c r="I7" s="212" t="s">
        <v>158</v>
      </c>
      <c r="J7" s="212" t="s">
        <v>159</v>
      </c>
      <c r="K7" s="212" t="s">
        <v>160</v>
      </c>
      <c r="L7" s="213" t="s">
        <v>161</v>
      </c>
      <c r="M7" s="212" t="s">
        <v>158</v>
      </c>
      <c r="N7" s="212" t="s">
        <v>159</v>
      </c>
      <c r="O7" s="212" t="s">
        <v>160</v>
      </c>
      <c r="P7" s="213" t="s">
        <v>161</v>
      </c>
      <c r="Q7" s="212" t="s">
        <v>158</v>
      </c>
      <c r="R7" s="212" t="s">
        <v>159</v>
      </c>
      <c r="S7" s="212" t="s">
        <v>160</v>
      </c>
      <c r="T7" s="213" t="s">
        <v>161</v>
      </c>
      <c r="U7" s="212" t="s">
        <v>158</v>
      </c>
      <c r="V7" s="212" t="s">
        <v>159</v>
      </c>
      <c r="W7" s="212" t="s">
        <v>160</v>
      </c>
      <c r="X7" s="213" t="s">
        <v>161</v>
      </c>
      <c r="Y7" s="212" t="s">
        <v>158</v>
      </c>
      <c r="Z7" s="212" t="s">
        <v>159</v>
      </c>
      <c r="AA7" s="212" t="s">
        <v>160</v>
      </c>
      <c r="AB7" s="213" t="s">
        <v>161</v>
      </c>
      <c r="AC7" s="212" t="s">
        <v>158</v>
      </c>
      <c r="AD7" s="212" t="s">
        <v>159</v>
      </c>
      <c r="AE7" s="212" t="s">
        <v>160</v>
      </c>
      <c r="AF7" s="213" t="s">
        <v>161</v>
      </c>
      <c r="AG7" s="212" t="s">
        <v>158</v>
      </c>
      <c r="AH7" s="212" t="s">
        <v>159</v>
      </c>
      <c r="AI7" s="212" t="s">
        <v>160</v>
      </c>
      <c r="AJ7" s="213" t="s">
        <v>161</v>
      </c>
      <c r="AK7" s="212" t="s">
        <v>158</v>
      </c>
      <c r="AL7" s="212" t="s">
        <v>159</v>
      </c>
      <c r="AM7" s="212" t="s">
        <v>160</v>
      </c>
      <c r="AN7" s="213" t="s">
        <v>161</v>
      </c>
      <c r="AO7" s="212" t="s">
        <v>158</v>
      </c>
      <c r="AP7" s="212" t="s">
        <v>159</v>
      </c>
      <c r="AQ7" s="212" t="s">
        <v>160</v>
      </c>
      <c r="AR7" s="213" t="s">
        <v>161</v>
      </c>
      <c r="AS7" s="212" t="s">
        <v>158</v>
      </c>
      <c r="AT7" s="212" t="s">
        <v>159</v>
      </c>
      <c r="AU7" s="212" t="s">
        <v>160</v>
      </c>
      <c r="AV7" s="213" t="s">
        <v>161</v>
      </c>
      <c r="AW7" s="212" t="s">
        <v>158</v>
      </c>
      <c r="AX7" s="212" t="s">
        <v>159</v>
      </c>
      <c r="AY7" s="212" t="s">
        <v>160</v>
      </c>
      <c r="AZ7" s="213" t="s">
        <v>161</v>
      </c>
      <c r="BA7" s="212" t="s">
        <v>158</v>
      </c>
      <c r="BB7" s="212" t="s">
        <v>159</v>
      </c>
      <c r="BC7" s="212" t="s">
        <v>160</v>
      </c>
      <c r="BD7" s="214" t="s">
        <v>161</v>
      </c>
      <c r="BE7" s="215"/>
      <c r="BF7" s="215"/>
      <c r="BG7" s="215"/>
      <c r="BH7" s="215"/>
    </row>
    <row r="8" spans="1:60" ht="15">
      <c r="A8" s="216">
        <v>1</v>
      </c>
      <c r="B8" s="217" t="str">
        <f>FIL!C6&amp;" "&amp;FIL!D6&amp;" "&amp;FIL!E6</f>
        <v>CUELLAR SANCHEZ JOSE</v>
      </c>
      <c r="C8" s="218"/>
      <c r="D8" s="219"/>
      <c r="E8" s="220"/>
      <c r="F8" s="220"/>
      <c r="G8" s="220"/>
      <c r="H8" s="221" t="str">
        <f>IF(OR(E8="",F8="",G8=""),"",ROUND(AVERAGE(E8,F8,G8),0))</f>
        <v/>
      </c>
      <c r="I8" s="220"/>
      <c r="J8" s="220"/>
      <c r="K8" s="220"/>
      <c r="L8" s="221" t="str">
        <f>IF(OR(I8="",J8="",K8=""),"",ROUND(AVERAGE(I8,J8,K8),0))</f>
        <v/>
      </c>
      <c r="M8" s="220"/>
      <c r="N8" s="220"/>
      <c r="O8" s="220"/>
      <c r="P8" s="221" t="str">
        <f>IF(OR(M8="",N8="",O8=""),"",ROUND(AVERAGE(M8,N8,O8),0))</f>
        <v/>
      </c>
      <c r="Q8" s="220"/>
      <c r="R8" s="220"/>
      <c r="S8" s="220"/>
      <c r="T8" s="221" t="str">
        <f>IF(OR(Q8="",R8="",S8=""),"",ROUND(AVERAGE(Q8,R8,S8),0))</f>
        <v/>
      </c>
      <c r="U8" s="220"/>
      <c r="V8" s="220"/>
      <c r="W8" s="220"/>
      <c r="X8" s="221" t="str">
        <f>IF(OR(U8="",V8="",W8=""),"",ROUND(AVERAGE(U8,V8,W8),0))</f>
        <v/>
      </c>
      <c r="Y8" s="220"/>
      <c r="Z8" s="220"/>
      <c r="AA8" s="220"/>
      <c r="AB8" s="221" t="str">
        <f>IF(OR(Y8="",Z8="",AA8=""),"",ROUND(AVERAGE(Y8,Z8,AA8),0))</f>
        <v/>
      </c>
      <c r="AC8" s="220"/>
      <c r="AD8" s="220"/>
      <c r="AE8" s="220"/>
      <c r="AF8" s="221" t="str">
        <f>IF(OR(AC8="",AD8="",AE8=""),"",ROUND(AVERAGE(AC8,AD8,AE8),0))</f>
        <v/>
      </c>
      <c r="AG8" s="220"/>
      <c r="AH8" s="220"/>
      <c r="AI8" s="220"/>
      <c r="AJ8" s="221" t="str">
        <f>IF(OR(AG8="",AH8="",AI8=""),"",ROUND(AVERAGE(AG8,AH8,AI8),0))</f>
        <v/>
      </c>
      <c r="AK8" s="220"/>
      <c r="AL8" s="220"/>
      <c r="AM8" s="220"/>
      <c r="AN8" s="221" t="str">
        <f>IF(OR(AK8="",AL8="",AM8=""),"",ROUND(AVERAGE(AK8,AL8,AM8),0))</f>
        <v/>
      </c>
      <c r="AO8" s="220"/>
      <c r="AP8" s="220"/>
      <c r="AQ8" s="220"/>
      <c r="AR8" s="221" t="str">
        <f>IF(OR(AO8="",AP8="",AQ8=""),"",ROUND(AVERAGE(AO8,AP8,AQ8),0))</f>
        <v/>
      </c>
      <c r="AS8" s="220"/>
      <c r="AT8" s="220"/>
      <c r="AU8" s="220"/>
      <c r="AV8" s="221" t="str">
        <f>IF(OR(AS8="",AT8="",AU8=""),"",ROUND(AVERAGE(AS8,AT8,AU8),0))</f>
        <v/>
      </c>
      <c r="AW8" s="220"/>
      <c r="AX8" s="220"/>
      <c r="AY8" s="220"/>
      <c r="AZ8" s="221" t="str">
        <f>IF(OR(AW8="",AX8="",AY8=""),"",ROUND(AVERAGE(AW8,AX8,AY8),0))</f>
        <v/>
      </c>
      <c r="BA8" s="220"/>
      <c r="BB8" s="220"/>
      <c r="BC8" s="220"/>
      <c r="BD8" s="221" t="str">
        <f>IF(OR(BA8="",BB8="",BC8=""),"",ROUND(AVERAGE(BA8,BB8,BC8),0))</f>
        <v/>
      </c>
      <c r="BE8" s="222"/>
      <c r="BF8" s="222"/>
      <c r="BG8" s="222"/>
      <c r="BH8" s="222"/>
    </row>
    <row r="9" spans="1:60" ht="15">
      <c r="A9" s="223">
        <v>2</v>
      </c>
      <c r="B9" s="224" t="str">
        <f>FIL!C7&amp;" "&amp;FIL!D7&amp;" "&amp;FIL!E7</f>
        <v>VALENCIA ROJAS NICOLAS</v>
      </c>
      <c r="C9" s="225"/>
      <c r="D9" s="226"/>
      <c r="E9" s="227"/>
      <c r="F9" s="227"/>
      <c r="G9" s="227"/>
      <c r="H9" s="228" t="str">
        <f>IF(OR(E9="",F9="",G9=""),"",ROUND(AVERAGE(E9,F9,G9),0))</f>
        <v/>
      </c>
      <c r="I9" s="227"/>
      <c r="J9" s="227"/>
      <c r="K9" s="227"/>
      <c r="L9" s="228" t="str">
        <f>IF(OR(I9="",J9="",K9=""),"",ROUND(AVERAGE(I9,J9,K9),0))</f>
        <v/>
      </c>
      <c r="M9" s="227"/>
      <c r="N9" s="227"/>
      <c r="O9" s="227"/>
      <c r="P9" s="228" t="str">
        <f>IF(OR(M9="",N9="",O9=""),"",ROUND(AVERAGE(M9,N9,O9),0))</f>
        <v/>
      </c>
      <c r="Q9" s="227"/>
      <c r="R9" s="227"/>
      <c r="S9" s="227"/>
      <c r="T9" s="228" t="str">
        <f>IF(OR(Q9="",R9="",S9=""),"",ROUND(AVERAGE(Q9,R9,S9),0))</f>
        <v/>
      </c>
      <c r="U9" s="227"/>
      <c r="V9" s="227"/>
      <c r="W9" s="227"/>
      <c r="X9" s="228" t="str">
        <f>IF(OR(U9="",V9="",W9=""),"",ROUND(AVERAGE(U9,V9,W9),0))</f>
        <v/>
      </c>
      <c r="Y9" s="227"/>
      <c r="Z9" s="227"/>
      <c r="AA9" s="227"/>
      <c r="AB9" s="228" t="str">
        <f>IF(OR(Y9="",Z9="",AA9=""),"",ROUND(AVERAGE(Y9,Z9,AA9),0))</f>
        <v/>
      </c>
      <c r="AC9" s="227"/>
      <c r="AD9" s="227"/>
      <c r="AE9" s="227"/>
      <c r="AF9" s="228" t="str">
        <f>IF(OR(AC9="",AD9="",AE9=""),"",ROUND(AVERAGE(AC9,AD9,AE9),0))</f>
        <v/>
      </c>
      <c r="AG9" s="227"/>
      <c r="AH9" s="227"/>
      <c r="AI9" s="227"/>
      <c r="AJ9" s="228" t="str">
        <f>IF(OR(AG9="",AH9="",AI9=""),"",ROUND(AVERAGE(AG9,AH9,AI9),0))</f>
        <v/>
      </c>
      <c r="AK9" s="227"/>
      <c r="AL9" s="227"/>
      <c r="AM9" s="227"/>
      <c r="AN9" s="228" t="str">
        <f>IF(OR(AK9="",AL9="",AM9=""),"",ROUND(AVERAGE(AK9,AL9,AM9),0))</f>
        <v/>
      </c>
      <c r="AO9" s="227"/>
      <c r="AP9" s="227"/>
      <c r="AQ9" s="227"/>
      <c r="AR9" s="228" t="str">
        <f>IF(OR(AO9="",AP9="",AQ9=""),"",ROUND(AVERAGE(AO9,AP9,AQ9),0))</f>
        <v/>
      </c>
      <c r="AS9" s="227"/>
      <c r="AT9" s="227"/>
      <c r="AU9" s="227"/>
      <c r="AV9" s="228" t="str">
        <f>IF(OR(AS9="",AT9="",AU9=""),"",ROUND(AVERAGE(AS9,AT9,AU9),0))</f>
        <v/>
      </c>
      <c r="AW9" s="227"/>
      <c r="AX9" s="227"/>
      <c r="AY9" s="227"/>
      <c r="AZ9" s="228" t="str">
        <f>IF(OR(AW9="",AX9="",AY9=""),"",ROUND(AVERAGE(AW9,AX9,AY9),0))</f>
        <v/>
      </c>
      <c r="BA9" s="227"/>
      <c r="BB9" s="227"/>
      <c r="BC9" s="227"/>
      <c r="BD9" s="228" t="str">
        <f>IF(OR(BA9="",BB9="",BC9=""),"",ROUND(AVERAGE(BA9,BB9,BC9),0))</f>
        <v/>
      </c>
      <c r="BE9" s="222"/>
      <c r="BF9" s="222"/>
      <c r="BG9" s="222"/>
      <c r="BH9" s="222"/>
    </row>
    <row r="10" spans="1:60" ht="15">
      <c r="A10" s="223">
        <v>3</v>
      </c>
      <c r="B10" s="224" t="str">
        <f>FIL!C8&amp;" "&amp;FIL!D8&amp;" "&amp;FIL!E8</f>
        <v xml:space="preserve">  </v>
      </c>
      <c r="C10" s="225"/>
      <c r="D10" s="226"/>
      <c r="E10" s="227"/>
      <c r="F10" s="227"/>
      <c r="G10" s="227"/>
      <c r="H10" s="228" t="str">
        <f t="shared" ref="H10:H47" si="0">IF(OR(E10="",F10="",G10=""),"",ROUND(AVERAGE(E10,F10,G10),0))</f>
        <v/>
      </c>
      <c r="I10" s="227"/>
      <c r="J10" s="227"/>
      <c r="K10" s="227"/>
      <c r="L10" s="228" t="str">
        <f t="shared" ref="L10:L47" si="1">IF(OR(I10="",J10="",K10=""),"",ROUND(AVERAGE(I10,J10,K10),0))</f>
        <v/>
      </c>
      <c r="M10" s="227"/>
      <c r="N10" s="227"/>
      <c r="O10" s="227"/>
      <c r="P10" s="228" t="str">
        <f t="shared" ref="P10:P47" si="2">IF(OR(M10="",N10="",O10=""),"",ROUND(AVERAGE(M10,N10,O10),0))</f>
        <v/>
      </c>
      <c r="Q10" s="227"/>
      <c r="R10" s="227"/>
      <c r="S10" s="227"/>
      <c r="T10" s="228" t="str">
        <f t="shared" ref="T10:T47" si="3">IF(OR(Q10="",R10="",S10=""),"",ROUND(AVERAGE(Q10,R10,S10),0))</f>
        <v/>
      </c>
      <c r="U10" s="227"/>
      <c r="V10" s="227"/>
      <c r="W10" s="227"/>
      <c r="X10" s="228" t="str">
        <f t="shared" ref="X10:X47" si="4">IF(OR(U10="",V10="",W10=""),"",ROUND(AVERAGE(U10,V10,W10),0))</f>
        <v/>
      </c>
      <c r="Y10" s="227"/>
      <c r="Z10" s="227"/>
      <c r="AA10" s="227"/>
      <c r="AB10" s="228" t="str">
        <f t="shared" ref="AB10:AB47" si="5">IF(OR(Y10="",Z10="",AA10=""),"",ROUND(AVERAGE(Y10,Z10,AA10),0))</f>
        <v/>
      </c>
      <c r="AC10" s="227"/>
      <c r="AD10" s="227"/>
      <c r="AE10" s="227"/>
      <c r="AF10" s="228" t="str">
        <f t="shared" ref="AF10:AF47" si="6">IF(OR(AC10="",AD10="",AE10=""),"",ROUND(AVERAGE(AC10,AD10,AE10),0))</f>
        <v/>
      </c>
      <c r="AG10" s="227"/>
      <c r="AH10" s="227"/>
      <c r="AI10" s="227"/>
      <c r="AJ10" s="228" t="str">
        <f t="shared" ref="AJ10:AJ47" si="7">IF(OR(AG10="",AH10="",AI10=""),"",ROUND(AVERAGE(AG10,AH10,AI10),0))</f>
        <v/>
      </c>
      <c r="AK10" s="227"/>
      <c r="AL10" s="227"/>
      <c r="AM10" s="227"/>
      <c r="AN10" s="228" t="str">
        <f t="shared" ref="AN10:AN47" si="8">IF(OR(AK10="",AL10="",AM10=""),"",ROUND(AVERAGE(AK10,AL10,AM10),0))</f>
        <v/>
      </c>
      <c r="AO10" s="227"/>
      <c r="AP10" s="227"/>
      <c r="AQ10" s="227"/>
      <c r="AR10" s="228" t="str">
        <f t="shared" ref="AR10:AR47" si="9">IF(OR(AO10="",AP10="",AQ10=""),"",ROUND(AVERAGE(AO10,AP10,AQ10),0))</f>
        <v/>
      </c>
      <c r="AS10" s="227"/>
      <c r="AT10" s="227"/>
      <c r="AU10" s="227"/>
      <c r="AV10" s="228" t="str">
        <f t="shared" ref="AV10:AV47" si="10">IF(OR(AS10="",AT10="",AU10=""),"",ROUND(AVERAGE(AS10,AT10,AU10),0))</f>
        <v/>
      </c>
      <c r="AW10" s="227"/>
      <c r="AX10" s="227"/>
      <c r="AY10" s="227"/>
      <c r="AZ10" s="228" t="str">
        <f t="shared" ref="AZ10:AZ47" si="11">IF(OR(AW10="",AX10="",AY10=""),"",ROUND(AVERAGE(AW10,AX10,AY10),0))</f>
        <v/>
      </c>
      <c r="BA10" s="227"/>
      <c r="BB10" s="227"/>
      <c r="BC10" s="227"/>
      <c r="BD10" s="228" t="str">
        <f t="shared" ref="BD10:BD47" si="12">IF(OR(BA10="",BB10="",BC10=""),"",ROUND(AVERAGE(BA10,BB10,BC10),0))</f>
        <v/>
      </c>
      <c r="BE10" s="222"/>
      <c r="BF10" s="222"/>
      <c r="BG10" s="222"/>
      <c r="BH10" s="222"/>
    </row>
    <row r="11" spans="1:60" ht="15">
      <c r="A11" s="223">
        <v>4</v>
      </c>
      <c r="B11" s="224" t="str">
        <f>FIL!C9&amp;" "&amp;FIL!D9&amp;" "&amp;FIL!E9</f>
        <v xml:space="preserve">  </v>
      </c>
      <c r="C11" s="225"/>
      <c r="D11" s="226"/>
      <c r="E11" s="227"/>
      <c r="F11" s="227"/>
      <c r="G11" s="227"/>
      <c r="H11" s="228" t="str">
        <f t="shared" si="0"/>
        <v/>
      </c>
      <c r="I11" s="227"/>
      <c r="J11" s="227"/>
      <c r="K11" s="227"/>
      <c r="L11" s="228" t="str">
        <f t="shared" si="1"/>
        <v/>
      </c>
      <c r="M11" s="227"/>
      <c r="N11" s="227"/>
      <c r="O11" s="227"/>
      <c r="P11" s="228" t="str">
        <f t="shared" si="2"/>
        <v/>
      </c>
      <c r="Q11" s="227"/>
      <c r="R11" s="227"/>
      <c r="S11" s="227"/>
      <c r="T11" s="228" t="str">
        <f t="shared" si="3"/>
        <v/>
      </c>
      <c r="U11" s="227"/>
      <c r="V11" s="227"/>
      <c r="W11" s="227"/>
      <c r="X11" s="228" t="str">
        <f t="shared" si="4"/>
        <v/>
      </c>
      <c r="Y11" s="227"/>
      <c r="Z11" s="227"/>
      <c r="AA11" s="227"/>
      <c r="AB11" s="228" t="str">
        <f t="shared" si="5"/>
        <v/>
      </c>
      <c r="AC11" s="227"/>
      <c r="AD11" s="227"/>
      <c r="AE11" s="227"/>
      <c r="AF11" s="228" t="str">
        <f t="shared" si="6"/>
        <v/>
      </c>
      <c r="AG11" s="227"/>
      <c r="AH11" s="227"/>
      <c r="AI11" s="227"/>
      <c r="AJ11" s="228" t="str">
        <f t="shared" si="7"/>
        <v/>
      </c>
      <c r="AK11" s="227"/>
      <c r="AL11" s="227"/>
      <c r="AM11" s="227"/>
      <c r="AN11" s="228" t="str">
        <f t="shared" si="8"/>
        <v/>
      </c>
      <c r="AO11" s="227"/>
      <c r="AP11" s="227"/>
      <c r="AQ11" s="227"/>
      <c r="AR11" s="228" t="str">
        <f t="shared" si="9"/>
        <v/>
      </c>
      <c r="AS11" s="227"/>
      <c r="AT11" s="227"/>
      <c r="AU11" s="227"/>
      <c r="AV11" s="228" t="str">
        <f t="shared" si="10"/>
        <v/>
      </c>
      <c r="AW11" s="227"/>
      <c r="AX11" s="227"/>
      <c r="AY11" s="227"/>
      <c r="AZ11" s="228" t="str">
        <f t="shared" si="11"/>
        <v/>
      </c>
      <c r="BA11" s="227"/>
      <c r="BB11" s="227"/>
      <c r="BC11" s="227"/>
      <c r="BD11" s="228" t="str">
        <f t="shared" si="12"/>
        <v/>
      </c>
      <c r="BE11" s="222"/>
      <c r="BF11" s="222"/>
      <c r="BG11" s="222"/>
      <c r="BH11" s="222"/>
    </row>
    <row r="12" spans="1:60" ht="15">
      <c r="A12" s="223">
        <v>5</v>
      </c>
      <c r="B12" s="224" t="str">
        <f>FIL!C10&amp;" "&amp;FIL!D10&amp;" "&amp;FIL!E10</f>
        <v xml:space="preserve">  </v>
      </c>
      <c r="C12" s="225"/>
      <c r="D12" s="226"/>
      <c r="E12" s="227"/>
      <c r="F12" s="227"/>
      <c r="G12" s="227"/>
      <c r="H12" s="228" t="str">
        <f t="shared" si="0"/>
        <v/>
      </c>
      <c r="I12" s="227"/>
      <c r="J12" s="227"/>
      <c r="K12" s="227"/>
      <c r="L12" s="228" t="str">
        <f t="shared" si="1"/>
        <v/>
      </c>
      <c r="M12" s="227"/>
      <c r="N12" s="227"/>
      <c r="O12" s="227"/>
      <c r="P12" s="228" t="str">
        <f t="shared" si="2"/>
        <v/>
      </c>
      <c r="Q12" s="227"/>
      <c r="R12" s="227"/>
      <c r="S12" s="227"/>
      <c r="T12" s="228" t="str">
        <f t="shared" si="3"/>
        <v/>
      </c>
      <c r="U12" s="227"/>
      <c r="V12" s="227"/>
      <c r="W12" s="227"/>
      <c r="X12" s="228" t="str">
        <f t="shared" si="4"/>
        <v/>
      </c>
      <c r="Y12" s="227"/>
      <c r="Z12" s="227"/>
      <c r="AA12" s="227"/>
      <c r="AB12" s="228" t="str">
        <f t="shared" si="5"/>
        <v/>
      </c>
      <c r="AC12" s="227"/>
      <c r="AD12" s="227"/>
      <c r="AE12" s="227"/>
      <c r="AF12" s="228" t="str">
        <f t="shared" si="6"/>
        <v/>
      </c>
      <c r="AG12" s="227"/>
      <c r="AH12" s="227"/>
      <c r="AI12" s="227"/>
      <c r="AJ12" s="228" t="str">
        <f t="shared" si="7"/>
        <v/>
      </c>
      <c r="AK12" s="227"/>
      <c r="AL12" s="227"/>
      <c r="AM12" s="227"/>
      <c r="AN12" s="228" t="str">
        <f t="shared" si="8"/>
        <v/>
      </c>
      <c r="AO12" s="227"/>
      <c r="AP12" s="227"/>
      <c r="AQ12" s="227"/>
      <c r="AR12" s="228" t="str">
        <f t="shared" si="9"/>
        <v/>
      </c>
      <c r="AS12" s="227"/>
      <c r="AT12" s="227"/>
      <c r="AU12" s="227"/>
      <c r="AV12" s="228" t="str">
        <f t="shared" si="10"/>
        <v/>
      </c>
      <c r="AW12" s="227"/>
      <c r="AX12" s="227"/>
      <c r="AY12" s="227"/>
      <c r="AZ12" s="228" t="str">
        <f t="shared" si="11"/>
        <v/>
      </c>
      <c r="BA12" s="227"/>
      <c r="BB12" s="227"/>
      <c r="BC12" s="227"/>
      <c r="BD12" s="228" t="str">
        <f t="shared" si="12"/>
        <v/>
      </c>
      <c r="BE12" s="222"/>
      <c r="BF12" s="222"/>
      <c r="BG12" s="222"/>
      <c r="BH12" s="222"/>
    </row>
    <row r="13" spans="1:60" ht="15">
      <c r="A13" s="223">
        <v>6</v>
      </c>
      <c r="B13" s="224" t="str">
        <f>FIL!C11&amp;" "&amp;FIL!D11&amp;" "&amp;FIL!E11</f>
        <v xml:space="preserve">  </v>
      </c>
      <c r="C13" s="225"/>
      <c r="D13" s="226"/>
      <c r="E13" s="227"/>
      <c r="F13" s="227"/>
      <c r="G13" s="227"/>
      <c r="H13" s="228" t="str">
        <f t="shared" si="0"/>
        <v/>
      </c>
      <c r="I13" s="227"/>
      <c r="J13" s="227"/>
      <c r="K13" s="227"/>
      <c r="L13" s="228" t="str">
        <f t="shared" si="1"/>
        <v/>
      </c>
      <c r="M13" s="227"/>
      <c r="N13" s="227"/>
      <c r="O13" s="227"/>
      <c r="P13" s="228" t="str">
        <f t="shared" si="2"/>
        <v/>
      </c>
      <c r="Q13" s="227"/>
      <c r="R13" s="227"/>
      <c r="S13" s="227"/>
      <c r="T13" s="228" t="str">
        <f t="shared" si="3"/>
        <v/>
      </c>
      <c r="U13" s="227"/>
      <c r="V13" s="227"/>
      <c r="W13" s="227"/>
      <c r="X13" s="228" t="str">
        <f t="shared" si="4"/>
        <v/>
      </c>
      <c r="Y13" s="227"/>
      <c r="Z13" s="227"/>
      <c r="AA13" s="227"/>
      <c r="AB13" s="228" t="str">
        <f t="shared" si="5"/>
        <v/>
      </c>
      <c r="AC13" s="227"/>
      <c r="AD13" s="227"/>
      <c r="AE13" s="227"/>
      <c r="AF13" s="228" t="str">
        <f t="shared" si="6"/>
        <v/>
      </c>
      <c r="AG13" s="227"/>
      <c r="AH13" s="227"/>
      <c r="AI13" s="227"/>
      <c r="AJ13" s="228" t="str">
        <f t="shared" si="7"/>
        <v/>
      </c>
      <c r="AK13" s="227"/>
      <c r="AL13" s="227"/>
      <c r="AM13" s="227"/>
      <c r="AN13" s="228" t="str">
        <f t="shared" si="8"/>
        <v/>
      </c>
      <c r="AO13" s="227"/>
      <c r="AP13" s="227"/>
      <c r="AQ13" s="227"/>
      <c r="AR13" s="228" t="str">
        <f t="shared" si="9"/>
        <v/>
      </c>
      <c r="AS13" s="227"/>
      <c r="AT13" s="227"/>
      <c r="AU13" s="227"/>
      <c r="AV13" s="228" t="str">
        <f t="shared" si="10"/>
        <v/>
      </c>
      <c r="AW13" s="227"/>
      <c r="AX13" s="227"/>
      <c r="AY13" s="227"/>
      <c r="AZ13" s="228" t="str">
        <f t="shared" si="11"/>
        <v/>
      </c>
      <c r="BA13" s="227"/>
      <c r="BB13" s="227"/>
      <c r="BC13" s="227"/>
      <c r="BD13" s="228" t="str">
        <f t="shared" si="12"/>
        <v/>
      </c>
      <c r="BE13" s="222"/>
      <c r="BF13" s="222"/>
      <c r="BG13" s="222"/>
      <c r="BH13" s="222"/>
    </row>
    <row r="14" spans="1:60" ht="15">
      <c r="A14" s="223">
        <v>7</v>
      </c>
      <c r="B14" s="224" t="str">
        <f>FIL!C12&amp;" "&amp;FIL!D12&amp;" "&amp;FIL!E12</f>
        <v xml:space="preserve">  </v>
      </c>
      <c r="C14" s="225"/>
      <c r="D14" s="226"/>
      <c r="E14" s="227"/>
      <c r="F14" s="227"/>
      <c r="G14" s="227"/>
      <c r="H14" s="228" t="str">
        <f t="shared" si="0"/>
        <v/>
      </c>
      <c r="I14" s="227"/>
      <c r="J14" s="227"/>
      <c r="K14" s="227"/>
      <c r="L14" s="228" t="str">
        <f t="shared" si="1"/>
        <v/>
      </c>
      <c r="M14" s="227"/>
      <c r="N14" s="227"/>
      <c r="O14" s="227"/>
      <c r="P14" s="228" t="str">
        <f t="shared" si="2"/>
        <v/>
      </c>
      <c r="Q14" s="227"/>
      <c r="R14" s="227"/>
      <c r="S14" s="227"/>
      <c r="T14" s="228" t="str">
        <f t="shared" si="3"/>
        <v/>
      </c>
      <c r="U14" s="227"/>
      <c r="V14" s="227"/>
      <c r="W14" s="227"/>
      <c r="X14" s="228" t="str">
        <f t="shared" si="4"/>
        <v/>
      </c>
      <c r="Y14" s="227"/>
      <c r="Z14" s="227"/>
      <c r="AA14" s="227"/>
      <c r="AB14" s="228" t="str">
        <f t="shared" si="5"/>
        <v/>
      </c>
      <c r="AC14" s="227"/>
      <c r="AD14" s="227"/>
      <c r="AE14" s="227"/>
      <c r="AF14" s="228" t="str">
        <f t="shared" si="6"/>
        <v/>
      </c>
      <c r="AG14" s="227"/>
      <c r="AH14" s="227"/>
      <c r="AI14" s="227"/>
      <c r="AJ14" s="228" t="str">
        <f t="shared" si="7"/>
        <v/>
      </c>
      <c r="AK14" s="227"/>
      <c r="AL14" s="227"/>
      <c r="AM14" s="227"/>
      <c r="AN14" s="228" t="str">
        <f t="shared" si="8"/>
        <v/>
      </c>
      <c r="AO14" s="227"/>
      <c r="AP14" s="227"/>
      <c r="AQ14" s="227"/>
      <c r="AR14" s="228" t="str">
        <f t="shared" si="9"/>
        <v/>
      </c>
      <c r="AS14" s="227"/>
      <c r="AT14" s="227"/>
      <c r="AU14" s="227"/>
      <c r="AV14" s="228" t="str">
        <f t="shared" si="10"/>
        <v/>
      </c>
      <c r="AW14" s="227"/>
      <c r="AX14" s="227"/>
      <c r="AY14" s="227"/>
      <c r="AZ14" s="228" t="str">
        <f t="shared" si="11"/>
        <v/>
      </c>
      <c r="BA14" s="227"/>
      <c r="BB14" s="227"/>
      <c r="BC14" s="227"/>
      <c r="BD14" s="228" t="str">
        <f t="shared" si="12"/>
        <v/>
      </c>
      <c r="BE14" s="222"/>
      <c r="BF14" s="222"/>
      <c r="BG14" s="222"/>
      <c r="BH14" s="222"/>
    </row>
    <row r="15" spans="1:60" ht="15">
      <c r="A15" s="223">
        <v>8</v>
      </c>
      <c r="B15" s="224" t="str">
        <f>FIL!C13&amp;" "&amp;FIL!D13&amp;" "&amp;FIL!E13</f>
        <v xml:space="preserve">  </v>
      </c>
      <c r="C15" s="225"/>
      <c r="D15" s="226"/>
      <c r="E15" s="227"/>
      <c r="F15" s="227"/>
      <c r="G15" s="227"/>
      <c r="H15" s="228" t="str">
        <f t="shared" si="0"/>
        <v/>
      </c>
      <c r="I15" s="227"/>
      <c r="J15" s="227"/>
      <c r="K15" s="227"/>
      <c r="L15" s="228" t="str">
        <f t="shared" si="1"/>
        <v/>
      </c>
      <c r="M15" s="227"/>
      <c r="N15" s="227"/>
      <c r="O15" s="227"/>
      <c r="P15" s="228" t="str">
        <f t="shared" si="2"/>
        <v/>
      </c>
      <c r="Q15" s="227"/>
      <c r="R15" s="227"/>
      <c r="S15" s="227"/>
      <c r="T15" s="228" t="str">
        <f t="shared" si="3"/>
        <v/>
      </c>
      <c r="U15" s="227"/>
      <c r="V15" s="227"/>
      <c r="W15" s="227"/>
      <c r="X15" s="228" t="str">
        <f t="shared" si="4"/>
        <v/>
      </c>
      <c r="Y15" s="227"/>
      <c r="Z15" s="227"/>
      <c r="AA15" s="227"/>
      <c r="AB15" s="228" t="str">
        <f t="shared" si="5"/>
        <v/>
      </c>
      <c r="AC15" s="227"/>
      <c r="AD15" s="227"/>
      <c r="AE15" s="227"/>
      <c r="AF15" s="228" t="str">
        <f t="shared" si="6"/>
        <v/>
      </c>
      <c r="AG15" s="227"/>
      <c r="AH15" s="227"/>
      <c r="AI15" s="227"/>
      <c r="AJ15" s="228" t="str">
        <f t="shared" si="7"/>
        <v/>
      </c>
      <c r="AK15" s="227"/>
      <c r="AL15" s="227"/>
      <c r="AM15" s="227"/>
      <c r="AN15" s="228" t="str">
        <f t="shared" si="8"/>
        <v/>
      </c>
      <c r="AO15" s="227"/>
      <c r="AP15" s="227"/>
      <c r="AQ15" s="227"/>
      <c r="AR15" s="228" t="str">
        <f t="shared" si="9"/>
        <v/>
      </c>
      <c r="AS15" s="227"/>
      <c r="AT15" s="227"/>
      <c r="AU15" s="227"/>
      <c r="AV15" s="228" t="str">
        <f t="shared" si="10"/>
        <v/>
      </c>
      <c r="AW15" s="227"/>
      <c r="AX15" s="227"/>
      <c r="AY15" s="227"/>
      <c r="AZ15" s="228" t="str">
        <f t="shared" si="11"/>
        <v/>
      </c>
      <c r="BA15" s="227"/>
      <c r="BB15" s="227"/>
      <c r="BC15" s="227"/>
      <c r="BD15" s="228" t="str">
        <f t="shared" si="12"/>
        <v/>
      </c>
      <c r="BE15" s="222"/>
      <c r="BF15" s="222"/>
      <c r="BG15" s="222"/>
      <c r="BH15" s="222"/>
    </row>
    <row r="16" spans="1:60" ht="15">
      <c r="A16" s="223">
        <v>9</v>
      </c>
      <c r="B16" s="224" t="str">
        <f>FIL!C14&amp;" "&amp;FIL!D14&amp;" "&amp;FIL!E14</f>
        <v xml:space="preserve">  </v>
      </c>
      <c r="C16" s="225"/>
      <c r="D16" s="226"/>
      <c r="E16" s="227"/>
      <c r="F16" s="227"/>
      <c r="G16" s="227"/>
      <c r="H16" s="228" t="str">
        <f t="shared" si="0"/>
        <v/>
      </c>
      <c r="I16" s="227"/>
      <c r="J16" s="227"/>
      <c r="K16" s="227"/>
      <c r="L16" s="228" t="str">
        <f t="shared" si="1"/>
        <v/>
      </c>
      <c r="M16" s="227"/>
      <c r="N16" s="227"/>
      <c r="O16" s="227"/>
      <c r="P16" s="228" t="str">
        <f t="shared" si="2"/>
        <v/>
      </c>
      <c r="Q16" s="227"/>
      <c r="R16" s="227"/>
      <c r="S16" s="227"/>
      <c r="T16" s="228" t="str">
        <f t="shared" si="3"/>
        <v/>
      </c>
      <c r="U16" s="227"/>
      <c r="V16" s="227"/>
      <c r="W16" s="227"/>
      <c r="X16" s="228" t="str">
        <f t="shared" si="4"/>
        <v/>
      </c>
      <c r="Y16" s="227"/>
      <c r="Z16" s="227"/>
      <c r="AA16" s="227"/>
      <c r="AB16" s="228" t="str">
        <f t="shared" si="5"/>
        <v/>
      </c>
      <c r="AC16" s="227"/>
      <c r="AD16" s="227"/>
      <c r="AE16" s="227"/>
      <c r="AF16" s="228" t="str">
        <f t="shared" si="6"/>
        <v/>
      </c>
      <c r="AG16" s="227"/>
      <c r="AH16" s="227"/>
      <c r="AI16" s="227"/>
      <c r="AJ16" s="228" t="str">
        <f t="shared" si="7"/>
        <v/>
      </c>
      <c r="AK16" s="227"/>
      <c r="AL16" s="227"/>
      <c r="AM16" s="227"/>
      <c r="AN16" s="228" t="str">
        <f t="shared" si="8"/>
        <v/>
      </c>
      <c r="AO16" s="227"/>
      <c r="AP16" s="227"/>
      <c r="AQ16" s="227"/>
      <c r="AR16" s="228" t="str">
        <f t="shared" si="9"/>
        <v/>
      </c>
      <c r="AS16" s="227"/>
      <c r="AT16" s="227"/>
      <c r="AU16" s="227"/>
      <c r="AV16" s="228" t="str">
        <f t="shared" si="10"/>
        <v/>
      </c>
      <c r="AW16" s="227"/>
      <c r="AX16" s="227"/>
      <c r="AY16" s="227"/>
      <c r="AZ16" s="228" t="str">
        <f t="shared" si="11"/>
        <v/>
      </c>
      <c r="BA16" s="227"/>
      <c r="BB16" s="227"/>
      <c r="BC16" s="227"/>
      <c r="BD16" s="228" t="str">
        <f t="shared" si="12"/>
        <v/>
      </c>
      <c r="BE16" s="222"/>
      <c r="BF16" s="222"/>
      <c r="BG16" s="222"/>
      <c r="BH16" s="222"/>
    </row>
    <row r="17" spans="1:60" ht="15">
      <c r="A17" s="223">
        <v>10</v>
      </c>
      <c r="B17" s="224" t="str">
        <f>FIL!C15&amp;" "&amp;FIL!D15&amp;" "&amp;FIL!E15</f>
        <v xml:space="preserve">  </v>
      </c>
      <c r="C17" s="225"/>
      <c r="D17" s="226"/>
      <c r="E17" s="227"/>
      <c r="F17" s="227"/>
      <c r="G17" s="227"/>
      <c r="H17" s="228" t="str">
        <f t="shared" si="0"/>
        <v/>
      </c>
      <c r="I17" s="227"/>
      <c r="J17" s="227"/>
      <c r="K17" s="227"/>
      <c r="L17" s="228" t="str">
        <f t="shared" si="1"/>
        <v/>
      </c>
      <c r="M17" s="227"/>
      <c r="N17" s="227"/>
      <c r="O17" s="227"/>
      <c r="P17" s="228" t="str">
        <f t="shared" si="2"/>
        <v/>
      </c>
      <c r="Q17" s="227"/>
      <c r="R17" s="227"/>
      <c r="S17" s="227"/>
      <c r="T17" s="228" t="str">
        <f t="shared" si="3"/>
        <v/>
      </c>
      <c r="U17" s="227"/>
      <c r="V17" s="227"/>
      <c r="W17" s="227"/>
      <c r="X17" s="228" t="str">
        <f t="shared" si="4"/>
        <v/>
      </c>
      <c r="Y17" s="227"/>
      <c r="Z17" s="227"/>
      <c r="AA17" s="227"/>
      <c r="AB17" s="228" t="str">
        <f t="shared" si="5"/>
        <v/>
      </c>
      <c r="AC17" s="227"/>
      <c r="AD17" s="227"/>
      <c r="AE17" s="227"/>
      <c r="AF17" s="228" t="str">
        <f t="shared" si="6"/>
        <v/>
      </c>
      <c r="AG17" s="227"/>
      <c r="AH17" s="227"/>
      <c r="AI17" s="227"/>
      <c r="AJ17" s="228" t="str">
        <f t="shared" si="7"/>
        <v/>
      </c>
      <c r="AK17" s="227"/>
      <c r="AL17" s="227"/>
      <c r="AM17" s="227"/>
      <c r="AN17" s="228" t="str">
        <f t="shared" si="8"/>
        <v/>
      </c>
      <c r="AO17" s="227"/>
      <c r="AP17" s="227"/>
      <c r="AQ17" s="227"/>
      <c r="AR17" s="228" t="str">
        <f t="shared" si="9"/>
        <v/>
      </c>
      <c r="AS17" s="227"/>
      <c r="AT17" s="227"/>
      <c r="AU17" s="227"/>
      <c r="AV17" s="228" t="str">
        <f t="shared" si="10"/>
        <v/>
      </c>
      <c r="AW17" s="227"/>
      <c r="AX17" s="227"/>
      <c r="AY17" s="227"/>
      <c r="AZ17" s="228" t="str">
        <f t="shared" si="11"/>
        <v/>
      </c>
      <c r="BA17" s="227"/>
      <c r="BB17" s="227"/>
      <c r="BC17" s="227"/>
      <c r="BD17" s="228" t="str">
        <f t="shared" si="12"/>
        <v/>
      </c>
      <c r="BE17" s="222"/>
      <c r="BF17" s="222"/>
      <c r="BG17" s="222"/>
      <c r="BH17" s="222"/>
    </row>
    <row r="18" spans="1:60" ht="15">
      <c r="A18" s="223">
        <v>11</v>
      </c>
      <c r="B18" s="224" t="str">
        <f>FIL!C16&amp;" "&amp;FIL!D16&amp;" "&amp;FIL!E16</f>
        <v xml:space="preserve">  </v>
      </c>
      <c r="C18" s="225"/>
      <c r="D18" s="226"/>
      <c r="E18" s="227"/>
      <c r="F18" s="227"/>
      <c r="G18" s="227"/>
      <c r="H18" s="228" t="str">
        <f t="shared" si="0"/>
        <v/>
      </c>
      <c r="I18" s="227"/>
      <c r="J18" s="227"/>
      <c r="K18" s="227"/>
      <c r="L18" s="228" t="str">
        <f t="shared" si="1"/>
        <v/>
      </c>
      <c r="M18" s="227"/>
      <c r="N18" s="227"/>
      <c r="O18" s="227"/>
      <c r="P18" s="228" t="str">
        <f t="shared" si="2"/>
        <v/>
      </c>
      <c r="Q18" s="227"/>
      <c r="R18" s="227"/>
      <c r="S18" s="227"/>
      <c r="T18" s="228" t="str">
        <f t="shared" si="3"/>
        <v/>
      </c>
      <c r="U18" s="227"/>
      <c r="V18" s="227"/>
      <c r="W18" s="227"/>
      <c r="X18" s="228" t="str">
        <f t="shared" si="4"/>
        <v/>
      </c>
      <c r="Y18" s="227"/>
      <c r="Z18" s="227"/>
      <c r="AA18" s="227"/>
      <c r="AB18" s="228" t="str">
        <f t="shared" si="5"/>
        <v/>
      </c>
      <c r="AC18" s="227"/>
      <c r="AD18" s="227"/>
      <c r="AE18" s="227"/>
      <c r="AF18" s="228" t="str">
        <f t="shared" si="6"/>
        <v/>
      </c>
      <c r="AG18" s="227"/>
      <c r="AH18" s="227"/>
      <c r="AI18" s="227"/>
      <c r="AJ18" s="228" t="str">
        <f t="shared" si="7"/>
        <v/>
      </c>
      <c r="AK18" s="227"/>
      <c r="AL18" s="227"/>
      <c r="AM18" s="227"/>
      <c r="AN18" s="228" t="str">
        <f t="shared" si="8"/>
        <v/>
      </c>
      <c r="AO18" s="227"/>
      <c r="AP18" s="227"/>
      <c r="AQ18" s="227"/>
      <c r="AR18" s="228" t="str">
        <f t="shared" si="9"/>
        <v/>
      </c>
      <c r="AS18" s="227"/>
      <c r="AT18" s="227"/>
      <c r="AU18" s="227"/>
      <c r="AV18" s="228" t="str">
        <f t="shared" si="10"/>
        <v/>
      </c>
      <c r="AW18" s="227"/>
      <c r="AX18" s="227"/>
      <c r="AY18" s="227"/>
      <c r="AZ18" s="228" t="str">
        <f t="shared" si="11"/>
        <v/>
      </c>
      <c r="BA18" s="227"/>
      <c r="BB18" s="227"/>
      <c r="BC18" s="227"/>
      <c r="BD18" s="228" t="str">
        <f t="shared" si="12"/>
        <v/>
      </c>
      <c r="BE18" s="222"/>
      <c r="BF18" s="222"/>
      <c r="BG18" s="222"/>
      <c r="BH18" s="222"/>
    </row>
    <row r="19" spans="1:60" ht="15">
      <c r="A19" s="223">
        <v>12</v>
      </c>
      <c r="B19" s="224" t="str">
        <f>FIL!C17&amp;" "&amp;FIL!D17&amp;" "&amp;FIL!E17</f>
        <v xml:space="preserve">  </v>
      </c>
      <c r="C19" s="225"/>
      <c r="D19" s="226"/>
      <c r="E19" s="227"/>
      <c r="F19" s="227"/>
      <c r="G19" s="227"/>
      <c r="H19" s="228" t="str">
        <f t="shared" si="0"/>
        <v/>
      </c>
      <c r="I19" s="227"/>
      <c r="J19" s="227"/>
      <c r="K19" s="227"/>
      <c r="L19" s="228" t="str">
        <f t="shared" si="1"/>
        <v/>
      </c>
      <c r="M19" s="227"/>
      <c r="N19" s="227"/>
      <c r="O19" s="227"/>
      <c r="P19" s="228" t="str">
        <f t="shared" si="2"/>
        <v/>
      </c>
      <c r="Q19" s="227"/>
      <c r="R19" s="227"/>
      <c r="S19" s="227"/>
      <c r="T19" s="228" t="str">
        <f t="shared" si="3"/>
        <v/>
      </c>
      <c r="U19" s="227"/>
      <c r="V19" s="227"/>
      <c r="W19" s="227"/>
      <c r="X19" s="228" t="str">
        <f t="shared" si="4"/>
        <v/>
      </c>
      <c r="Y19" s="227"/>
      <c r="Z19" s="227"/>
      <c r="AA19" s="227"/>
      <c r="AB19" s="228" t="str">
        <f t="shared" si="5"/>
        <v/>
      </c>
      <c r="AC19" s="227"/>
      <c r="AD19" s="227"/>
      <c r="AE19" s="227"/>
      <c r="AF19" s="228" t="str">
        <f t="shared" si="6"/>
        <v/>
      </c>
      <c r="AG19" s="227"/>
      <c r="AH19" s="227"/>
      <c r="AI19" s="227"/>
      <c r="AJ19" s="228" t="str">
        <f t="shared" si="7"/>
        <v/>
      </c>
      <c r="AK19" s="227"/>
      <c r="AL19" s="227"/>
      <c r="AM19" s="227"/>
      <c r="AN19" s="228" t="str">
        <f t="shared" si="8"/>
        <v/>
      </c>
      <c r="AO19" s="227"/>
      <c r="AP19" s="227"/>
      <c r="AQ19" s="227"/>
      <c r="AR19" s="228" t="str">
        <f t="shared" si="9"/>
        <v/>
      </c>
      <c r="AS19" s="227"/>
      <c r="AT19" s="227"/>
      <c r="AU19" s="227"/>
      <c r="AV19" s="228" t="str">
        <f t="shared" si="10"/>
        <v/>
      </c>
      <c r="AW19" s="227"/>
      <c r="AX19" s="227"/>
      <c r="AY19" s="227"/>
      <c r="AZ19" s="228" t="str">
        <f t="shared" si="11"/>
        <v/>
      </c>
      <c r="BA19" s="227"/>
      <c r="BB19" s="227"/>
      <c r="BC19" s="227"/>
      <c r="BD19" s="228" t="str">
        <f t="shared" si="12"/>
        <v/>
      </c>
      <c r="BE19" s="222"/>
      <c r="BF19" s="222"/>
      <c r="BG19" s="222"/>
      <c r="BH19" s="222"/>
    </row>
    <row r="20" spans="1:60" ht="15">
      <c r="A20" s="223">
        <v>13</v>
      </c>
      <c r="B20" s="224" t="str">
        <f>FIL!C18&amp;" "&amp;FIL!D18&amp;" "&amp;FIL!E18</f>
        <v xml:space="preserve">  </v>
      </c>
      <c r="C20" s="225"/>
      <c r="D20" s="226"/>
      <c r="E20" s="227"/>
      <c r="F20" s="227"/>
      <c r="G20" s="227"/>
      <c r="H20" s="228" t="str">
        <f t="shared" si="0"/>
        <v/>
      </c>
      <c r="I20" s="227"/>
      <c r="J20" s="227"/>
      <c r="K20" s="227"/>
      <c r="L20" s="228" t="str">
        <f t="shared" si="1"/>
        <v/>
      </c>
      <c r="M20" s="227"/>
      <c r="N20" s="227"/>
      <c r="O20" s="227"/>
      <c r="P20" s="228" t="str">
        <f t="shared" si="2"/>
        <v/>
      </c>
      <c r="Q20" s="227"/>
      <c r="R20" s="227"/>
      <c r="S20" s="227"/>
      <c r="T20" s="228" t="str">
        <f t="shared" si="3"/>
        <v/>
      </c>
      <c r="U20" s="227"/>
      <c r="V20" s="227"/>
      <c r="W20" s="227"/>
      <c r="X20" s="228" t="str">
        <f t="shared" si="4"/>
        <v/>
      </c>
      <c r="Y20" s="227"/>
      <c r="Z20" s="227"/>
      <c r="AA20" s="227"/>
      <c r="AB20" s="228" t="str">
        <f t="shared" si="5"/>
        <v/>
      </c>
      <c r="AC20" s="227"/>
      <c r="AD20" s="227"/>
      <c r="AE20" s="227"/>
      <c r="AF20" s="228" t="str">
        <f t="shared" si="6"/>
        <v/>
      </c>
      <c r="AG20" s="227"/>
      <c r="AH20" s="227"/>
      <c r="AI20" s="227"/>
      <c r="AJ20" s="228" t="str">
        <f t="shared" si="7"/>
        <v/>
      </c>
      <c r="AK20" s="227"/>
      <c r="AL20" s="227"/>
      <c r="AM20" s="227"/>
      <c r="AN20" s="228" t="str">
        <f t="shared" si="8"/>
        <v/>
      </c>
      <c r="AO20" s="227"/>
      <c r="AP20" s="227"/>
      <c r="AQ20" s="227"/>
      <c r="AR20" s="228" t="str">
        <f t="shared" si="9"/>
        <v/>
      </c>
      <c r="AS20" s="227"/>
      <c r="AT20" s="227"/>
      <c r="AU20" s="227"/>
      <c r="AV20" s="228" t="str">
        <f t="shared" si="10"/>
        <v/>
      </c>
      <c r="AW20" s="227"/>
      <c r="AX20" s="227"/>
      <c r="AY20" s="227"/>
      <c r="AZ20" s="228" t="str">
        <f t="shared" si="11"/>
        <v/>
      </c>
      <c r="BA20" s="227"/>
      <c r="BB20" s="227"/>
      <c r="BC20" s="227"/>
      <c r="BD20" s="228" t="str">
        <f t="shared" si="12"/>
        <v/>
      </c>
      <c r="BE20" s="222"/>
      <c r="BF20" s="222"/>
      <c r="BG20" s="222"/>
      <c r="BH20" s="222"/>
    </row>
    <row r="21" spans="1:60" ht="15">
      <c r="A21" s="223">
        <v>14</v>
      </c>
      <c r="B21" s="224" t="str">
        <f>FIL!C19&amp;" "&amp;FIL!D19&amp;" "&amp;FIL!E19</f>
        <v xml:space="preserve">  </v>
      </c>
      <c r="C21" s="225"/>
      <c r="D21" s="226"/>
      <c r="E21" s="227"/>
      <c r="F21" s="227"/>
      <c r="G21" s="227"/>
      <c r="H21" s="228" t="str">
        <f t="shared" si="0"/>
        <v/>
      </c>
      <c r="I21" s="227"/>
      <c r="J21" s="227"/>
      <c r="K21" s="227"/>
      <c r="L21" s="228" t="str">
        <f t="shared" si="1"/>
        <v/>
      </c>
      <c r="M21" s="227"/>
      <c r="N21" s="227"/>
      <c r="O21" s="227"/>
      <c r="P21" s="228" t="str">
        <f t="shared" si="2"/>
        <v/>
      </c>
      <c r="Q21" s="227"/>
      <c r="R21" s="227"/>
      <c r="S21" s="227"/>
      <c r="T21" s="228" t="str">
        <f t="shared" si="3"/>
        <v/>
      </c>
      <c r="U21" s="227"/>
      <c r="V21" s="227"/>
      <c r="W21" s="227"/>
      <c r="X21" s="228" t="str">
        <f t="shared" si="4"/>
        <v/>
      </c>
      <c r="Y21" s="227"/>
      <c r="Z21" s="227"/>
      <c r="AA21" s="227"/>
      <c r="AB21" s="228" t="str">
        <f t="shared" si="5"/>
        <v/>
      </c>
      <c r="AC21" s="227"/>
      <c r="AD21" s="227"/>
      <c r="AE21" s="227"/>
      <c r="AF21" s="228" t="str">
        <f t="shared" si="6"/>
        <v/>
      </c>
      <c r="AG21" s="227"/>
      <c r="AH21" s="227"/>
      <c r="AI21" s="227"/>
      <c r="AJ21" s="228" t="str">
        <f t="shared" si="7"/>
        <v/>
      </c>
      <c r="AK21" s="227"/>
      <c r="AL21" s="227"/>
      <c r="AM21" s="227"/>
      <c r="AN21" s="228" t="str">
        <f t="shared" si="8"/>
        <v/>
      </c>
      <c r="AO21" s="227"/>
      <c r="AP21" s="227"/>
      <c r="AQ21" s="227"/>
      <c r="AR21" s="228" t="str">
        <f t="shared" si="9"/>
        <v/>
      </c>
      <c r="AS21" s="227"/>
      <c r="AT21" s="227"/>
      <c r="AU21" s="227"/>
      <c r="AV21" s="228" t="str">
        <f t="shared" si="10"/>
        <v/>
      </c>
      <c r="AW21" s="227"/>
      <c r="AX21" s="227"/>
      <c r="AY21" s="227"/>
      <c r="AZ21" s="228" t="str">
        <f t="shared" si="11"/>
        <v/>
      </c>
      <c r="BA21" s="227"/>
      <c r="BB21" s="227"/>
      <c r="BC21" s="227"/>
      <c r="BD21" s="228" t="str">
        <f t="shared" si="12"/>
        <v/>
      </c>
      <c r="BE21" s="222"/>
      <c r="BF21" s="222"/>
      <c r="BG21" s="222"/>
      <c r="BH21" s="222"/>
    </row>
    <row r="22" spans="1:60" ht="15">
      <c r="A22" s="223">
        <v>15</v>
      </c>
      <c r="B22" s="224" t="str">
        <f>FIL!C20&amp;" "&amp;FIL!D20&amp;" "&amp;FIL!E20</f>
        <v xml:space="preserve">  </v>
      </c>
      <c r="C22" s="225"/>
      <c r="D22" s="226"/>
      <c r="E22" s="227"/>
      <c r="F22" s="227"/>
      <c r="G22" s="227"/>
      <c r="H22" s="228" t="str">
        <f t="shared" si="0"/>
        <v/>
      </c>
      <c r="I22" s="227"/>
      <c r="J22" s="227"/>
      <c r="K22" s="227"/>
      <c r="L22" s="228" t="str">
        <f t="shared" si="1"/>
        <v/>
      </c>
      <c r="M22" s="227"/>
      <c r="N22" s="227"/>
      <c r="O22" s="227"/>
      <c r="P22" s="228" t="str">
        <f t="shared" si="2"/>
        <v/>
      </c>
      <c r="Q22" s="227"/>
      <c r="R22" s="227"/>
      <c r="S22" s="227"/>
      <c r="T22" s="228" t="str">
        <f t="shared" si="3"/>
        <v/>
      </c>
      <c r="U22" s="227"/>
      <c r="V22" s="227"/>
      <c r="W22" s="227"/>
      <c r="X22" s="228" t="str">
        <f t="shared" si="4"/>
        <v/>
      </c>
      <c r="Y22" s="227"/>
      <c r="Z22" s="227"/>
      <c r="AA22" s="227"/>
      <c r="AB22" s="228" t="str">
        <f t="shared" si="5"/>
        <v/>
      </c>
      <c r="AC22" s="227"/>
      <c r="AD22" s="227"/>
      <c r="AE22" s="227"/>
      <c r="AF22" s="228" t="str">
        <f t="shared" si="6"/>
        <v/>
      </c>
      <c r="AG22" s="227"/>
      <c r="AH22" s="227"/>
      <c r="AI22" s="227"/>
      <c r="AJ22" s="228" t="str">
        <f t="shared" si="7"/>
        <v/>
      </c>
      <c r="AK22" s="227"/>
      <c r="AL22" s="227"/>
      <c r="AM22" s="227"/>
      <c r="AN22" s="228" t="str">
        <f t="shared" si="8"/>
        <v/>
      </c>
      <c r="AO22" s="227"/>
      <c r="AP22" s="227"/>
      <c r="AQ22" s="227"/>
      <c r="AR22" s="228" t="str">
        <f t="shared" si="9"/>
        <v/>
      </c>
      <c r="AS22" s="227"/>
      <c r="AT22" s="227"/>
      <c r="AU22" s="227"/>
      <c r="AV22" s="228" t="str">
        <f t="shared" si="10"/>
        <v/>
      </c>
      <c r="AW22" s="227"/>
      <c r="AX22" s="227"/>
      <c r="AY22" s="227"/>
      <c r="AZ22" s="228" t="str">
        <f t="shared" si="11"/>
        <v/>
      </c>
      <c r="BA22" s="227"/>
      <c r="BB22" s="227"/>
      <c r="BC22" s="227"/>
      <c r="BD22" s="228" t="str">
        <f t="shared" si="12"/>
        <v/>
      </c>
      <c r="BE22" s="222"/>
      <c r="BF22" s="222"/>
      <c r="BG22" s="222"/>
      <c r="BH22" s="222"/>
    </row>
    <row r="23" spans="1:60" ht="15">
      <c r="A23" s="223">
        <v>16</v>
      </c>
      <c r="B23" s="224" t="str">
        <f>FIL!C21&amp;" "&amp;FIL!D21&amp;" "&amp;FIL!E21</f>
        <v xml:space="preserve">  </v>
      </c>
      <c r="C23" s="225"/>
      <c r="D23" s="226"/>
      <c r="E23" s="227"/>
      <c r="F23" s="227"/>
      <c r="G23" s="227"/>
      <c r="H23" s="228" t="str">
        <f t="shared" si="0"/>
        <v/>
      </c>
      <c r="I23" s="227"/>
      <c r="J23" s="227"/>
      <c r="K23" s="227"/>
      <c r="L23" s="228" t="str">
        <f t="shared" si="1"/>
        <v/>
      </c>
      <c r="M23" s="227"/>
      <c r="N23" s="227"/>
      <c r="O23" s="227"/>
      <c r="P23" s="228" t="str">
        <f t="shared" si="2"/>
        <v/>
      </c>
      <c r="Q23" s="227"/>
      <c r="R23" s="227"/>
      <c r="S23" s="227"/>
      <c r="T23" s="228" t="str">
        <f t="shared" si="3"/>
        <v/>
      </c>
      <c r="U23" s="227"/>
      <c r="V23" s="227"/>
      <c r="W23" s="227"/>
      <c r="X23" s="228" t="str">
        <f t="shared" si="4"/>
        <v/>
      </c>
      <c r="Y23" s="227"/>
      <c r="Z23" s="227"/>
      <c r="AA23" s="227"/>
      <c r="AB23" s="228" t="str">
        <f t="shared" si="5"/>
        <v/>
      </c>
      <c r="AC23" s="227"/>
      <c r="AD23" s="227"/>
      <c r="AE23" s="227"/>
      <c r="AF23" s="228" t="str">
        <f t="shared" si="6"/>
        <v/>
      </c>
      <c r="AG23" s="227"/>
      <c r="AH23" s="227"/>
      <c r="AI23" s="227"/>
      <c r="AJ23" s="228" t="str">
        <f t="shared" si="7"/>
        <v/>
      </c>
      <c r="AK23" s="227"/>
      <c r="AL23" s="227"/>
      <c r="AM23" s="227"/>
      <c r="AN23" s="228" t="str">
        <f t="shared" si="8"/>
        <v/>
      </c>
      <c r="AO23" s="227"/>
      <c r="AP23" s="227"/>
      <c r="AQ23" s="227"/>
      <c r="AR23" s="228" t="str">
        <f t="shared" si="9"/>
        <v/>
      </c>
      <c r="AS23" s="227"/>
      <c r="AT23" s="227"/>
      <c r="AU23" s="227"/>
      <c r="AV23" s="228" t="str">
        <f t="shared" si="10"/>
        <v/>
      </c>
      <c r="AW23" s="227"/>
      <c r="AX23" s="227"/>
      <c r="AY23" s="227"/>
      <c r="AZ23" s="228" t="str">
        <f t="shared" si="11"/>
        <v/>
      </c>
      <c r="BA23" s="227"/>
      <c r="BB23" s="227"/>
      <c r="BC23" s="227"/>
      <c r="BD23" s="228" t="str">
        <f t="shared" si="12"/>
        <v/>
      </c>
      <c r="BE23" s="222"/>
      <c r="BF23" s="222"/>
      <c r="BG23" s="222"/>
      <c r="BH23" s="222"/>
    </row>
    <row r="24" spans="1:60" ht="15">
      <c r="A24" s="223">
        <v>17</v>
      </c>
      <c r="B24" s="224" t="str">
        <f>FIL!C22&amp;" "&amp;FIL!D22&amp;" "&amp;FIL!E22</f>
        <v xml:space="preserve">  </v>
      </c>
      <c r="C24" s="225"/>
      <c r="D24" s="226"/>
      <c r="E24" s="227"/>
      <c r="F24" s="227"/>
      <c r="G24" s="227"/>
      <c r="H24" s="228" t="str">
        <f t="shared" si="0"/>
        <v/>
      </c>
      <c r="I24" s="227"/>
      <c r="J24" s="227"/>
      <c r="K24" s="227"/>
      <c r="L24" s="228" t="str">
        <f t="shared" si="1"/>
        <v/>
      </c>
      <c r="M24" s="227"/>
      <c r="N24" s="227"/>
      <c r="O24" s="227"/>
      <c r="P24" s="228" t="str">
        <f t="shared" si="2"/>
        <v/>
      </c>
      <c r="Q24" s="227"/>
      <c r="R24" s="227"/>
      <c r="S24" s="227"/>
      <c r="T24" s="228" t="str">
        <f t="shared" si="3"/>
        <v/>
      </c>
      <c r="U24" s="227"/>
      <c r="V24" s="227"/>
      <c r="W24" s="227"/>
      <c r="X24" s="228" t="str">
        <f t="shared" si="4"/>
        <v/>
      </c>
      <c r="Y24" s="227"/>
      <c r="Z24" s="227"/>
      <c r="AA24" s="227"/>
      <c r="AB24" s="228" t="str">
        <f t="shared" si="5"/>
        <v/>
      </c>
      <c r="AC24" s="227"/>
      <c r="AD24" s="227"/>
      <c r="AE24" s="227"/>
      <c r="AF24" s="228" t="str">
        <f t="shared" si="6"/>
        <v/>
      </c>
      <c r="AG24" s="227"/>
      <c r="AH24" s="227"/>
      <c r="AI24" s="227"/>
      <c r="AJ24" s="228" t="str">
        <f t="shared" si="7"/>
        <v/>
      </c>
      <c r="AK24" s="227"/>
      <c r="AL24" s="227"/>
      <c r="AM24" s="227"/>
      <c r="AN24" s="228" t="str">
        <f t="shared" si="8"/>
        <v/>
      </c>
      <c r="AO24" s="227"/>
      <c r="AP24" s="227"/>
      <c r="AQ24" s="227"/>
      <c r="AR24" s="228" t="str">
        <f t="shared" si="9"/>
        <v/>
      </c>
      <c r="AS24" s="227"/>
      <c r="AT24" s="227"/>
      <c r="AU24" s="227"/>
      <c r="AV24" s="228" t="str">
        <f t="shared" si="10"/>
        <v/>
      </c>
      <c r="AW24" s="227"/>
      <c r="AX24" s="227"/>
      <c r="AY24" s="227"/>
      <c r="AZ24" s="228" t="str">
        <f t="shared" si="11"/>
        <v/>
      </c>
      <c r="BA24" s="227"/>
      <c r="BB24" s="227"/>
      <c r="BC24" s="227"/>
      <c r="BD24" s="228" t="str">
        <f t="shared" si="12"/>
        <v/>
      </c>
      <c r="BE24" s="222"/>
      <c r="BF24" s="222"/>
      <c r="BG24" s="222"/>
      <c r="BH24" s="222"/>
    </row>
    <row r="25" spans="1:60" ht="15">
      <c r="A25" s="223">
        <v>18</v>
      </c>
      <c r="B25" s="224" t="str">
        <f>FIL!C23&amp;" "&amp;FIL!D23&amp;" "&amp;FIL!E23</f>
        <v xml:space="preserve">  </v>
      </c>
      <c r="C25" s="225"/>
      <c r="D25" s="226"/>
      <c r="E25" s="227"/>
      <c r="F25" s="227"/>
      <c r="G25" s="227"/>
      <c r="H25" s="228" t="str">
        <f t="shared" si="0"/>
        <v/>
      </c>
      <c r="I25" s="227"/>
      <c r="J25" s="227"/>
      <c r="K25" s="227"/>
      <c r="L25" s="228" t="str">
        <f t="shared" si="1"/>
        <v/>
      </c>
      <c r="M25" s="227"/>
      <c r="N25" s="227"/>
      <c r="O25" s="227"/>
      <c r="P25" s="228" t="str">
        <f t="shared" si="2"/>
        <v/>
      </c>
      <c r="Q25" s="227"/>
      <c r="R25" s="227"/>
      <c r="S25" s="227"/>
      <c r="T25" s="228" t="str">
        <f t="shared" si="3"/>
        <v/>
      </c>
      <c r="U25" s="227"/>
      <c r="V25" s="227"/>
      <c r="W25" s="227"/>
      <c r="X25" s="228" t="str">
        <f t="shared" si="4"/>
        <v/>
      </c>
      <c r="Y25" s="227"/>
      <c r="Z25" s="227"/>
      <c r="AA25" s="227"/>
      <c r="AB25" s="228" t="str">
        <f t="shared" si="5"/>
        <v/>
      </c>
      <c r="AC25" s="227"/>
      <c r="AD25" s="227"/>
      <c r="AE25" s="227"/>
      <c r="AF25" s="228" t="str">
        <f t="shared" si="6"/>
        <v/>
      </c>
      <c r="AG25" s="227"/>
      <c r="AH25" s="227"/>
      <c r="AI25" s="227"/>
      <c r="AJ25" s="228" t="str">
        <f t="shared" si="7"/>
        <v/>
      </c>
      <c r="AK25" s="227"/>
      <c r="AL25" s="227"/>
      <c r="AM25" s="227"/>
      <c r="AN25" s="228" t="str">
        <f t="shared" si="8"/>
        <v/>
      </c>
      <c r="AO25" s="227"/>
      <c r="AP25" s="227"/>
      <c r="AQ25" s="227"/>
      <c r="AR25" s="228" t="str">
        <f t="shared" si="9"/>
        <v/>
      </c>
      <c r="AS25" s="227"/>
      <c r="AT25" s="227"/>
      <c r="AU25" s="227"/>
      <c r="AV25" s="228" t="str">
        <f t="shared" si="10"/>
        <v/>
      </c>
      <c r="AW25" s="227"/>
      <c r="AX25" s="227"/>
      <c r="AY25" s="227"/>
      <c r="AZ25" s="228" t="str">
        <f t="shared" si="11"/>
        <v/>
      </c>
      <c r="BA25" s="227"/>
      <c r="BB25" s="227"/>
      <c r="BC25" s="227"/>
      <c r="BD25" s="228" t="str">
        <f t="shared" si="12"/>
        <v/>
      </c>
      <c r="BE25" s="222"/>
      <c r="BF25" s="222"/>
      <c r="BG25" s="222"/>
      <c r="BH25" s="222"/>
    </row>
    <row r="26" spans="1:60" ht="15">
      <c r="A26" s="223">
        <v>19</v>
      </c>
      <c r="B26" s="224" t="str">
        <f>FIL!C24&amp;" "&amp;FIL!D24&amp;" "&amp;FIL!E24</f>
        <v xml:space="preserve">  </v>
      </c>
      <c r="C26" s="225"/>
      <c r="D26" s="226"/>
      <c r="E26" s="227"/>
      <c r="F26" s="227"/>
      <c r="G26" s="227"/>
      <c r="H26" s="228" t="str">
        <f t="shared" si="0"/>
        <v/>
      </c>
      <c r="I26" s="227"/>
      <c r="J26" s="227"/>
      <c r="K26" s="227"/>
      <c r="L26" s="228" t="str">
        <f t="shared" si="1"/>
        <v/>
      </c>
      <c r="M26" s="227"/>
      <c r="N26" s="227"/>
      <c r="O26" s="227"/>
      <c r="P26" s="228" t="str">
        <f t="shared" si="2"/>
        <v/>
      </c>
      <c r="Q26" s="227"/>
      <c r="R26" s="227"/>
      <c r="S26" s="227"/>
      <c r="T26" s="228" t="str">
        <f t="shared" si="3"/>
        <v/>
      </c>
      <c r="U26" s="227"/>
      <c r="V26" s="227"/>
      <c r="W26" s="227"/>
      <c r="X26" s="228" t="str">
        <f t="shared" si="4"/>
        <v/>
      </c>
      <c r="Y26" s="227"/>
      <c r="Z26" s="227"/>
      <c r="AA26" s="227"/>
      <c r="AB26" s="228" t="str">
        <f t="shared" si="5"/>
        <v/>
      </c>
      <c r="AC26" s="227"/>
      <c r="AD26" s="227"/>
      <c r="AE26" s="227"/>
      <c r="AF26" s="228" t="str">
        <f t="shared" si="6"/>
        <v/>
      </c>
      <c r="AG26" s="227"/>
      <c r="AH26" s="227"/>
      <c r="AI26" s="227"/>
      <c r="AJ26" s="228" t="str">
        <f t="shared" si="7"/>
        <v/>
      </c>
      <c r="AK26" s="227"/>
      <c r="AL26" s="227"/>
      <c r="AM26" s="227"/>
      <c r="AN26" s="228" t="str">
        <f t="shared" si="8"/>
        <v/>
      </c>
      <c r="AO26" s="227"/>
      <c r="AP26" s="227"/>
      <c r="AQ26" s="227"/>
      <c r="AR26" s="228" t="str">
        <f t="shared" si="9"/>
        <v/>
      </c>
      <c r="AS26" s="227"/>
      <c r="AT26" s="227"/>
      <c r="AU26" s="227"/>
      <c r="AV26" s="228" t="str">
        <f t="shared" si="10"/>
        <v/>
      </c>
      <c r="AW26" s="227"/>
      <c r="AX26" s="227"/>
      <c r="AY26" s="227"/>
      <c r="AZ26" s="228" t="str">
        <f t="shared" si="11"/>
        <v/>
      </c>
      <c r="BA26" s="227"/>
      <c r="BB26" s="227"/>
      <c r="BC26" s="227"/>
      <c r="BD26" s="228" t="str">
        <f t="shared" si="12"/>
        <v/>
      </c>
      <c r="BE26" s="222"/>
      <c r="BF26" s="222"/>
      <c r="BG26" s="222"/>
      <c r="BH26" s="222"/>
    </row>
    <row r="27" spans="1:60" ht="15">
      <c r="A27" s="223">
        <v>20</v>
      </c>
      <c r="B27" s="224" t="str">
        <f>FIL!C25&amp;" "&amp;FIL!D25&amp;" "&amp;FIL!E25</f>
        <v xml:space="preserve">  </v>
      </c>
      <c r="C27" s="225"/>
      <c r="D27" s="226"/>
      <c r="E27" s="227"/>
      <c r="F27" s="227"/>
      <c r="G27" s="227"/>
      <c r="H27" s="228" t="str">
        <f t="shared" si="0"/>
        <v/>
      </c>
      <c r="I27" s="227"/>
      <c r="J27" s="227"/>
      <c r="K27" s="227"/>
      <c r="L27" s="228" t="str">
        <f t="shared" si="1"/>
        <v/>
      </c>
      <c r="M27" s="227"/>
      <c r="N27" s="227"/>
      <c r="O27" s="227"/>
      <c r="P27" s="228" t="str">
        <f t="shared" si="2"/>
        <v/>
      </c>
      <c r="Q27" s="227"/>
      <c r="R27" s="227"/>
      <c r="S27" s="227"/>
      <c r="T27" s="228" t="str">
        <f t="shared" si="3"/>
        <v/>
      </c>
      <c r="U27" s="227"/>
      <c r="V27" s="227"/>
      <c r="W27" s="227"/>
      <c r="X27" s="228" t="str">
        <f t="shared" si="4"/>
        <v/>
      </c>
      <c r="Y27" s="227"/>
      <c r="Z27" s="227"/>
      <c r="AA27" s="227"/>
      <c r="AB27" s="228" t="str">
        <f t="shared" si="5"/>
        <v/>
      </c>
      <c r="AC27" s="227"/>
      <c r="AD27" s="227"/>
      <c r="AE27" s="227"/>
      <c r="AF27" s="228" t="str">
        <f t="shared" si="6"/>
        <v/>
      </c>
      <c r="AG27" s="227"/>
      <c r="AH27" s="227"/>
      <c r="AI27" s="227"/>
      <c r="AJ27" s="228" t="str">
        <f t="shared" si="7"/>
        <v/>
      </c>
      <c r="AK27" s="227"/>
      <c r="AL27" s="227"/>
      <c r="AM27" s="227"/>
      <c r="AN27" s="228" t="str">
        <f t="shared" si="8"/>
        <v/>
      </c>
      <c r="AO27" s="227"/>
      <c r="AP27" s="227"/>
      <c r="AQ27" s="227"/>
      <c r="AR27" s="228" t="str">
        <f t="shared" si="9"/>
        <v/>
      </c>
      <c r="AS27" s="227"/>
      <c r="AT27" s="227"/>
      <c r="AU27" s="227"/>
      <c r="AV27" s="228" t="str">
        <f t="shared" si="10"/>
        <v/>
      </c>
      <c r="AW27" s="227"/>
      <c r="AX27" s="227"/>
      <c r="AY27" s="227"/>
      <c r="AZ27" s="228" t="str">
        <f t="shared" si="11"/>
        <v/>
      </c>
      <c r="BA27" s="227"/>
      <c r="BB27" s="227"/>
      <c r="BC27" s="227"/>
      <c r="BD27" s="228" t="str">
        <f t="shared" si="12"/>
        <v/>
      </c>
      <c r="BE27" s="222"/>
      <c r="BF27" s="222"/>
      <c r="BG27" s="222"/>
      <c r="BH27" s="222"/>
    </row>
    <row r="28" spans="1:60" ht="15">
      <c r="A28" s="223">
        <v>21</v>
      </c>
      <c r="B28" s="224" t="str">
        <f>FIL!C26&amp;" "&amp;FIL!D26&amp;" "&amp;FIL!E26</f>
        <v xml:space="preserve">  </v>
      </c>
      <c r="C28" s="225"/>
      <c r="D28" s="226"/>
      <c r="E28" s="227"/>
      <c r="F28" s="227"/>
      <c r="G28" s="227"/>
      <c r="H28" s="228" t="str">
        <f t="shared" si="0"/>
        <v/>
      </c>
      <c r="I28" s="227"/>
      <c r="J28" s="227"/>
      <c r="K28" s="227"/>
      <c r="L28" s="228" t="str">
        <f t="shared" si="1"/>
        <v/>
      </c>
      <c r="M28" s="227"/>
      <c r="N28" s="227"/>
      <c r="O28" s="227"/>
      <c r="P28" s="228" t="str">
        <f t="shared" si="2"/>
        <v/>
      </c>
      <c r="Q28" s="227"/>
      <c r="R28" s="227"/>
      <c r="S28" s="227"/>
      <c r="T28" s="228" t="str">
        <f t="shared" si="3"/>
        <v/>
      </c>
      <c r="U28" s="227"/>
      <c r="V28" s="227"/>
      <c r="W28" s="227"/>
      <c r="X28" s="228" t="str">
        <f t="shared" si="4"/>
        <v/>
      </c>
      <c r="Y28" s="227"/>
      <c r="Z28" s="227"/>
      <c r="AA28" s="227"/>
      <c r="AB28" s="228" t="str">
        <f t="shared" si="5"/>
        <v/>
      </c>
      <c r="AC28" s="227"/>
      <c r="AD28" s="227"/>
      <c r="AE28" s="227"/>
      <c r="AF28" s="228" t="str">
        <f t="shared" si="6"/>
        <v/>
      </c>
      <c r="AG28" s="227"/>
      <c r="AH28" s="227"/>
      <c r="AI28" s="227"/>
      <c r="AJ28" s="228" t="str">
        <f t="shared" si="7"/>
        <v/>
      </c>
      <c r="AK28" s="227"/>
      <c r="AL28" s="227"/>
      <c r="AM28" s="227"/>
      <c r="AN28" s="228" t="str">
        <f t="shared" si="8"/>
        <v/>
      </c>
      <c r="AO28" s="227"/>
      <c r="AP28" s="227"/>
      <c r="AQ28" s="227"/>
      <c r="AR28" s="228" t="str">
        <f t="shared" si="9"/>
        <v/>
      </c>
      <c r="AS28" s="227"/>
      <c r="AT28" s="227"/>
      <c r="AU28" s="227"/>
      <c r="AV28" s="228" t="str">
        <f t="shared" si="10"/>
        <v/>
      </c>
      <c r="AW28" s="227"/>
      <c r="AX28" s="227"/>
      <c r="AY28" s="227"/>
      <c r="AZ28" s="228" t="str">
        <f t="shared" si="11"/>
        <v/>
      </c>
      <c r="BA28" s="227"/>
      <c r="BB28" s="227"/>
      <c r="BC28" s="227"/>
      <c r="BD28" s="228" t="str">
        <f t="shared" si="12"/>
        <v/>
      </c>
      <c r="BE28" s="222"/>
      <c r="BF28" s="222"/>
      <c r="BG28" s="222"/>
      <c r="BH28" s="222"/>
    </row>
    <row r="29" spans="1:60" ht="15">
      <c r="A29" s="223">
        <v>22</v>
      </c>
      <c r="B29" s="224" t="str">
        <f>FIL!C27&amp;" "&amp;FIL!D27&amp;" "&amp;FIL!E27</f>
        <v xml:space="preserve">  </v>
      </c>
      <c r="C29" s="225"/>
      <c r="D29" s="226"/>
      <c r="E29" s="227"/>
      <c r="F29" s="227"/>
      <c r="G29" s="227"/>
      <c r="H29" s="228" t="str">
        <f t="shared" si="0"/>
        <v/>
      </c>
      <c r="I29" s="227"/>
      <c r="J29" s="227"/>
      <c r="K29" s="227"/>
      <c r="L29" s="228" t="str">
        <f t="shared" si="1"/>
        <v/>
      </c>
      <c r="M29" s="227"/>
      <c r="N29" s="227"/>
      <c r="O29" s="227"/>
      <c r="P29" s="228" t="str">
        <f t="shared" si="2"/>
        <v/>
      </c>
      <c r="Q29" s="227"/>
      <c r="R29" s="227"/>
      <c r="S29" s="227"/>
      <c r="T29" s="228" t="str">
        <f t="shared" si="3"/>
        <v/>
      </c>
      <c r="U29" s="227"/>
      <c r="V29" s="227"/>
      <c r="W29" s="227"/>
      <c r="X29" s="228" t="str">
        <f t="shared" si="4"/>
        <v/>
      </c>
      <c r="Y29" s="227"/>
      <c r="Z29" s="227"/>
      <c r="AA29" s="227"/>
      <c r="AB29" s="228" t="str">
        <f t="shared" si="5"/>
        <v/>
      </c>
      <c r="AC29" s="227"/>
      <c r="AD29" s="227"/>
      <c r="AE29" s="227"/>
      <c r="AF29" s="228" t="str">
        <f t="shared" si="6"/>
        <v/>
      </c>
      <c r="AG29" s="227"/>
      <c r="AH29" s="227"/>
      <c r="AI29" s="227"/>
      <c r="AJ29" s="228" t="str">
        <f t="shared" si="7"/>
        <v/>
      </c>
      <c r="AK29" s="227"/>
      <c r="AL29" s="227"/>
      <c r="AM29" s="227"/>
      <c r="AN29" s="228" t="str">
        <f t="shared" si="8"/>
        <v/>
      </c>
      <c r="AO29" s="227"/>
      <c r="AP29" s="227"/>
      <c r="AQ29" s="227"/>
      <c r="AR29" s="228" t="str">
        <f t="shared" si="9"/>
        <v/>
      </c>
      <c r="AS29" s="227"/>
      <c r="AT29" s="227"/>
      <c r="AU29" s="227"/>
      <c r="AV29" s="228" t="str">
        <f t="shared" si="10"/>
        <v/>
      </c>
      <c r="AW29" s="227"/>
      <c r="AX29" s="227"/>
      <c r="AY29" s="227"/>
      <c r="AZ29" s="228" t="str">
        <f t="shared" si="11"/>
        <v/>
      </c>
      <c r="BA29" s="227"/>
      <c r="BB29" s="227"/>
      <c r="BC29" s="227"/>
      <c r="BD29" s="228" t="str">
        <f t="shared" si="12"/>
        <v/>
      </c>
      <c r="BE29" s="222"/>
      <c r="BF29" s="222"/>
      <c r="BG29" s="222"/>
      <c r="BH29" s="222"/>
    </row>
    <row r="30" spans="1:60" ht="15">
      <c r="A30" s="223">
        <v>23</v>
      </c>
      <c r="B30" s="224" t="str">
        <f>FIL!C28&amp;" "&amp;FIL!D28&amp;" "&amp;FIL!E28</f>
        <v xml:space="preserve">  </v>
      </c>
      <c r="C30" s="225"/>
      <c r="D30" s="226"/>
      <c r="E30" s="227"/>
      <c r="F30" s="227"/>
      <c r="G30" s="227"/>
      <c r="H30" s="228" t="str">
        <f t="shared" si="0"/>
        <v/>
      </c>
      <c r="I30" s="227"/>
      <c r="J30" s="227"/>
      <c r="K30" s="227"/>
      <c r="L30" s="228" t="str">
        <f t="shared" si="1"/>
        <v/>
      </c>
      <c r="M30" s="227"/>
      <c r="N30" s="227"/>
      <c r="O30" s="227"/>
      <c r="P30" s="228" t="str">
        <f t="shared" si="2"/>
        <v/>
      </c>
      <c r="Q30" s="227"/>
      <c r="R30" s="227"/>
      <c r="S30" s="227"/>
      <c r="T30" s="228" t="str">
        <f t="shared" si="3"/>
        <v/>
      </c>
      <c r="U30" s="227"/>
      <c r="V30" s="227"/>
      <c r="W30" s="227"/>
      <c r="X30" s="228" t="str">
        <f t="shared" si="4"/>
        <v/>
      </c>
      <c r="Y30" s="227"/>
      <c r="Z30" s="227"/>
      <c r="AA30" s="227"/>
      <c r="AB30" s="228" t="str">
        <f t="shared" si="5"/>
        <v/>
      </c>
      <c r="AC30" s="227"/>
      <c r="AD30" s="227"/>
      <c r="AE30" s="227"/>
      <c r="AF30" s="228" t="str">
        <f t="shared" si="6"/>
        <v/>
      </c>
      <c r="AG30" s="227"/>
      <c r="AH30" s="227"/>
      <c r="AI30" s="227"/>
      <c r="AJ30" s="228" t="str">
        <f t="shared" si="7"/>
        <v/>
      </c>
      <c r="AK30" s="227"/>
      <c r="AL30" s="227"/>
      <c r="AM30" s="227"/>
      <c r="AN30" s="228" t="str">
        <f t="shared" si="8"/>
        <v/>
      </c>
      <c r="AO30" s="227"/>
      <c r="AP30" s="227"/>
      <c r="AQ30" s="227"/>
      <c r="AR30" s="228" t="str">
        <f t="shared" si="9"/>
        <v/>
      </c>
      <c r="AS30" s="227"/>
      <c r="AT30" s="227"/>
      <c r="AU30" s="227"/>
      <c r="AV30" s="228" t="str">
        <f t="shared" si="10"/>
        <v/>
      </c>
      <c r="AW30" s="227"/>
      <c r="AX30" s="227"/>
      <c r="AY30" s="227"/>
      <c r="AZ30" s="228" t="str">
        <f t="shared" si="11"/>
        <v/>
      </c>
      <c r="BA30" s="227"/>
      <c r="BB30" s="227"/>
      <c r="BC30" s="227"/>
      <c r="BD30" s="228" t="str">
        <f t="shared" si="12"/>
        <v/>
      </c>
      <c r="BE30" s="222"/>
      <c r="BF30" s="222"/>
      <c r="BG30" s="222"/>
      <c r="BH30" s="222"/>
    </row>
    <row r="31" spans="1:60" ht="15">
      <c r="A31" s="223">
        <v>24</v>
      </c>
      <c r="B31" s="224" t="str">
        <f>FIL!C29&amp;" "&amp;FIL!D29&amp;" "&amp;FIL!E29</f>
        <v xml:space="preserve">  </v>
      </c>
      <c r="C31" s="225"/>
      <c r="D31" s="226"/>
      <c r="E31" s="227"/>
      <c r="F31" s="227"/>
      <c r="G31" s="227"/>
      <c r="H31" s="228" t="str">
        <f t="shared" si="0"/>
        <v/>
      </c>
      <c r="I31" s="227"/>
      <c r="J31" s="227"/>
      <c r="K31" s="227"/>
      <c r="L31" s="228" t="str">
        <f t="shared" si="1"/>
        <v/>
      </c>
      <c r="M31" s="227"/>
      <c r="N31" s="227"/>
      <c r="O31" s="227"/>
      <c r="P31" s="228" t="str">
        <f t="shared" si="2"/>
        <v/>
      </c>
      <c r="Q31" s="227"/>
      <c r="R31" s="227"/>
      <c r="S31" s="227"/>
      <c r="T31" s="228" t="str">
        <f t="shared" si="3"/>
        <v/>
      </c>
      <c r="U31" s="227"/>
      <c r="V31" s="227"/>
      <c r="W31" s="227"/>
      <c r="X31" s="228" t="str">
        <f t="shared" si="4"/>
        <v/>
      </c>
      <c r="Y31" s="227"/>
      <c r="Z31" s="227"/>
      <c r="AA31" s="227"/>
      <c r="AB31" s="228" t="str">
        <f t="shared" si="5"/>
        <v/>
      </c>
      <c r="AC31" s="227"/>
      <c r="AD31" s="227"/>
      <c r="AE31" s="227"/>
      <c r="AF31" s="228" t="str">
        <f t="shared" si="6"/>
        <v/>
      </c>
      <c r="AG31" s="227"/>
      <c r="AH31" s="227"/>
      <c r="AI31" s="227"/>
      <c r="AJ31" s="228" t="str">
        <f t="shared" si="7"/>
        <v/>
      </c>
      <c r="AK31" s="227"/>
      <c r="AL31" s="227"/>
      <c r="AM31" s="227"/>
      <c r="AN31" s="228" t="str">
        <f t="shared" si="8"/>
        <v/>
      </c>
      <c r="AO31" s="227"/>
      <c r="AP31" s="227"/>
      <c r="AQ31" s="227"/>
      <c r="AR31" s="228" t="str">
        <f t="shared" si="9"/>
        <v/>
      </c>
      <c r="AS31" s="227"/>
      <c r="AT31" s="227"/>
      <c r="AU31" s="227"/>
      <c r="AV31" s="228" t="str">
        <f t="shared" si="10"/>
        <v/>
      </c>
      <c r="AW31" s="227"/>
      <c r="AX31" s="227"/>
      <c r="AY31" s="227"/>
      <c r="AZ31" s="228" t="str">
        <f t="shared" si="11"/>
        <v/>
      </c>
      <c r="BA31" s="227"/>
      <c r="BB31" s="227"/>
      <c r="BC31" s="227"/>
      <c r="BD31" s="228" t="str">
        <f t="shared" si="12"/>
        <v/>
      </c>
      <c r="BE31" s="222"/>
      <c r="BF31" s="222"/>
      <c r="BG31" s="222"/>
      <c r="BH31" s="222"/>
    </row>
    <row r="32" spans="1:60" ht="15">
      <c r="A32" s="223">
        <v>25</v>
      </c>
      <c r="B32" s="224" t="str">
        <f>FIL!C30&amp;" "&amp;FIL!D30&amp;" "&amp;FIL!E30</f>
        <v xml:space="preserve">  </v>
      </c>
      <c r="C32" s="225"/>
      <c r="D32" s="226"/>
      <c r="E32" s="227"/>
      <c r="F32" s="227"/>
      <c r="G32" s="227"/>
      <c r="H32" s="228" t="str">
        <f t="shared" si="0"/>
        <v/>
      </c>
      <c r="I32" s="227"/>
      <c r="J32" s="227"/>
      <c r="K32" s="227"/>
      <c r="L32" s="228" t="str">
        <f t="shared" si="1"/>
        <v/>
      </c>
      <c r="M32" s="227"/>
      <c r="N32" s="227"/>
      <c r="O32" s="227"/>
      <c r="P32" s="228" t="str">
        <f t="shared" si="2"/>
        <v/>
      </c>
      <c r="Q32" s="227"/>
      <c r="R32" s="227"/>
      <c r="S32" s="227"/>
      <c r="T32" s="228" t="str">
        <f t="shared" si="3"/>
        <v/>
      </c>
      <c r="U32" s="227"/>
      <c r="V32" s="227"/>
      <c r="W32" s="227"/>
      <c r="X32" s="228" t="str">
        <f t="shared" si="4"/>
        <v/>
      </c>
      <c r="Y32" s="227"/>
      <c r="Z32" s="227"/>
      <c r="AA32" s="227"/>
      <c r="AB32" s="228" t="str">
        <f t="shared" si="5"/>
        <v/>
      </c>
      <c r="AC32" s="227"/>
      <c r="AD32" s="227"/>
      <c r="AE32" s="227"/>
      <c r="AF32" s="228" t="str">
        <f t="shared" si="6"/>
        <v/>
      </c>
      <c r="AG32" s="227"/>
      <c r="AH32" s="227"/>
      <c r="AI32" s="227"/>
      <c r="AJ32" s="228" t="str">
        <f t="shared" si="7"/>
        <v/>
      </c>
      <c r="AK32" s="227"/>
      <c r="AL32" s="227"/>
      <c r="AM32" s="227"/>
      <c r="AN32" s="228" t="str">
        <f t="shared" si="8"/>
        <v/>
      </c>
      <c r="AO32" s="227"/>
      <c r="AP32" s="227"/>
      <c r="AQ32" s="227"/>
      <c r="AR32" s="228" t="str">
        <f t="shared" si="9"/>
        <v/>
      </c>
      <c r="AS32" s="227"/>
      <c r="AT32" s="227"/>
      <c r="AU32" s="227"/>
      <c r="AV32" s="228" t="str">
        <f t="shared" si="10"/>
        <v/>
      </c>
      <c r="AW32" s="227"/>
      <c r="AX32" s="227"/>
      <c r="AY32" s="227"/>
      <c r="AZ32" s="228" t="str">
        <f t="shared" si="11"/>
        <v/>
      </c>
      <c r="BA32" s="227"/>
      <c r="BB32" s="227"/>
      <c r="BC32" s="227"/>
      <c r="BD32" s="228" t="str">
        <f t="shared" si="12"/>
        <v/>
      </c>
      <c r="BE32" s="222"/>
      <c r="BF32" s="222"/>
      <c r="BG32" s="222"/>
      <c r="BH32" s="222"/>
    </row>
    <row r="33" spans="1:60" ht="15">
      <c r="A33" s="223">
        <v>26</v>
      </c>
      <c r="B33" s="224" t="str">
        <f>FIL!C31&amp;" "&amp;FIL!D31&amp;" "&amp;FIL!E31</f>
        <v xml:space="preserve">  </v>
      </c>
      <c r="C33" s="225"/>
      <c r="D33" s="226"/>
      <c r="E33" s="227"/>
      <c r="F33" s="227"/>
      <c r="G33" s="227"/>
      <c r="H33" s="228" t="str">
        <f t="shared" si="0"/>
        <v/>
      </c>
      <c r="I33" s="227"/>
      <c r="J33" s="227"/>
      <c r="K33" s="227"/>
      <c r="L33" s="228" t="str">
        <f t="shared" si="1"/>
        <v/>
      </c>
      <c r="M33" s="227"/>
      <c r="N33" s="227"/>
      <c r="O33" s="227"/>
      <c r="P33" s="228" t="str">
        <f t="shared" si="2"/>
        <v/>
      </c>
      <c r="Q33" s="227"/>
      <c r="R33" s="227"/>
      <c r="S33" s="227"/>
      <c r="T33" s="228" t="str">
        <f t="shared" si="3"/>
        <v/>
      </c>
      <c r="U33" s="227"/>
      <c r="V33" s="227"/>
      <c r="W33" s="227"/>
      <c r="X33" s="228" t="str">
        <f t="shared" si="4"/>
        <v/>
      </c>
      <c r="Y33" s="227"/>
      <c r="Z33" s="227"/>
      <c r="AA33" s="227"/>
      <c r="AB33" s="228" t="str">
        <f t="shared" si="5"/>
        <v/>
      </c>
      <c r="AC33" s="227"/>
      <c r="AD33" s="227"/>
      <c r="AE33" s="227"/>
      <c r="AF33" s="228" t="str">
        <f t="shared" si="6"/>
        <v/>
      </c>
      <c r="AG33" s="227"/>
      <c r="AH33" s="227"/>
      <c r="AI33" s="227"/>
      <c r="AJ33" s="228" t="str">
        <f t="shared" si="7"/>
        <v/>
      </c>
      <c r="AK33" s="227"/>
      <c r="AL33" s="227"/>
      <c r="AM33" s="227"/>
      <c r="AN33" s="228" t="str">
        <f t="shared" si="8"/>
        <v/>
      </c>
      <c r="AO33" s="227"/>
      <c r="AP33" s="227"/>
      <c r="AQ33" s="227"/>
      <c r="AR33" s="228" t="str">
        <f t="shared" si="9"/>
        <v/>
      </c>
      <c r="AS33" s="227"/>
      <c r="AT33" s="227"/>
      <c r="AU33" s="227"/>
      <c r="AV33" s="228" t="str">
        <f t="shared" si="10"/>
        <v/>
      </c>
      <c r="AW33" s="227"/>
      <c r="AX33" s="227"/>
      <c r="AY33" s="227"/>
      <c r="AZ33" s="228" t="str">
        <f t="shared" si="11"/>
        <v/>
      </c>
      <c r="BA33" s="227"/>
      <c r="BB33" s="227"/>
      <c r="BC33" s="227"/>
      <c r="BD33" s="228" t="str">
        <f t="shared" si="12"/>
        <v/>
      </c>
      <c r="BE33" s="222"/>
      <c r="BF33" s="222"/>
      <c r="BG33" s="222"/>
      <c r="BH33" s="222"/>
    </row>
    <row r="34" spans="1:60" ht="15">
      <c r="A34" s="223">
        <v>27</v>
      </c>
      <c r="B34" s="224" t="str">
        <f>FIL!C32&amp;" "&amp;FIL!D32&amp;" "&amp;FIL!E32</f>
        <v xml:space="preserve">  </v>
      </c>
      <c r="C34" s="225"/>
      <c r="D34" s="226"/>
      <c r="E34" s="227"/>
      <c r="F34" s="227"/>
      <c r="G34" s="227"/>
      <c r="H34" s="228" t="str">
        <f t="shared" si="0"/>
        <v/>
      </c>
      <c r="I34" s="227"/>
      <c r="J34" s="227"/>
      <c r="K34" s="227"/>
      <c r="L34" s="228" t="str">
        <f t="shared" si="1"/>
        <v/>
      </c>
      <c r="M34" s="227"/>
      <c r="N34" s="227"/>
      <c r="O34" s="227"/>
      <c r="P34" s="228" t="str">
        <f t="shared" si="2"/>
        <v/>
      </c>
      <c r="Q34" s="227"/>
      <c r="R34" s="227"/>
      <c r="S34" s="227"/>
      <c r="T34" s="228" t="str">
        <f t="shared" si="3"/>
        <v/>
      </c>
      <c r="U34" s="227"/>
      <c r="V34" s="227"/>
      <c r="W34" s="227"/>
      <c r="X34" s="228" t="str">
        <f t="shared" si="4"/>
        <v/>
      </c>
      <c r="Y34" s="227"/>
      <c r="Z34" s="227"/>
      <c r="AA34" s="227"/>
      <c r="AB34" s="228" t="str">
        <f t="shared" si="5"/>
        <v/>
      </c>
      <c r="AC34" s="227"/>
      <c r="AD34" s="227"/>
      <c r="AE34" s="227"/>
      <c r="AF34" s="228" t="str">
        <f t="shared" si="6"/>
        <v/>
      </c>
      <c r="AG34" s="227"/>
      <c r="AH34" s="227"/>
      <c r="AI34" s="227"/>
      <c r="AJ34" s="228" t="str">
        <f t="shared" si="7"/>
        <v/>
      </c>
      <c r="AK34" s="227"/>
      <c r="AL34" s="227"/>
      <c r="AM34" s="227"/>
      <c r="AN34" s="228" t="str">
        <f t="shared" si="8"/>
        <v/>
      </c>
      <c r="AO34" s="227"/>
      <c r="AP34" s="227"/>
      <c r="AQ34" s="227"/>
      <c r="AR34" s="228" t="str">
        <f t="shared" si="9"/>
        <v/>
      </c>
      <c r="AS34" s="227"/>
      <c r="AT34" s="227"/>
      <c r="AU34" s="227"/>
      <c r="AV34" s="228" t="str">
        <f t="shared" si="10"/>
        <v/>
      </c>
      <c r="AW34" s="227"/>
      <c r="AX34" s="227"/>
      <c r="AY34" s="227"/>
      <c r="AZ34" s="228" t="str">
        <f t="shared" si="11"/>
        <v/>
      </c>
      <c r="BA34" s="227"/>
      <c r="BB34" s="227"/>
      <c r="BC34" s="227"/>
      <c r="BD34" s="228" t="str">
        <f t="shared" si="12"/>
        <v/>
      </c>
      <c r="BE34" s="222"/>
      <c r="BF34" s="222"/>
      <c r="BG34" s="222"/>
      <c r="BH34" s="222"/>
    </row>
    <row r="35" spans="1:60" ht="15">
      <c r="A35" s="223">
        <v>28</v>
      </c>
      <c r="B35" s="224" t="str">
        <f>FIL!C33&amp;" "&amp;FIL!D33&amp;" "&amp;FIL!E33</f>
        <v xml:space="preserve">  </v>
      </c>
      <c r="C35" s="225"/>
      <c r="D35" s="226"/>
      <c r="E35" s="227"/>
      <c r="F35" s="227"/>
      <c r="G35" s="227"/>
      <c r="H35" s="228" t="str">
        <f t="shared" si="0"/>
        <v/>
      </c>
      <c r="I35" s="227"/>
      <c r="J35" s="227"/>
      <c r="K35" s="227"/>
      <c r="L35" s="228" t="str">
        <f t="shared" si="1"/>
        <v/>
      </c>
      <c r="M35" s="227"/>
      <c r="N35" s="227"/>
      <c r="O35" s="227"/>
      <c r="P35" s="228" t="str">
        <f t="shared" si="2"/>
        <v/>
      </c>
      <c r="Q35" s="227"/>
      <c r="R35" s="227"/>
      <c r="S35" s="227"/>
      <c r="T35" s="228" t="str">
        <f t="shared" si="3"/>
        <v/>
      </c>
      <c r="U35" s="227"/>
      <c r="V35" s="227"/>
      <c r="W35" s="227"/>
      <c r="X35" s="228" t="str">
        <f t="shared" si="4"/>
        <v/>
      </c>
      <c r="Y35" s="227"/>
      <c r="Z35" s="227"/>
      <c r="AA35" s="227"/>
      <c r="AB35" s="228" t="str">
        <f t="shared" si="5"/>
        <v/>
      </c>
      <c r="AC35" s="227"/>
      <c r="AD35" s="227"/>
      <c r="AE35" s="227"/>
      <c r="AF35" s="228" t="str">
        <f t="shared" si="6"/>
        <v/>
      </c>
      <c r="AG35" s="227"/>
      <c r="AH35" s="227"/>
      <c r="AI35" s="227"/>
      <c r="AJ35" s="228" t="str">
        <f t="shared" si="7"/>
        <v/>
      </c>
      <c r="AK35" s="227"/>
      <c r="AL35" s="227"/>
      <c r="AM35" s="227"/>
      <c r="AN35" s="228" t="str">
        <f t="shared" si="8"/>
        <v/>
      </c>
      <c r="AO35" s="227"/>
      <c r="AP35" s="227"/>
      <c r="AQ35" s="227"/>
      <c r="AR35" s="228" t="str">
        <f t="shared" si="9"/>
        <v/>
      </c>
      <c r="AS35" s="227"/>
      <c r="AT35" s="227"/>
      <c r="AU35" s="227"/>
      <c r="AV35" s="228" t="str">
        <f t="shared" si="10"/>
        <v/>
      </c>
      <c r="AW35" s="227"/>
      <c r="AX35" s="227"/>
      <c r="AY35" s="227"/>
      <c r="AZ35" s="228" t="str">
        <f t="shared" si="11"/>
        <v/>
      </c>
      <c r="BA35" s="227"/>
      <c r="BB35" s="227"/>
      <c r="BC35" s="227"/>
      <c r="BD35" s="228" t="str">
        <f t="shared" si="12"/>
        <v/>
      </c>
      <c r="BE35" s="222"/>
      <c r="BF35" s="222"/>
      <c r="BG35" s="222"/>
      <c r="BH35" s="222"/>
    </row>
    <row r="36" spans="1:60" ht="15">
      <c r="A36" s="223">
        <v>29</v>
      </c>
      <c r="B36" s="224" t="str">
        <f>FIL!C34&amp;" "&amp;FIL!D34&amp;" "&amp;FIL!E34</f>
        <v xml:space="preserve">  </v>
      </c>
      <c r="C36" s="225"/>
      <c r="D36" s="226"/>
      <c r="E36" s="227"/>
      <c r="F36" s="227"/>
      <c r="G36" s="227"/>
      <c r="H36" s="228" t="str">
        <f t="shared" si="0"/>
        <v/>
      </c>
      <c r="I36" s="227"/>
      <c r="J36" s="227"/>
      <c r="K36" s="227"/>
      <c r="L36" s="228" t="str">
        <f t="shared" si="1"/>
        <v/>
      </c>
      <c r="M36" s="227"/>
      <c r="N36" s="227"/>
      <c r="O36" s="227"/>
      <c r="P36" s="228" t="str">
        <f t="shared" si="2"/>
        <v/>
      </c>
      <c r="Q36" s="227"/>
      <c r="R36" s="227"/>
      <c r="S36" s="227"/>
      <c r="T36" s="228" t="str">
        <f t="shared" si="3"/>
        <v/>
      </c>
      <c r="U36" s="227"/>
      <c r="V36" s="227"/>
      <c r="W36" s="227"/>
      <c r="X36" s="228" t="str">
        <f t="shared" si="4"/>
        <v/>
      </c>
      <c r="Y36" s="227"/>
      <c r="Z36" s="227"/>
      <c r="AA36" s="227"/>
      <c r="AB36" s="228" t="str">
        <f t="shared" si="5"/>
        <v/>
      </c>
      <c r="AC36" s="227"/>
      <c r="AD36" s="227"/>
      <c r="AE36" s="227"/>
      <c r="AF36" s="228" t="str">
        <f t="shared" si="6"/>
        <v/>
      </c>
      <c r="AG36" s="227"/>
      <c r="AH36" s="227"/>
      <c r="AI36" s="227"/>
      <c r="AJ36" s="228" t="str">
        <f t="shared" si="7"/>
        <v/>
      </c>
      <c r="AK36" s="227"/>
      <c r="AL36" s="227"/>
      <c r="AM36" s="227"/>
      <c r="AN36" s="228" t="str">
        <f t="shared" si="8"/>
        <v/>
      </c>
      <c r="AO36" s="227"/>
      <c r="AP36" s="227"/>
      <c r="AQ36" s="227"/>
      <c r="AR36" s="228" t="str">
        <f t="shared" si="9"/>
        <v/>
      </c>
      <c r="AS36" s="227"/>
      <c r="AT36" s="227"/>
      <c r="AU36" s="227"/>
      <c r="AV36" s="228" t="str">
        <f t="shared" si="10"/>
        <v/>
      </c>
      <c r="AW36" s="227"/>
      <c r="AX36" s="227"/>
      <c r="AY36" s="227"/>
      <c r="AZ36" s="228" t="str">
        <f t="shared" si="11"/>
        <v/>
      </c>
      <c r="BA36" s="227"/>
      <c r="BB36" s="227"/>
      <c r="BC36" s="227"/>
      <c r="BD36" s="228" t="str">
        <f t="shared" si="12"/>
        <v/>
      </c>
      <c r="BE36" s="222"/>
      <c r="BF36" s="222"/>
      <c r="BG36" s="222"/>
      <c r="BH36" s="222"/>
    </row>
    <row r="37" spans="1:60" ht="15">
      <c r="A37" s="223">
        <v>30</v>
      </c>
      <c r="B37" s="224" t="str">
        <f>FIL!C35&amp;" "&amp;FIL!D35&amp;" "&amp;FIL!E35</f>
        <v xml:space="preserve">  </v>
      </c>
      <c r="C37" s="225"/>
      <c r="D37" s="226"/>
      <c r="E37" s="227"/>
      <c r="F37" s="227"/>
      <c r="G37" s="227"/>
      <c r="H37" s="228" t="str">
        <f t="shared" si="0"/>
        <v/>
      </c>
      <c r="I37" s="227"/>
      <c r="J37" s="227"/>
      <c r="K37" s="227"/>
      <c r="L37" s="228" t="str">
        <f t="shared" si="1"/>
        <v/>
      </c>
      <c r="M37" s="227"/>
      <c r="N37" s="227"/>
      <c r="O37" s="227"/>
      <c r="P37" s="228" t="str">
        <f t="shared" si="2"/>
        <v/>
      </c>
      <c r="Q37" s="227"/>
      <c r="R37" s="227"/>
      <c r="S37" s="227"/>
      <c r="T37" s="228" t="str">
        <f t="shared" si="3"/>
        <v/>
      </c>
      <c r="U37" s="227"/>
      <c r="V37" s="227"/>
      <c r="W37" s="227"/>
      <c r="X37" s="228" t="str">
        <f t="shared" si="4"/>
        <v/>
      </c>
      <c r="Y37" s="227"/>
      <c r="Z37" s="227"/>
      <c r="AA37" s="227"/>
      <c r="AB37" s="228" t="str">
        <f t="shared" si="5"/>
        <v/>
      </c>
      <c r="AC37" s="227"/>
      <c r="AD37" s="227"/>
      <c r="AE37" s="227"/>
      <c r="AF37" s="228" t="str">
        <f t="shared" si="6"/>
        <v/>
      </c>
      <c r="AG37" s="227"/>
      <c r="AH37" s="227"/>
      <c r="AI37" s="227"/>
      <c r="AJ37" s="228" t="str">
        <f t="shared" si="7"/>
        <v/>
      </c>
      <c r="AK37" s="227"/>
      <c r="AL37" s="227"/>
      <c r="AM37" s="227"/>
      <c r="AN37" s="228" t="str">
        <f t="shared" si="8"/>
        <v/>
      </c>
      <c r="AO37" s="227"/>
      <c r="AP37" s="227"/>
      <c r="AQ37" s="227"/>
      <c r="AR37" s="228" t="str">
        <f t="shared" si="9"/>
        <v/>
      </c>
      <c r="AS37" s="227"/>
      <c r="AT37" s="227"/>
      <c r="AU37" s="227"/>
      <c r="AV37" s="228" t="str">
        <f t="shared" si="10"/>
        <v/>
      </c>
      <c r="AW37" s="227"/>
      <c r="AX37" s="227"/>
      <c r="AY37" s="227"/>
      <c r="AZ37" s="228" t="str">
        <f t="shared" si="11"/>
        <v/>
      </c>
      <c r="BA37" s="227"/>
      <c r="BB37" s="227"/>
      <c r="BC37" s="227"/>
      <c r="BD37" s="228" t="str">
        <f t="shared" si="12"/>
        <v/>
      </c>
      <c r="BE37" s="222"/>
      <c r="BF37" s="222"/>
      <c r="BG37" s="222"/>
      <c r="BH37" s="222"/>
    </row>
    <row r="38" spans="1:60" ht="15">
      <c r="A38" s="223">
        <v>31</v>
      </c>
      <c r="B38" s="224" t="str">
        <f>FIL!C36&amp;" "&amp;FIL!D36&amp;" "&amp;FIL!E36</f>
        <v xml:space="preserve">  </v>
      </c>
      <c r="C38" s="225"/>
      <c r="D38" s="226"/>
      <c r="E38" s="227"/>
      <c r="F38" s="227"/>
      <c r="G38" s="227"/>
      <c r="H38" s="228" t="str">
        <f t="shared" si="0"/>
        <v/>
      </c>
      <c r="I38" s="227"/>
      <c r="J38" s="227"/>
      <c r="K38" s="227"/>
      <c r="L38" s="228" t="str">
        <f t="shared" si="1"/>
        <v/>
      </c>
      <c r="M38" s="227"/>
      <c r="N38" s="227"/>
      <c r="O38" s="227"/>
      <c r="P38" s="228" t="str">
        <f t="shared" si="2"/>
        <v/>
      </c>
      <c r="Q38" s="227"/>
      <c r="R38" s="227"/>
      <c r="S38" s="227"/>
      <c r="T38" s="228" t="str">
        <f t="shared" si="3"/>
        <v/>
      </c>
      <c r="U38" s="227"/>
      <c r="V38" s="227"/>
      <c r="W38" s="227"/>
      <c r="X38" s="228" t="str">
        <f t="shared" si="4"/>
        <v/>
      </c>
      <c r="Y38" s="227"/>
      <c r="Z38" s="227"/>
      <c r="AA38" s="227"/>
      <c r="AB38" s="228" t="str">
        <f t="shared" si="5"/>
        <v/>
      </c>
      <c r="AC38" s="227"/>
      <c r="AD38" s="227"/>
      <c r="AE38" s="227"/>
      <c r="AF38" s="228" t="str">
        <f t="shared" si="6"/>
        <v/>
      </c>
      <c r="AG38" s="227"/>
      <c r="AH38" s="227"/>
      <c r="AI38" s="227"/>
      <c r="AJ38" s="228" t="str">
        <f t="shared" si="7"/>
        <v/>
      </c>
      <c r="AK38" s="227"/>
      <c r="AL38" s="227"/>
      <c r="AM38" s="227"/>
      <c r="AN38" s="228" t="str">
        <f t="shared" si="8"/>
        <v/>
      </c>
      <c r="AO38" s="227"/>
      <c r="AP38" s="227"/>
      <c r="AQ38" s="227"/>
      <c r="AR38" s="228" t="str">
        <f t="shared" si="9"/>
        <v/>
      </c>
      <c r="AS38" s="227"/>
      <c r="AT38" s="227"/>
      <c r="AU38" s="227"/>
      <c r="AV38" s="228" t="str">
        <f t="shared" si="10"/>
        <v/>
      </c>
      <c r="AW38" s="227"/>
      <c r="AX38" s="227"/>
      <c r="AY38" s="227"/>
      <c r="AZ38" s="228" t="str">
        <f t="shared" si="11"/>
        <v/>
      </c>
      <c r="BA38" s="227"/>
      <c r="BB38" s="227"/>
      <c r="BC38" s="227"/>
      <c r="BD38" s="228" t="str">
        <f t="shared" si="12"/>
        <v/>
      </c>
      <c r="BE38" s="222"/>
      <c r="BF38" s="222"/>
      <c r="BG38" s="222"/>
      <c r="BH38" s="222"/>
    </row>
    <row r="39" spans="1:60" ht="15">
      <c r="A39" s="223">
        <v>32</v>
      </c>
      <c r="B39" s="224" t="str">
        <f>FIL!C37&amp;" "&amp;FIL!D37&amp;" "&amp;FIL!E37</f>
        <v xml:space="preserve">  </v>
      </c>
      <c r="C39" s="225"/>
      <c r="D39" s="226"/>
      <c r="E39" s="227"/>
      <c r="F39" s="227"/>
      <c r="G39" s="227"/>
      <c r="H39" s="228" t="str">
        <f t="shared" si="0"/>
        <v/>
      </c>
      <c r="I39" s="227"/>
      <c r="J39" s="227"/>
      <c r="K39" s="227"/>
      <c r="L39" s="228" t="str">
        <f t="shared" si="1"/>
        <v/>
      </c>
      <c r="M39" s="227"/>
      <c r="N39" s="227"/>
      <c r="O39" s="227"/>
      <c r="P39" s="228" t="str">
        <f t="shared" si="2"/>
        <v/>
      </c>
      <c r="Q39" s="227"/>
      <c r="R39" s="227"/>
      <c r="S39" s="227"/>
      <c r="T39" s="228" t="str">
        <f t="shared" si="3"/>
        <v/>
      </c>
      <c r="U39" s="227"/>
      <c r="V39" s="227"/>
      <c r="W39" s="227"/>
      <c r="X39" s="228" t="str">
        <f t="shared" si="4"/>
        <v/>
      </c>
      <c r="Y39" s="227"/>
      <c r="Z39" s="227"/>
      <c r="AA39" s="227"/>
      <c r="AB39" s="228" t="str">
        <f t="shared" si="5"/>
        <v/>
      </c>
      <c r="AC39" s="227"/>
      <c r="AD39" s="227"/>
      <c r="AE39" s="227"/>
      <c r="AF39" s="228" t="str">
        <f t="shared" si="6"/>
        <v/>
      </c>
      <c r="AG39" s="227"/>
      <c r="AH39" s="227"/>
      <c r="AI39" s="227"/>
      <c r="AJ39" s="228" t="str">
        <f t="shared" si="7"/>
        <v/>
      </c>
      <c r="AK39" s="227"/>
      <c r="AL39" s="227"/>
      <c r="AM39" s="227"/>
      <c r="AN39" s="228" t="str">
        <f t="shared" si="8"/>
        <v/>
      </c>
      <c r="AO39" s="227"/>
      <c r="AP39" s="227"/>
      <c r="AQ39" s="227"/>
      <c r="AR39" s="228" t="str">
        <f t="shared" si="9"/>
        <v/>
      </c>
      <c r="AS39" s="227"/>
      <c r="AT39" s="227"/>
      <c r="AU39" s="227"/>
      <c r="AV39" s="228" t="str">
        <f t="shared" si="10"/>
        <v/>
      </c>
      <c r="AW39" s="227"/>
      <c r="AX39" s="227"/>
      <c r="AY39" s="227"/>
      <c r="AZ39" s="228" t="str">
        <f t="shared" si="11"/>
        <v/>
      </c>
      <c r="BA39" s="227"/>
      <c r="BB39" s="227"/>
      <c r="BC39" s="227"/>
      <c r="BD39" s="228" t="str">
        <f t="shared" si="12"/>
        <v/>
      </c>
      <c r="BE39" s="222"/>
      <c r="BF39" s="222"/>
      <c r="BG39" s="222"/>
      <c r="BH39" s="222"/>
    </row>
    <row r="40" spans="1:60" ht="15">
      <c r="A40" s="223">
        <v>33</v>
      </c>
      <c r="B40" s="224" t="str">
        <f>FIL!C38&amp;" "&amp;FIL!D38&amp;" "&amp;FIL!E38</f>
        <v xml:space="preserve">  </v>
      </c>
      <c r="C40" s="225"/>
      <c r="D40" s="226"/>
      <c r="E40" s="227"/>
      <c r="F40" s="227"/>
      <c r="G40" s="227"/>
      <c r="H40" s="228" t="str">
        <f t="shared" si="0"/>
        <v/>
      </c>
      <c r="I40" s="227"/>
      <c r="J40" s="227"/>
      <c r="K40" s="227"/>
      <c r="L40" s="228" t="str">
        <f t="shared" si="1"/>
        <v/>
      </c>
      <c r="M40" s="227"/>
      <c r="N40" s="227"/>
      <c r="O40" s="227"/>
      <c r="P40" s="228" t="str">
        <f t="shared" si="2"/>
        <v/>
      </c>
      <c r="Q40" s="227"/>
      <c r="R40" s="227"/>
      <c r="S40" s="227"/>
      <c r="T40" s="228" t="str">
        <f t="shared" si="3"/>
        <v/>
      </c>
      <c r="U40" s="227"/>
      <c r="V40" s="227"/>
      <c r="W40" s="227"/>
      <c r="X40" s="228" t="str">
        <f t="shared" si="4"/>
        <v/>
      </c>
      <c r="Y40" s="227"/>
      <c r="Z40" s="227"/>
      <c r="AA40" s="227"/>
      <c r="AB40" s="228" t="str">
        <f t="shared" si="5"/>
        <v/>
      </c>
      <c r="AC40" s="227"/>
      <c r="AD40" s="227"/>
      <c r="AE40" s="227"/>
      <c r="AF40" s="228" t="str">
        <f t="shared" si="6"/>
        <v/>
      </c>
      <c r="AG40" s="227"/>
      <c r="AH40" s="227"/>
      <c r="AI40" s="227"/>
      <c r="AJ40" s="228" t="str">
        <f t="shared" si="7"/>
        <v/>
      </c>
      <c r="AK40" s="227"/>
      <c r="AL40" s="227"/>
      <c r="AM40" s="227"/>
      <c r="AN40" s="228" t="str">
        <f t="shared" si="8"/>
        <v/>
      </c>
      <c r="AO40" s="227"/>
      <c r="AP40" s="227"/>
      <c r="AQ40" s="227"/>
      <c r="AR40" s="228" t="str">
        <f t="shared" si="9"/>
        <v/>
      </c>
      <c r="AS40" s="227"/>
      <c r="AT40" s="227"/>
      <c r="AU40" s="227"/>
      <c r="AV40" s="228" t="str">
        <f t="shared" si="10"/>
        <v/>
      </c>
      <c r="AW40" s="227"/>
      <c r="AX40" s="227"/>
      <c r="AY40" s="227"/>
      <c r="AZ40" s="228" t="str">
        <f t="shared" si="11"/>
        <v/>
      </c>
      <c r="BA40" s="227"/>
      <c r="BB40" s="227"/>
      <c r="BC40" s="227"/>
      <c r="BD40" s="228" t="str">
        <f t="shared" si="12"/>
        <v/>
      </c>
      <c r="BE40" s="222"/>
      <c r="BF40" s="222"/>
      <c r="BG40" s="222"/>
      <c r="BH40" s="222"/>
    </row>
    <row r="41" spans="1:60" ht="15">
      <c r="A41" s="223">
        <v>34</v>
      </c>
      <c r="B41" s="224" t="str">
        <f>FIL!C39&amp;" "&amp;FIL!D39&amp;" "&amp;FIL!E39</f>
        <v xml:space="preserve">  </v>
      </c>
      <c r="C41" s="225"/>
      <c r="D41" s="226"/>
      <c r="E41" s="227"/>
      <c r="F41" s="227"/>
      <c r="G41" s="227"/>
      <c r="H41" s="228" t="str">
        <f t="shared" si="0"/>
        <v/>
      </c>
      <c r="I41" s="227"/>
      <c r="J41" s="227"/>
      <c r="K41" s="227"/>
      <c r="L41" s="228" t="str">
        <f t="shared" si="1"/>
        <v/>
      </c>
      <c r="M41" s="227"/>
      <c r="N41" s="227"/>
      <c r="O41" s="227"/>
      <c r="P41" s="228" t="str">
        <f t="shared" si="2"/>
        <v/>
      </c>
      <c r="Q41" s="227"/>
      <c r="R41" s="227"/>
      <c r="S41" s="227"/>
      <c r="T41" s="228" t="str">
        <f t="shared" si="3"/>
        <v/>
      </c>
      <c r="U41" s="227"/>
      <c r="V41" s="227"/>
      <c r="W41" s="227"/>
      <c r="X41" s="228" t="str">
        <f t="shared" si="4"/>
        <v/>
      </c>
      <c r="Y41" s="227"/>
      <c r="Z41" s="227"/>
      <c r="AA41" s="227"/>
      <c r="AB41" s="228" t="str">
        <f t="shared" si="5"/>
        <v/>
      </c>
      <c r="AC41" s="227"/>
      <c r="AD41" s="227"/>
      <c r="AE41" s="227"/>
      <c r="AF41" s="228" t="str">
        <f t="shared" si="6"/>
        <v/>
      </c>
      <c r="AG41" s="227"/>
      <c r="AH41" s="227"/>
      <c r="AI41" s="227"/>
      <c r="AJ41" s="228" t="str">
        <f t="shared" si="7"/>
        <v/>
      </c>
      <c r="AK41" s="227"/>
      <c r="AL41" s="227"/>
      <c r="AM41" s="227"/>
      <c r="AN41" s="228" t="str">
        <f t="shared" si="8"/>
        <v/>
      </c>
      <c r="AO41" s="227"/>
      <c r="AP41" s="227"/>
      <c r="AQ41" s="227"/>
      <c r="AR41" s="228" t="str">
        <f t="shared" si="9"/>
        <v/>
      </c>
      <c r="AS41" s="227"/>
      <c r="AT41" s="227"/>
      <c r="AU41" s="227"/>
      <c r="AV41" s="228" t="str">
        <f t="shared" si="10"/>
        <v/>
      </c>
      <c r="AW41" s="227"/>
      <c r="AX41" s="227"/>
      <c r="AY41" s="227"/>
      <c r="AZ41" s="228" t="str">
        <f t="shared" si="11"/>
        <v/>
      </c>
      <c r="BA41" s="227"/>
      <c r="BB41" s="227"/>
      <c r="BC41" s="227"/>
      <c r="BD41" s="228" t="str">
        <f t="shared" si="12"/>
        <v/>
      </c>
      <c r="BE41" s="222"/>
      <c r="BF41" s="222"/>
      <c r="BG41" s="222"/>
      <c r="BH41" s="222"/>
    </row>
    <row r="42" spans="1:60" ht="15">
      <c r="A42" s="223">
        <v>35</v>
      </c>
      <c r="B42" s="224" t="str">
        <f>FIL!C40&amp;" "&amp;FIL!D40&amp;" "&amp;FIL!E40</f>
        <v xml:space="preserve">  </v>
      </c>
      <c r="C42" s="225"/>
      <c r="D42" s="226"/>
      <c r="E42" s="227"/>
      <c r="F42" s="227"/>
      <c r="G42" s="227"/>
      <c r="H42" s="228" t="str">
        <f t="shared" si="0"/>
        <v/>
      </c>
      <c r="I42" s="227"/>
      <c r="J42" s="227"/>
      <c r="K42" s="227"/>
      <c r="L42" s="228" t="str">
        <f t="shared" si="1"/>
        <v/>
      </c>
      <c r="M42" s="227"/>
      <c r="N42" s="227"/>
      <c r="O42" s="227"/>
      <c r="P42" s="228" t="str">
        <f t="shared" si="2"/>
        <v/>
      </c>
      <c r="Q42" s="227"/>
      <c r="R42" s="227"/>
      <c r="S42" s="227"/>
      <c r="T42" s="228" t="str">
        <f t="shared" si="3"/>
        <v/>
      </c>
      <c r="U42" s="227"/>
      <c r="V42" s="227"/>
      <c r="W42" s="227"/>
      <c r="X42" s="228" t="str">
        <f t="shared" si="4"/>
        <v/>
      </c>
      <c r="Y42" s="227"/>
      <c r="Z42" s="227"/>
      <c r="AA42" s="227"/>
      <c r="AB42" s="228" t="str">
        <f t="shared" si="5"/>
        <v/>
      </c>
      <c r="AC42" s="227"/>
      <c r="AD42" s="227"/>
      <c r="AE42" s="227"/>
      <c r="AF42" s="228" t="str">
        <f t="shared" si="6"/>
        <v/>
      </c>
      <c r="AG42" s="227"/>
      <c r="AH42" s="227"/>
      <c r="AI42" s="227"/>
      <c r="AJ42" s="228" t="str">
        <f t="shared" si="7"/>
        <v/>
      </c>
      <c r="AK42" s="227"/>
      <c r="AL42" s="227"/>
      <c r="AM42" s="227"/>
      <c r="AN42" s="228" t="str">
        <f t="shared" si="8"/>
        <v/>
      </c>
      <c r="AO42" s="227"/>
      <c r="AP42" s="227"/>
      <c r="AQ42" s="227"/>
      <c r="AR42" s="228" t="str">
        <f t="shared" si="9"/>
        <v/>
      </c>
      <c r="AS42" s="227"/>
      <c r="AT42" s="227"/>
      <c r="AU42" s="227"/>
      <c r="AV42" s="228" t="str">
        <f t="shared" si="10"/>
        <v/>
      </c>
      <c r="AW42" s="227"/>
      <c r="AX42" s="227"/>
      <c r="AY42" s="227"/>
      <c r="AZ42" s="228" t="str">
        <f t="shared" si="11"/>
        <v/>
      </c>
      <c r="BA42" s="227"/>
      <c r="BB42" s="227"/>
      <c r="BC42" s="227"/>
      <c r="BD42" s="228" t="str">
        <f t="shared" si="12"/>
        <v/>
      </c>
      <c r="BE42" s="222"/>
      <c r="BF42" s="222"/>
      <c r="BG42" s="222"/>
      <c r="BH42" s="222"/>
    </row>
    <row r="43" spans="1:60" ht="15">
      <c r="A43" s="223">
        <v>36</v>
      </c>
      <c r="B43" s="224" t="str">
        <f>FIL!C41&amp;" "&amp;FIL!D41&amp;" "&amp;FIL!E41</f>
        <v xml:space="preserve">  </v>
      </c>
      <c r="C43" s="225"/>
      <c r="D43" s="226"/>
      <c r="E43" s="227"/>
      <c r="F43" s="227"/>
      <c r="G43" s="227"/>
      <c r="H43" s="228" t="str">
        <f t="shared" si="0"/>
        <v/>
      </c>
      <c r="I43" s="227"/>
      <c r="J43" s="227"/>
      <c r="K43" s="227"/>
      <c r="L43" s="228" t="str">
        <f t="shared" si="1"/>
        <v/>
      </c>
      <c r="M43" s="227"/>
      <c r="N43" s="227"/>
      <c r="O43" s="227"/>
      <c r="P43" s="228" t="str">
        <f t="shared" si="2"/>
        <v/>
      </c>
      <c r="Q43" s="227"/>
      <c r="R43" s="227"/>
      <c r="S43" s="227"/>
      <c r="T43" s="228" t="str">
        <f t="shared" si="3"/>
        <v/>
      </c>
      <c r="U43" s="227"/>
      <c r="V43" s="227"/>
      <c r="W43" s="227"/>
      <c r="X43" s="228" t="str">
        <f t="shared" si="4"/>
        <v/>
      </c>
      <c r="Y43" s="227"/>
      <c r="Z43" s="227"/>
      <c r="AA43" s="227"/>
      <c r="AB43" s="228" t="str">
        <f t="shared" si="5"/>
        <v/>
      </c>
      <c r="AC43" s="227"/>
      <c r="AD43" s="227"/>
      <c r="AE43" s="227"/>
      <c r="AF43" s="228" t="str">
        <f t="shared" si="6"/>
        <v/>
      </c>
      <c r="AG43" s="227"/>
      <c r="AH43" s="227"/>
      <c r="AI43" s="227"/>
      <c r="AJ43" s="228" t="str">
        <f t="shared" si="7"/>
        <v/>
      </c>
      <c r="AK43" s="227"/>
      <c r="AL43" s="227"/>
      <c r="AM43" s="227"/>
      <c r="AN43" s="228" t="str">
        <f t="shared" si="8"/>
        <v/>
      </c>
      <c r="AO43" s="227"/>
      <c r="AP43" s="227"/>
      <c r="AQ43" s="227"/>
      <c r="AR43" s="228" t="str">
        <f t="shared" si="9"/>
        <v/>
      </c>
      <c r="AS43" s="227"/>
      <c r="AT43" s="227"/>
      <c r="AU43" s="227"/>
      <c r="AV43" s="228" t="str">
        <f t="shared" si="10"/>
        <v/>
      </c>
      <c r="AW43" s="227"/>
      <c r="AX43" s="227"/>
      <c r="AY43" s="227"/>
      <c r="AZ43" s="228" t="str">
        <f t="shared" si="11"/>
        <v/>
      </c>
      <c r="BA43" s="227"/>
      <c r="BB43" s="227"/>
      <c r="BC43" s="227"/>
      <c r="BD43" s="228" t="str">
        <f t="shared" si="12"/>
        <v/>
      </c>
      <c r="BE43" s="222"/>
      <c r="BF43" s="222"/>
      <c r="BG43" s="222"/>
      <c r="BH43" s="222"/>
    </row>
    <row r="44" spans="1:60" ht="15">
      <c r="A44" s="223">
        <v>37</v>
      </c>
      <c r="B44" s="224" t="str">
        <f>FIL!C42&amp;" "&amp;FIL!D42&amp;" "&amp;FIL!E42</f>
        <v xml:space="preserve">  </v>
      </c>
      <c r="C44" s="225"/>
      <c r="D44" s="226"/>
      <c r="E44" s="227"/>
      <c r="F44" s="227"/>
      <c r="G44" s="227"/>
      <c r="H44" s="228" t="str">
        <f t="shared" si="0"/>
        <v/>
      </c>
      <c r="I44" s="227"/>
      <c r="J44" s="227"/>
      <c r="K44" s="227"/>
      <c r="L44" s="228" t="str">
        <f t="shared" si="1"/>
        <v/>
      </c>
      <c r="M44" s="227"/>
      <c r="N44" s="227"/>
      <c r="O44" s="227"/>
      <c r="P44" s="228" t="str">
        <f t="shared" si="2"/>
        <v/>
      </c>
      <c r="Q44" s="227"/>
      <c r="R44" s="227"/>
      <c r="S44" s="227"/>
      <c r="T44" s="228" t="str">
        <f t="shared" si="3"/>
        <v/>
      </c>
      <c r="U44" s="227"/>
      <c r="V44" s="227"/>
      <c r="W44" s="227"/>
      <c r="X44" s="228" t="str">
        <f t="shared" si="4"/>
        <v/>
      </c>
      <c r="Y44" s="227"/>
      <c r="Z44" s="227"/>
      <c r="AA44" s="227"/>
      <c r="AB44" s="228" t="str">
        <f t="shared" si="5"/>
        <v/>
      </c>
      <c r="AC44" s="227"/>
      <c r="AD44" s="227"/>
      <c r="AE44" s="227"/>
      <c r="AF44" s="228" t="str">
        <f t="shared" si="6"/>
        <v/>
      </c>
      <c r="AG44" s="227"/>
      <c r="AH44" s="227"/>
      <c r="AI44" s="227"/>
      <c r="AJ44" s="228" t="str">
        <f t="shared" si="7"/>
        <v/>
      </c>
      <c r="AK44" s="227"/>
      <c r="AL44" s="227"/>
      <c r="AM44" s="227"/>
      <c r="AN44" s="228" t="str">
        <f t="shared" si="8"/>
        <v/>
      </c>
      <c r="AO44" s="227"/>
      <c r="AP44" s="227"/>
      <c r="AQ44" s="227"/>
      <c r="AR44" s="228" t="str">
        <f t="shared" si="9"/>
        <v/>
      </c>
      <c r="AS44" s="227"/>
      <c r="AT44" s="227"/>
      <c r="AU44" s="227"/>
      <c r="AV44" s="228" t="str">
        <f t="shared" si="10"/>
        <v/>
      </c>
      <c r="AW44" s="227"/>
      <c r="AX44" s="227"/>
      <c r="AY44" s="227"/>
      <c r="AZ44" s="228" t="str">
        <f t="shared" si="11"/>
        <v/>
      </c>
      <c r="BA44" s="227"/>
      <c r="BB44" s="227"/>
      <c r="BC44" s="227"/>
      <c r="BD44" s="228" t="str">
        <f t="shared" si="12"/>
        <v/>
      </c>
      <c r="BE44" s="222"/>
      <c r="BF44" s="222"/>
      <c r="BG44" s="222"/>
      <c r="BH44" s="222"/>
    </row>
    <row r="45" spans="1:60" ht="15">
      <c r="A45" s="223">
        <v>38</v>
      </c>
      <c r="B45" s="224" t="str">
        <f>FIL!C43&amp;" "&amp;FIL!D43&amp;" "&amp;FIL!E43</f>
        <v xml:space="preserve">  </v>
      </c>
      <c r="C45" s="225"/>
      <c r="D45" s="226"/>
      <c r="E45" s="227"/>
      <c r="F45" s="227"/>
      <c r="G45" s="227"/>
      <c r="H45" s="228" t="str">
        <f t="shared" si="0"/>
        <v/>
      </c>
      <c r="I45" s="227"/>
      <c r="J45" s="227"/>
      <c r="K45" s="227"/>
      <c r="L45" s="228" t="str">
        <f t="shared" si="1"/>
        <v/>
      </c>
      <c r="M45" s="227"/>
      <c r="N45" s="227"/>
      <c r="O45" s="227"/>
      <c r="P45" s="228" t="str">
        <f t="shared" si="2"/>
        <v/>
      </c>
      <c r="Q45" s="227"/>
      <c r="R45" s="227"/>
      <c r="S45" s="227"/>
      <c r="T45" s="228" t="str">
        <f t="shared" si="3"/>
        <v/>
      </c>
      <c r="U45" s="227"/>
      <c r="V45" s="227"/>
      <c r="W45" s="227"/>
      <c r="X45" s="228" t="str">
        <f t="shared" si="4"/>
        <v/>
      </c>
      <c r="Y45" s="227"/>
      <c r="Z45" s="227"/>
      <c r="AA45" s="227"/>
      <c r="AB45" s="228" t="str">
        <f t="shared" si="5"/>
        <v/>
      </c>
      <c r="AC45" s="227"/>
      <c r="AD45" s="227"/>
      <c r="AE45" s="227"/>
      <c r="AF45" s="228" t="str">
        <f t="shared" si="6"/>
        <v/>
      </c>
      <c r="AG45" s="227"/>
      <c r="AH45" s="227"/>
      <c r="AI45" s="227"/>
      <c r="AJ45" s="228" t="str">
        <f t="shared" si="7"/>
        <v/>
      </c>
      <c r="AK45" s="227"/>
      <c r="AL45" s="227"/>
      <c r="AM45" s="227"/>
      <c r="AN45" s="228" t="str">
        <f t="shared" si="8"/>
        <v/>
      </c>
      <c r="AO45" s="227"/>
      <c r="AP45" s="227"/>
      <c r="AQ45" s="227"/>
      <c r="AR45" s="228" t="str">
        <f t="shared" si="9"/>
        <v/>
      </c>
      <c r="AS45" s="227"/>
      <c r="AT45" s="227"/>
      <c r="AU45" s="227"/>
      <c r="AV45" s="228" t="str">
        <f t="shared" si="10"/>
        <v/>
      </c>
      <c r="AW45" s="227"/>
      <c r="AX45" s="227"/>
      <c r="AY45" s="227"/>
      <c r="AZ45" s="228" t="str">
        <f t="shared" si="11"/>
        <v/>
      </c>
      <c r="BA45" s="227"/>
      <c r="BB45" s="227"/>
      <c r="BC45" s="227"/>
      <c r="BD45" s="228" t="str">
        <f t="shared" si="12"/>
        <v/>
      </c>
      <c r="BE45" s="222"/>
      <c r="BF45" s="222"/>
      <c r="BG45" s="222"/>
      <c r="BH45" s="222"/>
    </row>
    <row r="46" spans="1:60" ht="15">
      <c r="A46" s="223">
        <v>39</v>
      </c>
      <c r="B46" s="224" t="str">
        <f>FIL!C44&amp;" "&amp;FIL!D44&amp;" "&amp;FIL!E44</f>
        <v xml:space="preserve">  </v>
      </c>
      <c r="C46" s="225"/>
      <c r="D46" s="226"/>
      <c r="E46" s="227"/>
      <c r="F46" s="227"/>
      <c r="G46" s="227"/>
      <c r="H46" s="228" t="str">
        <f t="shared" si="0"/>
        <v/>
      </c>
      <c r="I46" s="227"/>
      <c r="J46" s="227"/>
      <c r="K46" s="227"/>
      <c r="L46" s="228" t="str">
        <f t="shared" si="1"/>
        <v/>
      </c>
      <c r="M46" s="227"/>
      <c r="N46" s="227"/>
      <c r="O46" s="227"/>
      <c r="P46" s="228" t="str">
        <f t="shared" si="2"/>
        <v/>
      </c>
      <c r="Q46" s="227"/>
      <c r="R46" s="227"/>
      <c r="S46" s="227"/>
      <c r="T46" s="228" t="str">
        <f t="shared" si="3"/>
        <v/>
      </c>
      <c r="U46" s="227"/>
      <c r="V46" s="227"/>
      <c r="W46" s="227"/>
      <c r="X46" s="228" t="str">
        <f t="shared" si="4"/>
        <v/>
      </c>
      <c r="Y46" s="227"/>
      <c r="Z46" s="227"/>
      <c r="AA46" s="227"/>
      <c r="AB46" s="228" t="str">
        <f t="shared" si="5"/>
        <v/>
      </c>
      <c r="AC46" s="227"/>
      <c r="AD46" s="227"/>
      <c r="AE46" s="227"/>
      <c r="AF46" s="228" t="str">
        <f t="shared" si="6"/>
        <v/>
      </c>
      <c r="AG46" s="227"/>
      <c r="AH46" s="227"/>
      <c r="AI46" s="227"/>
      <c r="AJ46" s="228" t="str">
        <f t="shared" si="7"/>
        <v/>
      </c>
      <c r="AK46" s="227"/>
      <c r="AL46" s="227"/>
      <c r="AM46" s="227"/>
      <c r="AN46" s="228" t="str">
        <f t="shared" si="8"/>
        <v/>
      </c>
      <c r="AO46" s="227"/>
      <c r="AP46" s="227"/>
      <c r="AQ46" s="227"/>
      <c r="AR46" s="228" t="str">
        <f t="shared" si="9"/>
        <v/>
      </c>
      <c r="AS46" s="227"/>
      <c r="AT46" s="227"/>
      <c r="AU46" s="227"/>
      <c r="AV46" s="228" t="str">
        <f t="shared" si="10"/>
        <v/>
      </c>
      <c r="AW46" s="227"/>
      <c r="AX46" s="227"/>
      <c r="AY46" s="227"/>
      <c r="AZ46" s="228" t="str">
        <f t="shared" si="11"/>
        <v/>
      </c>
      <c r="BA46" s="227"/>
      <c r="BB46" s="227"/>
      <c r="BC46" s="227"/>
      <c r="BD46" s="228" t="str">
        <f t="shared" si="12"/>
        <v/>
      </c>
      <c r="BE46" s="222"/>
      <c r="BF46" s="222"/>
      <c r="BG46" s="222"/>
      <c r="BH46" s="222"/>
    </row>
    <row r="47" spans="1:60" ht="15.6" thickBot="1">
      <c r="A47" s="229">
        <v>40</v>
      </c>
      <c r="B47" s="224" t="str">
        <f>FIL!C45&amp;" "&amp;FIL!D45&amp;" "&amp;FIL!E45</f>
        <v xml:space="preserve">  </v>
      </c>
      <c r="C47" s="230"/>
      <c r="D47" s="230"/>
      <c r="E47" s="231"/>
      <c r="F47" s="232"/>
      <c r="G47" s="232"/>
      <c r="H47" s="233" t="str">
        <f t="shared" si="0"/>
        <v/>
      </c>
      <c r="I47" s="231"/>
      <c r="J47" s="232"/>
      <c r="K47" s="232"/>
      <c r="L47" s="233" t="str">
        <f t="shared" si="1"/>
        <v/>
      </c>
      <c r="M47" s="231"/>
      <c r="N47" s="232"/>
      <c r="O47" s="232"/>
      <c r="P47" s="233" t="str">
        <f t="shared" si="2"/>
        <v/>
      </c>
      <c r="Q47" s="231"/>
      <c r="R47" s="232"/>
      <c r="S47" s="232"/>
      <c r="T47" s="233" t="str">
        <f t="shared" si="3"/>
        <v/>
      </c>
      <c r="U47" s="231"/>
      <c r="V47" s="232"/>
      <c r="W47" s="232"/>
      <c r="X47" s="233" t="str">
        <f t="shared" si="4"/>
        <v/>
      </c>
      <c r="Y47" s="231"/>
      <c r="Z47" s="232"/>
      <c r="AA47" s="232"/>
      <c r="AB47" s="233" t="str">
        <f t="shared" si="5"/>
        <v/>
      </c>
      <c r="AC47" s="231"/>
      <c r="AD47" s="232"/>
      <c r="AE47" s="232"/>
      <c r="AF47" s="233" t="str">
        <f t="shared" si="6"/>
        <v/>
      </c>
      <c r="AG47" s="231"/>
      <c r="AH47" s="232"/>
      <c r="AI47" s="232"/>
      <c r="AJ47" s="233" t="str">
        <f t="shared" si="7"/>
        <v/>
      </c>
      <c r="AK47" s="231"/>
      <c r="AL47" s="232"/>
      <c r="AM47" s="232"/>
      <c r="AN47" s="233" t="str">
        <f t="shared" si="8"/>
        <v/>
      </c>
      <c r="AO47" s="231"/>
      <c r="AP47" s="232"/>
      <c r="AQ47" s="232"/>
      <c r="AR47" s="233" t="str">
        <f t="shared" si="9"/>
        <v/>
      </c>
      <c r="AS47" s="231"/>
      <c r="AT47" s="232"/>
      <c r="AU47" s="232"/>
      <c r="AV47" s="233" t="str">
        <f t="shared" si="10"/>
        <v/>
      </c>
      <c r="AW47" s="231"/>
      <c r="AX47" s="232"/>
      <c r="AY47" s="232"/>
      <c r="AZ47" s="233" t="str">
        <f t="shared" si="11"/>
        <v/>
      </c>
      <c r="BA47" s="231"/>
      <c r="BB47" s="232"/>
      <c r="BC47" s="232"/>
      <c r="BD47" s="233" t="str">
        <f t="shared" si="12"/>
        <v/>
      </c>
      <c r="BE47" s="222"/>
      <c r="BF47" s="222"/>
      <c r="BG47" s="222"/>
      <c r="BH47" s="222"/>
    </row>
    <row r="48" spans="1:60">
      <c r="E48" s="234"/>
      <c r="F48" s="234"/>
      <c r="G48" s="234"/>
      <c r="H48" s="234"/>
    </row>
  </sheetData>
  <mergeCells count="23">
    <mergeCell ref="G5:L5"/>
    <mergeCell ref="E6:H6"/>
    <mergeCell ref="I6:L6"/>
    <mergeCell ref="M6:P6"/>
    <mergeCell ref="A1:C1"/>
    <mergeCell ref="A2:C2"/>
    <mergeCell ref="A3:C3"/>
    <mergeCell ref="A4:B4"/>
    <mergeCell ref="A5:B5"/>
    <mergeCell ref="G4:L4"/>
    <mergeCell ref="E1:BD3"/>
    <mergeCell ref="AO6:AR6"/>
    <mergeCell ref="AS6:AV6"/>
    <mergeCell ref="AW6:AZ6"/>
    <mergeCell ref="BA6:BD6"/>
    <mergeCell ref="AG6:AJ6"/>
    <mergeCell ref="AK6:AN6"/>
    <mergeCell ref="A6:B6"/>
    <mergeCell ref="B7:C7"/>
    <mergeCell ref="Q6:T6"/>
    <mergeCell ref="U6:X6"/>
    <mergeCell ref="Y6:AB6"/>
    <mergeCell ref="AC6:AF6"/>
  </mergeCells>
  <conditionalFormatting sqref="E8:BH47">
    <cfRule type="cellIs" dxfId="2" priority="1" operator="lessThan">
      <formula>51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1372C-1C84-48AE-A57F-A6C0B3E00C3E}">
  <dimension ref="B1:J34"/>
  <sheetViews>
    <sheetView workbookViewId="0">
      <selection activeCell="H9" sqref="H9"/>
    </sheetView>
  </sheetViews>
  <sheetFormatPr baseColWidth="10" defaultRowHeight="13.8"/>
  <cols>
    <col min="1" max="1" width="4.59765625" customWidth="1"/>
    <col min="2" max="2" width="2.59765625" customWidth="1"/>
    <col min="3" max="3" width="20.8984375" customWidth="1"/>
    <col min="4" max="4" width="33.19921875" customWidth="1"/>
    <col min="5" max="8" width="5.296875" customWidth="1"/>
    <col min="9" max="10" width="1.3984375" customWidth="1"/>
    <col min="11" max="11" width="4.59765625" customWidth="1"/>
    <col min="13" max="75" width="4.09765625" customWidth="1"/>
  </cols>
  <sheetData>
    <row r="1" spans="2:10" ht="7.5" customHeight="1">
      <c r="B1" s="282"/>
      <c r="C1" s="283"/>
      <c r="D1" s="283"/>
      <c r="E1" s="628" t="s">
        <v>173</v>
      </c>
      <c r="F1" s="628"/>
      <c r="G1" s="628"/>
      <c r="H1" s="628"/>
      <c r="I1" s="628"/>
      <c r="J1" s="629"/>
    </row>
    <row r="2" spans="2:10" ht="13.5" customHeight="1">
      <c r="B2" s="284"/>
      <c r="C2" s="632" t="s">
        <v>174</v>
      </c>
      <c r="D2" s="632"/>
      <c r="E2" s="630"/>
      <c r="F2" s="630"/>
      <c r="G2" s="630"/>
      <c r="H2" s="630"/>
      <c r="I2" s="630"/>
      <c r="J2" s="631"/>
    </row>
    <row r="3" spans="2:10" ht="13.5" customHeight="1">
      <c r="B3" s="284"/>
      <c r="C3" s="632" t="s">
        <v>175</v>
      </c>
      <c r="D3" s="632"/>
      <c r="E3" s="630"/>
      <c r="F3" s="630"/>
      <c r="G3" s="630"/>
      <c r="H3" s="630"/>
      <c r="I3" s="630"/>
      <c r="J3" s="631"/>
    </row>
    <row r="4" spans="2:10" ht="13.5" customHeight="1">
      <c r="B4" s="284"/>
      <c r="C4" s="632" t="s">
        <v>176</v>
      </c>
      <c r="D4" s="632"/>
      <c r="E4" s="630"/>
      <c r="F4" s="630"/>
      <c r="G4" s="630"/>
      <c r="H4" s="630"/>
      <c r="I4" s="630"/>
      <c r="J4" s="631"/>
    </row>
    <row r="5" spans="2:10" ht="15.6">
      <c r="B5" s="284"/>
      <c r="C5" s="633" t="str">
        <f>"UNIDAD EDUCATIVA"&amp;" "&amp;Carátula!D14</f>
        <v>UNIDAD EDUCATIVA SIMON BOLIVAR</v>
      </c>
      <c r="D5" s="633"/>
      <c r="E5" s="630"/>
      <c r="F5" s="630"/>
      <c r="G5" s="630"/>
      <c r="H5" s="630"/>
      <c r="I5" s="630"/>
      <c r="J5" s="631"/>
    </row>
    <row r="6" spans="2:10" ht="15.6">
      <c r="B6" s="284"/>
      <c r="C6" s="633" t="s">
        <v>194</v>
      </c>
      <c r="D6" s="633"/>
      <c r="E6" s="630"/>
      <c r="F6" s="630"/>
      <c r="G6" s="630"/>
      <c r="H6" s="630"/>
      <c r="I6" s="630"/>
      <c r="J6" s="631"/>
    </row>
    <row r="7" spans="2:10" ht="7.5" customHeight="1">
      <c r="B7" s="284"/>
      <c r="C7" s="285"/>
      <c r="D7" s="285"/>
      <c r="E7" s="630"/>
      <c r="F7" s="630"/>
      <c r="G7" s="630"/>
      <c r="H7" s="630"/>
      <c r="I7" s="630"/>
      <c r="J7" s="631"/>
    </row>
    <row r="8" spans="2:10" ht="25.2">
      <c r="B8" s="286"/>
      <c r="C8" s="634" t="s">
        <v>195</v>
      </c>
      <c r="D8" s="634"/>
      <c r="E8" s="630"/>
      <c r="F8" s="630"/>
      <c r="G8" s="630"/>
      <c r="H8" s="630"/>
      <c r="I8" s="630"/>
      <c r="J8" s="631"/>
    </row>
    <row r="9" spans="2:10" ht="21.75" customHeight="1">
      <c r="B9" s="287"/>
      <c r="C9" s="288" t="s">
        <v>177</v>
      </c>
      <c r="D9" s="289" t="str">
        <f>LOOKUP(H9,'Centralizador Materias'!A8:A47,'Centralizador Materias'!B8:B47)</f>
        <v xml:space="preserve">  </v>
      </c>
      <c r="E9" s="290" t="s">
        <v>19</v>
      </c>
      <c r="F9" s="290"/>
      <c r="G9" s="291" t="s">
        <v>4</v>
      </c>
      <c r="H9" s="292">
        <v>3</v>
      </c>
      <c r="I9" s="293"/>
      <c r="J9" s="294"/>
    </row>
    <row r="10" spans="2:10">
      <c r="B10" s="287"/>
      <c r="C10" s="288" t="s">
        <v>2</v>
      </c>
      <c r="D10" s="295" t="str">
        <f>CONCATENATE(Carátula!P20," ",Carátula!S20)</f>
        <v>SEXTO "A"</v>
      </c>
      <c r="E10" s="290"/>
      <c r="F10" s="290"/>
      <c r="G10" s="290"/>
      <c r="H10" s="293"/>
      <c r="I10" s="293"/>
      <c r="J10" s="294"/>
    </row>
    <row r="11" spans="2:10" ht="18.75" customHeight="1">
      <c r="B11" s="287"/>
      <c r="C11" s="288" t="s">
        <v>145</v>
      </c>
      <c r="D11" s="289">
        <f>Carátula!F8</f>
        <v>2026</v>
      </c>
      <c r="E11" s="635" t="s">
        <v>178</v>
      </c>
      <c r="F11" s="635"/>
      <c r="G11" s="636" t="str">
        <f>H28</f>
        <v/>
      </c>
      <c r="H11" s="637"/>
      <c r="I11" s="293"/>
      <c r="J11" s="294"/>
    </row>
    <row r="12" spans="2:10" ht="6.75" customHeight="1" thickBot="1">
      <c r="B12" s="287"/>
      <c r="C12" s="293"/>
      <c r="D12" s="293"/>
      <c r="E12" s="293"/>
      <c r="F12" s="293"/>
      <c r="G12" s="293"/>
      <c r="H12" s="293"/>
      <c r="I12" s="293"/>
      <c r="J12" s="294"/>
    </row>
    <row r="13" spans="2:10" ht="15" thickBot="1">
      <c r="B13" s="296"/>
      <c r="C13" s="638" t="s">
        <v>179</v>
      </c>
      <c r="D13" s="640" t="s">
        <v>180</v>
      </c>
      <c r="E13" s="642" t="s">
        <v>181</v>
      </c>
      <c r="F13" s="643"/>
      <c r="G13" s="643"/>
      <c r="H13" s="644"/>
      <c r="I13" s="297"/>
      <c r="J13" s="298"/>
    </row>
    <row r="14" spans="2:10" ht="15" thickBot="1">
      <c r="B14" s="296"/>
      <c r="C14" s="639"/>
      <c r="D14" s="641"/>
      <c r="E14" s="299" t="s">
        <v>182</v>
      </c>
      <c r="F14" s="300" t="s">
        <v>183</v>
      </c>
      <c r="G14" s="300" t="s">
        <v>184</v>
      </c>
      <c r="H14" s="301" t="s">
        <v>185</v>
      </c>
      <c r="I14" s="297"/>
      <c r="J14" s="302"/>
    </row>
    <row r="15" spans="2:10" ht="14.25" customHeight="1">
      <c r="B15" s="296"/>
      <c r="C15" s="617" t="s">
        <v>186</v>
      </c>
      <c r="D15" s="334" t="s">
        <v>187</v>
      </c>
      <c r="E15" s="303">
        <f>LOOKUP(H9,'Centralizador Materias'!A8:A47,'Centralizador Materias'!E8:E47)</f>
        <v>0</v>
      </c>
      <c r="F15" s="304">
        <f>LOOKUP(H9,'Centralizador Materias'!A8:A47,'Centralizador Materias'!F8:F47)</f>
        <v>0</v>
      </c>
      <c r="G15" s="304">
        <f>LOOKUP(H9,'Centralizador Materias'!A8:A47,'Centralizador Materias'!G8:G47)</f>
        <v>0</v>
      </c>
      <c r="H15" s="305" t="str">
        <f>LOOKUP(H9,'Centralizador Materias'!A8:A47,'Centralizador Materias'!H8:H47)</f>
        <v/>
      </c>
      <c r="I15" s="297"/>
      <c r="J15" s="302"/>
    </row>
    <row r="16" spans="2:10" ht="14.25" customHeight="1">
      <c r="B16" s="296"/>
      <c r="C16" s="626"/>
      <c r="D16" s="335" t="s">
        <v>197</v>
      </c>
      <c r="E16" s="328">
        <f>LOOKUP(H9,'Centralizador Materias'!A8:A47,'Centralizador Materias'!I8:I47)</f>
        <v>0</v>
      </c>
      <c r="F16" s="329">
        <f>LOOKUP(H9,'Centralizador Materias'!A8:A47,'Centralizador Materias'!J8:J47)</f>
        <v>0</v>
      </c>
      <c r="G16" s="329">
        <f>LOOKUP(H9,'Centralizador Materias'!A8:A47,'Centralizador Materias'!K8:K47)</f>
        <v>0</v>
      </c>
      <c r="H16" s="330" t="str">
        <f>LOOKUP(H9,'Centralizador Materias'!A8:A47,'Centralizador Materias'!L8:L47)</f>
        <v/>
      </c>
      <c r="I16" s="297"/>
      <c r="J16" s="302"/>
    </row>
    <row r="17" spans="2:10" ht="14.25" customHeight="1">
      <c r="B17" s="296"/>
      <c r="C17" s="618"/>
      <c r="D17" s="336" t="s">
        <v>148</v>
      </c>
      <c r="E17" s="306">
        <f>LOOKUP(H9,'Centralizador Materias'!A8:A47,'Centralizador Materias'!M8:M47)</f>
        <v>0</v>
      </c>
      <c r="F17" s="307">
        <f>LOOKUP(H9,'Centralizador Materias'!A8:A47,'Centralizador Materias'!N8:N47)</f>
        <v>0</v>
      </c>
      <c r="G17" s="307">
        <f>LOOKUP(H9,'Centralizador Materias'!A8:A47,'Centralizador Materias'!O8:O47)</f>
        <v>0</v>
      </c>
      <c r="H17" s="308" t="str">
        <f>LOOKUP(H9,'Centralizador Materias'!A8:A47,'Centralizador Materias'!P8:P47)</f>
        <v/>
      </c>
      <c r="I17" s="297"/>
      <c r="J17" s="298"/>
    </row>
    <row r="18" spans="2:10" ht="14.25" customHeight="1">
      <c r="B18" s="296"/>
      <c r="C18" s="618"/>
      <c r="D18" s="336" t="s">
        <v>149</v>
      </c>
      <c r="E18" s="306">
        <f>LOOKUP(H9,'Centralizador Materias'!A8:A47,'Centralizador Materias'!Q8:Q47)</f>
        <v>0</v>
      </c>
      <c r="F18" s="307">
        <f>LOOKUP(H9,'Centralizador Materias'!A8:A47,'Centralizador Materias'!R8:R47)</f>
        <v>0</v>
      </c>
      <c r="G18" s="307">
        <f>LOOKUP(H9,'Centralizador Materias'!A8:A47,'Centralizador Materias'!S8:S47)</f>
        <v>0</v>
      </c>
      <c r="H18" s="308" t="str">
        <f>LOOKUP(H9,'Centralizador Materias'!A8:A47,'Centralizador Materias'!T8:T47)</f>
        <v/>
      </c>
      <c r="I18" s="297"/>
      <c r="J18" s="302"/>
    </row>
    <row r="19" spans="2:10" ht="14.25" customHeight="1">
      <c r="B19" s="296"/>
      <c r="C19" s="618"/>
      <c r="D19" s="336" t="s">
        <v>188</v>
      </c>
      <c r="E19" s="306">
        <f>LOOKUP(H9,'Centralizador Materias'!A8:A47,'Centralizador Materias'!U8:U47)</f>
        <v>0</v>
      </c>
      <c r="F19" s="307">
        <f>LOOKUP(H9,'Centralizador Materias'!A8:A47,'Centralizador Materias'!V8:V47)</f>
        <v>0</v>
      </c>
      <c r="G19" s="307">
        <f>LOOKUP(H9,'Centralizador Materias'!A8:A47,'Centralizador Materias'!W8:W47)</f>
        <v>0</v>
      </c>
      <c r="H19" s="308" t="str">
        <f>LOOKUP(H9,'Centralizador Materias'!A8:A47,'Centralizador Materias'!X8:X47)</f>
        <v/>
      </c>
      <c r="I19" s="297"/>
      <c r="J19" s="302"/>
    </row>
    <row r="20" spans="2:10" ht="14.25" customHeight="1" thickBot="1">
      <c r="B20" s="296"/>
      <c r="C20" s="627"/>
      <c r="D20" s="337" t="s">
        <v>151</v>
      </c>
      <c r="E20" s="309">
        <f>LOOKUP(H9,'Centralizador Materias'!A8:A47,'Centralizador Materias'!Y8:Y47)</f>
        <v>0</v>
      </c>
      <c r="F20" s="310">
        <f>LOOKUP(H9,'Centralizador Materias'!A8:A47,'Centralizador Materias'!Z8:Z47)</f>
        <v>0</v>
      </c>
      <c r="G20" s="310">
        <f>LOOKUP(H9,'Centralizador Materias'!A8:A47,'Centralizador Materias'!AA8:AA47)</f>
        <v>0</v>
      </c>
      <c r="H20" s="311" t="str">
        <f>LOOKUP(H9,'Centralizador Materias'!A8:A47,'Centralizador Materias'!AB8:AB47)</f>
        <v/>
      </c>
      <c r="I20" s="297"/>
      <c r="J20" s="302"/>
    </row>
    <row r="21" spans="2:10" ht="14.25" customHeight="1">
      <c r="B21" s="296"/>
      <c r="C21" s="617" t="s">
        <v>189</v>
      </c>
      <c r="D21" s="334" t="s">
        <v>130</v>
      </c>
      <c r="E21" s="303">
        <f>LOOKUP(H9,'Centralizador Materias'!A8:A47,'Centralizador Materias'!AC8:AC47)</f>
        <v>0</v>
      </c>
      <c r="F21" s="312">
        <f>LOOKUP(H9,'Centralizador Materias'!A8:A47,'Centralizador Materias'!AD8:AD47)</f>
        <v>0</v>
      </c>
      <c r="G21" s="312">
        <f>LOOKUP(H9,'Centralizador Materias'!A8:A47,'Centralizador Materias'!AE8:AE47)</f>
        <v>0</v>
      </c>
      <c r="H21" s="313" t="str">
        <f>LOOKUP(H9,'Centralizador Materias'!A8:A47,'Centralizador Materias'!AF8:AF47)</f>
        <v/>
      </c>
      <c r="I21" s="297"/>
      <c r="J21" s="298"/>
    </row>
    <row r="22" spans="2:10" ht="14.25" customHeight="1" thickBot="1">
      <c r="B22" s="296"/>
      <c r="C22" s="618"/>
      <c r="D22" s="336" t="s">
        <v>190</v>
      </c>
      <c r="E22" s="318">
        <f>LOOKUP(H9,'Centralizador Materias'!A8:A47,'Centralizador Materias'!AG8:AG47)</f>
        <v>0</v>
      </c>
      <c r="F22" s="319">
        <f>LOOKUP(H9,'Centralizador Materias'!A8:A47,'Centralizador Materias'!AH8:AH47)</f>
        <v>0</v>
      </c>
      <c r="G22" s="319">
        <f>LOOKUP(H9,'Centralizador Materias'!A8:A47,'Centralizador Materias'!AI8:AI47)</f>
        <v>0</v>
      </c>
      <c r="H22" s="320" t="str">
        <f>LOOKUP(H9,'Centralizador Materias'!A8:A47,'Centralizador Materias'!AJ8:AJ47)</f>
        <v/>
      </c>
      <c r="I22" s="297"/>
      <c r="J22" s="302"/>
    </row>
    <row r="23" spans="2:10" ht="14.25" customHeight="1">
      <c r="B23" s="296"/>
      <c r="C23" s="623" t="s">
        <v>191</v>
      </c>
      <c r="D23" s="338" t="s">
        <v>196</v>
      </c>
      <c r="E23" s="303">
        <f>LOOKUP(H9,'Centralizador Materias'!A8:A47,'Centralizador Materias'!AK8:AK47)</f>
        <v>0</v>
      </c>
      <c r="F23" s="312">
        <f>LOOKUP(H9,'Centralizador Materias'!A8:A47,'Centralizador Materias'!AL8:AL47)</f>
        <v>0</v>
      </c>
      <c r="G23" s="325">
        <f>LOOKUP(H9,'Centralizador Materias'!A8:A47,'Centralizador Materias'!AM8:AM47)</f>
        <v>0</v>
      </c>
      <c r="H23" s="313" t="str">
        <f>LOOKUP(H9,'Centralizador Materias'!A8:A47,'Centralizador Materias'!AN8:AN47)</f>
        <v/>
      </c>
      <c r="I23" s="297"/>
      <c r="J23" s="302"/>
    </row>
    <row r="24" spans="2:10" ht="14.25" customHeight="1">
      <c r="B24" s="296"/>
      <c r="C24" s="624"/>
      <c r="D24" s="339" t="s">
        <v>154</v>
      </c>
      <c r="E24" s="306">
        <f>LOOKUP(H9,'Centralizador Materias'!A8:A47,'Centralizador Materias'!AO8:AO47)</f>
        <v>0</v>
      </c>
      <c r="F24" s="307">
        <f>LOOKUP(H9,'Centralizador Materias'!A8:A47,'Centralizador Materias'!AP8:AP47)</f>
        <v>0</v>
      </c>
      <c r="G24" s="326">
        <f>LOOKUP(H9,'Centralizador Materias'!A8:A47,'Centralizador Materias'!AQ8:AQ47)</f>
        <v>0</v>
      </c>
      <c r="H24" s="308" t="str">
        <f>LOOKUP(H9,'Centralizador Materias'!A8:A47,'Centralizador Materias'!AR8:AR47)</f>
        <v/>
      </c>
      <c r="I24" s="297"/>
      <c r="J24" s="302"/>
    </row>
    <row r="25" spans="2:10" ht="14.25" customHeight="1" thickBot="1">
      <c r="B25" s="296"/>
      <c r="C25" s="625"/>
      <c r="D25" s="340" t="s">
        <v>155</v>
      </c>
      <c r="E25" s="309">
        <f>LOOKUP(H9,'Centralizador Materias'!A8:A47,'Centralizador Materias'!AS8:AS47)</f>
        <v>0</v>
      </c>
      <c r="F25" s="310">
        <f>LOOKUP(H9,'Centralizador Materias'!A8:A47,'Centralizador Materias'!AT8:AT47)</f>
        <v>0</v>
      </c>
      <c r="G25" s="327">
        <f>LOOKUP(H9,'Centralizador Materias'!A8:A47,'Centralizador Materias'!AU8:AU47)</f>
        <v>0</v>
      </c>
      <c r="H25" s="311" t="str">
        <f>LOOKUP(H9,'Centralizador Materias'!A8:A47,'Centralizador Materias'!AV8:AV47)</f>
        <v/>
      </c>
      <c r="I25" s="297"/>
      <c r="J25" s="302"/>
    </row>
    <row r="26" spans="2:10" ht="14.25" customHeight="1">
      <c r="B26" s="296"/>
      <c r="C26" s="621" t="s">
        <v>192</v>
      </c>
      <c r="D26" s="341" t="s">
        <v>156</v>
      </c>
      <c r="E26" s="321">
        <f>LOOKUP(H9,'Centralizador Materias'!A8:A47,'Centralizador Materias'!AW8:AW47)</f>
        <v>0</v>
      </c>
      <c r="F26" s="312">
        <f>LOOKUP(H9,'Centralizador Materias'!A8:A47,'Centralizador Materias'!AX8:AX47)</f>
        <v>0</v>
      </c>
      <c r="G26" s="322">
        <f>LOOKUP(H9,'Centralizador Materias'!A8:A47,'Centralizador Materias'!AY8:AY47)</f>
        <v>0</v>
      </c>
      <c r="H26" s="313" t="str">
        <f>LOOKUP(H9,'Centralizador Materias'!A8:A47,'Centralizador Materias'!AZ8:AZ47)</f>
        <v/>
      </c>
      <c r="I26" s="297"/>
      <c r="J26" s="302"/>
    </row>
    <row r="27" spans="2:10" ht="14.25" customHeight="1" thickBot="1">
      <c r="B27" s="296"/>
      <c r="C27" s="622"/>
      <c r="D27" s="342" t="s">
        <v>157</v>
      </c>
      <c r="E27" s="323">
        <f>LOOKUP(H9,'Centralizador Materias'!A8:A47,'Centralizador Materias'!BA8:BA47)</f>
        <v>0</v>
      </c>
      <c r="F27" s="310">
        <f>LOOKUP(H9,'Centralizador Materias'!A8:A47,'Centralizador Materias'!BB8:BB47)</f>
        <v>0</v>
      </c>
      <c r="G27" s="324">
        <f>LOOKUP(H9,'Centralizador Materias'!A8:A47,'Centralizador Materias'!BC8:BC47)</f>
        <v>0</v>
      </c>
      <c r="H27" s="311" t="str">
        <f>LOOKUP(H9,'Centralizador Materias'!A8:A47,'Centralizador Materias'!BD8:BD47)</f>
        <v/>
      </c>
      <c r="I27" s="297"/>
      <c r="J27" s="302"/>
    </row>
    <row r="28" spans="2:10" ht="15" thickBot="1">
      <c r="B28" s="296"/>
      <c r="C28" s="619" t="s">
        <v>193</v>
      </c>
      <c r="D28" s="620"/>
      <c r="E28" s="331">
        <f>IF(ISERROR(AVERAGE(E15:E27)),"",ROUND(AVERAGE(E15:E27),0))</f>
        <v>0</v>
      </c>
      <c r="F28" s="333">
        <f>IF(ISERROR(AVERAGE(F15:F27)),"",ROUND(AVERAGE(F15:F27),0))</f>
        <v>0</v>
      </c>
      <c r="G28" s="332">
        <f>IF(ISERROR(AVERAGE(G15:G27)),"",ROUND(AVERAGE(G15:G27),0))</f>
        <v>0</v>
      </c>
      <c r="H28" s="314" t="str">
        <f>IF(ISERROR(AVERAGE(H15:H27)),"",ROUND(AVERAGE(H15:H27),0))</f>
        <v/>
      </c>
      <c r="I28" s="297"/>
      <c r="J28" s="302"/>
    </row>
    <row r="29" spans="2:10" ht="12" customHeight="1">
      <c r="B29" s="287"/>
      <c r="C29" s="293"/>
      <c r="D29" s="293"/>
      <c r="E29" s="293"/>
      <c r="F29" s="293"/>
      <c r="G29" s="293"/>
      <c r="H29" s="293"/>
      <c r="I29" s="293"/>
      <c r="J29" s="294"/>
    </row>
    <row r="30" spans="2:10" ht="12" customHeight="1">
      <c r="B30" s="287"/>
      <c r="C30" s="293"/>
      <c r="D30" s="293"/>
      <c r="E30" s="293"/>
      <c r="F30" s="293"/>
      <c r="G30" s="293"/>
      <c r="H30" s="293"/>
      <c r="I30" s="293"/>
      <c r="J30" s="294"/>
    </row>
    <row r="31" spans="2:10" ht="12" customHeight="1">
      <c r="B31" s="287"/>
      <c r="C31" s="293"/>
      <c r="D31" s="293"/>
      <c r="E31" s="293"/>
      <c r="F31" s="293"/>
      <c r="G31" s="293"/>
      <c r="H31" s="293"/>
      <c r="I31" s="293"/>
      <c r="J31" s="294"/>
    </row>
    <row r="32" spans="2:10" ht="12" customHeight="1">
      <c r="B32" s="287"/>
      <c r="C32" s="293"/>
      <c r="D32" s="293"/>
      <c r="E32" s="293"/>
      <c r="F32" s="293"/>
      <c r="G32" s="293"/>
      <c r="H32" s="293"/>
      <c r="I32" s="293"/>
      <c r="J32" s="294"/>
    </row>
    <row r="33" spans="2:10" ht="14.4" thickBot="1">
      <c r="B33" s="315"/>
      <c r="C33" s="316"/>
      <c r="D33" s="316"/>
      <c r="E33" s="316"/>
      <c r="F33" s="316"/>
      <c r="G33" s="316"/>
      <c r="H33" s="316"/>
      <c r="I33" s="316"/>
      <c r="J33" s="317"/>
    </row>
    <row r="34" spans="2:10" ht="14.4" customHeight="1"/>
  </sheetData>
  <mergeCells count="17">
    <mergeCell ref="E11:F11"/>
    <mergeCell ref="G11:H11"/>
    <mergeCell ref="C13:C14"/>
    <mergeCell ref="D13:D14"/>
    <mergeCell ref="E13:H13"/>
    <mergeCell ref="E1:J8"/>
    <mergeCell ref="C2:D2"/>
    <mergeCell ref="C3:D3"/>
    <mergeCell ref="C4:D4"/>
    <mergeCell ref="C5:D5"/>
    <mergeCell ref="C6:D6"/>
    <mergeCell ref="C8:D8"/>
    <mergeCell ref="C21:C22"/>
    <mergeCell ref="C28:D28"/>
    <mergeCell ref="C26:C27"/>
    <mergeCell ref="C23:C25"/>
    <mergeCell ref="C15:C20"/>
  </mergeCells>
  <conditionalFormatting sqref="E15:E28 H15:H28 F28:G28">
    <cfRule type="cellIs" dxfId="1" priority="8" operator="lessThan">
      <formula>51</formula>
    </cfRule>
  </conditionalFormatting>
  <conditionalFormatting sqref="F15:F27">
    <cfRule type="cellIs" dxfId="0" priority="7" operator="lessThan">
      <formula>50</formula>
    </cfRule>
  </conditionalFormatting>
  <pageMargins left="0.7" right="0.7" top="0.75" bottom="0.75" header="0.3" footer="0.3"/>
  <pageSetup scale="90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25" r:id="rId4" name="Spinner 1">
              <controlPr defaultSize="0" autoPict="0">
                <anchor moveWithCells="1" sizeWithCells="1">
                  <from>
                    <xdr:col>11</xdr:col>
                    <xdr:colOff>15240</xdr:colOff>
                    <xdr:row>5</xdr:row>
                    <xdr:rowOff>0</xdr:rowOff>
                  </from>
                  <to>
                    <xdr:col>12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3"/>
  <dimension ref="A1:Z19"/>
  <sheetViews>
    <sheetView zoomScale="120" zoomScaleNormal="120" workbookViewId="0">
      <selection activeCell="G6" sqref="G6:J6"/>
    </sheetView>
  </sheetViews>
  <sheetFormatPr baseColWidth="10" defaultRowHeight="13.8"/>
  <cols>
    <col min="1" max="1" width="4.19921875" customWidth="1"/>
    <col min="2" max="2" width="14.59765625" customWidth="1"/>
    <col min="3" max="26" width="3.59765625" customWidth="1"/>
  </cols>
  <sheetData>
    <row r="1" spans="1:26" ht="24.6">
      <c r="A1" s="74"/>
      <c r="B1" s="666" t="s">
        <v>246</v>
      </c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6"/>
      <c r="P1" s="666"/>
      <c r="Q1" s="666"/>
      <c r="R1" s="666"/>
      <c r="S1" s="666"/>
      <c r="T1" s="666"/>
      <c r="U1" s="666"/>
      <c r="V1" s="666"/>
      <c r="W1" s="666"/>
      <c r="X1" s="666"/>
      <c r="Y1" s="666"/>
      <c r="Z1" s="666"/>
    </row>
    <row r="2" spans="1:26">
      <c r="A2" s="74"/>
      <c r="B2" s="116" t="s">
        <v>1</v>
      </c>
      <c r="C2" s="387" t="str">
        <f>Carátula!D23</f>
        <v>JOSE CUELLAR SANCHEZ</v>
      </c>
      <c r="D2" s="386"/>
      <c r="E2" s="379"/>
      <c r="F2" s="379"/>
      <c r="G2" s="379"/>
      <c r="H2" s="379"/>
      <c r="I2" s="379"/>
      <c r="J2" s="379"/>
      <c r="K2" s="379"/>
      <c r="L2" s="379"/>
      <c r="M2" s="382" t="s">
        <v>0</v>
      </c>
      <c r="N2" s="383"/>
      <c r="O2" s="384"/>
      <c r="P2" s="385"/>
      <c r="Q2" s="384"/>
      <c r="R2" s="378" t="str">
        <f>Carátula!$D$14</f>
        <v>SIMON BOLIVAR</v>
      </c>
      <c r="S2" s="379"/>
      <c r="T2" s="379"/>
      <c r="U2" s="379"/>
      <c r="V2" s="379"/>
      <c r="W2" s="379"/>
      <c r="X2" s="379"/>
      <c r="Y2" s="379"/>
      <c r="Z2" s="380"/>
    </row>
    <row r="3" spans="1:26">
      <c r="A3" s="74"/>
      <c r="B3" s="116" t="s">
        <v>20</v>
      </c>
      <c r="C3" s="655" t="str">
        <f>Carátula!$P$18</f>
        <v>SECUNDARIA</v>
      </c>
      <c r="D3" s="656"/>
      <c r="E3" s="657"/>
      <c r="F3" s="657"/>
      <c r="G3" s="657"/>
      <c r="H3" s="657"/>
      <c r="I3" s="657"/>
      <c r="J3" s="657"/>
      <c r="K3" s="657"/>
      <c r="L3" s="658"/>
      <c r="M3" s="659" t="s">
        <v>2</v>
      </c>
      <c r="N3" s="660"/>
      <c r="O3" s="660"/>
      <c r="P3" s="661"/>
      <c r="Q3" s="645" t="str">
        <f>Carátula!$P$20&amp;" "&amp;Carátula!$S$20</f>
        <v>SEXTO "A"</v>
      </c>
      <c r="R3" s="646"/>
      <c r="S3" s="646"/>
      <c r="T3" s="646"/>
      <c r="U3" s="646"/>
      <c r="V3" s="646"/>
      <c r="W3" s="646"/>
      <c r="X3" s="646"/>
      <c r="Y3" s="646"/>
      <c r="Z3" s="647"/>
    </row>
    <row r="4" spans="1:26">
      <c r="A4" s="117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>
      <c r="A5" s="74"/>
      <c r="B5" s="118" t="s">
        <v>21</v>
      </c>
      <c r="C5" s="652" t="s">
        <v>22</v>
      </c>
      <c r="D5" s="653"/>
      <c r="E5" s="653"/>
      <c r="F5" s="654"/>
      <c r="G5" s="648" t="s">
        <v>23</v>
      </c>
      <c r="H5" s="648"/>
      <c r="I5" s="648"/>
      <c r="J5" s="648"/>
      <c r="K5" s="648" t="s">
        <v>24</v>
      </c>
      <c r="L5" s="648"/>
      <c r="M5" s="648"/>
      <c r="N5" s="648"/>
      <c r="O5" s="648" t="s">
        <v>25</v>
      </c>
      <c r="P5" s="648"/>
      <c r="Q5" s="648"/>
      <c r="R5" s="648"/>
      <c r="S5" s="648" t="s">
        <v>26</v>
      </c>
      <c r="T5" s="648"/>
      <c r="U5" s="648"/>
      <c r="V5" s="648"/>
      <c r="W5" s="648" t="s">
        <v>27</v>
      </c>
      <c r="X5" s="648"/>
      <c r="Y5" s="648"/>
      <c r="Z5" s="648"/>
    </row>
    <row r="6" spans="1:26" ht="28.5" customHeight="1">
      <c r="A6" s="74"/>
      <c r="B6" s="119">
        <v>1</v>
      </c>
      <c r="C6" s="649"/>
      <c r="D6" s="650"/>
      <c r="E6" s="650"/>
      <c r="F6" s="650"/>
      <c r="G6" s="649"/>
      <c r="H6" s="650"/>
      <c r="I6" s="650"/>
      <c r="J6" s="651"/>
      <c r="K6" s="649"/>
      <c r="L6" s="650"/>
      <c r="M6" s="650"/>
      <c r="N6" s="651"/>
      <c r="O6" s="649"/>
      <c r="P6" s="650"/>
      <c r="Q6" s="650"/>
      <c r="R6" s="651"/>
      <c r="S6" s="649"/>
      <c r="T6" s="650"/>
      <c r="U6" s="650"/>
      <c r="V6" s="651"/>
      <c r="W6" s="649"/>
      <c r="X6" s="650"/>
      <c r="Y6" s="650"/>
      <c r="Z6" s="651"/>
    </row>
    <row r="7" spans="1:26" ht="28.5" customHeight="1">
      <c r="A7" s="74"/>
      <c r="B7" s="119">
        <v>2</v>
      </c>
      <c r="C7" s="649"/>
      <c r="D7" s="650"/>
      <c r="E7" s="650"/>
      <c r="F7" s="650"/>
      <c r="G7" s="649"/>
      <c r="H7" s="650"/>
      <c r="I7" s="650"/>
      <c r="J7" s="651"/>
      <c r="K7" s="649"/>
      <c r="L7" s="650"/>
      <c r="M7" s="650"/>
      <c r="N7" s="651"/>
      <c r="O7" s="649"/>
      <c r="P7" s="650"/>
      <c r="Q7" s="650"/>
      <c r="R7" s="651"/>
      <c r="S7" s="649"/>
      <c r="T7" s="650"/>
      <c r="U7" s="650"/>
      <c r="V7" s="651"/>
      <c r="W7" s="649"/>
      <c r="X7" s="650"/>
      <c r="Y7" s="650"/>
      <c r="Z7" s="651"/>
    </row>
    <row r="8" spans="1:26">
      <c r="A8" s="74"/>
      <c r="B8" s="119"/>
      <c r="C8" s="662" t="s">
        <v>28</v>
      </c>
      <c r="D8" s="663"/>
      <c r="E8" s="663"/>
      <c r="F8" s="663"/>
      <c r="G8" s="663"/>
      <c r="H8" s="663"/>
      <c r="I8" s="664"/>
      <c r="J8" s="664"/>
      <c r="K8" s="664"/>
      <c r="L8" s="664"/>
      <c r="M8" s="664"/>
      <c r="N8" s="664"/>
      <c r="O8" s="664"/>
      <c r="P8" s="664"/>
      <c r="Q8" s="664"/>
      <c r="R8" s="664"/>
      <c r="S8" s="664"/>
      <c r="T8" s="664"/>
      <c r="U8" s="664"/>
      <c r="V8" s="664"/>
      <c r="W8" s="664"/>
      <c r="X8" s="664"/>
      <c r="Y8" s="664"/>
      <c r="Z8" s="665"/>
    </row>
    <row r="9" spans="1:26" ht="28.5" customHeight="1">
      <c r="A9" s="74"/>
      <c r="B9" s="120">
        <v>3</v>
      </c>
      <c r="C9" s="649"/>
      <c r="D9" s="650"/>
      <c r="E9" s="650"/>
      <c r="F9" s="651"/>
      <c r="G9" s="649"/>
      <c r="H9" s="650"/>
      <c r="I9" s="650"/>
      <c r="J9" s="651"/>
      <c r="K9" s="649"/>
      <c r="L9" s="650"/>
      <c r="M9" s="650"/>
      <c r="N9" s="651"/>
      <c r="O9" s="649"/>
      <c r="P9" s="650"/>
      <c r="Q9" s="650"/>
      <c r="R9" s="651"/>
      <c r="S9" s="649"/>
      <c r="T9" s="650"/>
      <c r="U9" s="650"/>
      <c r="V9" s="651"/>
      <c r="W9" s="649"/>
      <c r="X9" s="650"/>
      <c r="Y9" s="650"/>
      <c r="Z9" s="651"/>
    </row>
    <row r="10" spans="1:26" ht="28.5" customHeight="1">
      <c r="A10" s="74"/>
      <c r="B10" s="120">
        <v>4</v>
      </c>
      <c r="C10" s="649"/>
      <c r="D10" s="650"/>
      <c r="E10" s="650"/>
      <c r="F10" s="651"/>
      <c r="G10" s="649"/>
      <c r="H10" s="650"/>
      <c r="I10" s="650"/>
      <c r="J10" s="651"/>
      <c r="K10" s="649"/>
      <c r="L10" s="650"/>
      <c r="M10" s="650"/>
      <c r="N10" s="651"/>
      <c r="O10" s="649"/>
      <c r="P10" s="650"/>
      <c r="Q10" s="650"/>
      <c r="R10" s="651"/>
      <c r="S10" s="649"/>
      <c r="T10" s="650"/>
      <c r="U10" s="650"/>
      <c r="V10" s="651"/>
      <c r="W10" s="649"/>
      <c r="X10" s="650"/>
      <c r="Y10" s="650"/>
      <c r="Z10" s="651"/>
    </row>
    <row r="11" spans="1:26">
      <c r="A11" s="74"/>
      <c r="B11" s="119"/>
      <c r="C11" s="667" t="s">
        <v>28</v>
      </c>
      <c r="D11" s="668"/>
      <c r="E11" s="668"/>
      <c r="F11" s="668"/>
      <c r="G11" s="668"/>
      <c r="H11" s="668"/>
      <c r="I11" s="669"/>
      <c r="J11" s="669"/>
      <c r="K11" s="669"/>
      <c r="L11" s="669"/>
      <c r="M11" s="669"/>
      <c r="N11" s="669"/>
      <c r="O11" s="669"/>
      <c r="P11" s="669"/>
      <c r="Q11" s="669"/>
      <c r="R11" s="669"/>
      <c r="S11" s="669"/>
      <c r="T11" s="669"/>
      <c r="U11" s="669"/>
      <c r="V11" s="669"/>
      <c r="W11" s="669"/>
      <c r="X11" s="669"/>
      <c r="Y11" s="669"/>
      <c r="Z11" s="670"/>
    </row>
    <row r="12" spans="1:26" ht="28.5" customHeight="1">
      <c r="A12" s="74"/>
      <c r="B12" s="120">
        <v>5</v>
      </c>
      <c r="C12" s="671"/>
      <c r="D12" s="650"/>
      <c r="E12" s="650"/>
      <c r="F12" s="651"/>
      <c r="G12" s="649"/>
      <c r="H12" s="650"/>
      <c r="I12" s="650"/>
      <c r="J12" s="651"/>
      <c r="K12" s="649"/>
      <c r="L12" s="650"/>
      <c r="M12" s="650"/>
      <c r="N12" s="651"/>
      <c r="O12" s="649"/>
      <c r="P12" s="650"/>
      <c r="Q12" s="650"/>
      <c r="R12" s="651"/>
      <c r="S12" s="649"/>
      <c r="T12" s="650"/>
      <c r="U12" s="650"/>
      <c r="V12" s="651"/>
      <c r="W12" s="649"/>
      <c r="X12" s="650"/>
      <c r="Y12" s="650"/>
      <c r="Z12" s="651"/>
    </row>
    <row r="13" spans="1:26" ht="28.5" customHeight="1">
      <c r="A13" s="74"/>
      <c r="B13" s="120">
        <v>6</v>
      </c>
      <c r="C13" s="649"/>
      <c r="D13" s="650"/>
      <c r="E13" s="650"/>
      <c r="F13" s="651"/>
      <c r="G13" s="649"/>
      <c r="H13" s="650"/>
      <c r="I13" s="650"/>
      <c r="J13" s="651"/>
      <c r="K13" s="649"/>
      <c r="L13" s="650"/>
      <c r="M13" s="650"/>
      <c r="N13" s="651"/>
      <c r="O13" s="649"/>
      <c r="P13" s="650"/>
      <c r="Q13" s="650"/>
      <c r="R13" s="651"/>
      <c r="S13" s="649"/>
      <c r="T13" s="650"/>
      <c r="U13" s="650"/>
      <c r="V13" s="651"/>
      <c r="W13" s="649"/>
      <c r="X13" s="650"/>
      <c r="Y13" s="650"/>
      <c r="Z13" s="651"/>
    </row>
    <row r="14" spans="1:26" ht="28.5" customHeight="1">
      <c r="A14" s="74"/>
      <c r="B14" s="120">
        <v>7</v>
      </c>
      <c r="C14" s="649"/>
      <c r="D14" s="650"/>
      <c r="E14" s="650"/>
      <c r="F14" s="651"/>
      <c r="G14" s="649"/>
      <c r="H14" s="650"/>
      <c r="I14" s="650"/>
      <c r="J14" s="651"/>
      <c r="K14" s="649"/>
      <c r="L14" s="650"/>
      <c r="M14" s="650"/>
      <c r="N14" s="651"/>
      <c r="O14" s="649"/>
      <c r="P14" s="650"/>
      <c r="Q14" s="650"/>
      <c r="R14" s="651"/>
      <c r="S14" s="649"/>
      <c r="T14" s="650"/>
      <c r="U14" s="650"/>
      <c r="V14" s="651"/>
      <c r="W14" s="649"/>
      <c r="X14" s="650"/>
      <c r="Y14" s="650"/>
      <c r="Z14" s="651"/>
    </row>
    <row r="15" spans="1:26">
      <c r="A15" s="74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spans="1:26">
      <c r="A16" s="74"/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 spans="1:26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spans="1:26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spans="1:26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</sheetData>
  <mergeCells count="54">
    <mergeCell ref="B1:Z1"/>
    <mergeCell ref="W14:Z14"/>
    <mergeCell ref="C13:F13"/>
    <mergeCell ref="G13:J13"/>
    <mergeCell ref="K13:N13"/>
    <mergeCell ref="O13:R13"/>
    <mergeCell ref="S13:V13"/>
    <mergeCell ref="W13:Z13"/>
    <mergeCell ref="C14:F14"/>
    <mergeCell ref="G14:J14"/>
    <mergeCell ref="K14:N14"/>
    <mergeCell ref="O14:R14"/>
    <mergeCell ref="S14:V14"/>
    <mergeCell ref="W7:Z7"/>
    <mergeCell ref="C11:Z11"/>
    <mergeCell ref="C12:F12"/>
    <mergeCell ref="G12:J12"/>
    <mergeCell ref="K12:N12"/>
    <mergeCell ref="O12:R12"/>
    <mergeCell ref="S12:V12"/>
    <mergeCell ref="W12:Z12"/>
    <mergeCell ref="S7:V7"/>
    <mergeCell ref="W10:Z10"/>
    <mergeCell ref="C8:Z8"/>
    <mergeCell ref="C9:F9"/>
    <mergeCell ref="G9:J9"/>
    <mergeCell ref="K9:N9"/>
    <mergeCell ref="O9:R9"/>
    <mergeCell ref="S9:V9"/>
    <mergeCell ref="W9:Z9"/>
    <mergeCell ref="C10:F10"/>
    <mergeCell ref="G10:J10"/>
    <mergeCell ref="K10:N10"/>
    <mergeCell ref="O10:R10"/>
    <mergeCell ref="S10:V10"/>
    <mergeCell ref="C7:F7"/>
    <mergeCell ref="G7:J7"/>
    <mergeCell ref="K7:N7"/>
    <mergeCell ref="C3:L3"/>
    <mergeCell ref="M3:P3"/>
    <mergeCell ref="G5:J5"/>
    <mergeCell ref="K5:N5"/>
    <mergeCell ref="O5:R5"/>
    <mergeCell ref="O7:R7"/>
    <mergeCell ref="Q3:Z3"/>
    <mergeCell ref="W5:Z5"/>
    <mergeCell ref="C6:F6"/>
    <mergeCell ref="G6:J6"/>
    <mergeCell ref="K6:N6"/>
    <mergeCell ref="O6:R6"/>
    <mergeCell ref="S6:V6"/>
    <mergeCell ref="W6:Z6"/>
    <mergeCell ref="C5:F5"/>
    <mergeCell ref="S5:V5"/>
  </mergeCells>
  <dataValidations count="1">
    <dataValidation allowBlank="1" sqref="C3" xr:uid="{00000000-0002-0000-0A00-000000000000}"/>
  </dataValidation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6"/>
  <dimension ref="B1:V25"/>
  <sheetViews>
    <sheetView workbookViewId="0">
      <selection activeCell="Z12" sqref="Z12"/>
    </sheetView>
  </sheetViews>
  <sheetFormatPr baseColWidth="10" defaultRowHeight="13.8"/>
  <cols>
    <col min="1" max="1" width="0.59765625" customWidth="1"/>
    <col min="2" max="2" width="7.5" customWidth="1"/>
    <col min="3" max="3" width="14" customWidth="1"/>
    <col min="4" max="4" width="29" customWidth="1"/>
    <col min="5" max="22" width="3.8984375" customWidth="1"/>
  </cols>
  <sheetData>
    <row r="1" spans="2:22" ht="27.6">
      <c r="B1" s="672" t="s">
        <v>260</v>
      </c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  <c r="T1" s="672"/>
      <c r="U1" s="672"/>
      <c r="V1" s="672"/>
    </row>
    <row r="2" spans="2:22"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</row>
    <row r="3" spans="2:22">
      <c r="B3" s="74"/>
      <c r="C3" s="659" t="s">
        <v>0</v>
      </c>
      <c r="D3" s="680"/>
      <c r="E3" s="681" t="str">
        <f>Carátula!$D$14</f>
        <v>SIMON BOLIVAR</v>
      </c>
      <c r="F3" s="682"/>
      <c r="G3" s="682"/>
      <c r="H3" s="682"/>
      <c r="I3" s="682"/>
      <c r="J3" s="682"/>
      <c r="K3" s="682"/>
      <c r="L3" s="682"/>
      <c r="M3" s="682"/>
      <c r="N3" s="682"/>
      <c r="O3" s="682"/>
      <c r="P3" s="682"/>
      <c r="Q3" s="682"/>
      <c r="R3" s="682"/>
      <c r="S3" s="682"/>
      <c r="T3" s="682"/>
      <c r="U3" s="682"/>
      <c r="V3" s="683"/>
    </row>
    <row r="4" spans="2:22">
      <c r="B4" s="74"/>
      <c r="C4" s="116" t="s">
        <v>20</v>
      </c>
      <c r="D4" s="655" t="str">
        <f>Carátula!$P$18</f>
        <v>SECUNDARIA</v>
      </c>
      <c r="E4" s="656"/>
      <c r="F4" s="657"/>
      <c r="G4" s="657"/>
      <c r="H4" s="657"/>
      <c r="I4" s="657"/>
      <c r="J4" s="657"/>
      <c r="K4" s="657"/>
      <c r="L4" s="657"/>
      <c r="M4" s="658"/>
      <c r="N4" s="659" t="s">
        <v>2</v>
      </c>
      <c r="O4" s="660"/>
      <c r="P4" s="660"/>
      <c r="Q4" s="661"/>
      <c r="R4" s="645" t="str">
        <f>Carátula!$P$20&amp;" "&amp;Carátula!$S$20</f>
        <v>SEXTO "A"</v>
      </c>
      <c r="S4" s="646"/>
      <c r="T4" s="646"/>
      <c r="U4" s="646"/>
      <c r="V4" s="647"/>
    </row>
    <row r="5" spans="2:22">
      <c r="B5" s="74"/>
      <c r="C5" s="74"/>
      <c r="D5" s="122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</row>
    <row r="6" spans="2:22">
      <c r="B6" s="74"/>
      <c r="C6" s="74"/>
      <c r="D6" s="124" t="s">
        <v>18</v>
      </c>
      <c r="E6" s="123"/>
      <c r="F6" s="684" t="str">
        <f>Carátula!$D$23</f>
        <v>JOSE CUELLAR SANCHEZ</v>
      </c>
      <c r="G6" s="685"/>
      <c r="H6" s="685"/>
      <c r="I6" s="685"/>
      <c r="J6" s="685"/>
      <c r="K6" s="685"/>
      <c r="L6" s="685"/>
      <c r="M6" s="685"/>
      <c r="N6" s="685"/>
      <c r="O6" s="685"/>
      <c r="P6" s="685"/>
      <c r="Q6" s="685"/>
      <c r="R6" s="685"/>
      <c r="S6" s="685"/>
      <c r="T6" s="686"/>
      <c r="U6" s="123"/>
      <c r="V6" s="123"/>
    </row>
    <row r="7" spans="2:22"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</row>
    <row r="8" spans="2:22">
      <c r="B8" s="687" t="s">
        <v>29</v>
      </c>
      <c r="C8" s="687" t="s">
        <v>35</v>
      </c>
      <c r="D8" s="687" t="s">
        <v>30</v>
      </c>
      <c r="E8" s="689" t="s">
        <v>90</v>
      </c>
      <c r="F8" s="690"/>
      <c r="G8" s="690"/>
      <c r="H8" s="690"/>
      <c r="I8" s="690"/>
      <c r="J8" s="690"/>
      <c r="K8" s="673" t="s">
        <v>91</v>
      </c>
      <c r="L8" s="691"/>
      <c r="M8" s="675"/>
      <c r="N8" s="675"/>
      <c r="O8" s="675"/>
      <c r="P8" s="676"/>
      <c r="Q8" s="673" t="s">
        <v>92</v>
      </c>
      <c r="R8" s="674"/>
      <c r="S8" s="675"/>
      <c r="T8" s="675"/>
      <c r="U8" s="675"/>
      <c r="V8" s="676"/>
    </row>
    <row r="9" spans="2:22">
      <c r="B9" s="688"/>
      <c r="C9" s="688"/>
      <c r="D9" s="688"/>
      <c r="E9" s="125" t="s">
        <v>31</v>
      </c>
      <c r="F9" s="125" t="s">
        <v>32</v>
      </c>
      <c r="G9" s="125" t="s">
        <v>33</v>
      </c>
      <c r="H9" s="125" t="s">
        <v>32</v>
      </c>
      <c r="I9" s="125" t="s">
        <v>34</v>
      </c>
      <c r="J9" s="125" t="s">
        <v>32</v>
      </c>
      <c r="K9" s="125" t="s">
        <v>31</v>
      </c>
      <c r="L9" s="125" t="s">
        <v>32</v>
      </c>
      <c r="M9" s="125" t="s">
        <v>33</v>
      </c>
      <c r="N9" s="125" t="s">
        <v>32</v>
      </c>
      <c r="O9" s="125" t="s">
        <v>34</v>
      </c>
      <c r="P9" s="125" t="s">
        <v>32</v>
      </c>
      <c r="Q9" s="125" t="s">
        <v>31</v>
      </c>
      <c r="R9" s="125" t="s">
        <v>32</v>
      </c>
      <c r="S9" s="125" t="s">
        <v>33</v>
      </c>
      <c r="T9" s="125" t="s">
        <v>32</v>
      </c>
      <c r="U9" s="125" t="s">
        <v>34</v>
      </c>
      <c r="V9" s="125" t="s">
        <v>32</v>
      </c>
    </row>
    <row r="10" spans="2:22" ht="33.75" customHeight="1">
      <c r="B10" s="677"/>
      <c r="C10" s="128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</row>
    <row r="11" spans="2:22" ht="33.75" customHeight="1">
      <c r="B11" s="678"/>
      <c r="C11" s="128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</row>
    <row r="12" spans="2:22" ht="33.75" customHeight="1">
      <c r="B12" s="678"/>
      <c r="C12" s="128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</row>
    <row r="13" spans="2:22" ht="33.75" customHeight="1">
      <c r="B13" s="678"/>
      <c r="C13" s="128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</row>
    <row r="14" spans="2:22" ht="33.75" customHeight="1">
      <c r="B14" s="678"/>
      <c r="C14" s="128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</row>
    <row r="15" spans="2:22" ht="33.75" customHeight="1">
      <c r="B15" s="678"/>
      <c r="C15" s="127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</row>
    <row r="16" spans="2:22" ht="33.75" customHeight="1">
      <c r="B16" s="678"/>
      <c r="C16" s="127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</row>
    <row r="17" spans="2:22" ht="33.75" customHeight="1">
      <c r="B17" s="678"/>
      <c r="C17" s="127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</row>
    <row r="18" spans="2:22" ht="33.75" customHeight="1">
      <c r="B18" s="678"/>
      <c r="C18" s="127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</row>
    <row r="19" spans="2:22" ht="33.75" customHeight="1">
      <c r="B19" s="679"/>
      <c r="C19" s="128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</row>
    <row r="20" spans="2:22">
      <c r="B20" s="129"/>
      <c r="C20" s="129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</row>
    <row r="21" spans="2:22">
      <c r="B21" s="129"/>
      <c r="C21" s="129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</row>
    <row r="22" spans="2:22">
      <c r="B22" s="129"/>
      <c r="C22" s="129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</row>
    <row r="23" spans="2:22">
      <c r="B23" s="17"/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 spans="2:22">
      <c r="B24" s="17"/>
      <c r="C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spans="2:22">
      <c r="B25" s="17"/>
      <c r="C25" s="17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</sheetData>
  <mergeCells count="14">
    <mergeCell ref="B1:V1"/>
    <mergeCell ref="Q8:V8"/>
    <mergeCell ref="B10:B19"/>
    <mergeCell ref="C3:D3"/>
    <mergeCell ref="E3:V3"/>
    <mergeCell ref="D4:M4"/>
    <mergeCell ref="N4:Q4"/>
    <mergeCell ref="R4:V4"/>
    <mergeCell ref="F6:T6"/>
    <mergeCell ref="B8:B9"/>
    <mergeCell ref="C8:C9"/>
    <mergeCell ref="D8:D9"/>
    <mergeCell ref="E8:J8"/>
    <mergeCell ref="K8:P8"/>
  </mergeCells>
  <dataValidations count="1">
    <dataValidation allowBlank="1" sqref="D4" xr:uid="{00000000-0002-0000-0D00-000000000000}"/>
  </dataValidations>
  <pageMargins left="0.70866141732283472" right="0.70866141732283472" top="0.74803149606299213" bottom="0.74803149606299213" header="0.31496062992125984" footer="0.31496062992125984"/>
  <pageSetup scale="95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7">
    <pageSetUpPr fitToPage="1"/>
  </sheetPr>
  <dimension ref="A1:E36"/>
  <sheetViews>
    <sheetView workbookViewId="0">
      <selection activeCell="H10" sqref="H10"/>
    </sheetView>
  </sheetViews>
  <sheetFormatPr baseColWidth="10" defaultRowHeight="13.8"/>
  <cols>
    <col min="1" max="1" width="4.19921875" style="19" customWidth="1"/>
    <col min="2" max="2" width="37.5" style="19" customWidth="1"/>
    <col min="3" max="3" width="58.19921875" style="19" customWidth="1"/>
    <col min="4" max="4" width="13.8984375" style="19" customWidth="1"/>
    <col min="5" max="5" width="11.3984375" style="19" customWidth="1"/>
  </cols>
  <sheetData>
    <row r="1" spans="1:5" ht="20.399999999999999">
      <c r="A1" s="692" t="s">
        <v>36</v>
      </c>
      <c r="B1" s="692"/>
      <c r="C1" s="692"/>
      <c r="D1" s="692"/>
    </row>
    <row r="2" spans="1:5">
      <c r="A2" s="693" t="str">
        <f>"Curso: "&amp;Carátula!P20&amp;" "&amp;Carátula!S20</f>
        <v>Curso: SEXTO "A"</v>
      </c>
      <c r="B2" s="693"/>
      <c r="C2" s="694"/>
      <c r="D2" s="695"/>
    </row>
    <row r="3" spans="1:5">
      <c r="A3" s="74"/>
      <c r="B3" s="74"/>
      <c r="C3" s="74"/>
      <c r="D3" s="74"/>
      <c r="E3"/>
    </row>
    <row r="4" spans="1:5" ht="15">
      <c r="A4" s="131" t="s">
        <v>4</v>
      </c>
      <c r="B4" s="131" t="s">
        <v>37</v>
      </c>
      <c r="C4" s="131" t="s">
        <v>38</v>
      </c>
      <c r="D4" s="131" t="s">
        <v>39</v>
      </c>
    </row>
    <row r="5" spans="1:5" ht="29.25" customHeight="1">
      <c r="A5" s="132">
        <v>1</v>
      </c>
      <c r="B5" s="133"/>
      <c r="C5" s="133"/>
      <c r="D5" s="133"/>
    </row>
    <row r="6" spans="1:5" ht="29.25" customHeight="1">
      <c r="A6" s="132">
        <v>2</v>
      </c>
      <c r="B6" s="133"/>
      <c r="C6" s="133"/>
      <c r="D6" s="133"/>
    </row>
    <row r="7" spans="1:5" ht="29.25" customHeight="1">
      <c r="A7" s="132">
        <v>3</v>
      </c>
      <c r="B7" s="133"/>
      <c r="C7" s="133"/>
      <c r="D7" s="133"/>
    </row>
    <row r="8" spans="1:5" ht="29.25" customHeight="1">
      <c r="A8" s="132">
        <v>4</v>
      </c>
      <c r="B8" s="133"/>
      <c r="C8" s="133"/>
      <c r="D8" s="133"/>
    </row>
    <row r="9" spans="1:5" ht="29.25" customHeight="1">
      <c r="A9" s="132">
        <v>5</v>
      </c>
      <c r="B9" s="133"/>
      <c r="C9" s="133"/>
      <c r="D9" s="133"/>
    </row>
    <row r="10" spans="1:5" ht="29.25" customHeight="1">
      <c r="A10" s="132">
        <v>6</v>
      </c>
      <c r="B10" s="133"/>
      <c r="C10" s="133"/>
      <c r="D10" s="133"/>
    </row>
    <row r="11" spans="1:5" ht="29.25" customHeight="1">
      <c r="A11" s="132">
        <v>7</v>
      </c>
      <c r="B11" s="133"/>
      <c r="C11" s="133"/>
      <c r="D11" s="133"/>
    </row>
    <row r="12" spans="1:5" ht="29.25" customHeight="1">
      <c r="A12" s="132">
        <v>8</v>
      </c>
      <c r="B12" s="133"/>
      <c r="C12" s="133"/>
      <c r="D12" s="133"/>
    </row>
    <row r="13" spans="1:5" ht="29.25" customHeight="1">
      <c r="A13" s="132">
        <v>9</v>
      </c>
      <c r="B13" s="133"/>
      <c r="C13" s="133"/>
      <c r="D13" s="133"/>
    </row>
    <row r="14" spans="1:5" ht="29.25" customHeight="1">
      <c r="A14" s="132">
        <v>10</v>
      </c>
      <c r="B14" s="133"/>
      <c r="C14" s="133"/>
      <c r="D14" s="133"/>
    </row>
    <row r="15" spans="1:5" ht="29.25" customHeight="1">
      <c r="A15" s="132">
        <v>11</v>
      </c>
      <c r="B15" s="133"/>
      <c r="C15" s="133"/>
      <c r="D15" s="133"/>
    </row>
    <row r="16" spans="1:5" ht="29.25" customHeight="1">
      <c r="A16" s="132">
        <v>12</v>
      </c>
      <c r="B16" s="133"/>
      <c r="C16" s="133"/>
      <c r="D16" s="133"/>
    </row>
    <row r="17" spans="1:4" ht="29.25" customHeight="1">
      <c r="A17" s="132">
        <v>13</v>
      </c>
      <c r="B17" s="133"/>
      <c r="C17" s="133"/>
      <c r="D17" s="133"/>
    </row>
    <row r="18" spans="1:4" ht="29.25" customHeight="1">
      <c r="A18" s="132">
        <v>14</v>
      </c>
      <c r="B18" s="133"/>
      <c r="C18" s="133"/>
      <c r="D18" s="133"/>
    </row>
    <row r="19" spans="1:4" ht="29.25" customHeight="1">
      <c r="A19" s="132">
        <v>15</v>
      </c>
      <c r="B19" s="133"/>
      <c r="C19" s="133"/>
      <c r="D19" s="133"/>
    </row>
    <row r="20" spans="1:4" ht="29.25" customHeight="1">
      <c r="A20" s="132">
        <v>16</v>
      </c>
      <c r="B20" s="133"/>
      <c r="C20" s="133"/>
      <c r="D20" s="133"/>
    </row>
    <row r="21" spans="1:4" ht="29.25" customHeight="1">
      <c r="A21" s="132">
        <v>17</v>
      </c>
      <c r="B21" s="133"/>
      <c r="C21" s="133"/>
      <c r="D21" s="133"/>
    </row>
    <row r="22" spans="1:4" ht="29.25" customHeight="1">
      <c r="A22" s="132">
        <v>18</v>
      </c>
      <c r="B22" s="133"/>
      <c r="C22" s="133"/>
      <c r="D22" s="133"/>
    </row>
    <row r="23" spans="1:4" ht="29.25" customHeight="1">
      <c r="A23" s="132">
        <v>19</v>
      </c>
      <c r="B23" s="133"/>
      <c r="C23" s="133"/>
      <c r="D23" s="133"/>
    </row>
    <row r="24" spans="1:4" ht="29.25" customHeight="1">
      <c r="A24" s="132">
        <v>20</v>
      </c>
      <c r="B24" s="133"/>
      <c r="C24" s="133"/>
      <c r="D24" s="133"/>
    </row>
    <row r="25" spans="1:4" ht="29.25" customHeight="1">
      <c r="A25" s="132">
        <v>21</v>
      </c>
      <c r="B25" s="133"/>
      <c r="C25" s="133"/>
      <c r="D25" s="133"/>
    </row>
    <row r="26" spans="1:4" ht="29.25" customHeight="1">
      <c r="A26" s="132">
        <v>22</v>
      </c>
      <c r="B26" s="133"/>
      <c r="C26" s="133"/>
      <c r="D26" s="133"/>
    </row>
    <row r="27" spans="1:4" ht="29.25" customHeight="1">
      <c r="A27" s="132">
        <v>23</v>
      </c>
      <c r="B27" s="133"/>
      <c r="C27" s="133"/>
      <c r="D27" s="133"/>
    </row>
    <row r="28" spans="1:4" ht="29.25" customHeight="1">
      <c r="A28" s="132">
        <v>24</v>
      </c>
      <c r="B28" s="133"/>
      <c r="C28" s="133"/>
      <c r="D28" s="133"/>
    </row>
    <row r="29" spans="1:4" ht="29.25" customHeight="1">
      <c r="A29" s="132">
        <v>25</v>
      </c>
      <c r="B29" s="133"/>
      <c r="C29" s="133"/>
      <c r="D29" s="133"/>
    </row>
    <row r="30" spans="1:4" ht="29.25" customHeight="1">
      <c r="A30" s="132">
        <v>26</v>
      </c>
      <c r="B30" s="133"/>
      <c r="C30" s="133"/>
      <c r="D30" s="133"/>
    </row>
    <row r="31" spans="1:4" ht="29.25" customHeight="1">
      <c r="A31" s="132">
        <v>27</v>
      </c>
      <c r="B31" s="133"/>
      <c r="C31" s="133"/>
      <c r="D31" s="133"/>
    </row>
    <row r="32" spans="1:4" ht="29.25" customHeight="1">
      <c r="A32" s="132">
        <v>28</v>
      </c>
      <c r="B32" s="133"/>
      <c r="C32" s="133"/>
      <c r="D32" s="133"/>
    </row>
    <row r="33" spans="1:4" ht="29.25" customHeight="1">
      <c r="A33" s="132">
        <v>29</v>
      </c>
      <c r="B33" s="133"/>
      <c r="C33" s="133"/>
      <c r="D33" s="133"/>
    </row>
    <row r="34" spans="1:4" ht="29.25" customHeight="1">
      <c r="A34" s="132">
        <v>30</v>
      </c>
      <c r="B34" s="133"/>
      <c r="C34" s="133"/>
      <c r="D34" s="133"/>
    </row>
    <row r="35" spans="1:4">
      <c r="A35" s="134"/>
      <c r="B35" s="134"/>
      <c r="C35" s="134"/>
      <c r="D35" s="134"/>
    </row>
    <row r="36" spans="1:4">
      <c r="A36" s="134"/>
      <c r="B36" s="134"/>
      <c r="C36" s="134"/>
      <c r="D36" s="134"/>
    </row>
  </sheetData>
  <mergeCells count="3">
    <mergeCell ref="A1:D1"/>
    <mergeCell ref="A2:B2"/>
    <mergeCell ref="C2:D2"/>
  </mergeCells>
  <pageMargins left="0.7" right="0.7" top="0.75" bottom="0.75" header="0.3" footer="0.3"/>
  <pageSetup scale="72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8"/>
  <dimension ref="A1:H27"/>
  <sheetViews>
    <sheetView workbookViewId="0">
      <selection activeCell="H8" sqref="H8"/>
    </sheetView>
  </sheetViews>
  <sheetFormatPr baseColWidth="10" defaultRowHeight="13.8"/>
  <cols>
    <col min="1" max="1" width="11.19921875" style="20" customWidth="1"/>
    <col min="2" max="2" width="21.3984375" style="20" customWidth="1"/>
    <col min="3" max="3" width="20.19921875" style="20" customWidth="1"/>
    <col min="4" max="4" width="23.59765625" style="20" customWidth="1"/>
    <col min="5" max="5" width="24.5" style="20" customWidth="1"/>
    <col min="6" max="6" width="11.69921875" style="20" customWidth="1"/>
    <col min="7" max="7" width="17.8984375" style="20" customWidth="1"/>
    <col min="8" max="8" width="11.3984375" style="20" customWidth="1"/>
  </cols>
  <sheetData>
    <row r="1" spans="1:7" ht="15">
      <c r="A1" s="696" t="s">
        <v>40</v>
      </c>
      <c r="B1" s="696"/>
      <c r="C1" s="696"/>
      <c r="D1" s="696"/>
      <c r="E1" s="696"/>
      <c r="F1" s="696"/>
      <c r="G1" s="135"/>
    </row>
    <row r="2" spans="1:7">
      <c r="A2" s="697" t="str">
        <f>"Curso: "&amp;Carátula!P20&amp;" "&amp;Carátula!S20</f>
        <v>Curso: SEXTO "A"</v>
      </c>
      <c r="B2" s="698"/>
      <c r="C2" s="699"/>
      <c r="D2" s="699"/>
      <c r="E2" s="699"/>
      <c r="F2" s="699"/>
      <c r="G2" s="699"/>
    </row>
    <row r="3" spans="1:7">
      <c r="A3" s="136"/>
      <c r="B3" s="136"/>
      <c r="C3" s="137"/>
      <c r="D3" s="137"/>
      <c r="E3" s="137"/>
      <c r="F3" s="135"/>
      <c r="G3" s="135"/>
    </row>
    <row r="4" spans="1:7" ht="30">
      <c r="A4" s="138" t="s">
        <v>39</v>
      </c>
      <c r="B4" s="138" t="s">
        <v>37</v>
      </c>
      <c r="C4" s="138" t="s">
        <v>41</v>
      </c>
      <c r="D4" s="139" t="s">
        <v>42</v>
      </c>
      <c r="E4" s="139" t="s">
        <v>43</v>
      </c>
      <c r="F4" s="138" t="s">
        <v>44</v>
      </c>
      <c r="G4" s="138" t="s">
        <v>45</v>
      </c>
    </row>
    <row r="5" spans="1:7" ht="23.4" customHeight="1">
      <c r="A5" s="140"/>
      <c r="B5" s="140"/>
      <c r="C5" s="140"/>
      <c r="D5" s="140"/>
      <c r="E5" s="140"/>
      <c r="F5" s="140"/>
      <c r="G5" s="140"/>
    </row>
    <row r="6" spans="1:7" ht="23.4" customHeight="1">
      <c r="A6" s="140"/>
      <c r="B6" s="140"/>
      <c r="C6" s="140"/>
      <c r="D6" s="140"/>
      <c r="E6" s="140"/>
      <c r="F6" s="140"/>
      <c r="G6" s="140"/>
    </row>
    <row r="7" spans="1:7" ht="23.4" customHeight="1">
      <c r="A7" s="140"/>
      <c r="B7" s="140"/>
      <c r="C7" s="140"/>
      <c r="D7" s="140"/>
      <c r="E7" s="140"/>
      <c r="F7" s="140"/>
      <c r="G7" s="140"/>
    </row>
    <row r="8" spans="1:7" ht="23.4" customHeight="1">
      <c r="A8" s="140"/>
      <c r="B8" s="140"/>
      <c r="C8" s="140"/>
      <c r="D8" s="140"/>
      <c r="E8" s="140"/>
      <c r="F8" s="140"/>
      <c r="G8" s="140"/>
    </row>
    <row r="9" spans="1:7" ht="23.4" customHeight="1">
      <c r="A9" s="140"/>
      <c r="B9" s="140"/>
      <c r="C9" s="140"/>
      <c r="D9" s="140"/>
      <c r="E9" s="140"/>
      <c r="F9" s="140"/>
      <c r="G9" s="140"/>
    </row>
    <row r="10" spans="1:7" ht="23.4" customHeight="1">
      <c r="A10" s="140"/>
      <c r="B10" s="140"/>
      <c r="C10" s="140"/>
      <c r="D10" s="140"/>
      <c r="E10" s="140"/>
      <c r="F10" s="140"/>
      <c r="G10" s="140"/>
    </row>
    <row r="11" spans="1:7" ht="23.4" customHeight="1">
      <c r="A11" s="140"/>
      <c r="B11" s="140"/>
      <c r="C11" s="140"/>
      <c r="D11" s="140"/>
      <c r="E11" s="140"/>
      <c r="F11" s="140"/>
      <c r="G11" s="140"/>
    </row>
    <row r="12" spans="1:7" ht="23.4" customHeight="1">
      <c r="A12" s="140"/>
      <c r="B12" s="140"/>
      <c r="C12" s="140"/>
      <c r="D12" s="140"/>
      <c r="E12" s="140"/>
      <c r="F12" s="140"/>
      <c r="G12" s="140"/>
    </row>
    <row r="13" spans="1:7" ht="23.4" customHeight="1">
      <c r="A13" s="140"/>
      <c r="B13" s="140"/>
      <c r="C13" s="140"/>
      <c r="D13" s="140"/>
      <c r="E13" s="140"/>
      <c r="F13" s="140"/>
      <c r="G13" s="140"/>
    </row>
    <row r="14" spans="1:7" ht="23.4" customHeight="1">
      <c r="A14" s="140"/>
      <c r="B14" s="140"/>
      <c r="C14" s="140"/>
      <c r="D14" s="140"/>
      <c r="E14" s="140"/>
      <c r="F14" s="140"/>
      <c r="G14" s="140"/>
    </row>
    <row r="15" spans="1:7" ht="23.4" customHeight="1">
      <c r="A15" s="140"/>
      <c r="B15" s="140"/>
      <c r="C15" s="140"/>
      <c r="D15" s="140"/>
      <c r="E15" s="140"/>
      <c r="F15" s="140"/>
      <c r="G15" s="140"/>
    </row>
    <row r="16" spans="1:7" ht="23.4" customHeight="1">
      <c r="A16" s="140"/>
      <c r="B16" s="140"/>
      <c r="C16" s="140"/>
      <c r="D16" s="140"/>
      <c r="E16" s="140"/>
      <c r="F16" s="140"/>
      <c r="G16" s="140"/>
    </row>
    <row r="17" spans="1:7" ht="23.4" customHeight="1">
      <c r="A17" s="140"/>
      <c r="B17" s="140"/>
      <c r="C17" s="140"/>
      <c r="D17" s="140"/>
      <c r="E17" s="140"/>
      <c r="F17" s="140"/>
      <c r="G17" s="140"/>
    </row>
    <row r="18" spans="1:7" ht="23.4" customHeight="1">
      <c r="A18" s="140"/>
      <c r="B18" s="140"/>
      <c r="C18" s="140"/>
      <c r="D18" s="140"/>
      <c r="E18" s="140"/>
      <c r="F18" s="140"/>
      <c r="G18" s="140"/>
    </row>
    <row r="19" spans="1:7" ht="23.4" customHeight="1">
      <c r="A19" s="140"/>
      <c r="B19" s="140"/>
      <c r="C19" s="140"/>
      <c r="D19" s="140"/>
      <c r="E19" s="140"/>
      <c r="F19" s="140"/>
      <c r="G19" s="140"/>
    </row>
    <row r="20" spans="1:7" ht="23.4" customHeight="1">
      <c r="A20" s="140"/>
      <c r="B20" s="140"/>
      <c r="C20" s="140"/>
      <c r="D20" s="140"/>
      <c r="E20" s="140"/>
      <c r="F20" s="140"/>
      <c r="G20" s="140"/>
    </row>
    <row r="21" spans="1:7" ht="23.4" customHeight="1">
      <c r="A21" s="140"/>
      <c r="B21" s="140"/>
      <c r="C21" s="140"/>
      <c r="D21" s="140"/>
      <c r="E21" s="140"/>
      <c r="F21" s="140"/>
      <c r="G21" s="140"/>
    </row>
    <row r="22" spans="1:7" ht="23.4" customHeight="1">
      <c r="A22" s="140"/>
      <c r="B22" s="140"/>
      <c r="C22" s="140"/>
      <c r="D22" s="140"/>
      <c r="E22" s="140"/>
      <c r="F22" s="140"/>
      <c r="G22" s="140"/>
    </row>
    <row r="23" spans="1:7" ht="23.4" customHeight="1">
      <c r="A23" s="140"/>
      <c r="B23" s="140"/>
      <c r="C23" s="140"/>
      <c r="D23" s="140"/>
      <c r="E23" s="140"/>
      <c r="F23" s="140"/>
      <c r="G23" s="140"/>
    </row>
    <row r="24" spans="1:7">
      <c r="A24" s="135"/>
      <c r="B24" s="135"/>
      <c r="C24" s="135"/>
      <c r="D24" s="135"/>
      <c r="E24" s="135"/>
      <c r="F24" s="135"/>
      <c r="G24" s="135"/>
    </row>
    <row r="25" spans="1:7">
      <c r="A25" s="135"/>
      <c r="B25" s="135"/>
      <c r="C25" s="135"/>
      <c r="D25" s="135"/>
      <c r="E25" s="135"/>
      <c r="F25" s="135"/>
      <c r="G25" s="135"/>
    </row>
    <row r="26" spans="1:7">
      <c r="A26" s="135"/>
      <c r="B26" s="135"/>
      <c r="C26" s="135"/>
      <c r="D26" s="135"/>
      <c r="E26" s="135"/>
      <c r="F26" s="135"/>
      <c r="G26" s="135"/>
    </row>
    <row r="27" spans="1:7">
      <c r="A27" s="135"/>
      <c r="B27" s="135"/>
      <c r="C27" s="135"/>
      <c r="D27" s="135"/>
      <c r="E27" s="135"/>
      <c r="F27" s="135"/>
      <c r="G27" s="135"/>
    </row>
  </sheetData>
  <mergeCells count="3">
    <mergeCell ref="A1:F1"/>
    <mergeCell ref="A2:B2"/>
    <mergeCell ref="C2:G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landscape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9"/>
  <dimension ref="A1:F20"/>
  <sheetViews>
    <sheetView workbookViewId="0">
      <selection activeCell="D8" sqref="D8"/>
    </sheetView>
  </sheetViews>
  <sheetFormatPr baseColWidth="10" defaultRowHeight="13.8"/>
  <cols>
    <col min="1" max="1" width="10.69921875" style="20" customWidth="1"/>
    <col min="2" max="2" width="27.19921875" style="20" customWidth="1"/>
    <col min="3" max="3" width="32" style="20" customWidth="1"/>
    <col min="4" max="4" width="33.69921875" style="20" customWidth="1"/>
    <col min="5" max="5" width="22.8984375" style="20" customWidth="1"/>
    <col min="6" max="6" width="11.3984375" style="20" customWidth="1"/>
  </cols>
  <sheetData>
    <row r="1" spans="1:5" ht="22.8">
      <c r="A1" s="700" t="s">
        <v>46</v>
      </c>
      <c r="B1" s="700"/>
      <c r="C1" s="700"/>
      <c r="D1" s="700"/>
      <c r="E1" s="700"/>
    </row>
    <row r="2" spans="1:5">
      <c r="A2" s="701" t="str">
        <f>"UNIDAD EDUCATIVA: "&amp;Carátula!$D$14</f>
        <v>UNIDAD EDUCATIVA: SIMON BOLIVAR</v>
      </c>
      <c r="B2" s="701"/>
      <c r="C2" s="701"/>
      <c r="D2" s="701"/>
      <c r="E2" s="701"/>
    </row>
    <row r="3" spans="1:5">
      <c r="A3" s="701" t="str">
        <f>"CURSO: "&amp;Carátula!P20&amp;" "&amp;Carátula!S20</f>
        <v>CURSO: SEXTO "A"</v>
      </c>
      <c r="B3" s="701"/>
      <c r="C3" s="701"/>
      <c r="D3" s="701"/>
      <c r="E3" s="701"/>
    </row>
    <row r="4" spans="1:5">
      <c r="A4" s="141"/>
      <c r="B4" s="141"/>
      <c r="C4" s="141"/>
      <c r="D4" s="142"/>
      <c r="E4" s="142"/>
    </row>
    <row r="5" spans="1:5" ht="15">
      <c r="A5" s="143" t="s">
        <v>39</v>
      </c>
      <c r="B5" s="143" t="s">
        <v>37</v>
      </c>
      <c r="C5" s="143" t="s">
        <v>42</v>
      </c>
      <c r="D5" s="143" t="s">
        <v>43</v>
      </c>
      <c r="E5" s="143" t="s">
        <v>44</v>
      </c>
    </row>
    <row r="6" spans="1:5" ht="40.200000000000003" customHeight="1">
      <c r="A6" s="140"/>
      <c r="B6" s="140"/>
      <c r="C6" s="140"/>
      <c r="D6" s="140"/>
      <c r="E6" s="140"/>
    </row>
    <row r="7" spans="1:5" ht="40.200000000000003" customHeight="1">
      <c r="A7" s="140"/>
      <c r="B7" s="140"/>
      <c r="C7" s="140"/>
      <c r="D7" s="140"/>
      <c r="E7" s="140"/>
    </row>
    <row r="8" spans="1:5" ht="40.200000000000003" customHeight="1">
      <c r="A8" s="140"/>
      <c r="B8" s="140"/>
      <c r="C8" s="140"/>
      <c r="D8" s="140"/>
      <c r="E8" s="140"/>
    </row>
    <row r="9" spans="1:5" ht="40.200000000000003" customHeight="1">
      <c r="A9" s="140"/>
      <c r="B9" s="140"/>
      <c r="C9" s="140"/>
      <c r="D9" s="140"/>
      <c r="E9" s="140"/>
    </row>
    <row r="10" spans="1:5" ht="40.200000000000003" customHeight="1">
      <c r="A10" s="140"/>
      <c r="B10" s="140"/>
      <c r="C10" s="140"/>
      <c r="D10" s="140"/>
      <c r="E10" s="140"/>
    </row>
    <row r="11" spans="1:5" ht="40.200000000000003" customHeight="1">
      <c r="A11" s="140"/>
      <c r="B11" s="140"/>
      <c r="C11" s="140"/>
      <c r="D11" s="140"/>
      <c r="E11" s="140"/>
    </row>
    <row r="12" spans="1:5" ht="40.200000000000003" customHeight="1">
      <c r="A12" s="140"/>
      <c r="B12" s="140"/>
      <c r="C12" s="140"/>
      <c r="D12" s="140"/>
      <c r="E12" s="140"/>
    </row>
    <row r="13" spans="1:5" ht="40.200000000000003" customHeight="1">
      <c r="A13" s="140"/>
      <c r="B13" s="140"/>
      <c r="C13" s="140"/>
      <c r="D13" s="140"/>
      <c r="E13" s="140"/>
    </row>
    <row r="14" spans="1:5" ht="40.200000000000003" customHeight="1">
      <c r="A14" s="140"/>
      <c r="B14" s="140"/>
      <c r="C14" s="140"/>
      <c r="D14" s="140"/>
      <c r="E14" s="140"/>
    </row>
    <row r="15" spans="1:5" ht="40.200000000000003" customHeight="1">
      <c r="A15" s="140"/>
      <c r="B15" s="140"/>
      <c r="C15" s="140"/>
      <c r="D15" s="140"/>
      <c r="E15" s="140"/>
    </row>
    <row r="16" spans="1:5" ht="40.200000000000003" customHeight="1">
      <c r="A16" s="140"/>
      <c r="B16" s="140"/>
      <c r="C16" s="140"/>
      <c r="D16" s="140"/>
      <c r="E16" s="140"/>
    </row>
    <row r="17" spans="1:5" ht="40.200000000000003" customHeight="1">
      <c r="A17" s="140"/>
      <c r="B17" s="140"/>
      <c r="C17" s="140"/>
      <c r="D17" s="140"/>
      <c r="E17" s="140"/>
    </row>
    <row r="18" spans="1:5">
      <c r="A18" s="135"/>
      <c r="B18" s="135"/>
      <c r="C18" s="135"/>
      <c r="D18" s="135"/>
      <c r="E18" s="135"/>
    </row>
    <row r="19" spans="1:5">
      <c r="A19" s="135"/>
      <c r="B19" s="135"/>
      <c r="C19" s="135"/>
      <c r="D19" s="135"/>
      <c r="E19" s="135"/>
    </row>
    <row r="20" spans="1:5">
      <c r="A20" s="135"/>
      <c r="B20" s="135"/>
      <c r="C20" s="135"/>
      <c r="D20" s="135"/>
      <c r="E20" s="135"/>
    </row>
  </sheetData>
  <mergeCells count="4">
    <mergeCell ref="A1:E1"/>
    <mergeCell ref="A2:E2"/>
    <mergeCell ref="A3:C3"/>
    <mergeCell ref="D3:E3"/>
  </mergeCells>
  <printOptions horizontalCentered="1"/>
  <pageMargins left="0.70866141732283472" right="0.70866141732283472" top="0.74803149606299213" bottom="0.74803149606299213" header="0.31496062992125984" footer="0.31496062992125984"/>
  <pageSetup scale="85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20">
    <pageSetUpPr fitToPage="1"/>
  </sheetPr>
  <dimension ref="A1:R36"/>
  <sheetViews>
    <sheetView topLeftCell="B9" zoomScaleNormal="100" workbookViewId="0">
      <selection activeCell="A20" sqref="A20:H20"/>
    </sheetView>
  </sheetViews>
  <sheetFormatPr baseColWidth="10" defaultRowHeight="13.8"/>
  <cols>
    <col min="1" max="1" width="2.69921875" style="20" customWidth="1"/>
    <col min="2" max="3" width="11.3984375" style="20" customWidth="1"/>
    <col min="4" max="4" width="7.69921875" style="20" customWidth="1"/>
    <col min="5" max="5" width="2.8984375" style="20" customWidth="1"/>
    <col min="6" max="7" width="11.3984375" style="20" customWidth="1"/>
    <col min="8" max="8" width="14.69921875" style="20" customWidth="1"/>
    <col min="9" max="9" width="3.8984375" style="20" customWidth="1"/>
    <col min="10" max="10" width="2.59765625" style="20" customWidth="1"/>
    <col min="11" max="12" width="11.3984375" style="20" customWidth="1"/>
    <col min="13" max="13" width="8" style="20" customWidth="1"/>
    <col min="14" max="14" width="2.19921875" style="20" customWidth="1"/>
    <col min="15" max="15" width="11.3984375" style="20" customWidth="1"/>
    <col min="16" max="16" width="14.5" style="20" customWidth="1"/>
    <col min="17" max="17" width="15" style="20" customWidth="1"/>
    <col min="18" max="18" width="11.3984375" style="20" customWidth="1"/>
  </cols>
  <sheetData>
    <row r="1" spans="1:17" ht="14.4" thickTop="1">
      <c r="A1" s="702" t="str">
        <f>"UNIDAD EDUCATIVA "&amp;Carátula!D14</f>
        <v>UNIDAD EDUCATIVA SIMON BOLIVAR</v>
      </c>
      <c r="B1" s="703"/>
      <c r="C1" s="703"/>
      <c r="D1" s="703"/>
      <c r="E1" s="703"/>
      <c r="F1" s="703"/>
      <c r="G1" s="703"/>
      <c r="H1" s="704"/>
      <c r="J1" s="702" t="str">
        <f>A1</f>
        <v>UNIDAD EDUCATIVA SIMON BOLIVAR</v>
      </c>
      <c r="K1" s="703"/>
      <c r="L1" s="703"/>
      <c r="M1" s="703"/>
      <c r="N1" s="703"/>
      <c r="O1" s="703"/>
      <c r="P1" s="703"/>
      <c r="Q1" s="704"/>
    </row>
    <row r="2" spans="1:17">
      <c r="A2" s="705" t="s">
        <v>47</v>
      </c>
      <c r="B2" s="706"/>
      <c r="C2" s="706"/>
      <c r="D2" s="706"/>
      <c r="E2" s="706"/>
      <c r="F2" s="706"/>
      <c r="G2" s="706"/>
      <c r="H2" s="707"/>
      <c r="J2" s="705" t="s">
        <v>47</v>
      </c>
      <c r="K2" s="706"/>
      <c r="L2" s="706"/>
      <c r="M2" s="706"/>
      <c r="N2" s="706"/>
      <c r="O2" s="706"/>
      <c r="P2" s="706"/>
      <c r="Q2" s="707"/>
    </row>
    <row r="3" spans="1:17">
      <c r="A3" s="708" t="s">
        <v>48</v>
      </c>
      <c r="B3" s="709"/>
      <c r="C3" s="709"/>
      <c r="D3" s="709"/>
      <c r="E3" s="709"/>
      <c r="F3" s="709"/>
      <c r="G3" s="709"/>
      <c r="H3" s="710"/>
      <c r="J3" s="708" t="s">
        <v>48</v>
      </c>
      <c r="K3" s="709"/>
      <c r="L3" s="709"/>
      <c r="M3" s="709"/>
      <c r="N3" s="709"/>
      <c r="O3" s="709"/>
      <c r="P3" s="709"/>
      <c r="Q3" s="710"/>
    </row>
    <row r="4" spans="1:17">
      <c r="A4" s="21"/>
      <c r="B4" s="20" t="s">
        <v>49</v>
      </c>
      <c r="F4" s="20" t="s">
        <v>50</v>
      </c>
      <c r="H4" s="22"/>
      <c r="J4" s="21"/>
      <c r="K4" s="20" t="s">
        <v>49</v>
      </c>
      <c r="O4" s="20" t="s">
        <v>50</v>
      </c>
      <c r="Q4" s="22"/>
    </row>
    <row r="5" spans="1:17">
      <c r="A5" s="21"/>
      <c r="B5" s="20" t="s">
        <v>51</v>
      </c>
      <c r="F5" s="20" t="s">
        <v>52</v>
      </c>
      <c r="H5" s="22"/>
      <c r="J5" s="21"/>
      <c r="K5" s="20" t="s">
        <v>51</v>
      </c>
      <c r="O5" s="20" t="s">
        <v>52</v>
      </c>
      <c r="Q5" s="22"/>
    </row>
    <row r="6" spans="1:17">
      <c r="A6" s="21"/>
      <c r="B6" s="20" t="s">
        <v>53</v>
      </c>
      <c r="F6" s="20" t="s">
        <v>54</v>
      </c>
      <c r="H6" s="22"/>
      <c r="J6" s="21"/>
      <c r="K6" s="20" t="s">
        <v>53</v>
      </c>
      <c r="O6" s="20" t="s">
        <v>54</v>
      </c>
      <c r="Q6" s="22"/>
    </row>
    <row r="7" spans="1:17">
      <c r="A7" s="21"/>
      <c r="B7" s="20" t="s">
        <v>55</v>
      </c>
      <c r="F7" s="20" t="s">
        <v>56</v>
      </c>
      <c r="H7" s="22"/>
      <c r="J7" s="21"/>
      <c r="K7" s="20" t="s">
        <v>55</v>
      </c>
      <c r="O7" s="20" t="s">
        <v>56</v>
      </c>
      <c r="Q7" s="22"/>
    </row>
    <row r="8" spans="1:17">
      <c r="A8" s="21"/>
      <c r="B8" s="20" t="s">
        <v>57</v>
      </c>
      <c r="F8" s="20" t="s">
        <v>58</v>
      </c>
      <c r="H8" s="22"/>
      <c r="J8" s="21"/>
      <c r="K8" s="20" t="s">
        <v>57</v>
      </c>
      <c r="O8" s="20" t="s">
        <v>58</v>
      </c>
      <c r="Q8" s="22"/>
    </row>
    <row r="9" spans="1:17">
      <c r="A9" s="21"/>
      <c r="B9" s="20" t="s">
        <v>59</v>
      </c>
      <c r="F9" s="20" t="s">
        <v>60</v>
      </c>
      <c r="H9" s="22"/>
      <c r="J9" s="21"/>
      <c r="K9" s="20" t="s">
        <v>59</v>
      </c>
      <c r="O9" s="20" t="s">
        <v>60</v>
      </c>
      <c r="Q9" s="22"/>
    </row>
    <row r="10" spans="1:17" ht="31.2" customHeight="1">
      <c r="A10" s="711" t="s">
        <v>116</v>
      </c>
      <c r="B10" s="712"/>
      <c r="C10" s="712"/>
      <c r="D10" s="712"/>
      <c r="E10" s="712"/>
      <c r="F10" s="712"/>
      <c r="G10" s="712"/>
      <c r="H10" s="713"/>
      <c r="J10" s="711" t="s">
        <v>117</v>
      </c>
      <c r="K10" s="712"/>
      <c r="L10" s="712"/>
      <c r="M10" s="712"/>
      <c r="N10" s="712"/>
      <c r="O10" s="712"/>
      <c r="P10" s="712"/>
      <c r="Q10" s="713"/>
    </row>
    <row r="11" spans="1:17" ht="42" customHeight="1">
      <c r="A11" s="711" t="s">
        <v>247</v>
      </c>
      <c r="B11" s="712"/>
      <c r="C11" s="712"/>
      <c r="D11" s="712"/>
      <c r="E11" s="712"/>
      <c r="F11" s="712"/>
      <c r="G11" s="712"/>
      <c r="H11" s="713"/>
      <c r="J11" s="711" t="s">
        <v>248</v>
      </c>
      <c r="K11" s="712"/>
      <c r="L11" s="712"/>
      <c r="M11" s="712"/>
      <c r="N11" s="712"/>
      <c r="O11" s="712"/>
      <c r="P11" s="712"/>
      <c r="Q11" s="713"/>
    </row>
    <row r="12" spans="1:17">
      <c r="A12" s="21"/>
      <c r="H12" s="22"/>
      <c r="J12" s="21"/>
      <c r="Q12" s="22"/>
    </row>
    <row r="13" spans="1:17">
      <c r="A13" s="714" t="s">
        <v>249</v>
      </c>
      <c r="B13" s="715"/>
      <c r="C13" s="715"/>
      <c r="D13" s="715"/>
      <c r="E13" s="715"/>
      <c r="F13" s="715"/>
      <c r="G13" s="715"/>
      <c r="H13" s="716"/>
      <c r="J13" s="714" t="s">
        <v>249</v>
      </c>
      <c r="K13" s="715"/>
      <c r="L13" s="715"/>
      <c r="M13" s="715"/>
      <c r="N13" s="715"/>
      <c r="O13" s="715"/>
      <c r="P13" s="715"/>
      <c r="Q13" s="716"/>
    </row>
    <row r="14" spans="1:17">
      <c r="A14" s="21"/>
      <c r="H14" s="22"/>
      <c r="J14" s="21"/>
      <c r="Q14" s="22"/>
    </row>
    <row r="15" spans="1:17">
      <c r="A15" s="21"/>
      <c r="H15" s="22"/>
      <c r="J15" s="21"/>
      <c r="Q15" s="22"/>
    </row>
    <row r="16" spans="1:17" ht="14.4" thickBot="1">
      <c r="A16" s="23"/>
      <c r="B16" s="717" t="s">
        <v>61</v>
      </c>
      <c r="C16" s="717"/>
      <c r="D16" s="24"/>
      <c r="E16" s="24"/>
      <c r="F16" s="718" t="s">
        <v>62</v>
      </c>
      <c r="G16" s="718"/>
      <c r="H16" s="25"/>
      <c r="J16" s="23"/>
      <c r="K16" s="717" t="s">
        <v>61</v>
      </c>
      <c r="L16" s="717"/>
      <c r="M16" s="24"/>
      <c r="N16" s="24"/>
      <c r="O16" s="718" t="s">
        <v>62</v>
      </c>
      <c r="P16" s="718"/>
      <c r="Q16" s="25"/>
    </row>
    <row r="17" spans="1:17" ht="14.4" thickTop="1">
      <c r="B17" s="388"/>
      <c r="C17" s="388"/>
      <c r="F17" s="381"/>
      <c r="G17" s="381"/>
      <c r="K17" s="388"/>
      <c r="L17" s="388"/>
      <c r="O17" s="381"/>
      <c r="P17" s="381"/>
    </row>
    <row r="18" spans="1:17">
      <c r="B18" s="388"/>
      <c r="C18" s="388"/>
      <c r="F18" s="381"/>
      <c r="G18" s="381"/>
      <c r="K18" s="388"/>
      <c r="L18" s="388"/>
      <c r="O18" s="381"/>
      <c r="P18" s="381"/>
    </row>
    <row r="19" spans="1:17" ht="14.4" thickBot="1"/>
    <row r="20" spans="1:17" ht="14.4" thickTop="1">
      <c r="A20" s="702" t="str">
        <f>A1</f>
        <v>UNIDAD EDUCATIVA SIMON BOLIVAR</v>
      </c>
      <c r="B20" s="703"/>
      <c r="C20" s="703"/>
      <c r="D20" s="703"/>
      <c r="E20" s="703"/>
      <c r="F20" s="703"/>
      <c r="G20" s="703"/>
      <c r="H20" s="704"/>
      <c r="J20" s="702" t="str">
        <f>A1</f>
        <v>UNIDAD EDUCATIVA SIMON BOLIVAR</v>
      </c>
      <c r="K20" s="703"/>
      <c r="L20" s="703"/>
      <c r="M20" s="703"/>
      <c r="N20" s="703"/>
      <c r="O20" s="703"/>
      <c r="P20" s="703"/>
      <c r="Q20" s="704"/>
    </row>
    <row r="21" spans="1:17">
      <c r="A21" s="705" t="s">
        <v>47</v>
      </c>
      <c r="B21" s="706"/>
      <c r="C21" s="706"/>
      <c r="D21" s="706"/>
      <c r="E21" s="706"/>
      <c r="F21" s="706"/>
      <c r="G21" s="706"/>
      <c r="H21" s="707"/>
      <c r="J21" s="705" t="s">
        <v>47</v>
      </c>
      <c r="K21" s="706"/>
      <c r="L21" s="706"/>
      <c r="M21" s="706"/>
      <c r="N21" s="706"/>
      <c r="O21" s="706"/>
      <c r="P21" s="706"/>
      <c r="Q21" s="707"/>
    </row>
    <row r="22" spans="1:17">
      <c r="A22" s="708" t="s">
        <v>48</v>
      </c>
      <c r="B22" s="709"/>
      <c r="C22" s="709"/>
      <c r="D22" s="709"/>
      <c r="E22" s="709"/>
      <c r="F22" s="709"/>
      <c r="G22" s="709"/>
      <c r="H22" s="710"/>
      <c r="J22" s="708" t="s">
        <v>48</v>
      </c>
      <c r="K22" s="709"/>
      <c r="L22" s="709"/>
      <c r="M22" s="709"/>
      <c r="N22" s="709"/>
      <c r="O22" s="709"/>
      <c r="P22" s="709"/>
      <c r="Q22" s="710"/>
    </row>
    <row r="23" spans="1:17">
      <c r="A23" s="21"/>
      <c r="B23" s="20" t="s">
        <v>49</v>
      </c>
      <c r="F23" s="20" t="s">
        <v>50</v>
      </c>
      <c r="H23" s="22"/>
      <c r="J23" s="21"/>
      <c r="K23" s="20" t="s">
        <v>49</v>
      </c>
      <c r="O23" s="20" t="s">
        <v>50</v>
      </c>
      <c r="Q23" s="22"/>
    </row>
    <row r="24" spans="1:17">
      <c r="A24" s="21"/>
      <c r="B24" s="20" t="s">
        <v>51</v>
      </c>
      <c r="F24" s="20" t="s">
        <v>52</v>
      </c>
      <c r="H24" s="22"/>
      <c r="J24" s="21"/>
      <c r="K24" s="20" t="s">
        <v>51</v>
      </c>
      <c r="O24" s="20" t="s">
        <v>52</v>
      </c>
      <c r="Q24" s="22"/>
    </row>
    <row r="25" spans="1:17">
      <c r="A25" s="21"/>
      <c r="B25" s="20" t="s">
        <v>53</v>
      </c>
      <c r="F25" s="20" t="s">
        <v>54</v>
      </c>
      <c r="H25" s="22"/>
      <c r="J25" s="21"/>
      <c r="K25" s="20" t="s">
        <v>53</v>
      </c>
      <c r="O25" s="20" t="s">
        <v>54</v>
      </c>
      <c r="Q25" s="22"/>
    </row>
    <row r="26" spans="1:17">
      <c r="A26" s="21"/>
      <c r="B26" s="20" t="s">
        <v>55</v>
      </c>
      <c r="F26" s="20" t="s">
        <v>56</v>
      </c>
      <c r="H26" s="22"/>
      <c r="J26" s="21"/>
      <c r="K26" s="20" t="s">
        <v>55</v>
      </c>
      <c r="O26" s="20" t="s">
        <v>56</v>
      </c>
      <c r="Q26" s="22"/>
    </row>
    <row r="27" spans="1:17">
      <c r="A27" s="21"/>
      <c r="B27" s="20" t="s">
        <v>57</v>
      </c>
      <c r="F27" s="20" t="s">
        <v>58</v>
      </c>
      <c r="H27" s="22"/>
      <c r="J27" s="21"/>
      <c r="K27" s="20" t="s">
        <v>57</v>
      </c>
      <c r="O27" s="20" t="s">
        <v>58</v>
      </c>
      <c r="Q27" s="22"/>
    </row>
    <row r="28" spans="1:17">
      <c r="A28" s="21"/>
      <c r="B28" s="20" t="s">
        <v>59</v>
      </c>
      <c r="F28" s="20" t="s">
        <v>60</v>
      </c>
      <c r="H28" s="22"/>
      <c r="J28" s="21"/>
      <c r="K28" s="20" t="s">
        <v>59</v>
      </c>
      <c r="O28" s="20" t="s">
        <v>60</v>
      </c>
      <c r="Q28" s="22"/>
    </row>
    <row r="29" spans="1:17" ht="44.4" customHeight="1">
      <c r="A29" s="711" t="s">
        <v>251</v>
      </c>
      <c r="B29" s="712"/>
      <c r="C29" s="712"/>
      <c r="D29" s="712"/>
      <c r="E29" s="712"/>
      <c r="F29" s="712"/>
      <c r="G29" s="712"/>
      <c r="H29" s="713"/>
      <c r="J29" s="711" t="s">
        <v>118</v>
      </c>
      <c r="K29" s="712"/>
      <c r="L29" s="712"/>
      <c r="M29" s="712"/>
      <c r="N29" s="712"/>
      <c r="O29" s="712"/>
      <c r="P29" s="712"/>
      <c r="Q29" s="713"/>
    </row>
    <row r="30" spans="1:17" ht="44.4" customHeight="1">
      <c r="A30" s="711" t="s">
        <v>119</v>
      </c>
      <c r="B30" s="712"/>
      <c r="C30" s="712"/>
      <c r="D30" s="712"/>
      <c r="E30" s="712"/>
      <c r="F30" s="712"/>
      <c r="G30" s="712"/>
      <c r="H30" s="713"/>
      <c r="J30" s="711" t="s">
        <v>250</v>
      </c>
      <c r="K30" s="712"/>
      <c r="L30" s="712"/>
      <c r="M30" s="712"/>
      <c r="N30" s="712"/>
      <c r="O30" s="712"/>
      <c r="P30" s="712"/>
      <c r="Q30" s="713"/>
    </row>
    <row r="31" spans="1:17">
      <c r="A31" s="21"/>
      <c r="H31" s="22"/>
      <c r="J31" s="21"/>
      <c r="Q31" s="22"/>
    </row>
    <row r="32" spans="1:17">
      <c r="A32" s="714" t="s">
        <v>249</v>
      </c>
      <c r="B32" s="715"/>
      <c r="C32" s="715"/>
      <c r="D32" s="715"/>
      <c r="E32" s="715"/>
      <c r="F32" s="715"/>
      <c r="G32" s="715"/>
      <c r="H32" s="716"/>
      <c r="J32" s="714" t="s">
        <v>249</v>
      </c>
      <c r="K32" s="715"/>
      <c r="L32" s="715"/>
      <c r="M32" s="715"/>
      <c r="N32" s="715"/>
      <c r="O32" s="715"/>
      <c r="P32" s="715"/>
      <c r="Q32" s="716"/>
    </row>
    <row r="33" spans="1:17">
      <c r="A33" s="21"/>
      <c r="H33" s="22"/>
      <c r="J33" s="21"/>
      <c r="Q33" s="22"/>
    </row>
    <row r="34" spans="1:17">
      <c r="A34" s="21"/>
      <c r="H34" s="22"/>
      <c r="J34" s="21"/>
      <c r="Q34" s="22"/>
    </row>
    <row r="35" spans="1:17" ht="14.4" thickBot="1">
      <c r="A35" s="23"/>
      <c r="B35" s="717" t="s">
        <v>61</v>
      </c>
      <c r="C35" s="717"/>
      <c r="D35" s="24"/>
      <c r="E35" s="24"/>
      <c r="F35" s="718" t="s">
        <v>62</v>
      </c>
      <c r="G35" s="718"/>
      <c r="H35" s="25"/>
      <c r="J35" s="23"/>
      <c r="K35" s="717" t="s">
        <v>61</v>
      </c>
      <c r="L35" s="717"/>
      <c r="M35" s="24"/>
      <c r="N35" s="24"/>
      <c r="O35" s="718" t="s">
        <v>62</v>
      </c>
      <c r="P35" s="718"/>
      <c r="Q35" s="25"/>
    </row>
    <row r="36" spans="1:17" ht="14.4" thickTop="1"/>
  </sheetData>
  <mergeCells count="32">
    <mergeCell ref="A30:H30"/>
    <mergeCell ref="J30:Q30"/>
    <mergeCell ref="A32:H32"/>
    <mergeCell ref="J32:Q32"/>
    <mergeCell ref="B35:C35"/>
    <mergeCell ref="F35:G35"/>
    <mergeCell ref="K35:L35"/>
    <mergeCell ref="O35:P35"/>
    <mergeCell ref="A21:H21"/>
    <mergeCell ref="J21:Q21"/>
    <mergeCell ref="A22:H22"/>
    <mergeCell ref="J22:Q22"/>
    <mergeCell ref="A29:H29"/>
    <mergeCell ref="J29:Q29"/>
    <mergeCell ref="B16:C16"/>
    <mergeCell ref="F16:G16"/>
    <mergeCell ref="K16:L16"/>
    <mergeCell ref="O16:P16"/>
    <mergeCell ref="A20:H20"/>
    <mergeCell ref="J20:Q20"/>
    <mergeCell ref="A10:H10"/>
    <mergeCell ref="J10:Q10"/>
    <mergeCell ref="A11:H11"/>
    <mergeCell ref="J11:Q11"/>
    <mergeCell ref="A13:H13"/>
    <mergeCell ref="J13:Q13"/>
    <mergeCell ref="A1:H1"/>
    <mergeCell ref="J1:Q1"/>
    <mergeCell ref="A2:H2"/>
    <mergeCell ref="J2:Q2"/>
    <mergeCell ref="A3:H3"/>
    <mergeCell ref="J3:Q3"/>
  </mergeCells>
  <pageMargins left="0.7" right="0.7" top="0.75" bottom="0.75" header="0.3" footer="0.3"/>
  <pageSetup scale="73" fitToHeight="0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21"/>
  <dimension ref="A1:H56"/>
  <sheetViews>
    <sheetView workbookViewId="0">
      <selection sqref="A1:G1"/>
    </sheetView>
  </sheetViews>
  <sheetFormatPr baseColWidth="10" defaultRowHeight="13.8"/>
  <cols>
    <col min="1" max="1" width="3.8984375" style="20" customWidth="1"/>
    <col min="2" max="2" width="27" style="20" customWidth="1"/>
    <col min="3" max="3" width="13.5" style="20" customWidth="1"/>
    <col min="4" max="4" width="18.69921875" style="20" customWidth="1"/>
    <col min="5" max="5" width="10" style="20" customWidth="1"/>
    <col min="6" max="6" width="12.69921875" style="20" customWidth="1"/>
    <col min="7" max="7" width="16.5" style="20" customWidth="1"/>
    <col min="8" max="8" width="11.3984375" style="20" customWidth="1"/>
  </cols>
  <sheetData>
    <row r="1" spans="1:8" ht="20.399999999999999">
      <c r="A1" s="720" t="s">
        <v>63</v>
      </c>
      <c r="B1" s="720"/>
      <c r="C1" s="720"/>
      <c r="D1" s="720"/>
      <c r="E1" s="720"/>
      <c r="F1" s="720"/>
      <c r="G1" s="720"/>
      <c r="H1" s="26"/>
    </row>
    <row r="2" spans="1:8">
      <c r="A2" s="721" t="str">
        <f>"Curso: "&amp;Carátula!P20&amp;" "&amp;Carátula!S20</f>
        <v>Curso: SEXTO "A"</v>
      </c>
      <c r="B2" s="722"/>
      <c r="C2" s="723"/>
      <c r="D2" s="723"/>
      <c r="E2" s="144"/>
      <c r="F2" s="721" t="str">
        <f>"Nivel: "&amp;Carátula!$P$18</f>
        <v>Nivel: SECUNDARIA</v>
      </c>
      <c r="G2" s="722"/>
    </row>
    <row r="3" spans="1:8">
      <c r="A3" s="724" t="str">
        <f>"Profesor(a): "&amp;Carátula!$D$23</f>
        <v>Profesor(a): JOSE CUELLAR SANCHEZ</v>
      </c>
      <c r="B3" s="725"/>
      <c r="C3" s="725"/>
      <c r="D3" s="725"/>
      <c r="E3" s="725"/>
      <c r="F3" s="725"/>
      <c r="G3" s="726"/>
    </row>
    <row r="4" spans="1:8" ht="10.8" customHeight="1">
      <c r="A4" s="727" t="s">
        <v>141</v>
      </c>
      <c r="B4" s="728"/>
      <c r="C4" s="728"/>
      <c r="D4" s="728"/>
      <c r="E4" s="728"/>
      <c r="F4" s="728"/>
      <c r="G4" s="729"/>
      <c r="H4" s="27"/>
    </row>
    <row r="5" spans="1:8" ht="13.8" customHeight="1">
      <c r="A5" s="730"/>
      <c r="B5" s="731"/>
      <c r="C5" s="731"/>
      <c r="D5" s="731"/>
      <c r="E5" s="731"/>
      <c r="F5" s="731"/>
      <c r="G5" s="732"/>
      <c r="H5" s="27"/>
    </row>
    <row r="6" spans="1:8" ht="14.25" customHeight="1">
      <c r="A6" s="730"/>
      <c r="B6" s="731"/>
      <c r="C6" s="731"/>
      <c r="D6" s="731"/>
      <c r="E6" s="731"/>
      <c r="F6" s="731"/>
      <c r="G6" s="732"/>
      <c r="H6" s="27"/>
    </row>
    <row r="7" spans="1:8" ht="14.25" customHeight="1">
      <c r="A7" s="730"/>
      <c r="B7" s="731"/>
      <c r="C7" s="731"/>
      <c r="D7" s="731"/>
      <c r="E7" s="731"/>
      <c r="F7" s="731"/>
      <c r="G7" s="732"/>
      <c r="H7" s="27"/>
    </row>
    <row r="8" spans="1:8" ht="14.25" customHeight="1">
      <c r="A8" s="730"/>
      <c r="B8" s="731"/>
      <c r="C8" s="731"/>
      <c r="D8" s="731"/>
      <c r="E8" s="731"/>
      <c r="F8" s="731"/>
      <c r="G8" s="732"/>
      <c r="H8" s="27"/>
    </row>
    <row r="9" spans="1:8" ht="14.25" customHeight="1">
      <c r="A9" s="730"/>
      <c r="B9" s="731"/>
      <c r="C9" s="731"/>
      <c r="D9" s="731"/>
      <c r="E9" s="731"/>
      <c r="F9" s="731"/>
      <c r="G9" s="732"/>
      <c r="H9" s="27"/>
    </row>
    <row r="10" spans="1:8" ht="12" customHeight="1">
      <c r="A10" s="730"/>
      <c r="B10" s="731"/>
      <c r="C10" s="731"/>
      <c r="D10" s="731"/>
      <c r="E10" s="731"/>
      <c r="F10" s="731"/>
      <c r="G10" s="732"/>
      <c r="H10" s="27"/>
    </row>
    <row r="11" spans="1:8" ht="20.399999999999999">
      <c r="A11" s="145" t="s">
        <v>4</v>
      </c>
      <c r="B11" s="145" t="s">
        <v>37</v>
      </c>
      <c r="C11" s="146" t="s">
        <v>75</v>
      </c>
      <c r="D11" s="145" t="s">
        <v>41</v>
      </c>
      <c r="E11" s="145" t="s">
        <v>64</v>
      </c>
      <c r="F11" s="145" t="s">
        <v>44</v>
      </c>
      <c r="G11" s="145" t="s">
        <v>74</v>
      </c>
      <c r="H11" s="28"/>
    </row>
    <row r="12" spans="1:8" ht="20.25" customHeight="1">
      <c r="A12" s="243">
        <v>1</v>
      </c>
      <c r="B12" s="148"/>
      <c r="C12" s="147"/>
      <c r="D12" s="149"/>
      <c r="E12" s="149"/>
      <c r="F12" s="140"/>
      <c r="G12" s="149"/>
      <c r="H12" s="28"/>
    </row>
    <row r="13" spans="1:8" ht="20.25" customHeight="1">
      <c r="A13" s="244">
        <v>2</v>
      </c>
      <c r="B13" s="148"/>
      <c r="C13" s="150"/>
      <c r="D13" s="140"/>
      <c r="E13" s="140"/>
      <c r="F13" s="140"/>
      <c r="G13" s="140"/>
    </row>
    <row r="14" spans="1:8" ht="20.25" customHeight="1">
      <c r="A14" s="244">
        <v>3</v>
      </c>
      <c r="B14" s="151"/>
      <c r="C14" s="150"/>
      <c r="D14" s="140"/>
      <c r="E14" s="140"/>
      <c r="F14" s="140"/>
      <c r="G14" s="140"/>
    </row>
    <row r="15" spans="1:8" ht="20.25" customHeight="1">
      <c r="A15" s="243">
        <v>4</v>
      </c>
      <c r="B15" s="148"/>
      <c r="C15" s="150"/>
      <c r="D15" s="140"/>
      <c r="E15" s="140"/>
      <c r="F15" s="140"/>
      <c r="G15" s="140"/>
    </row>
    <row r="16" spans="1:8" ht="20.25" customHeight="1">
      <c r="A16" s="244">
        <v>5</v>
      </c>
      <c r="B16" s="148"/>
      <c r="C16" s="150"/>
      <c r="D16" s="140"/>
      <c r="E16" s="140"/>
      <c r="F16" s="140"/>
      <c r="G16" s="140"/>
    </row>
    <row r="17" spans="1:7" ht="20.25" customHeight="1">
      <c r="A17" s="244">
        <v>6</v>
      </c>
      <c r="B17" s="148"/>
      <c r="C17" s="150"/>
      <c r="D17" s="140"/>
      <c r="E17" s="140"/>
      <c r="F17" s="140"/>
      <c r="G17" s="140"/>
    </row>
    <row r="18" spans="1:7" ht="20.25" customHeight="1">
      <c r="A18" s="244">
        <v>7</v>
      </c>
      <c r="B18" s="148"/>
      <c r="C18" s="150"/>
      <c r="D18" s="140"/>
      <c r="E18" s="140"/>
      <c r="F18" s="140"/>
      <c r="G18" s="140"/>
    </row>
    <row r="19" spans="1:7" ht="20.25" customHeight="1">
      <c r="A19" s="243">
        <v>8</v>
      </c>
      <c r="B19" s="148"/>
      <c r="C19" s="150"/>
      <c r="D19" s="140"/>
      <c r="E19" s="140"/>
      <c r="F19" s="140"/>
      <c r="G19" s="140"/>
    </row>
    <row r="20" spans="1:7" ht="20.25" customHeight="1">
      <c r="A20" s="244">
        <v>9</v>
      </c>
      <c r="B20" s="148"/>
      <c r="C20" s="150"/>
      <c r="D20" s="140"/>
      <c r="E20" s="140"/>
      <c r="F20" s="140"/>
      <c r="G20" s="140"/>
    </row>
    <row r="21" spans="1:7" ht="20.25" customHeight="1">
      <c r="A21" s="244">
        <v>10</v>
      </c>
      <c r="B21" s="148"/>
      <c r="C21" s="150"/>
      <c r="D21" s="140"/>
      <c r="E21" s="140"/>
      <c r="F21" s="140"/>
      <c r="G21" s="140"/>
    </row>
    <row r="22" spans="1:7" ht="20.25" customHeight="1">
      <c r="A22" s="244">
        <v>11</v>
      </c>
      <c r="B22" s="148"/>
      <c r="C22" s="150"/>
      <c r="D22" s="140"/>
      <c r="E22" s="140"/>
      <c r="F22" s="140"/>
      <c r="G22" s="140"/>
    </row>
    <row r="23" spans="1:7" ht="20.25" customHeight="1">
      <c r="A23" s="243">
        <v>12</v>
      </c>
      <c r="B23" s="148"/>
      <c r="C23" s="150"/>
      <c r="D23" s="140"/>
      <c r="E23" s="140"/>
      <c r="F23" s="140"/>
      <c r="G23" s="140"/>
    </row>
    <row r="24" spans="1:7" ht="20.25" customHeight="1">
      <c r="A24" s="244">
        <v>13</v>
      </c>
      <c r="B24" s="148"/>
      <c r="C24" s="150"/>
      <c r="D24" s="140"/>
      <c r="E24" s="140"/>
      <c r="F24" s="140"/>
      <c r="G24" s="140"/>
    </row>
    <row r="25" spans="1:7" ht="20.25" customHeight="1">
      <c r="A25" s="244">
        <v>14</v>
      </c>
      <c r="B25" s="148"/>
      <c r="C25" s="150"/>
      <c r="D25" s="140"/>
      <c r="E25" s="140"/>
      <c r="F25" s="140"/>
      <c r="G25" s="140"/>
    </row>
    <row r="26" spans="1:7" ht="20.25" customHeight="1">
      <c r="A26" s="244">
        <v>15</v>
      </c>
      <c r="B26" s="148"/>
      <c r="C26" s="150"/>
      <c r="D26" s="140"/>
      <c r="E26" s="140"/>
      <c r="F26" s="140"/>
      <c r="G26" s="140"/>
    </row>
    <row r="27" spans="1:7" ht="20.25" customHeight="1">
      <c r="A27" s="243">
        <v>16</v>
      </c>
      <c r="B27" s="148"/>
      <c r="C27" s="150"/>
      <c r="D27" s="140"/>
      <c r="E27" s="140"/>
      <c r="F27" s="140"/>
      <c r="G27" s="140"/>
    </row>
    <row r="28" spans="1:7" ht="20.25" customHeight="1">
      <c r="A28" s="244">
        <v>17</v>
      </c>
      <c r="B28" s="151"/>
      <c r="C28" s="150"/>
      <c r="D28" s="140"/>
      <c r="E28" s="140"/>
      <c r="F28" s="140"/>
      <c r="G28" s="140"/>
    </row>
    <row r="29" spans="1:7" ht="20.25" customHeight="1">
      <c r="A29" s="244">
        <v>18</v>
      </c>
      <c r="B29" s="152"/>
      <c r="C29" s="150"/>
      <c r="D29" s="140"/>
      <c r="E29" s="140"/>
      <c r="F29" s="140"/>
      <c r="G29" s="140"/>
    </row>
    <row r="30" spans="1:7" ht="20.25" customHeight="1">
      <c r="A30" s="244">
        <v>19</v>
      </c>
      <c r="B30" s="152"/>
      <c r="C30" s="150"/>
      <c r="D30" s="140"/>
      <c r="E30" s="140"/>
      <c r="F30" s="140"/>
      <c r="G30" s="140"/>
    </row>
    <row r="31" spans="1:7" ht="20.25" customHeight="1">
      <c r="A31" s="243">
        <v>20</v>
      </c>
      <c r="B31" s="152"/>
      <c r="C31" s="150"/>
      <c r="D31" s="140"/>
      <c r="E31" s="140"/>
      <c r="F31" s="140"/>
      <c r="G31" s="140"/>
    </row>
    <row r="32" spans="1:7" ht="20.25" customHeight="1">
      <c r="A32" s="244">
        <v>21</v>
      </c>
      <c r="B32" s="152"/>
      <c r="C32" s="150"/>
      <c r="D32" s="140"/>
      <c r="E32" s="140"/>
      <c r="F32" s="140"/>
      <c r="G32" s="140"/>
    </row>
    <row r="33" spans="1:7" ht="20.25" customHeight="1">
      <c r="A33" s="244">
        <v>22</v>
      </c>
      <c r="B33" s="152"/>
      <c r="C33" s="150"/>
      <c r="D33" s="140"/>
      <c r="E33" s="140"/>
      <c r="F33" s="140"/>
      <c r="G33" s="140"/>
    </row>
    <row r="34" spans="1:7" ht="20.25" customHeight="1">
      <c r="A34" s="244">
        <v>23</v>
      </c>
      <c r="B34" s="152"/>
      <c r="C34" s="150"/>
      <c r="D34" s="140"/>
      <c r="E34" s="140"/>
      <c r="F34" s="140"/>
      <c r="G34" s="140"/>
    </row>
    <row r="35" spans="1:7" ht="20.25" customHeight="1">
      <c r="A35" s="243">
        <v>24</v>
      </c>
      <c r="B35" s="152"/>
      <c r="C35" s="150"/>
      <c r="D35" s="140"/>
      <c r="E35" s="140"/>
      <c r="F35" s="140"/>
      <c r="G35" s="140"/>
    </row>
    <row r="36" spans="1:7" ht="20.25" customHeight="1">
      <c r="A36" s="244">
        <v>25</v>
      </c>
      <c r="B36" s="152"/>
      <c r="C36" s="150"/>
      <c r="D36" s="140"/>
      <c r="E36" s="140"/>
      <c r="F36" s="140"/>
      <c r="G36" s="140"/>
    </row>
    <row r="37" spans="1:7" ht="20.25" customHeight="1">
      <c r="A37" s="244">
        <v>26</v>
      </c>
      <c r="B37" s="152"/>
      <c r="C37" s="150"/>
      <c r="D37" s="140"/>
      <c r="E37" s="140"/>
      <c r="F37" s="140"/>
      <c r="G37" s="140"/>
    </row>
    <row r="38" spans="1:7" ht="20.25" customHeight="1">
      <c r="A38" s="244">
        <v>27</v>
      </c>
      <c r="B38" s="152"/>
      <c r="C38" s="150"/>
      <c r="D38" s="140"/>
      <c r="E38" s="140"/>
      <c r="F38" s="140"/>
      <c r="G38" s="140"/>
    </row>
    <row r="39" spans="1:7" ht="20.25" customHeight="1">
      <c r="A39" s="243">
        <v>28</v>
      </c>
      <c r="B39" s="152"/>
      <c r="C39" s="150"/>
      <c r="D39" s="140"/>
      <c r="E39" s="140"/>
      <c r="F39" s="140"/>
      <c r="G39" s="140"/>
    </row>
    <row r="40" spans="1:7" ht="20.25" customHeight="1">
      <c r="A40" s="244">
        <v>29</v>
      </c>
      <c r="B40" s="152"/>
      <c r="C40" s="150"/>
      <c r="D40" s="140"/>
      <c r="E40" s="140"/>
      <c r="F40" s="140"/>
      <c r="G40" s="140"/>
    </row>
    <row r="41" spans="1:7" ht="20.25" customHeight="1">
      <c r="A41" s="244">
        <v>30</v>
      </c>
      <c r="B41" s="152"/>
      <c r="C41" s="150"/>
      <c r="D41" s="140"/>
      <c r="E41" s="140"/>
      <c r="F41" s="140"/>
      <c r="G41" s="140"/>
    </row>
    <row r="42" spans="1:7" ht="20.25" customHeight="1">
      <c r="A42" s="244">
        <v>31</v>
      </c>
      <c r="B42" s="152"/>
      <c r="C42" s="150"/>
      <c r="D42" s="140"/>
      <c r="E42" s="140"/>
      <c r="F42" s="140"/>
      <c r="G42" s="140"/>
    </row>
    <row r="43" spans="1:7" ht="20.25" customHeight="1">
      <c r="A43" s="243">
        <v>32</v>
      </c>
      <c r="B43" s="152"/>
      <c r="C43" s="150"/>
      <c r="D43" s="140"/>
      <c r="E43" s="140"/>
      <c r="F43" s="140"/>
      <c r="G43" s="140"/>
    </row>
    <row r="44" spans="1:7" ht="20.25" customHeight="1">
      <c r="A44" s="244">
        <v>33</v>
      </c>
      <c r="B44" s="152"/>
      <c r="C44" s="150"/>
      <c r="D44" s="140"/>
      <c r="E44" s="140"/>
      <c r="F44" s="140"/>
      <c r="G44" s="140"/>
    </row>
    <row r="45" spans="1:7" ht="20.25" customHeight="1">
      <c r="A45" s="244">
        <v>34</v>
      </c>
      <c r="B45" s="152"/>
      <c r="C45" s="150"/>
      <c r="D45" s="140"/>
      <c r="E45" s="140"/>
      <c r="F45" s="140"/>
      <c r="G45" s="140"/>
    </row>
    <row r="46" spans="1:7" ht="20.25" customHeight="1">
      <c r="A46" s="244">
        <v>35</v>
      </c>
      <c r="B46" s="151"/>
      <c r="C46" s="150"/>
      <c r="D46" s="140"/>
      <c r="E46" s="140"/>
      <c r="F46" s="140"/>
      <c r="G46" s="140"/>
    </row>
    <row r="47" spans="1:7" ht="20.25" customHeight="1">
      <c r="A47" s="243">
        <v>36</v>
      </c>
      <c r="B47" s="135"/>
      <c r="C47" s="150"/>
      <c r="D47" s="140"/>
      <c r="E47" s="140"/>
      <c r="F47" s="140"/>
      <c r="G47" s="140"/>
    </row>
    <row r="48" spans="1:7" ht="20.25" customHeight="1">
      <c r="A48" s="244">
        <v>37</v>
      </c>
      <c r="B48" s="153"/>
      <c r="C48" s="150"/>
      <c r="D48" s="140"/>
      <c r="E48" s="140"/>
      <c r="F48" s="140"/>
      <c r="G48" s="140"/>
    </row>
    <row r="49" spans="1:7" ht="20.25" customHeight="1">
      <c r="A49" s="244">
        <v>38</v>
      </c>
      <c r="B49" s="140"/>
      <c r="C49" s="150"/>
      <c r="D49" s="140"/>
      <c r="E49" s="140"/>
      <c r="F49" s="140"/>
      <c r="G49" s="140"/>
    </row>
    <row r="50" spans="1:7" ht="20.25" customHeight="1">
      <c r="A50" s="244">
        <v>39</v>
      </c>
      <c r="B50" s="153"/>
      <c r="C50" s="150"/>
      <c r="D50" s="140"/>
      <c r="E50" s="140"/>
      <c r="F50" s="140"/>
      <c r="G50" s="140"/>
    </row>
    <row r="51" spans="1:7" ht="20.25" customHeight="1">
      <c r="A51" s="244">
        <v>40</v>
      </c>
      <c r="B51" s="140"/>
      <c r="C51" s="150"/>
      <c r="D51" s="140"/>
      <c r="E51" s="140"/>
      <c r="F51" s="140"/>
      <c r="G51" s="140"/>
    </row>
    <row r="52" spans="1:7">
      <c r="A52" s="135"/>
      <c r="B52" s="135"/>
      <c r="C52" s="135"/>
      <c r="D52" s="135"/>
      <c r="E52" s="135"/>
      <c r="F52" s="135"/>
      <c r="G52" s="135"/>
    </row>
    <row r="53" spans="1:7">
      <c r="A53" s="719" t="s">
        <v>163</v>
      </c>
      <c r="B53" s="719"/>
      <c r="C53" s="719"/>
      <c r="D53" s="719"/>
      <c r="E53" s="719"/>
      <c r="F53" s="719"/>
      <c r="G53" s="719"/>
    </row>
    <row r="54" spans="1:7">
      <c r="A54" s="135"/>
      <c r="B54" s="135"/>
      <c r="C54" s="135"/>
      <c r="D54" s="135"/>
      <c r="E54" s="135"/>
      <c r="F54" s="135"/>
      <c r="G54" s="135"/>
    </row>
    <row r="55" spans="1:7">
      <c r="A55" s="135"/>
      <c r="B55" s="135"/>
      <c r="C55" s="135"/>
      <c r="D55" s="135"/>
      <c r="E55" s="135"/>
      <c r="F55" s="135"/>
      <c r="G55" s="135"/>
    </row>
    <row r="56" spans="1:7">
      <c r="A56" s="135"/>
      <c r="B56" s="135"/>
      <c r="C56" s="135"/>
      <c r="D56" s="135"/>
      <c r="E56" s="135"/>
      <c r="F56" s="135"/>
      <c r="G56" s="135"/>
    </row>
  </sheetData>
  <mergeCells count="7">
    <mergeCell ref="A53:G53"/>
    <mergeCell ref="A1:G1"/>
    <mergeCell ref="A2:B2"/>
    <mergeCell ref="C2:D2"/>
    <mergeCell ref="F2:G2"/>
    <mergeCell ref="A3:G3"/>
    <mergeCell ref="A4:G10"/>
  </mergeCells>
  <pageMargins left="0.23622047244094491" right="0.23622047244094491" top="0.74803149606299213" bottom="0.74803149606299213" header="0.31496062992125984" footer="0.31496062992125984"/>
  <pageSetup scale="95" fitToHeight="0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2">
    <pageSetUpPr fitToPage="1"/>
  </sheetPr>
  <dimension ref="A1:D20"/>
  <sheetViews>
    <sheetView topLeftCell="A4" zoomScaleNormal="100" workbookViewId="0">
      <selection activeCell="F9" sqref="F9"/>
    </sheetView>
  </sheetViews>
  <sheetFormatPr baseColWidth="10" defaultRowHeight="13.8"/>
  <cols>
    <col min="1" max="1" width="49.19921875" style="20" customWidth="1"/>
    <col min="2" max="2" width="2.3984375" style="20" customWidth="1"/>
    <col min="3" max="3" width="51.3984375" style="20" customWidth="1"/>
    <col min="4" max="4" width="11.3984375" style="20" customWidth="1"/>
  </cols>
  <sheetData>
    <row r="1" spans="1:3" ht="16.2" customHeight="1">
      <c r="A1" s="29" t="s">
        <v>65</v>
      </c>
      <c r="B1" s="30"/>
      <c r="C1" s="29" t="s">
        <v>66</v>
      </c>
    </row>
    <row r="2" spans="1:3" ht="16.2" customHeight="1">
      <c r="A2" s="31" t="str">
        <f>"U.E.: "&amp;Carátula!$D$14</f>
        <v>U.E.: SIMON BOLIVAR</v>
      </c>
      <c r="B2" s="30"/>
      <c r="C2" s="31" t="str">
        <f>A2</f>
        <v>U.E.: SIMON BOLIVAR</v>
      </c>
    </row>
    <row r="3" spans="1:3" ht="172.2" thickBot="1">
      <c r="A3" s="32" t="s">
        <v>252</v>
      </c>
      <c r="B3" s="33"/>
      <c r="C3" s="32" t="s">
        <v>252</v>
      </c>
    </row>
    <row r="4" spans="1:3" ht="40.799999999999997" customHeight="1" thickBot="1">
      <c r="A4" s="34" t="s">
        <v>67</v>
      </c>
      <c r="C4" s="34" t="s">
        <v>68</v>
      </c>
    </row>
    <row r="5" spans="1:3" ht="14.4" thickBot="1"/>
    <row r="6" spans="1:3" ht="16.2" customHeight="1">
      <c r="A6" s="29" t="s">
        <v>65</v>
      </c>
      <c r="B6" s="30"/>
      <c r="C6" s="29" t="s">
        <v>66</v>
      </c>
    </row>
    <row r="7" spans="1:3" ht="16.2" customHeight="1">
      <c r="A7" s="31" t="str">
        <f>A2</f>
        <v>U.E.: SIMON BOLIVAR</v>
      </c>
      <c r="B7" s="30"/>
      <c r="C7" s="31" t="str">
        <f>A7</f>
        <v>U.E.: SIMON BOLIVAR</v>
      </c>
    </row>
    <row r="8" spans="1:3" ht="172.2" thickBot="1">
      <c r="A8" s="32" t="s">
        <v>253</v>
      </c>
      <c r="B8" s="33"/>
      <c r="C8" s="32" t="s">
        <v>254</v>
      </c>
    </row>
    <row r="9" spans="1:3" ht="40.799999999999997" customHeight="1" thickBot="1">
      <c r="A9" s="34" t="s">
        <v>67</v>
      </c>
      <c r="C9" s="34" t="s">
        <v>68</v>
      </c>
    </row>
    <row r="10" spans="1:3" ht="14.4" thickBot="1">
      <c r="A10" s="154"/>
      <c r="B10" s="154"/>
      <c r="C10" s="154"/>
    </row>
    <row r="11" spans="1:3" ht="16.2" customHeight="1">
      <c r="A11" s="155" t="s">
        <v>65</v>
      </c>
      <c r="B11" s="156"/>
      <c r="C11" s="155" t="s">
        <v>66</v>
      </c>
    </row>
    <row r="12" spans="1:3" ht="16.2" customHeight="1">
      <c r="A12" s="157" t="str">
        <f>A7</f>
        <v>U.E.: SIMON BOLIVAR</v>
      </c>
      <c r="B12" s="156"/>
      <c r="C12" s="157" t="str">
        <f>A12</f>
        <v>U.E.: SIMON BOLIVAR</v>
      </c>
    </row>
    <row r="13" spans="1:3" ht="159" thickBot="1">
      <c r="A13" s="158" t="s">
        <v>252</v>
      </c>
      <c r="B13" s="159"/>
      <c r="C13" s="158" t="s">
        <v>252</v>
      </c>
    </row>
    <row r="14" spans="1:3" ht="40.799999999999997" customHeight="1" thickBot="1">
      <c r="A14" s="160" t="s">
        <v>67</v>
      </c>
      <c r="B14" s="135"/>
      <c r="C14" s="160" t="s">
        <v>68</v>
      </c>
    </row>
    <row r="15" spans="1:3">
      <c r="A15" s="135"/>
      <c r="B15" s="135"/>
      <c r="C15" s="135"/>
    </row>
    <row r="16" spans="1:3">
      <c r="A16" s="135"/>
      <c r="B16" s="135"/>
      <c r="C16" s="135"/>
    </row>
    <row r="17" spans="1:3">
      <c r="A17" s="135"/>
      <c r="B17" s="135"/>
      <c r="C17" s="135"/>
    </row>
    <row r="18" spans="1:3">
      <c r="A18" s="135"/>
      <c r="B18" s="135"/>
      <c r="C18" s="135"/>
    </row>
    <row r="19" spans="1:3">
      <c r="A19" s="135"/>
      <c r="B19" s="135"/>
      <c r="C19" s="135"/>
    </row>
    <row r="20" spans="1:3">
      <c r="A20" s="135"/>
      <c r="B20" s="135"/>
      <c r="C20" s="135"/>
    </row>
  </sheetData>
  <pageMargins left="0.7" right="0.7" top="0.75" bottom="0.75" header="0.3" footer="0.3"/>
  <pageSetup scale="80" fitToHeight="0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293C-D047-4A75-BB31-7C1228844B13}">
  <dimension ref="A1:O70"/>
  <sheetViews>
    <sheetView topLeftCell="A44" workbookViewId="0">
      <selection activeCell="A2" sqref="A2:O2"/>
    </sheetView>
  </sheetViews>
  <sheetFormatPr baseColWidth="10" defaultRowHeight="13.8"/>
  <cols>
    <col min="1" max="1" width="6" customWidth="1"/>
    <col min="2" max="2" width="8.796875" customWidth="1"/>
    <col min="3" max="4" width="5.19921875" customWidth="1"/>
    <col min="5" max="13" width="4.59765625" customWidth="1"/>
    <col min="14" max="14" width="6" customWidth="1"/>
    <col min="15" max="15" width="14.796875" customWidth="1"/>
  </cols>
  <sheetData>
    <row r="1" spans="1:15" ht="25.2">
      <c r="A1" s="755" t="str">
        <f>"INFORME PEDAGÓGICO "&amp;Carátula!F8</f>
        <v>INFORME PEDAGÓGICO 2026</v>
      </c>
      <c r="B1" s="755"/>
      <c r="C1" s="755"/>
      <c r="D1" s="755"/>
      <c r="E1" s="755"/>
      <c r="F1" s="755"/>
      <c r="G1" s="755"/>
      <c r="H1" s="755"/>
      <c r="I1" s="755"/>
      <c r="J1" s="755"/>
      <c r="K1" s="755"/>
      <c r="L1" s="755"/>
      <c r="M1" s="755"/>
      <c r="N1" s="755"/>
      <c r="O1" s="755"/>
    </row>
    <row r="2" spans="1:15" ht="15.6">
      <c r="A2" s="756" t="s">
        <v>137</v>
      </c>
      <c r="B2" s="756"/>
      <c r="C2" s="756"/>
      <c r="D2" s="756"/>
      <c r="E2" s="756"/>
      <c r="F2" s="756"/>
      <c r="G2" s="756"/>
      <c r="H2" s="756"/>
      <c r="I2" s="756"/>
      <c r="J2" s="756"/>
      <c r="K2" s="756"/>
      <c r="L2" s="756"/>
      <c r="M2" s="756"/>
      <c r="N2" s="756"/>
      <c r="O2" s="756"/>
    </row>
    <row r="3" spans="1:15" ht="7.2" customHeight="1"/>
    <row r="4" spans="1:15" ht="12" customHeight="1">
      <c r="A4" s="343" t="s">
        <v>198</v>
      </c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345"/>
      <c r="N4" s="345"/>
      <c r="O4" s="345"/>
    </row>
    <row r="5" spans="1:15" ht="12" customHeight="1">
      <c r="B5" s="343" t="s">
        <v>199</v>
      </c>
      <c r="C5" s="343"/>
      <c r="D5" s="343"/>
      <c r="E5" s="343"/>
    </row>
    <row r="6" spans="1:15" ht="7.2" customHeight="1"/>
    <row r="7" spans="1:15" ht="12" customHeight="1">
      <c r="A7" s="343" t="s">
        <v>200</v>
      </c>
      <c r="B7" s="733"/>
      <c r="C7" s="733"/>
      <c r="D7" s="733"/>
      <c r="E7" s="733"/>
      <c r="F7" s="733"/>
      <c r="G7" s="733"/>
      <c r="H7" s="733"/>
      <c r="I7" s="733"/>
      <c r="J7" s="733"/>
      <c r="K7" s="733"/>
      <c r="L7" s="733"/>
    </row>
    <row r="8" spans="1:15" ht="12" customHeight="1">
      <c r="B8" s="343" t="s">
        <v>201</v>
      </c>
    </row>
    <row r="9" spans="1:15" ht="7.2" customHeight="1"/>
    <row r="10" spans="1:15" ht="12" customHeight="1">
      <c r="A10" s="343" t="s">
        <v>202</v>
      </c>
      <c r="C10" s="733" t="s">
        <v>203</v>
      </c>
      <c r="D10" s="733"/>
      <c r="E10" s="733"/>
      <c r="F10" s="733"/>
      <c r="G10" s="733"/>
      <c r="H10" s="733"/>
      <c r="I10" s="733"/>
      <c r="J10" s="733"/>
      <c r="K10" s="733"/>
      <c r="L10" s="733"/>
    </row>
    <row r="11" spans="1:15" ht="7.2" customHeight="1"/>
    <row r="12" spans="1:15" ht="12" customHeight="1">
      <c r="A12" s="343" t="s">
        <v>204</v>
      </c>
      <c r="C12" s="733"/>
      <c r="D12" s="733"/>
      <c r="E12" s="733"/>
      <c r="F12" s="733"/>
      <c r="G12" s="733"/>
      <c r="H12" s="733"/>
      <c r="I12" s="733"/>
      <c r="J12" s="733"/>
      <c r="K12" s="733"/>
      <c r="L12" s="733"/>
    </row>
    <row r="13" spans="1:15" ht="12" customHeight="1" thickBot="1">
      <c r="C13" s="344"/>
      <c r="D13" s="344"/>
      <c r="E13" s="344"/>
      <c r="F13" s="344"/>
      <c r="G13" s="344"/>
      <c r="H13" s="344"/>
      <c r="I13" s="344"/>
      <c r="J13" s="344"/>
      <c r="K13" s="344"/>
      <c r="L13" s="344"/>
    </row>
    <row r="14" spans="1:15">
      <c r="A14" s="747"/>
      <c r="B14" s="747"/>
      <c r="C14" s="747"/>
      <c r="D14" s="747"/>
      <c r="E14" s="747"/>
      <c r="F14" s="747"/>
      <c r="G14" s="747"/>
      <c r="H14" s="747"/>
      <c r="I14" s="747"/>
      <c r="J14" s="747"/>
      <c r="K14" s="747"/>
      <c r="L14" s="747"/>
      <c r="M14" s="747"/>
      <c r="N14" s="747"/>
      <c r="O14" s="747"/>
    </row>
    <row r="15" spans="1:15">
      <c r="A15" s="733"/>
      <c r="B15" s="733"/>
      <c r="C15" s="733"/>
      <c r="D15" s="733"/>
      <c r="E15" s="733"/>
      <c r="F15" s="733"/>
      <c r="G15" s="733"/>
      <c r="H15" s="733"/>
      <c r="I15" s="733"/>
      <c r="J15" s="733"/>
      <c r="K15" s="733"/>
      <c r="L15" s="733"/>
      <c r="M15" s="733"/>
      <c r="N15" s="733"/>
      <c r="O15" s="733"/>
    </row>
    <row r="16" spans="1:15">
      <c r="A16" s="733"/>
      <c r="B16" s="733"/>
      <c r="C16" s="733"/>
      <c r="D16" s="733"/>
      <c r="E16" s="733"/>
      <c r="F16" s="733"/>
      <c r="G16" s="733"/>
      <c r="H16" s="733"/>
      <c r="I16" s="733"/>
      <c r="J16" s="733"/>
      <c r="K16" s="733"/>
      <c r="L16" s="733"/>
      <c r="M16" s="733"/>
      <c r="N16" s="733"/>
      <c r="O16" s="733"/>
    </row>
    <row r="17" spans="1:15" ht="7.2" customHeight="1"/>
    <row r="18" spans="1:15">
      <c r="A18" s="346" t="s">
        <v>205</v>
      </c>
      <c r="B18" s="748" t="s">
        <v>206</v>
      </c>
      <c r="C18" s="748"/>
      <c r="D18" s="748"/>
      <c r="E18" s="748"/>
      <c r="F18" s="748"/>
      <c r="G18" s="748"/>
      <c r="H18" s="748"/>
      <c r="I18" s="748"/>
      <c r="J18" s="748"/>
      <c r="K18" s="748"/>
      <c r="L18" s="748"/>
      <c r="M18" s="748"/>
      <c r="N18" s="748"/>
      <c r="O18" s="748"/>
    </row>
    <row r="19" spans="1:15">
      <c r="A19" s="749" t="s">
        <v>207</v>
      </c>
      <c r="B19" s="750"/>
      <c r="C19" s="739" t="s">
        <v>208</v>
      </c>
      <c r="D19" s="740"/>
      <c r="E19" s="740"/>
      <c r="F19" s="741"/>
      <c r="G19" s="739" t="s">
        <v>209</v>
      </c>
      <c r="H19" s="740"/>
      <c r="I19" s="740"/>
      <c r="J19" s="741"/>
      <c r="K19" s="739" t="s">
        <v>210</v>
      </c>
      <c r="L19" s="740"/>
      <c r="M19" s="740"/>
      <c r="N19" s="741"/>
      <c r="O19" s="753" t="s">
        <v>211</v>
      </c>
    </row>
    <row r="20" spans="1:15">
      <c r="A20" s="751"/>
      <c r="B20" s="752"/>
      <c r="C20" s="347" t="s">
        <v>212</v>
      </c>
      <c r="D20" s="347" t="s">
        <v>213</v>
      </c>
      <c r="E20" s="347" t="s">
        <v>214</v>
      </c>
      <c r="F20" s="347" t="s">
        <v>32</v>
      </c>
      <c r="G20" s="347" t="s">
        <v>212</v>
      </c>
      <c r="H20" s="347" t="s">
        <v>213</v>
      </c>
      <c r="I20" s="347" t="s">
        <v>214</v>
      </c>
      <c r="J20" s="347" t="s">
        <v>32</v>
      </c>
      <c r="K20" s="347" t="s">
        <v>212</v>
      </c>
      <c r="L20" s="347" t="s">
        <v>213</v>
      </c>
      <c r="M20" s="347" t="s">
        <v>214</v>
      </c>
      <c r="N20" s="347" t="s">
        <v>32</v>
      </c>
      <c r="O20" s="754"/>
    </row>
    <row r="21" spans="1:15">
      <c r="A21" s="743"/>
      <c r="B21" s="74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743"/>
      <c r="B22" s="74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743"/>
      <c r="B23" s="74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5" spans="1:15">
      <c r="A25" s="346" t="s">
        <v>215</v>
      </c>
      <c r="B25" s="745" t="s">
        <v>216</v>
      </c>
      <c r="C25" s="745"/>
      <c r="D25" s="745"/>
      <c r="E25" s="745"/>
      <c r="F25" s="745"/>
      <c r="G25" s="745"/>
      <c r="H25" s="745"/>
      <c r="I25" s="745"/>
      <c r="J25" s="745"/>
      <c r="K25" s="745"/>
      <c r="L25" s="745"/>
      <c r="M25" s="745"/>
      <c r="N25" s="745"/>
      <c r="O25" s="745"/>
    </row>
    <row r="26" spans="1:15" ht="15" customHeight="1">
      <c r="A26" s="746" t="s">
        <v>30</v>
      </c>
      <c r="B26" s="746"/>
      <c r="C26" s="746"/>
      <c r="D26" s="746"/>
      <c r="E26" s="746" t="s">
        <v>217</v>
      </c>
      <c r="F26" s="746"/>
      <c r="G26" s="746"/>
      <c r="H26" s="746" t="s">
        <v>137</v>
      </c>
      <c r="I26" s="746"/>
      <c r="J26" s="746"/>
      <c r="K26" s="746"/>
      <c r="L26" s="746"/>
      <c r="M26" s="746"/>
      <c r="N26" s="746"/>
      <c r="O26" s="746" t="s">
        <v>218</v>
      </c>
    </row>
    <row r="27" spans="1:15" ht="24.6" customHeight="1">
      <c r="A27" s="746"/>
      <c r="B27" s="746"/>
      <c r="C27" s="746"/>
      <c r="D27" s="746"/>
      <c r="E27" s="746"/>
      <c r="F27" s="746"/>
      <c r="G27" s="746"/>
      <c r="H27" s="746" t="s">
        <v>219</v>
      </c>
      <c r="I27" s="746"/>
      <c r="J27" s="746"/>
      <c r="K27" s="746" t="s">
        <v>220</v>
      </c>
      <c r="L27" s="746"/>
      <c r="M27" s="746"/>
      <c r="N27" s="348" t="s">
        <v>32</v>
      </c>
      <c r="O27" s="746"/>
    </row>
    <row r="28" spans="1:15">
      <c r="A28" s="742" t="s">
        <v>187</v>
      </c>
      <c r="B28" s="742"/>
      <c r="C28" s="742"/>
      <c r="D28" s="742"/>
      <c r="E28" s="349"/>
      <c r="F28" s="349"/>
      <c r="G28" s="349"/>
      <c r="H28" s="349"/>
      <c r="I28" s="349"/>
      <c r="J28" s="349"/>
      <c r="K28" s="349"/>
      <c r="L28" s="349"/>
      <c r="M28" s="349"/>
      <c r="N28" s="349"/>
      <c r="O28" s="349"/>
    </row>
    <row r="29" spans="1:15">
      <c r="A29" s="742" t="s">
        <v>148</v>
      </c>
      <c r="B29" s="742"/>
      <c r="C29" s="742"/>
      <c r="D29" s="742"/>
      <c r="E29" s="349"/>
      <c r="F29" s="349"/>
      <c r="G29" s="349"/>
      <c r="H29" s="349"/>
      <c r="I29" s="349"/>
      <c r="J29" s="349"/>
      <c r="K29" s="349"/>
      <c r="L29" s="349"/>
      <c r="M29" s="349"/>
      <c r="N29" s="349"/>
      <c r="O29" s="349"/>
    </row>
    <row r="30" spans="1:15">
      <c r="A30" s="742" t="s">
        <v>149</v>
      </c>
      <c r="B30" s="742"/>
      <c r="C30" s="742"/>
      <c r="D30" s="742"/>
      <c r="E30" s="349"/>
      <c r="F30" s="349"/>
      <c r="G30" s="349"/>
      <c r="H30" s="349"/>
      <c r="I30" s="349"/>
      <c r="J30" s="349"/>
      <c r="K30" s="349"/>
      <c r="L30" s="349"/>
      <c r="M30" s="349"/>
      <c r="N30" s="349"/>
      <c r="O30" s="349"/>
    </row>
    <row r="31" spans="1:15">
      <c r="A31" s="742" t="s">
        <v>150</v>
      </c>
      <c r="B31" s="742"/>
      <c r="C31" s="742"/>
      <c r="D31" s="742"/>
      <c r="E31" s="349"/>
      <c r="F31" s="349"/>
      <c r="G31" s="349"/>
      <c r="H31" s="349"/>
      <c r="I31" s="349"/>
      <c r="J31" s="349"/>
      <c r="K31" s="349"/>
      <c r="L31" s="349"/>
      <c r="M31" s="349"/>
      <c r="N31" s="349"/>
      <c r="O31" s="349"/>
    </row>
    <row r="32" spans="1:15">
      <c r="A32" s="742" t="s">
        <v>151</v>
      </c>
      <c r="B32" s="742"/>
      <c r="C32" s="742"/>
      <c r="D32" s="742"/>
      <c r="E32" s="349"/>
      <c r="F32" s="349"/>
      <c r="G32" s="349"/>
      <c r="H32" s="349"/>
      <c r="I32" s="349"/>
      <c r="J32" s="349"/>
      <c r="K32" s="349"/>
      <c r="L32" s="349"/>
      <c r="M32" s="349"/>
      <c r="N32" s="349"/>
      <c r="O32" s="349"/>
    </row>
    <row r="33" spans="1:15">
      <c r="A33" s="742" t="s">
        <v>221</v>
      </c>
      <c r="B33" s="742"/>
      <c r="C33" s="742"/>
      <c r="D33" s="742"/>
      <c r="E33" s="349"/>
      <c r="F33" s="349"/>
      <c r="G33" s="349"/>
      <c r="H33" s="349"/>
      <c r="I33" s="349"/>
      <c r="J33" s="349"/>
      <c r="K33" s="349"/>
      <c r="L33" s="349"/>
      <c r="M33" s="349"/>
      <c r="N33" s="349"/>
      <c r="O33" s="349"/>
    </row>
    <row r="34" spans="1:15">
      <c r="A34" s="742" t="s">
        <v>130</v>
      </c>
      <c r="B34" s="742"/>
      <c r="C34" s="742"/>
      <c r="D34" s="742"/>
      <c r="E34" s="349"/>
      <c r="F34" s="349"/>
      <c r="G34" s="349"/>
      <c r="H34" s="349"/>
      <c r="I34" s="349"/>
      <c r="J34" s="349"/>
      <c r="K34" s="349"/>
      <c r="L34" s="349"/>
      <c r="M34" s="349"/>
      <c r="N34" s="349"/>
      <c r="O34" s="349"/>
    </row>
    <row r="35" spans="1:15">
      <c r="A35" s="742" t="s">
        <v>222</v>
      </c>
      <c r="B35" s="742"/>
      <c r="C35" s="742"/>
      <c r="D35" s="742"/>
      <c r="E35" s="349"/>
      <c r="F35" s="349"/>
      <c r="G35" s="349"/>
      <c r="H35" s="349"/>
      <c r="I35" s="349"/>
      <c r="J35" s="349"/>
      <c r="K35" s="349"/>
      <c r="L35" s="349"/>
      <c r="M35" s="349"/>
      <c r="N35" s="349"/>
      <c r="O35" s="349"/>
    </row>
    <row r="36" spans="1:15">
      <c r="A36" s="742" t="s">
        <v>223</v>
      </c>
      <c r="B36" s="742"/>
      <c r="C36" s="742"/>
      <c r="D36" s="742"/>
      <c r="E36" s="349"/>
      <c r="F36" s="349"/>
      <c r="G36" s="349"/>
      <c r="H36" s="349"/>
      <c r="I36" s="349"/>
      <c r="J36" s="349"/>
      <c r="K36" s="349"/>
      <c r="L36" s="349"/>
      <c r="M36" s="349"/>
      <c r="N36" s="349"/>
      <c r="O36" s="349"/>
    </row>
    <row r="37" spans="1:15" ht="7.2" customHeight="1"/>
    <row r="38" spans="1:15">
      <c r="A38" s="346" t="s">
        <v>224</v>
      </c>
      <c r="B38" s="343" t="s">
        <v>225</v>
      </c>
      <c r="C38" s="343"/>
      <c r="D38" s="343"/>
      <c r="E38" s="343"/>
      <c r="F38" s="343"/>
      <c r="G38" s="343"/>
      <c r="H38" s="343"/>
      <c r="I38" s="343"/>
      <c r="J38" s="343"/>
      <c r="K38" s="343"/>
      <c r="L38" s="343"/>
      <c r="M38" s="343"/>
      <c r="N38" s="343"/>
      <c r="O38" s="343"/>
    </row>
    <row r="39" spans="1:15">
      <c r="A39" s="739" t="s">
        <v>226</v>
      </c>
      <c r="B39" s="740"/>
      <c r="C39" s="740"/>
      <c r="D39" s="741"/>
      <c r="E39" s="739" t="s">
        <v>227</v>
      </c>
      <c r="F39" s="740"/>
      <c r="G39" s="741"/>
      <c r="H39" s="739" t="s">
        <v>228</v>
      </c>
      <c r="I39" s="740"/>
      <c r="J39" s="741"/>
      <c r="K39" s="739" t="s">
        <v>229</v>
      </c>
      <c r="L39" s="740"/>
      <c r="M39" s="740"/>
      <c r="N39" s="741"/>
      <c r="O39" s="350" t="s">
        <v>211</v>
      </c>
    </row>
    <row r="40" spans="1:15">
      <c r="A40" s="734"/>
      <c r="B40" s="734"/>
      <c r="C40" s="734"/>
      <c r="D40" s="734"/>
      <c r="E40" s="735"/>
      <c r="F40" s="736"/>
      <c r="G40" s="737"/>
      <c r="H40" s="735"/>
      <c r="I40" s="736"/>
      <c r="J40" s="737"/>
      <c r="K40" s="735"/>
      <c r="L40" s="736"/>
      <c r="M40" s="736"/>
      <c r="N40" s="737"/>
      <c r="O40" s="351"/>
    </row>
    <row r="41" spans="1:15">
      <c r="A41" s="734"/>
      <c r="B41" s="734"/>
      <c r="C41" s="734"/>
      <c r="D41" s="734"/>
      <c r="E41" s="735"/>
      <c r="F41" s="736"/>
      <c r="G41" s="737"/>
      <c r="H41" s="735"/>
      <c r="I41" s="736"/>
      <c r="J41" s="737"/>
      <c r="K41" s="735"/>
      <c r="L41" s="736"/>
      <c r="M41" s="736"/>
      <c r="N41" s="737"/>
      <c r="O41" s="351"/>
    </row>
    <row r="42" spans="1:15">
      <c r="A42" s="734"/>
      <c r="B42" s="734"/>
      <c r="C42" s="734"/>
      <c r="D42" s="734"/>
      <c r="E42" s="735"/>
      <c r="F42" s="736"/>
      <c r="G42" s="737"/>
      <c r="H42" s="735"/>
      <c r="I42" s="736"/>
      <c r="J42" s="737"/>
      <c r="K42" s="735"/>
      <c r="L42" s="736"/>
      <c r="M42" s="736"/>
      <c r="N42" s="737"/>
      <c r="O42" s="351"/>
    </row>
    <row r="43" spans="1:15">
      <c r="A43" s="734"/>
      <c r="B43" s="734"/>
      <c r="C43" s="734"/>
      <c r="D43" s="734"/>
      <c r="E43" s="735"/>
      <c r="F43" s="736"/>
      <c r="G43" s="737"/>
      <c r="H43" s="735"/>
      <c r="I43" s="736"/>
      <c r="J43" s="737"/>
      <c r="K43" s="735"/>
      <c r="L43" s="736"/>
      <c r="M43" s="736"/>
      <c r="N43" s="737"/>
      <c r="O43" s="351"/>
    </row>
    <row r="44" spans="1:15">
      <c r="A44" s="734"/>
      <c r="B44" s="734"/>
      <c r="C44" s="734"/>
      <c r="D44" s="734"/>
      <c r="E44" s="735"/>
      <c r="F44" s="736"/>
      <c r="G44" s="737"/>
      <c r="H44" s="735"/>
      <c r="I44" s="736"/>
      <c r="J44" s="737"/>
      <c r="K44" s="735"/>
      <c r="L44" s="736"/>
      <c r="M44" s="736"/>
      <c r="N44" s="737"/>
      <c r="O44" s="351"/>
    </row>
    <row r="45" spans="1:15">
      <c r="A45" s="734"/>
      <c r="B45" s="734"/>
      <c r="C45" s="734"/>
      <c r="D45" s="734"/>
      <c r="E45" s="735"/>
      <c r="F45" s="736"/>
      <c r="G45" s="737"/>
      <c r="H45" s="735"/>
      <c r="I45" s="736"/>
      <c r="J45" s="737"/>
      <c r="K45" s="735"/>
      <c r="L45" s="736"/>
      <c r="M45" s="736"/>
      <c r="N45" s="737"/>
      <c r="O45" s="351"/>
    </row>
    <row r="46" spans="1:15" ht="7.2" customHeight="1"/>
    <row r="47" spans="1:15">
      <c r="A47" s="346" t="s">
        <v>230</v>
      </c>
      <c r="B47" s="343" t="s">
        <v>231</v>
      </c>
      <c r="C47" s="343"/>
      <c r="D47" s="343"/>
      <c r="E47" s="343"/>
      <c r="F47" s="343"/>
      <c r="G47" s="343"/>
      <c r="H47" s="343"/>
      <c r="I47" s="343"/>
      <c r="J47" s="343"/>
      <c r="K47" s="343"/>
      <c r="L47" s="343"/>
      <c r="M47" s="343"/>
      <c r="N47" s="343"/>
      <c r="O47" s="343"/>
    </row>
    <row r="48" spans="1:15">
      <c r="A48" s="738" t="s">
        <v>226</v>
      </c>
      <c r="B48" s="738"/>
      <c r="C48" s="738"/>
      <c r="D48" s="738"/>
      <c r="E48" s="739" t="s">
        <v>232</v>
      </c>
      <c r="F48" s="740"/>
      <c r="G48" s="740"/>
      <c r="H48" s="740"/>
      <c r="I48" s="740"/>
      <c r="J48" s="741"/>
      <c r="K48" s="738" t="s">
        <v>229</v>
      </c>
      <c r="L48" s="738"/>
      <c r="M48" s="738"/>
      <c r="N48" s="738"/>
      <c r="O48" s="350" t="s">
        <v>211</v>
      </c>
    </row>
    <row r="49" spans="1:15">
      <c r="A49" s="734"/>
      <c r="B49" s="734"/>
      <c r="C49" s="734"/>
      <c r="D49" s="734"/>
      <c r="E49" s="735"/>
      <c r="F49" s="736"/>
      <c r="G49" s="736"/>
      <c r="H49" s="736"/>
      <c r="I49" s="736"/>
      <c r="J49" s="737"/>
      <c r="K49" s="735"/>
      <c r="L49" s="736"/>
      <c r="M49" s="736"/>
      <c r="N49" s="737"/>
      <c r="O49" s="351"/>
    </row>
    <row r="50" spans="1:15">
      <c r="A50" s="734"/>
      <c r="B50" s="734"/>
      <c r="C50" s="734"/>
      <c r="D50" s="734"/>
      <c r="E50" s="735"/>
      <c r="F50" s="736"/>
      <c r="G50" s="736"/>
      <c r="H50" s="736"/>
      <c r="I50" s="736"/>
      <c r="J50" s="737"/>
      <c r="K50" s="735"/>
      <c r="L50" s="736"/>
      <c r="M50" s="736"/>
      <c r="N50" s="737"/>
      <c r="O50" s="351"/>
    </row>
    <row r="51" spans="1:15">
      <c r="A51" s="734"/>
      <c r="B51" s="734"/>
      <c r="C51" s="734"/>
      <c r="D51" s="734"/>
      <c r="E51" s="735"/>
      <c r="F51" s="736"/>
      <c r="G51" s="736"/>
      <c r="H51" s="736"/>
      <c r="I51" s="736"/>
      <c r="J51" s="737"/>
      <c r="K51" s="735"/>
      <c r="L51" s="736"/>
      <c r="M51" s="736"/>
      <c r="N51" s="737"/>
      <c r="O51" s="351"/>
    </row>
    <row r="52" spans="1:15">
      <c r="A52" s="734"/>
      <c r="B52" s="734"/>
      <c r="C52" s="734"/>
      <c r="D52" s="734"/>
      <c r="E52" s="735"/>
      <c r="F52" s="736"/>
      <c r="G52" s="736"/>
      <c r="H52" s="736"/>
      <c r="I52" s="736"/>
      <c r="J52" s="737"/>
      <c r="K52" s="735"/>
      <c r="L52" s="736"/>
      <c r="M52" s="736"/>
      <c r="N52" s="737"/>
      <c r="O52" s="351"/>
    </row>
    <row r="53" spans="1:15" ht="7.2" customHeight="1"/>
    <row r="54" spans="1:15">
      <c r="A54" s="346" t="s">
        <v>233</v>
      </c>
      <c r="B54" s="343" t="s">
        <v>234</v>
      </c>
      <c r="C54" s="343"/>
      <c r="D54" s="343"/>
      <c r="E54" s="343"/>
      <c r="F54" s="343"/>
      <c r="G54" s="343"/>
      <c r="H54" s="343"/>
      <c r="I54" s="343"/>
      <c r="J54" s="343"/>
      <c r="K54" s="343"/>
      <c r="L54" s="343"/>
      <c r="M54" s="343"/>
      <c r="N54" s="343"/>
      <c r="O54" s="343"/>
    </row>
    <row r="55" spans="1:15">
      <c r="A55" s="733"/>
      <c r="B55" s="733"/>
      <c r="C55" s="733"/>
      <c r="D55" s="733"/>
      <c r="E55" s="733"/>
      <c r="F55" s="733"/>
      <c r="G55" s="733"/>
      <c r="H55" s="733"/>
      <c r="I55" s="733"/>
      <c r="J55" s="733"/>
      <c r="K55" s="733"/>
      <c r="L55" s="733"/>
      <c r="M55" s="733"/>
      <c r="N55" s="733"/>
      <c r="O55" s="733"/>
    </row>
    <row r="56" spans="1:15">
      <c r="A56" s="733"/>
      <c r="B56" s="733"/>
      <c r="C56" s="733"/>
      <c r="D56" s="733"/>
      <c r="E56" s="733"/>
      <c r="F56" s="733"/>
      <c r="G56" s="733"/>
      <c r="H56" s="733"/>
      <c r="I56" s="733"/>
      <c r="J56" s="733"/>
      <c r="K56" s="733"/>
      <c r="L56" s="733"/>
      <c r="M56" s="733"/>
      <c r="N56" s="733"/>
      <c r="O56" s="733"/>
    </row>
    <row r="57" spans="1:15">
      <c r="A57" s="733"/>
      <c r="B57" s="733"/>
      <c r="C57" s="733"/>
      <c r="D57" s="733"/>
      <c r="E57" s="733"/>
      <c r="F57" s="733"/>
      <c r="G57" s="733"/>
      <c r="H57" s="733"/>
      <c r="I57" s="733"/>
      <c r="J57" s="733"/>
      <c r="K57" s="733"/>
      <c r="L57" s="733"/>
      <c r="M57" s="733"/>
      <c r="N57" s="733"/>
      <c r="O57" s="733"/>
    </row>
    <row r="58" spans="1:15">
      <c r="A58" s="733"/>
      <c r="B58" s="733"/>
      <c r="C58" s="733"/>
      <c r="D58" s="733"/>
      <c r="E58" s="733"/>
      <c r="F58" s="733"/>
      <c r="G58" s="733"/>
      <c r="H58" s="733"/>
      <c r="I58" s="733"/>
      <c r="J58" s="733"/>
      <c r="K58" s="733"/>
      <c r="L58" s="733"/>
      <c r="M58" s="733"/>
      <c r="N58" s="733"/>
      <c r="O58" s="733"/>
    </row>
    <row r="59" spans="1:15" ht="7.2" customHeight="1"/>
    <row r="60" spans="1:15">
      <c r="A60" s="346" t="s">
        <v>235</v>
      </c>
      <c r="B60" s="343" t="s">
        <v>236</v>
      </c>
      <c r="C60" s="343"/>
      <c r="D60" s="343"/>
      <c r="E60" s="343"/>
      <c r="F60" s="343"/>
      <c r="G60" s="343"/>
      <c r="H60" s="343"/>
      <c r="I60" s="343"/>
      <c r="J60" s="343"/>
      <c r="K60" s="343"/>
      <c r="L60" s="343"/>
      <c r="M60" s="343"/>
      <c r="N60" s="343"/>
      <c r="O60" s="343"/>
    </row>
    <row r="61" spans="1:15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3"/>
    </row>
    <row r="62" spans="1:15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3"/>
    </row>
    <row r="63" spans="1:15">
      <c r="A63" s="733"/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3"/>
    </row>
    <row r="64" spans="1:15">
      <c r="A64" s="733"/>
      <c r="B64" s="733"/>
      <c r="C64" s="733"/>
      <c r="D64" s="733"/>
      <c r="E64" s="733"/>
      <c r="F64" s="733"/>
      <c r="G64" s="733"/>
      <c r="H64" s="733"/>
      <c r="I64" s="733"/>
      <c r="J64" s="733"/>
      <c r="K64" s="733"/>
      <c r="L64" s="733"/>
      <c r="M64" s="733"/>
      <c r="N64" s="733"/>
      <c r="O64" s="733"/>
    </row>
    <row r="65" spans="1:15" ht="7.2" customHeight="1"/>
    <row r="66" spans="1:15">
      <c r="A66" s="346" t="s">
        <v>237</v>
      </c>
      <c r="B66" s="343" t="s">
        <v>238</v>
      </c>
      <c r="C66" s="343"/>
      <c r="D66" s="343"/>
      <c r="E66" s="343"/>
      <c r="F66" s="343"/>
      <c r="G66" s="343"/>
      <c r="H66" s="343"/>
      <c r="I66" s="343"/>
      <c r="J66" s="343"/>
      <c r="K66" s="343"/>
      <c r="L66" s="343"/>
      <c r="M66" s="343"/>
      <c r="N66" s="343"/>
      <c r="O66" s="343"/>
    </row>
    <row r="67" spans="1:15">
      <c r="A67" s="733"/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</row>
    <row r="68" spans="1:15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3"/>
    </row>
    <row r="69" spans="1:15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</row>
    <row r="70" spans="1:15">
      <c r="A70" s="733"/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</row>
  </sheetData>
  <mergeCells count="78">
    <mergeCell ref="C12:L12"/>
    <mergeCell ref="A1:O1"/>
    <mergeCell ref="A2:O2"/>
    <mergeCell ref="B4:L4"/>
    <mergeCell ref="B7:L7"/>
    <mergeCell ref="C10:L10"/>
    <mergeCell ref="A14:O16"/>
    <mergeCell ref="B18:O18"/>
    <mergeCell ref="A19:B20"/>
    <mergeCell ref="C19:F19"/>
    <mergeCell ref="G19:J19"/>
    <mergeCell ref="K19:N19"/>
    <mergeCell ref="O19:O20"/>
    <mergeCell ref="A33:D33"/>
    <mergeCell ref="A21:B21"/>
    <mergeCell ref="A22:B22"/>
    <mergeCell ref="A23:B23"/>
    <mergeCell ref="B25:O25"/>
    <mergeCell ref="A26:D27"/>
    <mergeCell ref="E26:G27"/>
    <mergeCell ref="H26:N26"/>
    <mergeCell ref="O26:O27"/>
    <mergeCell ref="H27:J27"/>
    <mergeCell ref="K27:M27"/>
    <mergeCell ref="A28:D28"/>
    <mergeCell ref="A29:D29"/>
    <mergeCell ref="A30:D30"/>
    <mergeCell ref="A31:D31"/>
    <mergeCell ref="A32:D32"/>
    <mergeCell ref="A41:D41"/>
    <mergeCell ref="E41:G41"/>
    <mergeCell ref="H41:J41"/>
    <mergeCell ref="K41:N41"/>
    <mergeCell ref="A34:D34"/>
    <mergeCell ref="A35:D35"/>
    <mergeCell ref="A36:D36"/>
    <mergeCell ref="A39:D39"/>
    <mergeCell ref="E39:G39"/>
    <mergeCell ref="H39:J39"/>
    <mergeCell ref="K39:N39"/>
    <mergeCell ref="A40:D40"/>
    <mergeCell ref="E40:G40"/>
    <mergeCell ref="H40:J40"/>
    <mergeCell ref="K40:N40"/>
    <mergeCell ref="A42:D42"/>
    <mergeCell ref="E42:G42"/>
    <mergeCell ref="H42:J42"/>
    <mergeCell ref="K42:N42"/>
    <mergeCell ref="A43:D43"/>
    <mergeCell ref="E43:G43"/>
    <mergeCell ref="H43:J43"/>
    <mergeCell ref="K43:N43"/>
    <mergeCell ref="A44:D44"/>
    <mergeCell ref="E44:G44"/>
    <mergeCell ref="H44:J44"/>
    <mergeCell ref="K44:N44"/>
    <mergeCell ref="A45:D45"/>
    <mergeCell ref="E45:G45"/>
    <mergeCell ref="H45:J45"/>
    <mergeCell ref="K45:N45"/>
    <mergeCell ref="A48:D48"/>
    <mergeCell ref="E48:J48"/>
    <mergeCell ref="K48:N48"/>
    <mergeCell ref="A49:D49"/>
    <mergeCell ref="E49:J49"/>
    <mergeCell ref="K49:N49"/>
    <mergeCell ref="A67:O70"/>
    <mergeCell ref="A50:D50"/>
    <mergeCell ref="E50:J50"/>
    <mergeCell ref="K50:N50"/>
    <mergeCell ref="A51:D51"/>
    <mergeCell ref="E51:J51"/>
    <mergeCell ref="K51:N51"/>
    <mergeCell ref="A52:D52"/>
    <mergeCell ref="E52:J52"/>
    <mergeCell ref="K52:N52"/>
    <mergeCell ref="A55:O58"/>
    <mergeCell ref="A61:O64"/>
  </mergeCells>
  <printOptions horizontalCentered="1"/>
  <pageMargins left="0.70866141732283472" right="0.70866141732283472" top="0.74803149606299213" bottom="0.74803149606299213" header="0.31496062992125984" footer="0.31496062992125984"/>
  <pageSetup scale="70" orientation="portrait" horizontalDpi="0" verticalDpi="0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11AF-BCC7-4892-8A68-DAA23C9219E9}">
  <dimension ref="A1"/>
  <sheetViews>
    <sheetView workbookViewId="0">
      <selection activeCell="I12" sqref="I12"/>
    </sheetView>
  </sheetViews>
  <sheetFormatPr baseColWidth="10" defaultRowHeight="13.8"/>
  <sheetData/>
  <printOptions horizontalCentered="1"/>
  <pageMargins left="0.70866141732283472" right="0.70866141732283472" top="0.74803149606299213" bottom="0.74803149606299213" header="0.31496062992125984" footer="0.31496062992125984"/>
  <pageSetup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B6807-BC19-46FD-BCB8-682B827808E7}">
  <dimension ref="A1"/>
  <sheetViews>
    <sheetView topLeftCell="A10" workbookViewId="0"/>
  </sheetViews>
  <sheetFormatPr baseColWidth="10" defaultRowHeight="13.8"/>
  <sheetData/>
  <printOptions horizontalCentered="1"/>
  <pageMargins left="0.70866141732283472" right="0.70866141732283472" top="0.74803149606299213" bottom="0.74803149606299213" header="0.31496062992125984" footer="0.31496062992125984"/>
  <pageSetup scale="8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26</vt:i4>
      </vt:variant>
      <vt:variant>
        <vt:lpstr>Rangos con nombre</vt:lpstr>
      </vt:variant>
      <vt:variant>
        <vt:i4>20</vt:i4>
      </vt:variant>
    </vt:vector>
  </HeadingPairs>
  <TitlesOfParts>
    <vt:vector size="46" baseType="lpstr">
      <vt:lpstr>INDICE</vt:lpstr>
      <vt:lpstr>Carátula</vt:lpstr>
      <vt:lpstr>FIL</vt:lpstr>
      <vt:lpstr>REGISTRO PPFF</vt:lpstr>
      <vt:lpstr>Asist. 1 Trim. Sec.</vt:lpstr>
      <vt:lpstr>Asist. Bimestral Prim.</vt:lpstr>
      <vt:lpstr>Asist. 2 Trim. Sec.</vt:lpstr>
      <vt:lpstr>Asist. 3 Trim. Sec.</vt:lpstr>
      <vt:lpstr>Primer Trimestre</vt:lpstr>
      <vt:lpstr>Segundo Trimestre</vt:lpstr>
      <vt:lpstr>Tercer Trimestre</vt:lpstr>
      <vt:lpstr>Centralizador</vt:lpstr>
      <vt:lpstr>Mejores Est</vt:lpstr>
      <vt:lpstr>Centralizador Materias</vt:lpstr>
      <vt:lpstr>LIBRETA</vt:lpstr>
      <vt:lpstr>Horario</vt:lpstr>
      <vt:lpstr>Avance Sec.</vt:lpstr>
      <vt:lpstr>Obs. Est.</vt:lpstr>
      <vt:lpstr>Entrevista PF</vt:lpstr>
      <vt:lpstr>Entrevista Est.</vt:lpstr>
      <vt:lpstr>Citación</vt:lpstr>
      <vt:lpstr>Eval. Comu.</vt:lpstr>
      <vt:lpstr>Acta PPFF</vt:lpstr>
      <vt:lpstr>INFORMES TRIM</vt:lpstr>
      <vt:lpstr>CALENDARIO ESCOLAR</vt:lpstr>
      <vt:lpstr>DELEGADOS</vt:lpstr>
      <vt:lpstr>'Acta PPFF'!Área_de_impresión</vt:lpstr>
      <vt:lpstr>'Asist. 3 Trim. Sec.'!Área_de_impresión</vt:lpstr>
      <vt:lpstr>'Avance Sec.'!Área_de_impresión</vt:lpstr>
      <vt:lpstr>Carátula!Área_de_impresión</vt:lpstr>
      <vt:lpstr>Centralizador!Área_de_impresión</vt:lpstr>
      <vt:lpstr>Citación!Área_de_impresión</vt:lpstr>
      <vt:lpstr>DELEGADOS!Área_de_impresión</vt:lpstr>
      <vt:lpstr>'Entrevista Est.'!Área_de_impresión</vt:lpstr>
      <vt:lpstr>'Entrevista PF'!Área_de_impresión</vt:lpstr>
      <vt:lpstr>FIL!Área_de_impresión</vt:lpstr>
      <vt:lpstr>Horario!Área_de_impresión</vt:lpstr>
      <vt:lpstr>'INFORMES TRIM'!Área_de_impresión</vt:lpstr>
      <vt:lpstr>'Obs. Est.'!Área_de_impresión</vt:lpstr>
      <vt:lpstr>'REGISTRO PPFF'!Área_de_impresión</vt:lpstr>
      <vt:lpstr>Centralizador!Títulos_a_imprimir</vt:lpstr>
      <vt:lpstr>FIL!Títulos_a_imprimir</vt:lpstr>
      <vt:lpstr>'Primer Trimestre'!Títulos_a_imprimir</vt:lpstr>
      <vt:lpstr>'REGISTRO PPFF'!Títulos_a_imprimir</vt:lpstr>
      <vt:lpstr>'Segundo Trimestre'!Títulos_a_imprimir</vt:lpstr>
      <vt:lpstr>'Tercer Trimestre'!Títulos_a_imprimir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Cuellar;EducaTIC</dc:creator>
  <cp:lastModifiedBy>Jose Cuellar</cp:lastModifiedBy>
  <cp:lastPrinted>2026-01-12T18:19:28Z</cp:lastPrinted>
  <dcterms:created xsi:type="dcterms:W3CDTF">2018-03-11T00:57:31Z</dcterms:created>
  <dcterms:modified xsi:type="dcterms:W3CDTF">2026-01-12T20:07:20Z</dcterms:modified>
</cp:coreProperties>
</file>