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4040" tabRatio="500"/>
  </bookViews>
  <sheets>
    <sheet name="projec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P4" i="1"/>
  <c r="K4" i="1"/>
  <c r="I6" i="1"/>
  <c r="P6" i="1"/>
  <c r="K6" i="1"/>
  <c r="I7" i="1"/>
  <c r="P7" i="1"/>
  <c r="K7" i="1"/>
  <c r="I8" i="1"/>
  <c r="P8" i="1"/>
  <c r="K8" i="1"/>
  <c r="I3" i="1"/>
  <c r="P3" i="1"/>
  <c r="K3" i="1"/>
  <c r="P10" i="1"/>
  <c r="J10" i="1"/>
  <c r="L10" i="1"/>
  <c r="K10" i="1"/>
  <c r="P9" i="1"/>
  <c r="J9" i="1"/>
  <c r="L9" i="1"/>
  <c r="K9" i="1"/>
  <c r="L4" i="1"/>
  <c r="I5" i="1"/>
  <c r="P5" i="1"/>
  <c r="L5" i="1"/>
  <c r="L6" i="1"/>
  <c r="L7" i="1"/>
  <c r="L8" i="1"/>
  <c r="L3" i="1"/>
  <c r="J8" i="1"/>
  <c r="J7" i="1"/>
  <c r="J3" i="1"/>
  <c r="J4" i="1"/>
  <c r="J5" i="1"/>
  <c r="J6" i="1"/>
</calcChain>
</file>

<file path=xl/sharedStrings.xml><?xml version="1.0" encoding="utf-8"?>
<sst xmlns="http://schemas.openxmlformats.org/spreadsheetml/2006/main" count="60" uniqueCount="42">
  <si>
    <t>as_of_date</t>
  </si>
  <si>
    <t>dimensions</t>
  </si>
  <si>
    <t>IT Stream</t>
  </si>
  <si>
    <t>Business Stream</t>
  </si>
  <si>
    <t>IT Function</t>
  </si>
  <si>
    <t>Project</t>
  </si>
  <si>
    <t>Program</t>
  </si>
  <si>
    <t>measures</t>
  </si>
  <si>
    <t>start_date</t>
  </si>
  <si>
    <t>end_date</t>
  </si>
  <si>
    <t>budget</t>
  </si>
  <si>
    <t>inventory</t>
  </si>
  <si>
    <t>burn</t>
  </si>
  <si>
    <t>carry</t>
  </si>
  <si>
    <t>inventory_current</t>
  </si>
  <si>
    <t>inventory_peak</t>
  </si>
  <si>
    <t>carry_current</t>
  </si>
  <si>
    <t>carry_peak</t>
  </si>
  <si>
    <t>burn_rate</t>
  </si>
  <si>
    <t>spend</t>
  </si>
  <si>
    <t>release</t>
  </si>
  <si>
    <t>X</t>
  </si>
  <si>
    <t>Y</t>
  </si>
  <si>
    <t>A</t>
  </si>
  <si>
    <t>B</t>
  </si>
  <si>
    <t>Z</t>
  </si>
  <si>
    <t>A1</t>
  </si>
  <si>
    <t>B1</t>
  </si>
  <si>
    <t>A2</t>
  </si>
  <si>
    <t>B2</t>
  </si>
  <si>
    <t>C</t>
  </si>
  <si>
    <t>D</t>
  </si>
  <si>
    <t>C1</t>
  </si>
  <si>
    <t>C2</t>
  </si>
  <si>
    <t>C3</t>
  </si>
  <si>
    <t>D1</t>
  </si>
  <si>
    <t>D2</t>
  </si>
  <si>
    <t>D3</t>
  </si>
  <si>
    <t>E1</t>
  </si>
  <si>
    <t>inventory_turns</t>
  </si>
  <si>
    <t>cycle_time_days</t>
  </si>
  <si>
    <t>carry_rate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</si>
</sst>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0.0"/>
    <numFmt numFmtId="166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I1" workbookViewId="0">
      <selection activeCell="X11" sqref="X11"/>
    </sheetView>
  </sheetViews>
  <sheetFormatPr baseColWidth="10" defaultRowHeight="15" x14ac:dyDescent="0"/>
  <cols>
    <col min="11" max="11" width="10.83203125" customWidth="1"/>
  </cols>
  <sheetData>
    <row r="1" spans="1:27">
      <c r="B1" t="s">
        <v>1</v>
      </c>
      <c r="G1" t="s">
        <v>7</v>
      </c>
      <c r="R1" t="s">
        <v>12</v>
      </c>
      <c r="T1" t="s">
        <v>19</v>
      </c>
      <c r="V1" t="s">
        <v>20</v>
      </c>
      <c r="X1" t="s">
        <v>11</v>
      </c>
      <c r="Z1" t="s">
        <v>13</v>
      </c>
    </row>
    <row r="2" spans="1:27">
      <c r="A2" t="s">
        <v>0</v>
      </c>
      <c r="B2" t="s">
        <v>2</v>
      </c>
      <c r="C2" t="s">
        <v>3</v>
      </c>
      <c r="D2" t="s">
        <v>4</v>
      </c>
      <c r="E2" t="s">
        <v>6</v>
      </c>
      <c r="F2" t="s">
        <v>5</v>
      </c>
      <c r="G2" t="s">
        <v>8</v>
      </c>
      <c r="H2" t="s">
        <v>9</v>
      </c>
      <c r="I2" t="s">
        <v>40</v>
      </c>
      <c r="J2" t="s">
        <v>39</v>
      </c>
      <c r="K2" t="s">
        <v>14</v>
      </c>
      <c r="L2" t="s">
        <v>15</v>
      </c>
      <c r="M2" t="s">
        <v>41</v>
      </c>
      <c r="N2" t="s">
        <v>16</v>
      </c>
      <c r="O2" t="s">
        <v>17</v>
      </c>
      <c r="P2" t="s">
        <v>10</v>
      </c>
      <c r="Q2" t="s">
        <v>18</v>
      </c>
      <c r="R2" s="3">
        <v>41090</v>
      </c>
      <c r="S2" s="3">
        <v>41121</v>
      </c>
      <c r="T2" s="4">
        <v>41090</v>
      </c>
      <c r="U2" s="4">
        <v>41121</v>
      </c>
      <c r="V2" s="4">
        <v>41090</v>
      </c>
      <c r="W2" s="4">
        <v>41121</v>
      </c>
      <c r="X2" s="4">
        <v>41090</v>
      </c>
      <c r="Y2" s="4">
        <v>41121</v>
      </c>
      <c r="Z2" s="4">
        <v>41090</v>
      </c>
      <c r="AA2" s="4">
        <v>41121</v>
      </c>
    </row>
    <row r="3" spans="1:27">
      <c r="A3" s="3">
        <v>41060</v>
      </c>
      <c r="B3" t="s">
        <v>23</v>
      </c>
      <c r="D3" t="s">
        <v>26</v>
      </c>
      <c r="E3" t="s">
        <v>30</v>
      </c>
      <c r="F3" t="s">
        <v>32</v>
      </c>
      <c r="G3" s="3">
        <v>40931</v>
      </c>
      <c r="H3" s="3">
        <v>41297</v>
      </c>
      <c r="I3" s="1">
        <f t="shared" ref="I3:I8" si="0">H3-G3</f>
        <v>366</v>
      </c>
      <c r="J3" s="1">
        <f>2*366/I3</f>
        <v>2</v>
      </c>
      <c r="K3">
        <f>P3*(A3-G3)/I3</f>
        <v>64.5</v>
      </c>
      <c r="L3" s="1">
        <f>P3</f>
        <v>183</v>
      </c>
      <c r="M3" s="1">
        <v>0.3</v>
      </c>
      <c r="P3" s="1">
        <f>Q3*I3/12</f>
        <v>183</v>
      </c>
      <c r="Q3" s="1">
        <v>6</v>
      </c>
    </row>
    <row r="4" spans="1:27">
      <c r="A4" s="3">
        <v>41060</v>
      </c>
      <c r="B4" t="s">
        <v>24</v>
      </c>
      <c r="D4" t="s">
        <v>27</v>
      </c>
      <c r="E4" t="s">
        <v>30</v>
      </c>
      <c r="F4" t="s">
        <v>33</v>
      </c>
      <c r="G4" s="3">
        <v>40972</v>
      </c>
      <c r="H4" s="3">
        <v>41246</v>
      </c>
      <c r="I4" s="1">
        <f t="shared" si="0"/>
        <v>274</v>
      </c>
      <c r="J4" s="1">
        <f t="shared" ref="J4:J8" si="1">2*366/I4</f>
        <v>2.6715328467153285</v>
      </c>
      <c r="K4">
        <f t="shared" ref="K4:K8" si="2">P4*(A4-G4)/I4</f>
        <v>124.66666666666669</v>
      </c>
      <c r="L4" s="1">
        <f t="shared" ref="L4:L8" si="3">P4</f>
        <v>388.16666666666669</v>
      </c>
      <c r="M4" s="1">
        <v>0.3</v>
      </c>
      <c r="P4" s="1">
        <f t="shared" ref="P4:P8" si="4">Q4*I4/12</f>
        <v>388.16666666666669</v>
      </c>
      <c r="Q4" s="1">
        <v>17</v>
      </c>
    </row>
    <row r="5" spans="1:27">
      <c r="A5" s="3">
        <v>41060</v>
      </c>
      <c r="B5" t="s">
        <v>23</v>
      </c>
      <c r="C5" t="s">
        <v>21</v>
      </c>
      <c r="D5" t="s">
        <v>28</v>
      </c>
      <c r="E5" t="s">
        <v>30</v>
      </c>
      <c r="F5" t="s">
        <v>34</v>
      </c>
      <c r="G5" s="3">
        <v>41071</v>
      </c>
      <c r="H5" s="3">
        <v>41149</v>
      </c>
      <c r="I5" s="1">
        <f t="shared" si="0"/>
        <v>78</v>
      </c>
      <c r="J5" s="1">
        <f t="shared" si="1"/>
        <v>9.384615384615385</v>
      </c>
      <c r="K5">
        <v>0</v>
      </c>
      <c r="L5" s="1">
        <f t="shared" si="3"/>
        <v>32.5</v>
      </c>
      <c r="M5" s="1">
        <v>0.3</v>
      </c>
      <c r="P5" s="1">
        <f t="shared" si="4"/>
        <v>32.5</v>
      </c>
      <c r="Q5" s="1">
        <v>5</v>
      </c>
    </row>
    <row r="6" spans="1:27">
      <c r="A6" s="3">
        <v>41060</v>
      </c>
      <c r="B6" t="s">
        <v>24</v>
      </c>
      <c r="C6" t="s">
        <v>21</v>
      </c>
      <c r="D6" t="s">
        <v>29</v>
      </c>
      <c r="E6" t="s">
        <v>31</v>
      </c>
      <c r="F6" t="s">
        <v>35</v>
      </c>
      <c r="G6" s="3">
        <v>40783</v>
      </c>
      <c r="H6" s="3">
        <v>41246</v>
      </c>
      <c r="I6" s="1">
        <f t="shared" si="0"/>
        <v>463</v>
      </c>
      <c r="J6" s="1">
        <f t="shared" si="1"/>
        <v>1.5809935205183585</v>
      </c>
      <c r="K6">
        <f t="shared" si="2"/>
        <v>230.83333333333331</v>
      </c>
      <c r="L6" s="1">
        <f t="shared" si="3"/>
        <v>385.83333333333331</v>
      </c>
      <c r="M6" s="1">
        <v>0.3</v>
      </c>
      <c r="P6" s="1">
        <f t="shared" si="4"/>
        <v>385.83333333333331</v>
      </c>
      <c r="Q6" s="1">
        <v>10</v>
      </c>
    </row>
    <row r="7" spans="1:27">
      <c r="A7" s="3">
        <v>41060</v>
      </c>
      <c r="B7" t="s">
        <v>23</v>
      </c>
      <c r="C7" t="s">
        <v>22</v>
      </c>
      <c r="D7" t="s">
        <v>26</v>
      </c>
      <c r="E7" t="s">
        <v>31</v>
      </c>
      <c r="F7" t="s">
        <v>36</v>
      </c>
      <c r="G7" s="3">
        <v>40931</v>
      </c>
      <c r="H7" s="3">
        <v>41149</v>
      </c>
      <c r="I7" s="1">
        <f t="shared" si="0"/>
        <v>218</v>
      </c>
      <c r="J7" s="1">
        <f t="shared" si="1"/>
        <v>3.3577981651376145</v>
      </c>
      <c r="K7">
        <f t="shared" si="2"/>
        <v>430</v>
      </c>
      <c r="L7" s="1">
        <f t="shared" si="3"/>
        <v>726.66666666666663</v>
      </c>
      <c r="M7" s="1">
        <v>0.3</v>
      </c>
      <c r="P7" s="1">
        <f t="shared" si="4"/>
        <v>726.66666666666663</v>
      </c>
      <c r="Q7" s="1">
        <v>40</v>
      </c>
    </row>
    <row r="8" spans="1:27">
      <c r="A8" s="3">
        <v>41060</v>
      </c>
      <c r="B8" t="s">
        <v>24</v>
      </c>
      <c r="C8" t="s">
        <v>22</v>
      </c>
      <c r="D8" t="s">
        <v>27</v>
      </c>
      <c r="E8" t="s">
        <v>31</v>
      </c>
      <c r="F8" t="s">
        <v>37</v>
      </c>
      <c r="G8" s="3">
        <v>40972</v>
      </c>
      <c r="H8" s="3">
        <v>41246</v>
      </c>
      <c r="I8" s="1">
        <f t="shared" si="0"/>
        <v>274</v>
      </c>
      <c r="J8" s="1">
        <f t="shared" si="1"/>
        <v>2.6715328467153285</v>
      </c>
      <c r="K8">
        <f t="shared" si="2"/>
        <v>110</v>
      </c>
      <c r="L8" s="1">
        <f t="shared" si="3"/>
        <v>342.5</v>
      </c>
      <c r="M8" s="1">
        <v>0.3</v>
      </c>
      <c r="P8" s="1">
        <f t="shared" si="4"/>
        <v>342.5</v>
      </c>
      <c r="Q8" s="1">
        <v>15</v>
      </c>
    </row>
    <row r="9" spans="1:27">
      <c r="A9" s="3">
        <v>41060</v>
      </c>
      <c r="B9" t="s">
        <v>23</v>
      </c>
      <c r="C9" t="s">
        <v>25</v>
      </c>
      <c r="D9" t="s">
        <v>28</v>
      </c>
      <c r="F9" t="s">
        <v>38</v>
      </c>
      <c r="G9" s="3"/>
      <c r="H9" s="3"/>
      <c r="I9" s="1">
        <v>14</v>
      </c>
      <c r="J9" s="1">
        <f t="shared" ref="J9:J10" si="5">2*366/I9</f>
        <v>52.285714285714285</v>
      </c>
      <c r="K9" s="2">
        <f>L9/2</f>
        <v>6.8852459016393448</v>
      </c>
      <c r="L9" s="2">
        <f>2*P9/J9</f>
        <v>13.77049180327869</v>
      </c>
      <c r="M9" s="1">
        <v>0.3</v>
      </c>
      <c r="P9" s="1">
        <f>Q9*12</f>
        <v>360</v>
      </c>
      <c r="Q9" s="1">
        <v>30</v>
      </c>
    </row>
    <row r="10" spans="1:27">
      <c r="A10" s="3">
        <v>41060</v>
      </c>
      <c r="B10" t="s">
        <v>24</v>
      </c>
      <c r="C10" t="s">
        <v>25</v>
      </c>
      <c r="D10" t="s">
        <v>29</v>
      </c>
      <c r="F10" t="s">
        <v>38</v>
      </c>
      <c r="G10" s="3"/>
      <c r="H10" s="3"/>
      <c r="I10" s="1">
        <v>21</v>
      </c>
      <c r="J10" s="1">
        <f t="shared" si="5"/>
        <v>34.857142857142854</v>
      </c>
      <c r="K10" s="2">
        <f>L10/2</f>
        <v>8.6065573770491817</v>
      </c>
      <c r="L10" s="1">
        <f>2*P10/J10</f>
        <v>17.213114754098363</v>
      </c>
      <c r="M10" s="1">
        <v>0.3</v>
      </c>
      <c r="P10" s="1">
        <f>Q10*12</f>
        <v>300</v>
      </c>
      <c r="Q10" s="1">
        <v>25</v>
      </c>
      <c r="R10">
        <v>1</v>
      </c>
      <c r="S10">
        <v>2</v>
      </c>
      <c r="V10">
        <v>5</v>
      </c>
      <c r="Y10">
        <v>8</v>
      </c>
      <c r="Z10">
        <v>9</v>
      </c>
      <c r="AA10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projects.csv</vt:lpstr>
    </vt:vector>
  </TitlesOfParts>
  <Company>David J. Anderson &amp; Associates,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Burrows</dc:creator>
  <cp:lastModifiedBy>Mike Burrows</cp:lastModifiedBy>
  <dcterms:created xsi:type="dcterms:W3CDTF">2012-06-07T17:39:26Z</dcterms:created>
  <dcterms:modified xsi:type="dcterms:W3CDTF">2012-06-08T19:48:47Z</dcterms:modified>
</cp:coreProperties>
</file>