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T51" i="3"/>
  <c r="C53" i="3"/>
  <c r="O11" i="3"/>
  <c r="W49" i="3"/>
  <c r="O12" i="3"/>
  <c r="N35" i="3"/>
  <c r="N37" i="3"/>
  <c r="W26" i="3"/>
  <c r="N36" i="3"/>
  <c r="C42" i="3"/>
  <c r="W12" i="3"/>
  <c r="L12" i="3"/>
  <c r="T12" i="3"/>
  <c r="F19" i="1"/>
  <c r="N49" i="3"/>
  <c r="L41" i="3"/>
  <c r="AQ10" i="3"/>
  <c r="M49" i="3"/>
  <c r="V26" i="3"/>
  <c r="L10" i="3"/>
  <c r="L11" i="3"/>
  <c r="X26" i="3"/>
  <c r="N34" i="3"/>
  <c r="C34" i="3"/>
  <c r="F10" i="1"/>
  <c r="F53" i="3"/>
  <c r="F42" i="3"/>
  <c r="O13" i="3"/>
  <c r="L49" i="3"/>
  <c r="F34" i="3" l="1"/>
  <c r="L39" i="3"/>
  <c r="L37" i="3"/>
  <c r="L38" i="3"/>
  <c r="T30" i="3"/>
  <c r="T29" i="3"/>
  <c r="T28" i="3"/>
  <c r="L34" i="3"/>
  <c r="L35" i="3"/>
  <c r="L36" i="3"/>
  <c r="L40" i="3"/>
  <c r="C37" i="3"/>
  <c r="L44" i="3"/>
  <c r="W16" i="3"/>
  <c r="L15" i="3"/>
  <c r="F37" i="3"/>
  <c r="T16" i="3"/>
  <c r="W50" i="3" l="1"/>
  <c r="O10" i="3"/>
  <c r="T27" i="3"/>
  <c r="T50" i="3"/>
  <c r="C6" i="1"/>
  <c r="C15" i="1"/>
  <c r="O16" i="3"/>
  <c r="B9" i="1"/>
  <c r="C16" i="1"/>
  <c r="T33" i="3"/>
  <c r="W48" i="3" l="1"/>
  <c r="W47" i="3"/>
  <c r="T48" i="3"/>
  <c r="T47" i="3"/>
  <c r="L21" i="3"/>
  <c r="E25" i="1"/>
  <c r="W53" i="3"/>
  <c r="L24" i="3"/>
  <c r="N38" i="3" l="1"/>
  <c r="F59" i="3"/>
  <c r="C56" i="3"/>
  <c r="N41" i="3"/>
  <c r="T49" i="3" l="1"/>
  <c r="G59" i="3"/>
  <c r="C59" i="3"/>
  <c r="D59" i="3"/>
  <c r="T54" i="3"/>
  <c r="AT99" i="3"/>
  <c r="AT72" i="3"/>
  <c r="AU72" i="3" s="1"/>
  <c r="AT87" i="3"/>
  <c r="AU87" i="3" s="1"/>
  <c r="AQ35" i="3"/>
  <c r="AQ109" i="3"/>
  <c r="AR109" i="3" s="1"/>
  <c r="AQ33" i="3"/>
  <c r="AR33" i="3" s="1"/>
  <c r="AT66" i="3"/>
  <c r="AT95" i="3"/>
  <c r="AQ80" i="3"/>
  <c r="AQ17" i="3"/>
  <c r="AQ25" i="3"/>
  <c r="AT83" i="3"/>
  <c r="AQ83" i="3"/>
  <c r="AT88" i="3"/>
  <c r="AT94" i="3"/>
  <c r="AQ91" i="3"/>
  <c r="AT56" i="3"/>
  <c r="AT106" i="3"/>
  <c r="AT51" i="3"/>
  <c r="AQ95" i="3"/>
  <c r="AT81" i="3"/>
  <c r="AQ103" i="3"/>
  <c r="AT31" i="3"/>
  <c r="AT82" i="3"/>
  <c r="AT100" i="3"/>
  <c r="AT71" i="3"/>
  <c r="AT38" i="3"/>
  <c r="AT46" i="3"/>
  <c r="AQ110" i="3"/>
  <c r="AT47" i="3"/>
  <c r="AT21" i="3"/>
  <c r="AT18" i="3"/>
  <c r="AQ106" i="3"/>
  <c r="AQ71" i="3"/>
  <c r="AR71" i="3" s="1"/>
  <c r="AQ53" i="3"/>
  <c r="AQ20" i="3"/>
  <c r="AT109" i="3"/>
  <c r="AU109" i="3" s="1"/>
  <c r="AT40" i="3"/>
  <c r="AU40" i="3"/>
  <c r="AT77" i="3"/>
  <c r="AT73" i="3"/>
  <c r="AQ88" i="3"/>
  <c r="AQ69" i="3"/>
  <c r="AQ63" i="3"/>
  <c r="AQ54" i="3"/>
  <c r="AT86" i="3"/>
  <c r="AQ50" i="3"/>
  <c r="AT75" i="3"/>
  <c r="AT54" i="3"/>
  <c r="AT112" i="3"/>
  <c r="AT32" i="3"/>
  <c r="AT105" i="3"/>
  <c r="AT96" i="3"/>
  <c r="AQ65" i="3"/>
  <c r="AT101" i="3"/>
  <c r="AT65" i="3"/>
  <c r="AQ45" i="3"/>
  <c r="AQ24" i="3"/>
  <c r="AQ31" i="3"/>
  <c r="AT45" i="3"/>
  <c r="AT114" i="3"/>
  <c r="AT85" i="3"/>
  <c r="AQ73" i="3"/>
  <c r="AT80" i="3"/>
  <c r="AQ62" i="3"/>
  <c r="AQ107" i="3"/>
  <c r="AQ58" i="3"/>
  <c r="AQ43" i="3"/>
  <c r="AT84" i="3"/>
  <c r="AU84" i="3" s="1"/>
  <c r="AR53" i="3"/>
  <c r="AQ113" i="3"/>
  <c r="AQ44" i="3"/>
  <c r="AQ101" i="3"/>
  <c r="AQ67" i="3"/>
  <c r="AQ34" i="3"/>
  <c r="AQ97" i="3"/>
  <c r="AT74" i="3"/>
  <c r="AQ86" i="3"/>
  <c r="AT27" i="3"/>
  <c r="AQ81" i="3"/>
  <c r="AQ55" i="3"/>
  <c r="AT63" i="3"/>
  <c r="AT17" i="3"/>
  <c r="AQ30" i="3"/>
  <c r="AQ74" i="3"/>
  <c r="AQ61" i="3"/>
  <c r="AT29" i="3"/>
  <c r="AT98" i="3"/>
  <c r="AQ105" i="3"/>
  <c r="AQ104" i="3"/>
  <c r="AT70" i="3"/>
  <c r="AQ111" i="3"/>
  <c r="AT23" i="3"/>
  <c r="AQ68" i="3"/>
  <c r="AT57" i="3"/>
  <c r="F48" i="3"/>
  <c r="AT25" i="3"/>
  <c r="AT26" i="3"/>
  <c r="AQ64" i="3"/>
  <c r="AQ76" i="3"/>
  <c r="AQ96" i="3"/>
  <c r="AT79" i="3"/>
  <c r="AQ46" i="3"/>
  <c r="AR46" i="3" s="1"/>
  <c r="AT39" i="3"/>
  <c r="AQ98" i="3"/>
  <c r="AQ78" i="3"/>
  <c r="AR78" i="3" s="1"/>
  <c r="AQ32" i="3"/>
  <c r="AT34" i="3"/>
  <c r="AT64" i="3"/>
  <c r="AQ85" i="3"/>
  <c r="AT24" i="3"/>
  <c r="AQ108" i="3"/>
  <c r="AT107" i="3"/>
  <c r="AT97" i="3"/>
  <c r="AT58" i="3"/>
  <c r="AQ28" i="3"/>
  <c r="AQ52" i="3"/>
  <c r="AQ21" i="3"/>
  <c r="AT61" i="3"/>
  <c r="AQ18" i="3"/>
  <c r="AQ94" i="3"/>
  <c r="AT42" i="3"/>
  <c r="AT50" i="3"/>
  <c r="AT59" i="3"/>
  <c r="AT41" i="3"/>
  <c r="AT20" i="3"/>
  <c r="AT115" i="3"/>
  <c r="AQ23" i="3"/>
  <c r="AQ16" i="3"/>
  <c r="AQ100" i="3"/>
  <c r="AQ112" i="3"/>
  <c r="AT111" i="3"/>
  <c r="AT103" i="3"/>
  <c r="AQ102" i="3"/>
  <c r="AQ115" i="3"/>
  <c r="AH10" i="3"/>
  <c r="AT60" i="3"/>
  <c r="AQ87" i="3"/>
  <c r="AT93" i="3"/>
  <c r="AT55" i="3"/>
  <c r="AQ26" i="3"/>
  <c r="AT62" i="3"/>
  <c r="AT19" i="3"/>
  <c r="AQ92" i="3"/>
  <c r="AQ59" i="3"/>
  <c r="AT92" i="3"/>
  <c r="AQ114" i="3"/>
  <c r="AT15" i="3"/>
  <c r="AE10" i="3"/>
  <c r="C45" i="3"/>
  <c r="C48" i="3" s="1"/>
  <c r="D48" i="3" s="1"/>
  <c r="AQ47" i="3"/>
  <c r="AQ79" i="3"/>
  <c r="AQ41" i="3"/>
  <c r="AT48" i="3"/>
  <c r="AT36" i="3"/>
  <c r="AQ39" i="3"/>
  <c r="AQ22" i="3"/>
  <c r="AT22" i="3"/>
  <c r="AQ36" i="3"/>
  <c r="AQ70" i="3"/>
  <c r="AT69" i="3"/>
  <c r="AQ51" i="3"/>
  <c r="AQ37" i="3"/>
  <c r="AQ77" i="3"/>
  <c r="AT76" i="3"/>
  <c r="AQ84" i="3"/>
  <c r="AQ48" i="3"/>
  <c r="AR48" i="3" s="1"/>
  <c r="AQ89" i="3"/>
  <c r="AR89" i="3" s="1"/>
  <c r="AT49" i="3"/>
  <c r="AT108" i="3"/>
  <c r="AT102" i="3"/>
  <c r="AT113" i="3"/>
  <c r="AT52" i="3"/>
  <c r="AU52" i="3" s="1"/>
  <c r="AT44" i="3"/>
  <c r="AQ15" i="3"/>
  <c r="AT37" i="3"/>
  <c r="AT33" i="3"/>
  <c r="AT104" i="3"/>
  <c r="AT91" i="3"/>
  <c r="AT28" i="3"/>
  <c r="AQ99" i="3"/>
  <c r="AQ19" i="3"/>
  <c r="AT16" i="3"/>
  <c r="AT68" i="3"/>
  <c r="AT35" i="3"/>
  <c r="AQ42" i="3"/>
  <c r="AQ56" i="3"/>
  <c r="AQ72" i="3"/>
  <c r="AQ75" i="3"/>
  <c r="AQ82" i="3"/>
  <c r="AQ93" i="3"/>
  <c r="AQ38" i="3"/>
  <c r="AT43" i="3"/>
  <c r="AT30" i="3"/>
  <c r="AT89" i="3"/>
  <c r="AT67" i="3"/>
  <c r="AQ90" i="3"/>
  <c r="AT110" i="3"/>
  <c r="AT90" i="3"/>
  <c r="AT78" i="3"/>
  <c r="AQ49" i="3"/>
  <c r="AR49" i="3" s="1"/>
  <c r="AQ27" i="3"/>
  <c r="AQ40" i="3"/>
  <c r="AQ29" i="3"/>
  <c r="AR29" i="3" s="1"/>
  <c r="AQ57" i="3"/>
  <c r="AQ66" i="3"/>
  <c r="AQ60" i="3"/>
  <c r="AT53" i="3"/>
  <c r="AU53" i="3" s="1"/>
  <c r="AH101" i="3"/>
  <c r="AN111" i="3"/>
  <c r="AN94" i="3"/>
  <c r="AH83" i="3"/>
  <c r="AH47" i="3"/>
  <c r="AH67" i="3"/>
  <c r="AH34" i="3"/>
  <c r="AH27" i="3"/>
  <c r="AN30" i="3"/>
  <c r="AN45" i="3"/>
  <c r="AN67" i="3"/>
  <c r="AH108" i="3"/>
  <c r="AH107" i="3"/>
  <c r="AH97" i="3"/>
  <c r="AN34" i="3"/>
  <c r="AN80" i="3"/>
  <c r="AH30" i="3"/>
  <c r="AN48" i="3"/>
  <c r="AH84" i="3"/>
  <c r="AH106" i="3"/>
  <c r="AN88" i="3"/>
  <c r="AN28" i="3"/>
  <c r="AH24" i="3"/>
  <c r="AH113" i="3"/>
  <c r="AN73" i="3"/>
  <c r="AN61" i="3"/>
  <c r="AN19" i="3"/>
  <c r="AN85" i="3"/>
  <c r="AN114" i="3"/>
  <c r="AH98" i="3"/>
  <c r="AN97" i="3"/>
  <c r="AN31" i="3"/>
  <c r="AN41" i="3"/>
  <c r="AN101" i="3"/>
  <c r="AO101" i="3" s="1"/>
  <c r="AH105" i="3"/>
  <c r="AN98" i="3"/>
  <c r="AN55" i="3"/>
  <c r="AH61" i="3"/>
  <c r="AH44" i="3"/>
  <c r="AN112" i="3"/>
  <c r="C66" i="3"/>
  <c r="C69" i="3" s="1"/>
  <c r="D69" i="3" s="1"/>
  <c r="AH57" i="3"/>
  <c r="AN96" i="3"/>
  <c r="AN110" i="3"/>
  <c r="AH50" i="3"/>
  <c r="AH20" i="3"/>
  <c r="AN74" i="3"/>
  <c r="AN87" i="3"/>
  <c r="AN68" i="3"/>
  <c r="AH32" i="3"/>
  <c r="AN16" i="3"/>
  <c r="AN43" i="3"/>
  <c r="AN38" i="3"/>
  <c r="AH66" i="3"/>
  <c r="AH87" i="3"/>
  <c r="AN84" i="3"/>
  <c r="AH111" i="3"/>
  <c r="AH35" i="3"/>
  <c r="AH99" i="3"/>
  <c r="AN83" i="3"/>
  <c r="AN35" i="3"/>
  <c r="AN62" i="3"/>
  <c r="AN113" i="3"/>
  <c r="AO113" i="3" s="1"/>
  <c r="AN32" i="3"/>
  <c r="AN22" i="3"/>
  <c r="AH26" i="3"/>
  <c r="AN50" i="3"/>
  <c r="AK10" i="3"/>
  <c r="AH49" i="3"/>
  <c r="AN33" i="3"/>
  <c r="AH100" i="3"/>
  <c r="AH65" i="3"/>
  <c r="AN104" i="3"/>
  <c r="AN82" i="3"/>
  <c r="AN26" i="3"/>
  <c r="AH53" i="3"/>
  <c r="AN21" i="3"/>
  <c r="AH89" i="3"/>
  <c r="AN70" i="3"/>
  <c r="AH93" i="3"/>
  <c r="AN99" i="3"/>
  <c r="AN91" i="3"/>
  <c r="AN71" i="3"/>
  <c r="AH115" i="3"/>
  <c r="AN23" i="3"/>
  <c r="AN42" i="3"/>
  <c r="AN89" i="3"/>
  <c r="AN81" i="3"/>
  <c r="AH40" i="3"/>
  <c r="AH51" i="3"/>
  <c r="AN109" i="3"/>
  <c r="AN115" i="3"/>
  <c r="AH63" i="3"/>
  <c r="AN25" i="3"/>
  <c r="AN36" i="3"/>
  <c r="AN92" i="3"/>
  <c r="AH86" i="3"/>
  <c r="AN46" i="3"/>
  <c r="AN102" i="3"/>
  <c r="AO102" i="3" s="1"/>
  <c r="AH94" i="3"/>
  <c r="AN103" i="3"/>
  <c r="AH28" i="3"/>
  <c r="AN39" i="3"/>
  <c r="AH45" i="3"/>
  <c r="AH21" i="3"/>
  <c r="AN66" i="3"/>
  <c r="AN59" i="3"/>
  <c r="AH37" i="3"/>
  <c r="AH92" i="3"/>
  <c r="AH88" i="3"/>
  <c r="AN54" i="3"/>
  <c r="AH25" i="3"/>
  <c r="AH102" i="3"/>
  <c r="AN24" i="3"/>
  <c r="AH75" i="3"/>
  <c r="AH72" i="3"/>
  <c r="AH36" i="3"/>
  <c r="AH29" i="3"/>
  <c r="AH114" i="3"/>
  <c r="AN60" i="3"/>
  <c r="AN90" i="3"/>
  <c r="AN107" i="3"/>
  <c r="AN49" i="3"/>
  <c r="AN95" i="3"/>
  <c r="AH54" i="3"/>
  <c r="AN27" i="3"/>
  <c r="AH96" i="3"/>
  <c r="AH79" i="3"/>
  <c r="AH16" i="3"/>
  <c r="AH110" i="3"/>
  <c r="AH64" i="3"/>
  <c r="AH22" i="3"/>
  <c r="AH78" i="3"/>
  <c r="AH95" i="3"/>
  <c r="AN78" i="3"/>
  <c r="AN105" i="3"/>
  <c r="AH60" i="3"/>
  <c r="AH43" i="3"/>
  <c r="AN53" i="3"/>
  <c r="AH76" i="3"/>
  <c r="AN17" i="3"/>
  <c r="AN72" i="3"/>
  <c r="AN69" i="3"/>
  <c r="AN64" i="3"/>
  <c r="AH80" i="3"/>
  <c r="AN108" i="3"/>
  <c r="AH62" i="3"/>
  <c r="AH58" i="3"/>
  <c r="AN58" i="3"/>
  <c r="AN18" i="3"/>
  <c r="AH18" i="3"/>
  <c r="AN76" i="3"/>
  <c r="AH82" i="3"/>
  <c r="AH33" i="3"/>
  <c r="AH104" i="3"/>
  <c r="AH68" i="3"/>
  <c r="AH70" i="3"/>
  <c r="AH31" i="3"/>
  <c r="AN10" i="3"/>
  <c r="AH71" i="3"/>
  <c r="AN15" i="3"/>
  <c r="AH112" i="3"/>
  <c r="AH38" i="3"/>
  <c r="AH15" i="3"/>
  <c r="AN77" i="3"/>
  <c r="AO77" i="3" s="1"/>
  <c r="AN100" i="3"/>
  <c r="AN51" i="3"/>
  <c r="AH23" i="3"/>
  <c r="AH74" i="3"/>
  <c r="AH91" i="3"/>
  <c r="AH52" i="3"/>
  <c r="AN20" i="3"/>
  <c r="AH17" i="3"/>
  <c r="AH56" i="3"/>
  <c r="AN56" i="3"/>
  <c r="AN79" i="3"/>
  <c r="AN52" i="3"/>
  <c r="AH59" i="3"/>
  <c r="AH55" i="3"/>
  <c r="AH81" i="3"/>
  <c r="AH46" i="3"/>
  <c r="AH73" i="3"/>
  <c r="AN106" i="3"/>
  <c r="AN93" i="3"/>
  <c r="AH48" i="3"/>
  <c r="AN75" i="3"/>
  <c r="AH19" i="3"/>
  <c r="AN29" i="3"/>
  <c r="AN65" i="3"/>
  <c r="AN37" i="3"/>
  <c r="AN44" i="3"/>
  <c r="AN40" i="3"/>
  <c r="AN47" i="3"/>
  <c r="AH90" i="3"/>
  <c r="AH85" i="3"/>
  <c r="AN63" i="3"/>
  <c r="AH69" i="3"/>
  <c r="AH103" i="3"/>
  <c r="AH39" i="3"/>
  <c r="AH41" i="3"/>
  <c r="AH109" i="3"/>
  <c r="AH42" i="3"/>
  <c r="AH77" i="3"/>
  <c r="AN86" i="3"/>
  <c r="AN57" i="3"/>
  <c r="AF18" i="3"/>
  <c r="AF33" i="3"/>
  <c r="AF100" i="3"/>
  <c r="AF56" i="3"/>
  <c r="AF47" i="3"/>
  <c r="AF43" i="3"/>
  <c r="AF71" i="3"/>
  <c r="AF52" i="3"/>
  <c r="AF25" i="3"/>
  <c r="AF68" i="3"/>
  <c r="AF93" i="3"/>
  <c r="AF110" i="3"/>
  <c r="AF54" i="3"/>
  <c r="AF70" i="3"/>
  <c r="AF104" i="3"/>
  <c r="AF34" i="3"/>
  <c r="AF89" i="3"/>
  <c r="AF101" i="3"/>
  <c r="AF90" i="3"/>
  <c r="AF59" i="3"/>
  <c r="AF36" i="3"/>
  <c r="AF42" i="3"/>
  <c r="AF26" i="3"/>
  <c r="AF48" i="3"/>
  <c r="AF41" i="3"/>
  <c r="AF19" i="3"/>
  <c r="AF87" i="3"/>
  <c r="AF83" i="3"/>
  <c r="AF29" i="3"/>
  <c r="AF77" i="3"/>
  <c r="AF105" i="3"/>
  <c r="AF66" i="3"/>
  <c r="AF111" i="3"/>
  <c r="AF98" i="3"/>
  <c r="AF35" i="3"/>
  <c r="AF27" i="3"/>
  <c r="AF78" i="3"/>
  <c r="AF49" i="3"/>
  <c r="AF84" i="3"/>
  <c r="AF51" i="3"/>
  <c r="AF109" i="3"/>
  <c r="AF40" i="3"/>
  <c r="AF96" i="3"/>
  <c r="AF50" i="3"/>
  <c r="AF91" i="3"/>
  <c r="AF37" i="3"/>
  <c r="AF99" i="3"/>
  <c r="AF80" i="3"/>
  <c r="AF106" i="3"/>
  <c r="AF94" i="3"/>
  <c r="AF53" i="3"/>
  <c r="AF114" i="3"/>
  <c r="AF64" i="3"/>
  <c r="AF57" i="3"/>
  <c r="AF76" i="3"/>
  <c r="AF82" i="3"/>
  <c r="AF88" i="3"/>
  <c r="AF28" i="3"/>
  <c r="AF102" i="3"/>
  <c r="AF97" i="3"/>
  <c r="AF44" i="3"/>
  <c r="AF115" i="3"/>
  <c r="AF73" i="3"/>
  <c r="AK73" i="3" s="1"/>
  <c r="AF108" i="3"/>
  <c r="AK108" i="3" s="1"/>
  <c r="AF113" i="3"/>
  <c r="AK113" i="3" s="1"/>
  <c r="AF38" i="3"/>
  <c r="AK38" i="3" s="1"/>
  <c r="AF16" i="3"/>
  <c r="AK16" i="3" s="1"/>
  <c r="AF69" i="3"/>
  <c r="AK69" i="3" s="1"/>
  <c r="AF32" i="3"/>
  <c r="AK32" i="3" s="1"/>
  <c r="AF95" i="3"/>
  <c r="AK95" i="3" s="1"/>
  <c r="AF39" i="3"/>
  <c r="AK39" i="3" s="1"/>
  <c r="AF67" i="3"/>
  <c r="AK67" i="3" s="1"/>
  <c r="AF60" i="3"/>
  <c r="AK60" i="3" s="1"/>
  <c r="AF20" i="3"/>
  <c r="AK20" i="3" s="1"/>
  <c r="AF72" i="3"/>
  <c r="AK72" i="3" s="1"/>
  <c r="AF65" i="3"/>
  <c r="AK65" i="3" s="1"/>
  <c r="AF24" i="3"/>
  <c r="AK24" i="3" s="1"/>
  <c r="AF17" i="3"/>
  <c r="AK17" i="3" s="1"/>
  <c r="AF62" i="3"/>
  <c r="AK62" i="3" s="1"/>
  <c r="AF30" i="3"/>
  <c r="AK30" i="3" s="1"/>
  <c r="AF31" i="3"/>
  <c r="AK31" i="3" s="1"/>
  <c r="AF81" i="3"/>
  <c r="AK81" i="3" s="1"/>
  <c r="AF79" i="3"/>
  <c r="AK79" i="3" s="1"/>
  <c r="AF55" i="3"/>
  <c r="AK55" i="3" s="1"/>
  <c r="AF75" i="3"/>
  <c r="AK75" i="3" s="1"/>
  <c r="AF92" i="3"/>
  <c r="AK92" i="3" s="1"/>
  <c r="AF22" i="3"/>
  <c r="AK22" i="3" s="1"/>
  <c r="AF46" i="3"/>
  <c r="AK46" i="3" s="1"/>
  <c r="AF15" i="3"/>
  <c r="AK15" i="3" s="1"/>
  <c r="AF107" i="3"/>
  <c r="AK107" i="3" s="1"/>
  <c r="AF58" i="3"/>
  <c r="AK58" i="3" s="1"/>
  <c r="AF45" i="3"/>
  <c r="AK45" i="3" s="1"/>
  <c r="AF85" i="3"/>
  <c r="AK85" i="3" s="1"/>
  <c r="AF23" i="3"/>
  <c r="AK23" i="3" s="1"/>
  <c r="AF63" i="3"/>
  <c r="AK63" i="3" s="1"/>
  <c r="AF61" i="3"/>
  <c r="AK61" i="3" s="1"/>
  <c r="AF21" i="3"/>
  <c r="AK21" i="3" s="1"/>
  <c r="AF86" i="3"/>
  <c r="AK86" i="3" s="1"/>
  <c r="AF112" i="3"/>
  <c r="AK112" i="3" s="1"/>
  <c r="AF74" i="3"/>
  <c r="AK74" i="3" s="1"/>
  <c r="AF103" i="3"/>
  <c r="AK103" i="3" s="1"/>
  <c r="AK44" i="3"/>
  <c r="AK97" i="3"/>
  <c r="AK102" i="3"/>
  <c r="AK28" i="3"/>
  <c r="AK88" i="3"/>
  <c r="AK82" i="3"/>
  <c r="AK76" i="3"/>
  <c r="AK57" i="3"/>
  <c r="AK64" i="3"/>
  <c r="AK114" i="3"/>
  <c r="AK53" i="3"/>
  <c r="AK94" i="3"/>
  <c r="AK106" i="3"/>
  <c r="AK80" i="3"/>
  <c r="AK99" i="3"/>
  <c r="AK37" i="3"/>
  <c r="AK91" i="3"/>
  <c r="AK50" i="3"/>
  <c r="AK40" i="3"/>
  <c r="AK109" i="3"/>
  <c r="AK51" i="3"/>
  <c r="AK84" i="3"/>
  <c r="AK49" i="3"/>
  <c r="AK78" i="3"/>
  <c r="AK27" i="3"/>
  <c r="AK35" i="3"/>
  <c r="AK98" i="3"/>
  <c r="AK111" i="3"/>
  <c r="AK66" i="3"/>
  <c r="AK105" i="3"/>
  <c r="AK29" i="3"/>
  <c r="AK83" i="3"/>
  <c r="AK87" i="3"/>
  <c r="AK19" i="3"/>
  <c r="AK41" i="3"/>
  <c r="AK48" i="3"/>
  <c r="AK26" i="3"/>
  <c r="AK42" i="3"/>
  <c r="AK36" i="3"/>
  <c r="AK59" i="3"/>
  <c r="AK90" i="3"/>
  <c r="AK101" i="3"/>
  <c r="AK89" i="3"/>
  <c r="AK34" i="3"/>
  <c r="AK104" i="3"/>
  <c r="AK70" i="3"/>
  <c r="AK54" i="3"/>
  <c r="AK110" i="3"/>
  <c r="AK93" i="3"/>
  <c r="AK68" i="3"/>
  <c r="AK25" i="3"/>
  <c r="AK52" i="3"/>
  <c r="AK71" i="3"/>
  <c r="AK43" i="3"/>
  <c r="AK47" i="3"/>
  <c r="AK56" i="3"/>
  <c r="AK100" i="3"/>
  <c r="AK33" i="3"/>
  <c r="AK18" i="3"/>
  <c r="AL18" i="3"/>
  <c r="AL25" i="3"/>
  <c r="AL89" i="3"/>
  <c r="AL41" i="3"/>
  <c r="AL98" i="3"/>
  <c r="AL40" i="3"/>
  <c r="AL53" i="3"/>
  <c r="AL102" i="3"/>
  <c r="AL61" i="3"/>
  <c r="AL46" i="3"/>
  <c r="AL30" i="3"/>
  <c r="AL67" i="3"/>
  <c r="AL108" i="3"/>
  <c r="AI42" i="3"/>
  <c r="AI90" i="3"/>
  <c r="AO75" i="3"/>
  <c r="AI59" i="3"/>
  <c r="AI91" i="3"/>
  <c r="AO15" i="3"/>
  <c r="AO76" i="3"/>
  <c r="AO64" i="3"/>
  <c r="AO105" i="3"/>
  <c r="AI79" i="3"/>
  <c r="AO60" i="3"/>
  <c r="AI25" i="3"/>
  <c r="AI45" i="3"/>
  <c r="AO36" i="3"/>
  <c r="AO89" i="3"/>
  <c r="AO70" i="3"/>
  <c r="AI100" i="3"/>
  <c r="AO35" i="3"/>
  <c r="AO38" i="3"/>
  <c r="AI50" i="3"/>
  <c r="AO98" i="3"/>
  <c r="AO19" i="3"/>
  <c r="AI84" i="3"/>
  <c r="AO67" i="3"/>
  <c r="AO94" i="3"/>
  <c r="AU78" i="3"/>
  <c r="AR38" i="3"/>
  <c r="AU68" i="3"/>
  <c r="AU37" i="3"/>
  <c r="AU76" i="3"/>
  <c r="AR22" i="3"/>
  <c r="AR114" i="3"/>
  <c r="AU93" i="3"/>
  <c r="AR100" i="3"/>
  <c r="AU42" i="3"/>
  <c r="AU97" i="3"/>
  <c r="AR98" i="3"/>
  <c r="G48" i="3"/>
  <c r="AU98" i="3"/>
  <c r="AR81" i="3"/>
  <c r="AR44" i="3"/>
  <c r="AU85" i="3"/>
  <c r="AR65" i="3"/>
  <c r="AU86" i="3"/>
  <c r="AR106" i="3"/>
  <c r="AU100" i="3"/>
  <c r="AU56" i="3"/>
  <c r="AO110" i="3"/>
  <c r="AO61" i="3"/>
  <c r="AO45" i="3"/>
  <c r="AU90" i="3"/>
  <c r="AR93" i="3"/>
  <c r="AR15" i="3"/>
  <c r="AR39" i="3"/>
  <c r="AR87" i="3"/>
  <c r="AR94" i="3"/>
  <c r="AU39" i="3"/>
  <c r="AU29" i="3"/>
  <c r="AR113" i="3"/>
  <c r="AU96" i="3"/>
  <c r="AU18" i="3"/>
  <c r="AU80" i="3"/>
  <c r="AU51" i="3"/>
  <c r="AL33" i="3"/>
  <c r="AL68" i="3"/>
  <c r="AL101" i="3"/>
  <c r="AL19" i="3"/>
  <c r="AL35" i="3"/>
  <c r="AL50" i="3"/>
  <c r="AL114" i="3"/>
  <c r="AL97" i="3"/>
  <c r="AL63" i="3"/>
  <c r="AL22" i="3"/>
  <c r="AL62" i="3"/>
  <c r="AL39" i="3"/>
  <c r="AL73" i="3"/>
  <c r="AI109" i="3"/>
  <c r="AO47" i="3"/>
  <c r="AI48" i="3"/>
  <c r="AO52" i="3"/>
  <c r="AI74" i="3"/>
  <c r="AI71" i="3"/>
  <c r="AI18" i="3"/>
  <c r="AO69" i="3"/>
  <c r="AO78" i="3"/>
  <c r="AI96" i="3"/>
  <c r="AI114" i="3"/>
  <c r="AO54" i="3"/>
  <c r="AO39" i="3"/>
  <c r="AO25" i="3"/>
  <c r="AO42" i="3"/>
  <c r="AI89" i="3"/>
  <c r="AO33" i="3"/>
  <c r="AO83" i="3"/>
  <c r="AL100" i="3"/>
  <c r="AL93" i="3"/>
  <c r="AL90" i="3"/>
  <c r="AL87" i="3"/>
  <c r="AL27" i="3"/>
  <c r="AL91" i="3"/>
  <c r="AL64" i="3"/>
  <c r="AL44" i="3"/>
  <c r="AL23" i="3"/>
  <c r="AL92" i="3"/>
  <c r="AL17" i="3"/>
  <c r="AL95" i="3"/>
  <c r="AK115" i="3"/>
  <c r="AI41" i="3"/>
  <c r="AO40" i="3"/>
  <c r="AO93" i="3"/>
  <c r="AO79" i="3"/>
  <c r="AI23" i="3"/>
  <c r="AI31" i="3"/>
  <c r="AO18" i="3"/>
  <c r="AO72" i="3"/>
  <c r="AI95" i="3"/>
  <c r="AO27" i="3"/>
  <c r="AI29" i="3"/>
  <c r="AI88" i="3"/>
  <c r="AI28" i="3"/>
  <c r="AI63" i="3"/>
  <c r="AO23" i="3"/>
  <c r="AO21" i="3"/>
  <c r="AI49" i="3"/>
  <c r="AI99" i="3"/>
  <c r="AO16" i="3"/>
  <c r="AO96" i="3"/>
  <c r="AO41" i="3"/>
  <c r="AO73" i="3"/>
  <c r="AI30" i="3"/>
  <c r="AO30" i="3"/>
  <c r="AI101" i="3"/>
  <c r="AU110" i="3"/>
  <c r="AR82" i="3"/>
  <c r="AR19" i="3"/>
  <c r="AU44" i="3"/>
  <c r="AR37" i="3"/>
  <c r="AU36" i="3"/>
  <c r="AR59" i="3"/>
  <c r="AU60" i="3"/>
  <c r="AR23" i="3"/>
  <c r="AR18" i="3"/>
  <c r="AR108" i="3"/>
  <c r="AU79" i="3"/>
  <c r="AR68" i="3"/>
  <c r="AR61" i="3"/>
  <c r="AR86" i="3"/>
  <c r="AR43" i="3"/>
  <c r="AU45" i="3"/>
  <c r="AU105" i="3"/>
  <c r="AR63" i="3"/>
  <c r="AU21" i="3"/>
  <c r="AU31" i="3"/>
  <c r="AU94" i="3"/>
  <c r="AU66" i="3"/>
  <c r="AR41" i="3"/>
  <c r="AR85" i="3"/>
  <c r="AR111" i="3"/>
  <c r="AR107" i="3"/>
  <c r="AU112" i="3"/>
  <c r="AU81" i="3"/>
  <c r="AO20" i="3"/>
  <c r="AI86" i="3"/>
  <c r="AO74" i="3"/>
  <c r="AI107" i="3"/>
  <c r="AR42" i="3"/>
  <c r="AR47" i="3"/>
  <c r="AU34" i="3"/>
  <c r="AU75" i="3"/>
  <c r="AL56" i="3"/>
  <c r="AL110" i="3"/>
  <c r="AL59" i="3"/>
  <c r="AL83" i="3"/>
  <c r="AL78" i="3"/>
  <c r="AL37" i="3"/>
  <c r="AL57" i="3"/>
  <c r="AL103" i="3"/>
  <c r="AL85" i="3"/>
  <c r="AL75" i="3"/>
  <c r="AL24" i="3"/>
  <c r="AL32" i="3"/>
  <c r="AK96" i="3"/>
  <c r="AI39" i="3"/>
  <c r="AO44" i="3"/>
  <c r="AO106" i="3"/>
  <c r="AO56" i="3"/>
  <c r="AO51" i="3"/>
  <c r="AI70" i="3"/>
  <c r="AO58" i="3"/>
  <c r="AO17" i="3"/>
  <c r="AI78" i="3"/>
  <c r="AI54" i="3"/>
  <c r="AI36" i="3"/>
  <c r="AI92" i="3"/>
  <c r="AO103" i="3"/>
  <c r="AO115" i="3"/>
  <c r="AI115" i="3"/>
  <c r="AI53" i="3"/>
  <c r="AO50" i="3"/>
  <c r="AI35" i="3"/>
  <c r="AI32" i="3"/>
  <c r="AI57" i="3"/>
  <c r="AO31" i="3"/>
  <c r="AI113" i="3"/>
  <c r="AO80" i="3"/>
  <c r="AI27" i="3"/>
  <c r="AR60" i="3"/>
  <c r="AR90" i="3"/>
  <c r="AR75" i="3"/>
  <c r="AR99" i="3"/>
  <c r="AU113" i="3"/>
  <c r="AR51" i="3"/>
  <c r="AU48" i="3"/>
  <c r="AR92" i="3"/>
  <c r="AR115" i="3"/>
  <c r="AU115" i="3"/>
  <c r="AU61" i="3"/>
  <c r="AU24" i="3"/>
  <c r="AR96" i="3"/>
  <c r="AU23" i="3"/>
  <c r="AR74" i="3"/>
  <c r="AU74" i="3"/>
  <c r="AR58" i="3"/>
  <c r="AR31" i="3"/>
  <c r="AU32" i="3"/>
  <c r="AR69" i="3"/>
  <c r="AU47" i="3"/>
  <c r="AR103" i="3"/>
  <c r="AU88" i="3"/>
  <c r="AR35" i="3"/>
  <c r="AU69" i="3"/>
  <c r="AR21" i="3"/>
  <c r="AR30" i="3"/>
  <c r="AR24" i="3"/>
  <c r="AR110" i="3"/>
  <c r="AU99" i="3"/>
  <c r="AI33" i="3"/>
  <c r="AO99" i="3"/>
  <c r="AI61" i="3"/>
  <c r="AU30" i="3"/>
  <c r="AR36" i="3"/>
  <c r="AR28" i="3"/>
  <c r="AR67" i="3"/>
  <c r="AR25" i="3"/>
  <c r="AL47" i="3"/>
  <c r="AL54" i="3"/>
  <c r="AL36" i="3"/>
  <c r="AL29" i="3"/>
  <c r="AL49" i="3"/>
  <c r="AL99" i="3"/>
  <c r="AL76" i="3"/>
  <c r="AL74" i="3"/>
  <c r="AL45" i="3"/>
  <c r="AL55" i="3"/>
  <c r="AL65" i="3"/>
  <c r="AL69" i="3"/>
  <c r="AK77" i="3"/>
  <c r="AI103" i="3"/>
  <c r="AO37" i="3"/>
  <c r="AI73" i="3"/>
  <c r="AI56" i="3"/>
  <c r="AO100" i="3"/>
  <c r="AI68" i="3"/>
  <c r="AI58" i="3"/>
  <c r="AI76" i="3"/>
  <c r="AI22" i="3"/>
  <c r="AO95" i="3"/>
  <c r="AI72" i="3"/>
  <c r="AI37" i="3"/>
  <c r="AI94" i="3"/>
  <c r="AO109" i="3"/>
  <c r="AO71" i="3"/>
  <c r="AO26" i="3"/>
  <c r="AI26" i="3"/>
  <c r="AI111" i="3"/>
  <c r="AO68" i="3"/>
  <c r="AO112" i="3"/>
  <c r="AO97" i="3"/>
  <c r="AI24" i="3"/>
  <c r="AO34" i="3"/>
  <c r="AI34" i="3"/>
  <c r="AR66" i="3"/>
  <c r="AU67" i="3"/>
  <c r="AR72" i="3"/>
  <c r="AU28" i="3"/>
  <c r="AU102" i="3"/>
  <c r="AU19" i="3"/>
  <c r="AR102" i="3"/>
  <c r="AU20" i="3"/>
  <c r="AR76" i="3"/>
  <c r="AR97" i="3"/>
  <c r="AR88" i="3"/>
  <c r="AR83" i="3"/>
  <c r="AI38" i="3"/>
  <c r="AO104" i="3"/>
  <c r="AO114" i="3"/>
  <c r="AR40" i="3"/>
  <c r="AU49" i="3"/>
  <c r="AU59" i="3"/>
  <c r="AR104" i="3"/>
  <c r="AU77" i="3"/>
  <c r="AL43" i="3"/>
  <c r="AL70" i="3"/>
  <c r="AL42" i="3"/>
  <c r="AL105" i="3"/>
  <c r="AL84" i="3"/>
  <c r="AL80" i="3"/>
  <c r="AL82" i="3"/>
  <c r="AL112" i="3"/>
  <c r="AL58" i="3"/>
  <c r="AL79" i="3"/>
  <c r="AL72" i="3"/>
  <c r="AL16" i="3"/>
  <c r="AO57" i="3"/>
  <c r="AI69" i="3"/>
  <c r="AO65" i="3"/>
  <c r="AI46" i="3"/>
  <c r="AI17" i="3"/>
  <c r="AI15" i="3"/>
  <c r="AI104" i="3"/>
  <c r="AI62" i="3"/>
  <c r="AO53" i="3"/>
  <c r="AI64" i="3"/>
  <c r="AO49" i="3"/>
  <c r="AI75" i="3"/>
  <c r="AO59" i="3"/>
  <c r="AO46" i="3"/>
  <c r="AI51" i="3"/>
  <c r="AO91" i="3"/>
  <c r="AO82" i="3"/>
  <c r="AO22" i="3"/>
  <c r="AO84" i="3"/>
  <c r="AO87" i="3"/>
  <c r="AI44" i="3"/>
  <c r="AI98" i="3"/>
  <c r="AO28" i="3"/>
  <c r="AI97" i="3"/>
  <c r="AI67" i="3"/>
  <c r="AR57" i="3"/>
  <c r="AU89" i="3"/>
  <c r="AR56" i="3"/>
  <c r="AU91" i="3"/>
  <c r="AU108" i="3"/>
  <c r="AR70" i="3"/>
  <c r="AR79" i="3"/>
  <c r="AU62" i="3"/>
  <c r="AU103" i="3"/>
  <c r="AU41" i="3"/>
  <c r="AR52" i="3"/>
  <c r="AU64" i="3"/>
  <c r="AR64" i="3"/>
  <c r="AU70" i="3"/>
  <c r="AU17" i="3"/>
  <c r="AR34" i="3"/>
  <c r="AR62" i="3"/>
  <c r="AR45" i="3"/>
  <c r="AU54" i="3"/>
  <c r="AU73" i="3"/>
  <c r="AU46" i="3"/>
  <c r="AR95" i="3"/>
  <c r="AU83" i="3"/>
  <c r="AL88" i="3"/>
  <c r="AO63" i="3"/>
  <c r="AI81" i="3"/>
  <c r="AI43" i="3"/>
  <c r="AI110" i="3"/>
  <c r="AO24" i="3"/>
  <c r="AI40" i="3"/>
  <c r="AI87" i="3"/>
  <c r="AI47" i="3"/>
  <c r="AR26" i="3"/>
  <c r="AU63" i="3"/>
  <c r="AL71" i="3"/>
  <c r="AL104" i="3"/>
  <c r="AL26" i="3"/>
  <c r="AL66" i="3"/>
  <c r="AL51" i="3"/>
  <c r="AL106" i="3"/>
  <c r="AL86" i="3"/>
  <c r="AL107" i="3"/>
  <c r="AL81" i="3"/>
  <c r="AL20" i="3"/>
  <c r="AL38" i="3"/>
  <c r="AO86" i="3"/>
  <c r="AO29" i="3"/>
  <c r="AO108" i="3"/>
  <c r="AO107" i="3"/>
  <c r="AO66" i="3"/>
  <c r="AO32" i="3"/>
  <c r="AO88" i="3"/>
  <c r="AU104" i="3"/>
  <c r="AU111" i="3"/>
  <c r="AU26" i="3"/>
  <c r="AU38" i="3"/>
  <c r="AL52" i="3"/>
  <c r="AL34" i="3"/>
  <c r="AL48" i="3"/>
  <c r="AL111" i="3"/>
  <c r="AL109" i="3"/>
  <c r="AL94" i="3"/>
  <c r="AL28" i="3"/>
  <c r="AL21" i="3"/>
  <c r="AL15" i="3"/>
  <c r="AL31" i="3"/>
  <c r="AL60" i="3"/>
  <c r="AL113" i="3"/>
  <c r="AI77" i="3"/>
  <c r="AI85" i="3"/>
  <c r="AI19" i="3"/>
  <c r="AI55" i="3"/>
  <c r="AI52" i="3"/>
  <c r="AI112" i="3"/>
  <c r="AI82" i="3"/>
  <c r="AI80" i="3"/>
  <c r="AI60" i="3"/>
  <c r="AI16" i="3"/>
  <c r="AO90" i="3"/>
  <c r="AI102" i="3"/>
  <c r="AI21" i="3"/>
  <c r="AO92" i="3"/>
  <c r="AO81" i="3"/>
  <c r="AI93" i="3"/>
  <c r="AI65" i="3"/>
  <c r="AO62" i="3"/>
  <c r="AI66" i="3"/>
  <c r="AI20" i="3"/>
  <c r="AO55" i="3"/>
  <c r="AO85" i="3"/>
  <c r="AI106" i="3"/>
  <c r="AI108" i="3"/>
  <c r="AI83" i="3"/>
  <c r="AR27" i="3"/>
  <c r="AU43" i="3"/>
  <c r="AU35" i="3"/>
  <c r="AU33" i="3"/>
  <c r="AR84" i="3"/>
  <c r="AU22" i="3"/>
  <c r="AU15" i="3"/>
  <c r="AU55" i="3"/>
  <c r="AR112" i="3"/>
  <c r="AU50" i="3"/>
  <c r="AU58" i="3"/>
  <c r="AR32" i="3"/>
  <c r="AU25" i="3"/>
  <c r="AR105" i="3"/>
  <c r="AR55" i="3"/>
  <c r="AR101" i="3"/>
  <c r="AR73" i="3"/>
  <c r="AU101" i="3"/>
  <c r="AR50" i="3"/>
  <c r="AR20" i="3"/>
  <c r="AU71" i="3"/>
  <c r="AU106" i="3"/>
  <c r="AR17" i="3"/>
  <c r="AR80" i="3"/>
  <c r="AO43" i="3"/>
  <c r="AI105" i="3"/>
  <c r="AO48" i="3"/>
  <c r="AO111" i="3"/>
  <c r="AU16" i="3"/>
  <c r="AR77" i="3"/>
  <c r="AU92" i="3"/>
  <c r="AR16" i="3"/>
  <c r="AU107" i="3"/>
  <c r="AU57" i="3"/>
  <c r="AU27" i="3"/>
  <c r="AU114" i="3"/>
  <c r="AR54" i="3"/>
  <c r="AU82" i="3"/>
  <c r="AR91" i="3"/>
  <c r="AU95" i="3"/>
  <c r="AU65" i="3"/>
  <c r="AL77" i="3"/>
  <c r="AL96" i="3"/>
  <c r="AL115" i="3"/>
</calcChain>
</file>

<file path=xl/sharedStrings.xml><?xml version="1.0" encoding="utf-8"?>
<sst xmlns="http://schemas.openxmlformats.org/spreadsheetml/2006/main" count="101" uniqueCount="64">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</sst>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2551081372547678E-2"/>
          <c:y val="0.12892792810934742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5.7003935386063694E-3</c:v>
                </c:pt>
                <c:pt idx="2">
                  <c:v>1.2393006789621321E-2</c:v>
                </c:pt>
                <c:pt idx="3">
                  <c:v>4.8881553831836653E-3</c:v>
                </c:pt>
                <c:pt idx="4">
                  <c:v>1.803798493745782E-2</c:v>
                </c:pt>
                <c:pt idx="5">
                  <c:v>-1.8236376699341632E-3</c:v>
                </c:pt>
                <c:pt idx="6">
                  <c:v>1.18349969155057E-3</c:v>
                </c:pt>
                <c:pt idx="7">
                  <c:v>1.6706968271385618E-2</c:v>
                </c:pt>
                <c:pt idx="8">
                  <c:v>1.7875896275065445E-2</c:v>
                </c:pt>
                <c:pt idx="9">
                  <c:v>3.5095001759738079E-2</c:v>
                </c:pt>
                <c:pt idx="10">
                  <c:v>3.9036587058790657E-2</c:v>
                </c:pt>
                <c:pt idx="11">
                  <c:v>5.0313787254729306E-2</c:v>
                </c:pt>
                <c:pt idx="12">
                  <c:v>6.4139618461306683E-2</c:v>
                </c:pt>
                <c:pt idx="13">
                  <c:v>6.1935187379962467E-2</c:v>
                </c:pt>
                <c:pt idx="14">
                  <c:v>5.349782355627504E-2</c:v>
                </c:pt>
                <c:pt idx="15">
                  <c:v>4.1688779290503228E-2</c:v>
                </c:pt>
                <c:pt idx="16">
                  <c:v>6.0910681045522705E-2</c:v>
                </c:pt>
                <c:pt idx="17">
                  <c:v>5.6532851269875443E-2</c:v>
                </c:pt>
                <c:pt idx="18">
                  <c:v>3.7449855147055122E-2</c:v>
                </c:pt>
                <c:pt idx="19">
                  <c:v>5.3672548356149138E-2</c:v>
                </c:pt>
                <c:pt idx="20">
                  <c:v>6.3681014564797078E-2</c:v>
                </c:pt>
                <c:pt idx="21">
                  <c:v>7.0758924946885821E-2</c:v>
                </c:pt>
                <c:pt idx="22">
                  <c:v>6.3948688613004456E-2</c:v>
                </c:pt>
                <c:pt idx="23">
                  <c:v>6.3531920081662391E-2</c:v>
                </c:pt>
                <c:pt idx="24">
                  <c:v>7.9271341575731458E-2</c:v>
                </c:pt>
                <c:pt idx="25">
                  <c:v>7.3373813697364731E-2</c:v>
                </c:pt>
                <c:pt idx="26">
                  <c:v>8.1209128384858664E-2</c:v>
                </c:pt>
                <c:pt idx="27">
                  <c:v>9.7612023305672341E-2</c:v>
                </c:pt>
                <c:pt idx="28">
                  <c:v>9.6471135707384983E-2</c:v>
                </c:pt>
                <c:pt idx="29">
                  <c:v>8.763945300245618E-2</c:v>
                </c:pt>
                <c:pt idx="30">
                  <c:v>9.1121415829763686E-2</c:v>
                </c:pt>
                <c:pt idx="31">
                  <c:v>9.1699607121299459E-2</c:v>
                </c:pt>
                <c:pt idx="32">
                  <c:v>9.8264599546923875E-2</c:v>
                </c:pt>
                <c:pt idx="33">
                  <c:v>9.6036739573646057E-2</c:v>
                </c:pt>
                <c:pt idx="34">
                  <c:v>9.3318560924466165E-2</c:v>
                </c:pt>
                <c:pt idx="35">
                  <c:v>8.884428659088664E-2</c:v>
                </c:pt>
                <c:pt idx="36">
                  <c:v>8.6618116311843033E-2</c:v>
                </c:pt>
                <c:pt idx="37">
                  <c:v>7.8157395222600373E-2</c:v>
                </c:pt>
                <c:pt idx="38">
                  <c:v>7.3904814187808213E-2</c:v>
                </c:pt>
                <c:pt idx="39">
                  <c:v>6.9139907075401241E-2</c:v>
                </c:pt>
                <c:pt idx="40">
                  <c:v>5.9873219265546881E-2</c:v>
                </c:pt>
                <c:pt idx="41">
                  <c:v>6.0746011814492545E-2</c:v>
                </c:pt>
                <c:pt idx="42">
                  <c:v>5.2292760816817302E-2</c:v>
                </c:pt>
                <c:pt idx="43">
                  <c:v>5.3969751075312725E-2</c:v>
                </c:pt>
                <c:pt idx="44">
                  <c:v>5.1167697319473043E-2</c:v>
                </c:pt>
                <c:pt idx="45">
                  <c:v>3.934277978374856E-2</c:v>
                </c:pt>
                <c:pt idx="46">
                  <c:v>3.6943306191941076E-2</c:v>
                </c:pt>
                <c:pt idx="47">
                  <c:v>3.6523356233568859E-2</c:v>
                </c:pt>
                <c:pt idx="48">
                  <c:v>1.1301921412968936E-2</c:v>
                </c:pt>
                <c:pt idx="49">
                  <c:v>3.337329353849618E-3</c:v>
                </c:pt>
                <c:pt idx="50">
                  <c:v>6.0785148278227029E-4</c:v>
                </c:pt>
                <c:pt idx="51">
                  <c:v>-4.9744133893068242E-3</c:v>
                </c:pt>
                <c:pt idx="52">
                  <c:v>-3.0104489002693176E-3</c:v>
                </c:pt>
                <c:pt idx="53">
                  <c:v>-6.1012353672878841E-3</c:v>
                </c:pt>
                <c:pt idx="54">
                  <c:v>-4.9096383615900513E-3</c:v>
                </c:pt>
                <c:pt idx="55">
                  <c:v>-6.5417566686191749E-3</c:v>
                </c:pt>
                <c:pt idx="56">
                  <c:v>-1.1015830982562598E-2</c:v>
                </c:pt>
                <c:pt idx="57">
                  <c:v>-1.2100971504808759E-2</c:v>
                </c:pt>
                <c:pt idx="58">
                  <c:v>-3.0396176316647386E-2</c:v>
                </c:pt>
                <c:pt idx="59">
                  <c:v>-2.8068505435669879E-2</c:v>
                </c:pt>
                <c:pt idx="60">
                  <c:v>-1.8896847809782007E-2</c:v>
                </c:pt>
                <c:pt idx="61">
                  <c:v>-4.6665018635489008E-3</c:v>
                </c:pt>
                <c:pt idx="62">
                  <c:v>-4.5615615851141138E-3</c:v>
                </c:pt>
                <c:pt idx="63">
                  <c:v>-2.2397701317941839E-2</c:v>
                </c:pt>
                <c:pt idx="64">
                  <c:v>-2.0891040609358234E-2</c:v>
                </c:pt>
                <c:pt idx="65">
                  <c:v>-1.3608808723752277E-2</c:v>
                </c:pt>
                <c:pt idx="66">
                  <c:v>-2.7333682799828077E-2</c:v>
                </c:pt>
                <c:pt idx="67">
                  <c:v>-5.1567666464477184E-3</c:v>
                </c:pt>
                <c:pt idx="68">
                  <c:v>-1.217980203882245E-2</c:v>
                </c:pt>
                <c:pt idx="69">
                  <c:v>-1.0338476252725017E-2</c:v>
                </c:pt>
                <c:pt idx="70">
                  <c:v>-1.8449734571942294E-2</c:v>
                </c:pt>
                <c:pt idx="71">
                  <c:v>-4.6874201016443538E-3</c:v>
                </c:pt>
                <c:pt idx="72">
                  <c:v>-9.37109712771746E-3</c:v>
                </c:pt>
                <c:pt idx="73">
                  <c:v>9.464856830135579E-3</c:v>
                </c:pt>
                <c:pt idx="74">
                  <c:v>4.8205804155661298E-3</c:v>
                </c:pt>
                <c:pt idx="75">
                  <c:v>9.1847955193688578E-3</c:v>
                </c:pt>
                <c:pt idx="76">
                  <c:v>-5.0795668892003303E-3</c:v>
                </c:pt>
                <c:pt idx="77">
                  <c:v>-7.5585265288248028E-4</c:v>
                </c:pt>
                <c:pt idx="78">
                  <c:v>-1.0695803359901716E-2</c:v>
                </c:pt>
                <c:pt idx="79">
                  <c:v>-1.9618891440444187E-2</c:v>
                </c:pt>
                <c:pt idx="80">
                  <c:v>-3.8471728082284037E-3</c:v>
                </c:pt>
                <c:pt idx="81">
                  <c:v>-9.876859528508506E-3</c:v>
                </c:pt>
                <c:pt idx="82">
                  <c:v>-7.3139146986648581E-3</c:v>
                </c:pt>
                <c:pt idx="83">
                  <c:v>5.088187022392018E-3</c:v>
                </c:pt>
                <c:pt idx="84">
                  <c:v>1.6650457843094321E-2</c:v>
                </c:pt>
                <c:pt idx="85">
                  <c:v>5.3652462587729551E-3</c:v>
                </c:pt>
                <c:pt idx="86">
                  <c:v>1.6814174473501101E-2</c:v>
                </c:pt>
                <c:pt idx="87">
                  <c:v>1.1803539330147401E-2</c:v>
                </c:pt>
                <c:pt idx="88">
                  <c:v>-5.6618384705350785E-3</c:v>
                </c:pt>
                <c:pt idx="89">
                  <c:v>-1.4251241608767035E-2</c:v>
                </c:pt>
                <c:pt idx="90">
                  <c:v>-1.4561320979706865E-2</c:v>
                </c:pt>
                <c:pt idx="91">
                  <c:v>-2.6347930336126889E-4</c:v>
                </c:pt>
                <c:pt idx="92">
                  <c:v>-1.0803835159554286E-2</c:v>
                </c:pt>
                <c:pt idx="93">
                  <c:v>1.0861927262665189E-3</c:v>
                </c:pt>
                <c:pt idx="94">
                  <c:v>-5.2114492041178016E-3</c:v>
                </c:pt>
                <c:pt idx="95">
                  <c:v>-1.1024993528387747E-2</c:v>
                </c:pt>
                <c:pt idx="96">
                  <c:v>5.0958147996893813E-3</c:v>
                </c:pt>
                <c:pt idx="97">
                  <c:v>1.3757084042953454E-2</c:v>
                </c:pt>
                <c:pt idx="98">
                  <c:v>1.4251782713623472E-2</c:v>
                </c:pt>
                <c:pt idx="99">
                  <c:v>8.856056311712622E-3</c:v>
                </c:pt>
                <c:pt idx="100">
                  <c:v>7.5000874465957577E-3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0.80150309820797883</c:v>
                </c:pt>
                <c:pt idx="2">
                  <c:v>0.76071515502117537</c:v>
                </c:pt>
                <c:pt idx="3">
                  <c:v>0.80594538085876999</c:v>
                </c:pt>
                <c:pt idx="4">
                  <c:v>0.72881027969620915</c:v>
                </c:pt>
                <c:pt idx="5">
                  <c:v>0.84736232449383619</c:v>
                </c:pt>
                <c:pt idx="6">
                  <c:v>0.82792306625122725</c:v>
                </c:pt>
                <c:pt idx="7">
                  <c:v>0.73733625642177592</c:v>
                </c:pt>
                <c:pt idx="8">
                  <c:v>0.7314452670613425</c:v>
                </c:pt>
                <c:pt idx="9">
                  <c:v>0.64539027047750819</c:v>
                </c:pt>
                <c:pt idx="10">
                  <c:v>0.62838777495964748</c:v>
                </c:pt>
                <c:pt idx="11">
                  <c:v>0.58076435282038219</c:v>
                </c:pt>
                <c:pt idx="12">
                  <c:v>0.52789444714544587</c:v>
                </c:pt>
                <c:pt idx="13">
                  <c:v>0.53828336156453016</c:v>
                </c:pt>
                <c:pt idx="14">
                  <c:v>0.57319351109620542</c:v>
                </c:pt>
                <c:pt idx="15">
                  <c:v>0.62414155778378233</c:v>
                </c:pt>
                <c:pt idx="16">
                  <c:v>0.54824751456674703</c:v>
                </c:pt>
                <c:pt idx="17">
                  <c:v>0.56679128023286751</c:v>
                </c:pt>
                <c:pt idx="18">
                  <c:v>0.64656198550363975</c:v>
                </c:pt>
                <c:pt idx="19">
                  <c:v>0.58156712070732663</c:v>
                </c:pt>
                <c:pt idx="20">
                  <c:v>0.54620390863533874</c:v>
                </c:pt>
                <c:pt idx="21">
                  <c:v>0.52338235264704869</c:v>
                </c:pt>
                <c:pt idx="22">
                  <c:v>0.54914692176125779</c:v>
                </c:pt>
                <c:pt idx="23">
                  <c:v>0.55264388187053848</c:v>
                </c:pt>
                <c:pt idx="24">
                  <c:v>0.50216571903592133</c:v>
                </c:pt>
                <c:pt idx="25">
                  <c:v>0.52358766341604601</c:v>
                </c:pt>
                <c:pt idx="26">
                  <c:v>0.50118695428447368</c:v>
                </c:pt>
                <c:pt idx="27">
                  <c:v>0.45578484007938586</c:v>
                </c:pt>
                <c:pt idx="28">
                  <c:v>0.46197395184326673</c:v>
                </c:pt>
                <c:pt idx="29">
                  <c:v>0.49023847264529324</c:v>
                </c:pt>
                <c:pt idx="30">
                  <c:v>0.48318406363816169</c:v>
                </c:pt>
                <c:pt idx="31">
                  <c:v>0.48473500687319526</c:v>
                </c:pt>
                <c:pt idx="32">
                  <c:v>0.46987538121110245</c:v>
                </c:pt>
                <c:pt idx="33">
                  <c:v>0.47934463701962865</c:v>
                </c:pt>
                <c:pt idx="34">
                  <c:v>0.49024349930873778</c:v>
                </c:pt>
                <c:pt idx="35">
                  <c:v>0.50614895987540687</c:v>
                </c:pt>
                <c:pt idx="36">
                  <c:v>0.51597911357161885</c:v>
                </c:pt>
                <c:pt idx="37">
                  <c:v>0.54389755918506588</c:v>
                </c:pt>
                <c:pt idx="38">
                  <c:v>0.55996474705130606</c:v>
                </c:pt>
                <c:pt idx="39">
                  <c:v>0.5777506191364109</c:v>
                </c:pt>
                <c:pt idx="40">
                  <c:v>0.60979833934664485</c:v>
                </c:pt>
                <c:pt idx="41">
                  <c:v>0.61044839349713131</c:v>
                </c:pt>
                <c:pt idx="42">
                  <c:v>0.64061235863058597</c:v>
                </c:pt>
                <c:pt idx="43">
                  <c:v>0.63856628296792917</c:v>
                </c:pt>
                <c:pt idx="44">
                  <c:v>0.65082120630381368</c:v>
                </c:pt>
                <c:pt idx="45">
                  <c:v>0.6924847328517284</c:v>
                </c:pt>
                <c:pt idx="46">
                  <c:v>0.7035860182683884</c:v>
                </c:pt>
                <c:pt idx="47">
                  <c:v>0.70809903949388231</c:v>
                </c:pt>
                <c:pt idx="48">
                  <c:v>0.79835327286114777</c:v>
                </c:pt>
                <c:pt idx="49">
                  <c:v>0.82965289107050388</c:v>
                </c:pt>
                <c:pt idx="50">
                  <c:v>0.84145216282302882</c:v>
                </c:pt>
                <c:pt idx="51">
                  <c:v>0.86390745405386027</c:v>
                </c:pt>
                <c:pt idx="52">
                  <c:v>0.85815201224379023</c:v>
                </c:pt>
                <c:pt idx="53">
                  <c:v>0.87099385347691072</c:v>
                </c:pt>
                <c:pt idx="54">
                  <c:v>0.86823095246878423</c:v>
                </c:pt>
                <c:pt idx="55">
                  <c:v>0.875595833873683</c:v>
                </c:pt>
                <c:pt idx="56">
                  <c:v>0.89281220919832549</c:v>
                </c:pt>
                <c:pt idx="57">
                  <c:v>0.89791090945156993</c:v>
                </c:pt>
                <c:pt idx="58">
                  <c:v>0.96375817176389311</c:v>
                </c:pt>
                <c:pt idx="59">
                  <c:v>0.95550423845818822</c:v>
                </c:pt>
                <c:pt idx="60">
                  <c:v>0.92449834179600132</c:v>
                </c:pt>
                <c:pt idx="61">
                  <c:v>0.8799768123725269</c:v>
                </c:pt>
                <c:pt idx="62">
                  <c:v>0.88167410061318074</c:v>
                </c:pt>
                <c:pt idx="63">
                  <c:v>0.93863379560446603</c:v>
                </c:pt>
                <c:pt idx="64">
                  <c:v>0.93484849994485764</c:v>
                </c:pt>
                <c:pt idx="65">
                  <c:v>0.91424511577927503</c:v>
                </c:pt>
                <c:pt idx="66">
                  <c:v>0.95601570260262547</c:v>
                </c:pt>
                <c:pt idx="67">
                  <c:v>0.89422830200742676</c:v>
                </c:pt>
                <c:pt idx="68">
                  <c:v>0.91535356698608306</c:v>
                </c:pt>
                <c:pt idx="69">
                  <c:v>0.91238097145718655</c:v>
                </c:pt>
                <c:pt idx="70">
                  <c:v>0.93532840075783175</c:v>
                </c:pt>
                <c:pt idx="71">
                  <c:v>0.90265876346455232</c:v>
                </c:pt>
                <c:pt idx="72">
                  <c:v>0.91637137512544242</c:v>
                </c:pt>
                <c:pt idx="73">
                  <c:v>0.8759701036924098</c:v>
                </c:pt>
                <c:pt idx="74">
                  <c:v>0.88965976290971549</c:v>
                </c:pt>
                <c:pt idx="75">
                  <c:v>0.88396389348278726</c:v>
                </c:pt>
                <c:pt idx="76">
                  <c:v>0.9168610597809157</c:v>
                </c:pt>
                <c:pt idx="77">
                  <c:v>0.91107981924524051</c:v>
                </c:pt>
                <c:pt idx="78">
                  <c:v>0.93340964029468576</c:v>
                </c:pt>
                <c:pt idx="79">
                  <c:v>0.952697519892301</c:v>
                </c:pt>
                <c:pt idx="80">
                  <c:v>0.92628948463413607</c:v>
                </c:pt>
                <c:pt idx="81">
                  <c:v>0.93964326098407713</c:v>
                </c:pt>
                <c:pt idx="82">
                  <c:v>0.93820891926785865</c:v>
                </c:pt>
                <c:pt idx="83">
                  <c:v>0.92235062108976917</c:v>
                </c:pt>
                <c:pt idx="84">
                  <c:v>0.91005083926850716</c:v>
                </c:pt>
                <c:pt idx="85">
                  <c:v>0.93009354597322147</c:v>
                </c:pt>
                <c:pt idx="86">
                  <c:v>0.91992495594789359</c:v>
                </c:pt>
                <c:pt idx="87">
                  <c:v>0.93095167400939327</c:v>
                </c:pt>
                <c:pt idx="88">
                  <c:v>0.95503060545096263</c:v>
                </c:pt>
                <c:pt idx="89">
                  <c:v>0.96732517408091645</c:v>
                </c:pt>
                <c:pt idx="90">
                  <c:v>0.97035751471349796</c:v>
                </c:pt>
                <c:pt idx="91">
                  <c:v>0.9609504075431643</c:v>
                </c:pt>
                <c:pt idx="92">
                  <c:v>0.97305326395362901</c:v>
                </c:pt>
                <c:pt idx="93">
                  <c:v>0.96829782034029632</c:v>
                </c:pt>
                <c:pt idx="94">
                  <c:v>0.97626335448939239</c:v>
                </c:pt>
                <c:pt idx="95">
                  <c:v>0.98289767017262442</c:v>
                </c:pt>
                <c:pt idx="96">
                  <c:v>0.97994669028456927</c:v>
                </c:pt>
                <c:pt idx="97">
                  <c:v>0.98232065158614279</c:v>
                </c:pt>
                <c:pt idx="98">
                  <c:v>0.9880344549953809</c:v>
                </c:pt>
                <c:pt idx="99">
                  <c:v>0.99451080736938025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1.7503014266783818</c:v>
                </c:pt>
                <c:pt idx="1">
                  <c:v>1.6911193285025301</c:v>
                </c:pt>
                <c:pt idx="2">
                  <c:v>1.6260423490632678</c:v>
                </c:pt>
                <c:pt idx="3">
                  <c:v>1.7010954127972091</c:v>
                </c:pt>
                <c:pt idx="4">
                  <c:v>1.5774014747889709</c:v>
                </c:pt>
                <c:pt idx="5">
                  <c:v>1.7701946999993592</c:v>
                </c:pt>
                <c:pt idx="6">
                  <c:v>1.7403529191995368</c:v>
                </c:pt>
                <c:pt idx="7">
                  <c:v>1.5967343411758976</c:v>
                </c:pt>
                <c:pt idx="8">
                  <c:v>1.5891379015427181</c:v>
                </c:pt>
                <c:pt idx="9">
                  <c:v>1.452612675017726</c:v>
                </c:pt>
                <c:pt idx="10">
                  <c:v>1.4277079928775915</c:v>
                </c:pt>
                <c:pt idx="11">
                  <c:v>1.2527160945828455</c:v>
                </c:pt>
                <c:pt idx="12">
                  <c:v>1.1689622854064765</c:v>
                </c:pt>
                <c:pt idx="13">
                  <c:v>1.1887608649820565</c:v>
                </c:pt>
                <c:pt idx="14">
                  <c:v>1.2480730340721131</c:v>
                </c:pt>
                <c:pt idx="15">
                  <c:v>1.3321110434658632</c:v>
                </c:pt>
                <c:pt idx="16">
                  <c:v>1.2133541825037386</c:v>
                </c:pt>
                <c:pt idx="17">
                  <c:v>1.2457651583845724</c:v>
                </c:pt>
                <c:pt idx="18">
                  <c:v>1.3740210811394769</c:v>
                </c:pt>
                <c:pt idx="19">
                  <c:v>1.2745933763218016</c:v>
                </c:pt>
                <c:pt idx="20">
                  <c:v>1.2218158661872622</c:v>
                </c:pt>
                <c:pt idx="21">
                  <c:v>1.0880767920347678</c:v>
                </c:pt>
                <c:pt idx="22">
                  <c:v>1.1308397416384377</c:v>
                </c:pt>
                <c:pt idx="23">
                  <c:v>1.1385601212383469</c:v>
                </c:pt>
                <c:pt idx="24">
                  <c:v>1.0622536854082072</c:v>
                </c:pt>
                <c:pt idx="25">
                  <c:v>1.098301048876885</c:v>
                </c:pt>
                <c:pt idx="26">
                  <c:v>1.0663184070486111</c:v>
                </c:pt>
                <c:pt idx="27">
                  <c:v>0.99876832795593873</c:v>
                </c:pt>
                <c:pt idx="28">
                  <c:v>1.0117882560579838</c:v>
                </c:pt>
                <c:pt idx="29">
                  <c:v>1.0587061621556715</c:v>
                </c:pt>
                <c:pt idx="30">
                  <c:v>1.0512960971791134</c:v>
                </c:pt>
                <c:pt idx="31">
                  <c:v>0.95613151957528875</c:v>
                </c:pt>
                <c:pt idx="32">
                  <c:v>0.93616124362112974</c:v>
                </c:pt>
                <c:pt idx="33">
                  <c:v>0.9532001095184135</c:v>
                </c:pt>
                <c:pt idx="34">
                  <c:v>0.97232457988001142</c:v>
                </c:pt>
                <c:pt idx="35">
                  <c:v>0.99880828820044354</c:v>
                </c:pt>
                <c:pt idx="36">
                  <c:v>1.0161694281086744</c:v>
                </c:pt>
                <c:pt idx="37">
                  <c:v>1.0599407288045559</c:v>
                </c:pt>
                <c:pt idx="38">
                  <c:v>1.0860226474731745</c:v>
                </c:pt>
                <c:pt idx="39">
                  <c:v>1.1143606676661855</c:v>
                </c:pt>
                <c:pt idx="40">
                  <c:v>1.1627444300819307</c:v>
                </c:pt>
                <c:pt idx="41">
                  <c:v>1.0654005027787667</c:v>
                </c:pt>
                <c:pt idx="42">
                  <c:v>1.1096873370799532</c:v>
                </c:pt>
                <c:pt idx="43">
                  <c:v>1.1085179521175883</c:v>
                </c:pt>
                <c:pt idx="44">
                  <c:v>1.1273682694430405</c:v>
                </c:pt>
                <c:pt idx="45">
                  <c:v>1.1867416610256547</c:v>
                </c:pt>
                <c:pt idx="46">
                  <c:v>1.203589357823363</c:v>
                </c:pt>
                <c:pt idx="47">
                  <c:v>1.21135568567813</c:v>
                </c:pt>
                <c:pt idx="48">
                  <c:v>1.3349180164758501</c:v>
                </c:pt>
                <c:pt idx="49">
                  <c:v>1.3778244690562511</c:v>
                </c:pt>
                <c:pt idx="50">
                  <c:v>1.3943805770466233</c:v>
                </c:pt>
                <c:pt idx="51">
                  <c:v>1.3246351596007313</c:v>
                </c:pt>
                <c:pt idx="52">
                  <c:v>1.3175860261718193</c:v>
                </c:pt>
                <c:pt idx="53">
                  <c:v>1.3349726148716767</c:v>
                </c:pt>
                <c:pt idx="54">
                  <c:v>1.3318975151836285</c:v>
                </c:pt>
                <c:pt idx="55">
                  <c:v>1.342024439274216</c:v>
                </c:pt>
                <c:pt idx="56">
                  <c:v>1.3648074676399222</c:v>
                </c:pt>
                <c:pt idx="57">
                  <c:v>1.371831029871684</c:v>
                </c:pt>
                <c:pt idx="58">
                  <c:v>1.4562698495713999</c:v>
                </c:pt>
                <c:pt idx="59">
                  <c:v>1.4458778384804116</c:v>
                </c:pt>
                <c:pt idx="60">
                  <c:v>1.4068954907231719</c:v>
                </c:pt>
                <c:pt idx="61">
                  <c:v>1.2510329191757976</c:v>
                </c:pt>
                <c:pt idx="62">
                  <c:v>1.25359821536952</c:v>
                </c:pt>
                <c:pt idx="63">
                  <c:v>1.3252512038311683</c:v>
                </c:pt>
                <c:pt idx="64">
                  <c:v>1.3207399840473308</c:v>
                </c:pt>
                <c:pt idx="65">
                  <c:v>1.2954418745648262</c:v>
                </c:pt>
                <c:pt idx="66">
                  <c:v>1.3472924853830963</c:v>
                </c:pt>
                <c:pt idx="67">
                  <c:v>1.2715882211086869</c:v>
                </c:pt>
                <c:pt idx="68">
                  <c:v>1.2979492801631687</c:v>
                </c:pt>
                <c:pt idx="69">
                  <c:v>1.2947714607694785</c:v>
                </c:pt>
                <c:pt idx="70">
                  <c:v>1.3229676355483186</c:v>
                </c:pt>
                <c:pt idx="71">
                  <c:v>1.1838127056434742</c:v>
                </c:pt>
                <c:pt idx="72">
                  <c:v>1.2005975379071292</c:v>
                </c:pt>
                <c:pt idx="73">
                  <c:v>1.1525299485092941</c:v>
                </c:pt>
                <c:pt idx="74">
                  <c:v>1.1693644146537974</c:v>
                </c:pt>
                <c:pt idx="75">
                  <c:v>1.1630773183580487</c:v>
                </c:pt>
                <c:pt idx="76">
                  <c:v>1.202506924066213</c:v>
                </c:pt>
                <c:pt idx="77">
                  <c:v>1.1961258371858201</c:v>
                </c:pt>
                <c:pt idx="78">
                  <c:v>1.2227091403153105</c:v>
                </c:pt>
                <c:pt idx="79">
                  <c:v>1.2454825709940933</c:v>
                </c:pt>
                <c:pt idx="80">
                  <c:v>1.2153179400540515</c:v>
                </c:pt>
                <c:pt idx="81">
                  <c:v>1.1308581387086647</c:v>
                </c:pt>
                <c:pt idx="82">
                  <c:v>1.129371571345021</c:v>
                </c:pt>
                <c:pt idx="83">
                  <c:v>1.1114130380355438</c:v>
                </c:pt>
                <c:pt idx="84">
                  <c:v>1.0976548585316954</c:v>
                </c:pt>
                <c:pt idx="85">
                  <c:v>1.120791252876157</c:v>
                </c:pt>
                <c:pt idx="86">
                  <c:v>1.1096114620560105</c:v>
                </c:pt>
                <c:pt idx="87">
                  <c:v>1.1224519485221551</c:v>
                </c:pt>
                <c:pt idx="88">
                  <c:v>1.1498075411193522</c:v>
                </c:pt>
                <c:pt idx="89">
                  <c:v>1.1637775797142158</c:v>
                </c:pt>
                <c:pt idx="90">
                  <c:v>1.1673932661848478</c:v>
                </c:pt>
                <c:pt idx="91">
                  <c:v>1.0570454482974807</c:v>
                </c:pt>
                <c:pt idx="92">
                  <c:v>1.0703585903489918</c:v>
                </c:pt>
                <c:pt idx="93">
                  <c:v>1.0651276023743259</c:v>
                </c:pt>
                <c:pt idx="94">
                  <c:v>1.0738896899383317</c:v>
                </c:pt>
                <c:pt idx="95">
                  <c:v>1.0811874371898869</c:v>
                </c:pt>
                <c:pt idx="96">
                  <c:v>1.0779413593130263</c:v>
                </c:pt>
                <c:pt idx="97">
                  <c:v>1.0805527167447571</c:v>
                </c:pt>
                <c:pt idx="98">
                  <c:v>1.0868379004949189</c:v>
                </c:pt>
                <c:pt idx="99">
                  <c:v>1.0939618881063182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0.02</c:v>
                </c:pt>
                <c:pt idx="1">
                  <c:v>1.9422395519582858E-2</c:v>
                </c:pt>
                <c:pt idx="2">
                  <c:v>2.0280292955459647E-2</c:v>
                </c:pt>
                <c:pt idx="3">
                  <c:v>1.9620009131398542E-2</c:v>
                </c:pt>
                <c:pt idx="4">
                  <c:v>2.2311139264044356E-2</c:v>
                </c:pt>
                <c:pt idx="5">
                  <c:v>2.2510934632067745E-2</c:v>
                </c:pt>
                <c:pt idx="6">
                  <c:v>2.3219121963524238E-2</c:v>
                </c:pt>
                <c:pt idx="7">
                  <c:v>2.1878821398058593E-2</c:v>
                </c:pt>
                <c:pt idx="8">
                  <c:v>2.6702255826808192E-2</c:v>
                </c:pt>
                <c:pt idx="9">
                  <c:v>2.5321108309754852E-2</c:v>
                </c:pt>
                <c:pt idx="10">
                  <c:v>2.6748536203919607E-2</c:v>
                </c:pt>
                <c:pt idx="11">
                  <c:v>2.9896258126240499E-2</c:v>
                </c:pt>
                <c:pt idx="12">
                  <c:v>3.1446716251264002E-2</c:v>
                </c:pt>
                <c:pt idx="13">
                  <c:v>3.0285794598258892E-2</c:v>
                </c:pt>
                <c:pt idx="14">
                  <c:v>2.9683560074167233E-2</c:v>
                </c:pt>
                <c:pt idx="15">
                  <c:v>2.9452241336190982E-2</c:v>
                </c:pt>
                <c:pt idx="16">
                  <c:v>3.312459886695826E-2</c:v>
                </c:pt>
                <c:pt idx="17">
                  <c:v>3.4427789502112283E-2</c:v>
                </c:pt>
                <c:pt idx="18">
                  <c:v>3.4583064677999903E-2</c:v>
                </c:pt>
                <c:pt idx="19">
                  <c:v>3.6403981715715121E-2</c:v>
                </c:pt>
                <c:pt idx="20">
                  <c:v>3.7239566448585837E-2</c:v>
                </c:pt>
                <c:pt idx="21">
                  <c:v>3.6055384426320933E-2</c:v>
                </c:pt>
                <c:pt idx="22">
                  <c:v>3.5880348835640868E-2</c:v>
                </c:pt>
                <c:pt idx="23">
                  <c:v>3.7491738658201323E-2</c:v>
                </c:pt>
                <c:pt idx="24">
                  <c:v>4.0034312468406774E-2</c:v>
                </c:pt>
                <c:pt idx="25">
                  <c:v>4.022209200560984E-2</c:v>
                </c:pt>
                <c:pt idx="26">
                  <c:v>3.7892933301148624E-2</c:v>
                </c:pt>
                <c:pt idx="27">
                  <c:v>3.965704703747229E-2</c:v>
                </c:pt>
                <c:pt idx="28">
                  <c:v>4.0026248973371849E-2</c:v>
                </c:pt>
                <c:pt idx="29">
                  <c:v>3.9782342877649257E-2</c:v>
                </c:pt>
                <c:pt idx="30">
                  <c:v>4.0224072518144395E-2</c:v>
                </c:pt>
                <c:pt idx="31">
                  <c:v>4.1264675302607613E-2</c:v>
                </c:pt>
                <c:pt idx="32">
                  <c:v>4.1653444449130307E-2</c:v>
                </c:pt>
                <c:pt idx="33">
                  <c:v>3.946343308411307E-2</c:v>
                </c:pt>
                <c:pt idx="34">
                  <c:v>3.9612353928032286E-2</c:v>
                </c:pt>
                <c:pt idx="35">
                  <c:v>3.9767931928924617E-2</c:v>
                </c:pt>
                <c:pt idx="36">
                  <c:v>3.6635687170135559E-2</c:v>
                </c:pt>
                <c:pt idx="37">
                  <c:v>3.5932734610139634E-2</c:v>
                </c:pt>
                <c:pt idx="38">
                  <c:v>3.8147968531473703E-2</c:v>
                </c:pt>
                <c:pt idx="39">
                  <c:v>3.6858934493009803E-2</c:v>
                </c:pt>
                <c:pt idx="40">
                  <c:v>3.678928318496047E-2</c:v>
                </c:pt>
                <c:pt idx="41">
                  <c:v>3.5900013187702938E-2</c:v>
                </c:pt>
                <c:pt idx="42">
                  <c:v>3.646155615244067E-2</c:v>
                </c:pt>
                <c:pt idx="43">
                  <c:v>3.7702572537885885E-2</c:v>
                </c:pt>
                <c:pt idx="44">
                  <c:v>3.9411586368458831E-2</c:v>
                </c:pt>
                <c:pt idx="45">
                  <c:v>3.5805474109097186E-2</c:v>
                </c:pt>
                <c:pt idx="46">
                  <c:v>3.7144546795509346E-2</c:v>
                </c:pt>
                <c:pt idx="47">
                  <c:v>3.7018697020096407E-2</c:v>
                </c:pt>
                <c:pt idx="48">
                  <c:v>3.5530190970799409E-2</c:v>
                </c:pt>
                <c:pt idx="49">
                  <c:v>3.0660745940446953E-2</c:v>
                </c:pt>
                <c:pt idx="50">
                  <c:v>3.0697220814386781E-2</c:v>
                </c:pt>
                <c:pt idx="51">
                  <c:v>3.1341360286271172E-2</c:v>
                </c:pt>
                <c:pt idx="52">
                  <c:v>3.0899081045827788E-2</c:v>
                </c:pt>
                <c:pt idx="53">
                  <c:v>2.9738880884873975E-2</c:v>
                </c:pt>
                <c:pt idx="54">
                  <c:v>2.8359323814444677E-2</c:v>
                </c:pt>
                <c:pt idx="55">
                  <c:v>2.8431890192644461E-2</c:v>
                </c:pt>
                <c:pt idx="56">
                  <c:v>2.9537525068879005E-2</c:v>
                </c:pt>
                <c:pt idx="57">
                  <c:v>2.9047997846424246E-2</c:v>
                </c:pt>
                <c:pt idx="58">
                  <c:v>3.0308296429486604E-2</c:v>
                </c:pt>
                <c:pt idx="59">
                  <c:v>3.2491448391719052E-2</c:v>
                </c:pt>
                <c:pt idx="60">
                  <c:v>3.1972991066272397E-2</c:v>
                </c:pt>
                <c:pt idx="61">
                  <c:v>3.2412578312932157E-2</c:v>
                </c:pt>
                <c:pt idx="62">
                  <c:v>3.3400075146927083E-2</c:v>
                </c:pt>
                <c:pt idx="63">
                  <c:v>3.0532095228513696E-2</c:v>
                </c:pt>
                <c:pt idx="64">
                  <c:v>2.8100366883422045E-2</c:v>
                </c:pt>
                <c:pt idx="65">
                  <c:v>2.4910771655090445E-2</c:v>
                </c:pt>
                <c:pt idx="66">
                  <c:v>2.4529623118946769E-2</c:v>
                </c:pt>
                <c:pt idx="67">
                  <c:v>2.7291280571631778E-2</c:v>
                </c:pt>
                <c:pt idx="68">
                  <c:v>2.6588940642968982E-2</c:v>
                </c:pt>
                <c:pt idx="69">
                  <c:v>2.9050059333937284E-2</c:v>
                </c:pt>
                <c:pt idx="70">
                  <c:v>2.768673209593631E-2</c:v>
                </c:pt>
                <c:pt idx="71">
                  <c:v>2.9956886798499508E-2</c:v>
                </c:pt>
                <c:pt idx="72">
                  <c:v>2.6395289290070123E-2</c:v>
                </c:pt>
                <c:pt idx="73">
                  <c:v>2.9469557683896086E-2</c:v>
                </c:pt>
                <c:pt idx="74">
                  <c:v>3.1336304681612984E-2</c:v>
                </c:pt>
                <c:pt idx="75">
                  <c:v>3.3046925230217059E-2</c:v>
                </c:pt>
                <c:pt idx="76">
                  <c:v>2.6160961062049383E-2</c:v>
                </c:pt>
                <c:pt idx="77">
                  <c:v>2.7534060778176269E-2</c:v>
                </c:pt>
                <c:pt idx="78">
                  <c:v>2.6731653240597068E-2</c:v>
                </c:pt>
                <c:pt idx="79">
                  <c:v>2.7840414635223465E-2</c:v>
                </c:pt>
                <c:pt idx="80">
                  <c:v>2.8393916947875707E-2</c:v>
                </c:pt>
                <c:pt idx="81">
                  <c:v>2.7067919184649923E-2</c:v>
                </c:pt>
                <c:pt idx="82">
                  <c:v>2.7375943372297235E-2</c:v>
                </c:pt>
                <c:pt idx="83">
                  <c:v>2.9090190058947307E-2</c:v>
                </c:pt>
                <c:pt idx="84">
                  <c:v>2.7596205088093601E-2</c:v>
                </c:pt>
                <c:pt idx="85">
                  <c:v>2.4379959830452783E-2</c:v>
                </c:pt>
                <c:pt idx="86">
                  <c:v>2.4368094464672006E-2</c:v>
                </c:pt>
                <c:pt idx="87">
                  <c:v>2.5739712456234763E-2</c:v>
                </c:pt>
                <c:pt idx="88">
                  <c:v>2.5785084495760256E-2</c:v>
                </c:pt>
                <c:pt idx="89">
                  <c:v>2.605701930634776E-2</c:v>
                </c:pt>
                <c:pt idx="90">
                  <c:v>2.8060000614056675E-2</c:v>
                </c:pt>
                <c:pt idx="91">
                  <c:v>3.1617844553470262E-2</c:v>
                </c:pt>
                <c:pt idx="92">
                  <c:v>3.0743365767581698E-2</c:v>
                </c:pt>
                <c:pt idx="93">
                  <c:v>3.1799183240319245E-2</c:v>
                </c:pt>
                <c:pt idx="94">
                  <c:v>3.2312981129335602E-2</c:v>
                </c:pt>
                <c:pt idx="95">
                  <c:v>3.4612124322468366E-2</c:v>
                </c:pt>
                <c:pt idx="96">
                  <c:v>3.1807819898283581E-2</c:v>
                </c:pt>
                <c:pt idx="97">
                  <c:v>3.0569258513105348E-2</c:v>
                </c:pt>
                <c:pt idx="98">
                  <c:v>3.0807362679020945E-2</c:v>
                </c:pt>
                <c:pt idx="99">
                  <c:v>3.1758818578703371E-2</c:v>
                </c:pt>
                <c:pt idx="100">
                  <c:v>3.1115403207658907E-2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1</c:v>
                </c:pt>
                <c:pt idx="1">
                  <c:v>1.0019730637095969</c:v>
                </c:pt>
                <c:pt idx="2">
                  <c:v>1.0039640905041072</c:v>
                </c:pt>
                <c:pt idx="3">
                  <c:v>1.0059690132895205</c:v>
                </c:pt>
                <c:pt idx="4">
                  <c:v>1.0080802975293575</c:v>
                </c:pt>
                <c:pt idx="5">
                  <c:v>1.0103420434657551</c:v>
                </c:pt>
                <c:pt idx="6">
                  <c:v>1.0126548365034724</c:v>
                </c:pt>
                <c:pt idx="7">
                  <c:v>1.014940845415444</c:v>
                </c:pt>
                <c:pt idx="8">
                  <c:v>1.0174091880498737</c:v>
                </c:pt>
                <c:pt idx="9">
                  <c:v>1.0200590854034204</c:v>
                </c:pt>
                <c:pt idx="10">
                  <c:v>1.022718251144775</c:v>
                </c:pt>
                <c:pt idx="11">
                  <c:v>1.0256189401787994</c:v>
                </c:pt>
                <c:pt idx="12">
                  <c:v>1.0287694951376485</c:v>
                </c:pt>
                <c:pt idx="13">
                  <c:v>1.0319498270605478</c:v>
                </c:pt>
                <c:pt idx="14">
                  <c:v>1.0350487389916123</c:v>
                </c:pt>
                <c:pt idx="15">
                  <c:v>1.0381136898006527</c:v>
                </c:pt>
                <c:pt idx="16">
                  <c:v>1.041366870214435</c:v>
                </c:pt>
                <c:pt idx="17">
                  <c:v>1.0448901579900458</c:v>
                </c:pt>
                <c:pt idx="18">
                  <c:v>1.0485018236262269</c:v>
                </c:pt>
                <c:pt idx="19">
                  <c:v>1.0522299382884539</c:v>
                </c:pt>
                <c:pt idx="20">
                  <c:v>1.0561115776521091</c:v>
                </c:pt>
                <c:pt idx="21">
                  <c:v>1.0599890606206535</c:v>
                </c:pt>
                <c:pt idx="22">
                  <c:v>1.0638084798373619</c:v>
                </c:pt>
                <c:pt idx="23">
                  <c:v>1.0677183397598144</c:v>
                </c:pt>
                <c:pt idx="24">
                  <c:v>1.0718651710836706</c:v>
                </c:pt>
                <c:pt idx="25">
                  <c:v>1.076175014850038</c:v>
                </c:pt>
                <c:pt idx="26">
                  <c:v>1.0803865059405222</c:v>
                </c:pt>
                <c:pt idx="27">
                  <c:v>1.0845838358676425</c:v>
                </c:pt>
                <c:pt idx="28">
                  <c:v>1.088913616161443</c:v>
                </c:pt>
                <c:pt idx="29">
                  <c:v>1.0932675304959356</c:v>
                </c:pt>
                <c:pt idx="30">
                  <c:v>1.0976497105241649</c:v>
                </c:pt>
                <c:pt idx="31">
                  <c:v>1.102131138997158</c:v>
                </c:pt>
                <c:pt idx="32">
                  <c:v>1.1067099561996649</c:v>
                </c:pt>
                <c:pt idx="33">
                  <c:v>1.111207713934717</c:v>
                </c:pt>
                <c:pt idx="34">
                  <c:v>1.1156098920681619</c:v>
                </c:pt>
                <c:pt idx="35">
                  <c:v>1.1200465624548466</c:v>
                </c:pt>
                <c:pt idx="36">
                  <c:v>1.124333526276587</c:v>
                </c:pt>
                <c:pt idx="37">
                  <c:v>1.1284204918866283</c:v>
                </c:pt>
                <c:pt idx="38">
                  <c:v>1.1326079515217824</c:v>
                </c:pt>
                <c:pt idx="39">
                  <c:v>1.1368635973433443</c:v>
                </c:pt>
                <c:pt idx="40">
                  <c:v>1.1410577137182001</c:v>
                </c:pt>
                <c:pt idx="41">
                  <c:v>1.1452123932797098</c:v>
                </c:pt>
                <c:pt idx="42">
                  <c:v>1.1493633663248919</c:v>
                </c:pt>
                <c:pt idx="43">
                  <c:v>1.1536333550623739</c:v>
                </c:pt>
                <c:pt idx="44">
                  <c:v>1.158090014623073</c:v>
                </c:pt>
                <c:pt idx="45">
                  <c:v>1.1624536212548469</c:v>
                </c:pt>
                <c:pt idx="46">
                  <c:v>1.1667014142586374</c:v>
                </c:pt>
                <c:pt idx="47">
                  <c:v>1.1710357635994855</c:v>
                </c:pt>
                <c:pt idx="48">
                  <c:v>1.1752913444969992</c:v>
                </c:pt>
                <c:pt idx="49">
                  <c:v>1.1791874699073563</c:v>
                </c:pt>
                <c:pt idx="50">
                  <c:v>1.182810652121735</c:v>
                </c:pt>
                <c:pt idx="51">
                  <c:v>1.1864853432192175</c:v>
                </c:pt>
                <c:pt idx="52">
                  <c:v>1.1901834631197945</c:v>
                </c:pt>
                <c:pt idx="53">
                  <c:v>1.1937974539536811</c:v>
                </c:pt>
                <c:pt idx="54">
                  <c:v>1.1972703702089507</c:v>
                </c:pt>
                <c:pt idx="55">
                  <c:v>1.2006749235301957</c:v>
                </c:pt>
                <c:pt idx="56">
                  <c:v>1.204160093083086</c:v>
                </c:pt>
                <c:pt idx="57">
                  <c:v>1.2076925818109965</c:v>
                </c:pt>
                <c:pt idx="58">
                  <c:v>1.2112821135228589</c:v>
                </c:pt>
                <c:pt idx="59">
                  <c:v>1.2150915014895569</c:v>
                </c:pt>
                <c:pt idx="60">
                  <c:v>1.2190143297931935</c:v>
                </c:pt>
                <c:pt idx="61">
                  <c:v>1.2229449999446367</c:v>
                </c:pt>
                <c:pt idx="62">
                  <c:v>1.2269758911726207</c:v>
                </c:pt>
                <c:pt idx="63">
                  <c:v>1.2309043282512226</c:v>
                </c:pt>
                <c:pt idx="64">
                  <c:v>1.2345181704441017</c:v>
                </c:pt>
                <c:pt idx="65">
                  <c:v>1.2377946714902184</c:v>
                </c:pt>
                <c:pt idx="66">
                  <c:v>1.2408583094772629</c:v>
                </c:pt>
                <c:pt idx="67">
                  <c:v>1.2440775982850363</c:v>
                </c:pt>
                <c:pt idx="68">
                  <c:v>1.2474336757203062</c:v>
                </c:pt>
                <c:pt idx="69">
                  <c:v>1.2509088054103144</c:v>
                </c:pt>
                <c:pt idx="70">
                  <c:v>1.2544624712165</c:v>
                </c:pt>
                <c:pt idx="71">
                  <c:v>1.2580832744454538</c:v>
                </c:pt>
                <c:pt idx="72">
                  <c:v>1.2616330595606782</c:v>
                </c:pt>
                <c:pt idx="73">
                  <c:v>1.2651620327954241</c:v>
                </c:pt>
                <c:pt idx="74">
                  <c:v>1.2690143493355996</c:v>
                </c:pt>
                <c:pt idx="75">
                  <c:v>1.2731060939260896</c:v>
                </c:pt>
                <c:pt idx="76">
                  <c:v>1.2768805741867926</c:v>
                </c:pt>
                <c:pt idx="77">
                  <c:v>1.2803132866300651</c:v>
                </c:pt>
                <c:pt idx="78">
                  <c:v>1.2837918594102116</c:v>
                </c:pt>
                <c:pt idx="79">
                  <c:v>1.2872996016771041</c:v>
                </c:pt>
                <c:pt idx="80">
                  <c:v>1.2909242166164969</c:v>
                </c:pt>
                <c:pt idx="81">
                  <c:v>1.294509036204202</c:v>
                </c:pt>
                <c:pt idx="82">
                  <c:v>1.2980377405347594</c:v>
                </c:pt>
                <c:pt idx="83">
                  <c:v>1.3017076773883784</c:v>
                </c:pt>
                <c:pt idx="84">
                  <c:v>1.3054023666687098</c:v>
                </c:pt>
                <c:pt idx="85">
                  <c:v>1.3087992691407047</c:v>
                </c:pt>
                <c:pt idx="86">
                  <c:v>1.3119932309366962</c:v>
                </c:pt>
                <c:pt idx="87">
                  <c:v>1.3152844072306646</c:v>
                </c:pt>
                <c:pt idx="88">
                  <c:v>1.3186772638611879</c:v>
                </c:pt>
                <c:pt idx="89">
                  <c:v>1.3220998479735728</c:v>
                </c:pt>
                <c:pt idx="90">
                  <c:v>1.32568209749511</c:v>
                </c:pt>
                <c:pt idx="91">
                  <c:v>1.3296436975974526</c:v>
                </c:pt>
                <c:pt idx="92">
                  <c:v>1.333796077432932</c:v>
                </c:pt>
                <c:pt idx="93">
                  <c:v>1.337973556109753</c:v>
                </c:pt>
                <c:pt idx="94">
                  <c:v>1.3422694569461493</c:v>
                </c:pt>
                <c:pt idx="95">
                  <c:v>1.3467685565634071</c:v>
                </c:pt>
                <c:pt idx="96">
                  <c:v>1.3512486061822655</c:v>
                </c:pt>
                <c:pt idx="97">
                  <c:v>1.3554695319993382</c:v>
                </c:pt>
                <c:pt idx="98">
                  <c:v>1.3596356282526825</c:v>
                </c:pt>
                <c:pt idx="99">
                  <c:v>1.3638956485666878</c:v>
                </c:pt>
                <c:pt idx="100">
                  <c:v>1.3681900891451937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0.28208676099648777"/>
          <c:w val="0.14258164672729071"/>
          <c:h val="0.38691474964822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1"/>
</file>

<file path=xl/ctrlProps/ctrlProp2.xml><?xml version="1.0" encoding="utf-8"?>
<formControlPr xmlns="http://schemas.microsoft.com/office/spreadsheetml/2009/9/main" objectType="Spin" dx="22" fmlaLink="$U$51" max="30000" page="10" val="129"/>
</file>

<file path=xl/ctrlProps/ctrlProp3.xml><?xml version="1.0" encoding="utf-8"?>
<formControlPr xmlns="http://schemas.microsoft.com/office/spreadsheetml/2009/9/main" objectType="Spin" dx="26" fmlaLink="$G$8" max="30000" page="10" val="6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28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70" zoomScaleNormal="70" workbookViewId="0">
      <pane xSplit="9" topLeftCell="N1" activePane="topRight" state="frozen"/>
      <selection pane="topRight" activeCell="Q20" sqref="Q20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4.6640625" customWidth="1"/>
    <col min="44" max="45" width="13.88671875" customWidth="1"/>
    <col min="46" max="46" width="35.21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62</v>
      </c>
    </row>
    <row r="3" spans="2:66" ht="23.4" x14ac:dyDescent="0.45">
      <c r="C3" s="61"/>
    </row>
    <row r="4" spans="2:66" ht="21" x14ac:dyDescent="0.4">
      <c r="B4" s="94" t="s">
        <v>56</v>
      </c>
      <c r="I4" s="18"/>
      <c r="K4" s="69" t="s">
        <v>63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23"/>
    </row>
    <row r="7" spans="2:66" ht="25.8" x14ac:dyDescent="0.5">
      <c r="B7" s="50"/>
      <c r="C7" s="18"/>
      <c r="D7" s="18"/>
      <c r="E7" s="18"/>
      <c r="F7" s="18"/>
      <c r="G7" s="71" t="s">
        <v>61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44</v>
      </c>
      <c r="U7" s="18"/>
      <c r="V7" s="18"/>
      <c r="W7" s="18"/>
      <c r="X7" s="18"/>
      <c r="Y7" s="19"/>
      <c r="AD7" s="24"/>
      <c r="AE7" s="33" t="s">
        <v>60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2:66" x14ac:dyDescent="0.3">
      <c r="B8" s="50"/>
      <c r="C8" s="18"/>
      <c r="D8" s="18"/>
      <c r="E8" s="18"/>
      <c r="F8" s="18"/>
      <c r="G8" s="51">
        <v>60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30</v>
      </c>
      <c r="U9" s="18"/>
      <c r="V9" s="100"/>
      <c r="W9" s="42" t="s">
        <v>36</v>
      </c>
      <c r="X9" s="18"/>
      <c r="Y9" s="19"/>
      <c r="AD9" s="24"/>
      <c r="AE9" s="90" t="s">
        <v>15</v>
      </c>
      <c r="AF9" s="18"/>
      <c r="AH9" s="90" t="s">
        <v>57</v>
      </c>
      <c r="AK9" s="90" t="s">
        <v>58</v>
      </c>
      <c r="AL9" s="18"/>
      <c r="AM9" s="18"/>
      <c r="AN9" s="39" t="s">
        <v>59</v>
      </c>
      <c r="AQ9" s="39" t="s">
        <v>61</v>
      </c>
      <c r="AR9" s="18"/>
      <c r="AS9" s="18"/>
      <c r="AT9" s="18"/>
      <c r="AU9" s="18"/>
      <c r="AV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[9758]</v>
      </c>
      <c r="M10" s="91">
        <v>0</v>
      </c>
      <c r="N10" s="18"/>
      <c r="O10" s="74" t="str">
        <f>L15</f>
        <v>timeDiscretization 
[9770]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[12779]</v>
      </c>
      <c r="AF10" s="18"/>
      <c r="AH10" s="74" t="str">
        <f>[2]!obCall("productProcessForPlottingAndPricing", T54, "getProductProcess")</f>
        <v>productProcessForPlottingAndPricing 
[12754]</v>
      </c>
      <c r="AK10" s="74" t="str">
        <f>[2]!obCall("underlyingModelForPlotting", AH10, "getUnderlyingModel")</f>
        <v>underlyingModelForPlotting 
[13069]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[13300]</v>
      </c>
      <c r="AQ10" s="74" t="str">
        <f>[2]!obMake("pathIndexForPlot", "int", G8)</f>
        <v>pathIndexForPlot 
[9755]</v>
      </c>
      <c r="AR10" s="18"/>
      <c r="AS10" s="18"/>
      <c r="AT10" s="18"/>
      <c r="AU10" s="18"/>
      <c r="AV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[9759]</v>
      </c>
      <c r="M11" s="91">
        <v>100</v>
      </c>
      <c r="N11" s="18"/>
      <c r="O11" s="74" t="str">
        <f>[2]!obMake("numberOfFactors", "int", P11)</f>
        <v>numberOfFactors 
[9741]</v>
      </c>
      <c r="P11" s="51">
        <v>2</v>
      </c>
      <c r="Q11" s="19"/>
      <c r="R11" s="18"/>
      <c r="S11" s="17"/>
      <c r="T11" s="43" t="s">
        <v>38</v>
      </c>
      <c r="U11" s="41"/>
      <c r="V11" s="18"/>
      <c r="W11" s="40" t="s">
        <v>38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[9751]</v>
      </c>
      <c r="M12" s="91">
        <v>0.1</v>
      </c>
      <c r="N12" s="18"/>
      <c r="O12" s="74" t="str">
        <f>[2]!obMake("numberOfPaths", "int",P12)</f>
        <v>numberOfPaths 
[12467]</v>
      </c>
      <c r="P12" s="51">
        <v>1000</v>
      </c>
      <c r="Q12" s="19"/>
      <c r="R12" s="18"/>
      <c r="S12" s="17"/>
      <c r="T12" s="44" t="str">
        <f>[2]!obMake("interCorrelations", "double[][]",U12:U13)</f>
        <v>interCorrelations 
[9752]</v>
      </c>
      <c r="U12" s="86">
        <f>0.3</f>
        <v>0.3</v>
      </c>
      <c r="V12" s="18"/>
      <c r="W12" s="37" t="str">
        <f>[2]!obMake("shirtParameter", "double", X12)</f>
        <v>shirtParameter 
[9750]</v>
      </c>
      <c r="X12" s="51">
        <v>1E-4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[9765]</v>
      </c>
      <c r="P13" s="51">
        <v>3151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25</v>
      </c>
      <c r="AO13" s="39"/>
      <c r="AP13" s="18"/>
      <c r="AQ13" s="90" t="s">
        <v>26</v>
      </c>
      <c r="AR13" s="39"/>
      <c r="AS13" s="18"/>
      <c r="AT13" s="90" t="s">
        <v>27</v>
      </c>
      <c r="AU13" s="39"/>
      <c r="AV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T14" s="74"/>
      <c r="AU14" s="74"/>
      <c r="AV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[9770]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[13314]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[13678]</v>
      </c>
      <c r="AL15" s="89">
        <f>[2]!obGet([2]!obCall("", AK15, "get",$AQ$10))</f>
        <v>0.83862860294620323</v>
      </c>
      <c r="AM15" s="52"/>
      <c r="AN15" s="89" t="str">
        <f>[2]!obCall("couponBondPrice"&amp;AE15,  $AH$10,"getFairValue", [2]!obMake("","int",AE15) )</f>
        <v>couponBondPrice0 
[13305]</v>
      </c>
      <c r="AO15" s="89">
        <f>[2]!obGet([2]!obCall("",  AN15,"get", $AQ$10))</f>
        <v>1.7503014266783818</v>
      </c>
      <c r="AP15" s="52"/>
      <c r="AQ15" s="89" t="str">
        <f>[2]!obCall("intensity"&amp;AE15, $T$54, "getIntensity", [2]!obMake("", "int", AE15))</f>
        <v>intensity0 
[12834]</v>
      </c>
      <c r="AR15" s="89">
        <f>[2]!obGet([2]!obCall("", AQ15, "get",$AQ$10))</f>
        <v>0.02</v>
      </c>
      <c r="AS15" s="52"/>
      <c r="AT15" s="89" t="str">
        <f>[2]!obCall("expOfIntegratedIntensity"&amp;AE15, $T$54, "getExpOfIntegratedIntensity", [2]!obMake("", "int", AE15))</f>
        <v>expOfIntegratedIntensity0 
[12778]</v>
      </c>
      <c r="AU15" s="89">
        <f>[2]!obGet([2]!obCall("", AT15, "get",$AQ$10))</f>
        <v>1</v>
      </c>
      <c r="AV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[12469]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[9772]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[9769]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[13221]</v>
      </c>
      <c r="AI16" s="89">
        <f>[2]!obGet([2]!obCall("",AH16,"get", $AQ$10))</f>
        <v>5.7003935386063694E-3</v>
      </c>
      <c r="AJ16" s="87"/>
      <c r="AK16" s="89" t="str">
        <f>[2]!obCall("zcbondFairPrice"&amp;AE16, $AK$10, "getZeroCouponBond", [2]!obMake("", "double",AF16), [2]!obMake("", "double", $AF$115))</f>
        <v>zcbondFairPrice1 
[13568]</v>
      </c>
      <c r="AL16" s="89">
        <f>[2]!obGet([2]!obCall("", AK16, "get",$AQ$10))</f>
        <v>0.80150309820797883</v>
      </c>
      <c r="AM16" s="52"/>
      <c r="AN16" s="89" t="str">
        <f>[2]!obCall("couponBondPrice"&amp;AE16,  $AH$10,"getFairValue", [2]!obMake("","int",AE16) )</f>
        <v>couponBondPrice1 
[13029]</v>
      </c>
      <c r="AO16" s="89">
        <f>[2]!obGet([2]!obCall("",  AN16,"get", $AQ$10))</f>
        <v>1.6911193285025301</v>
      </c>
      <c r="AP16" s="52"/>
      <c r="AQ16" s="89" t="str">
        <f>[2]!obCall("intensity"&amp;AE16, $T$54, "getIntensity", [2]!obMake("", "int", AE16))</f>
        <v>intensity1 
[12741]</v>
      </c>
      <c r="AR16" s="89">
        <f>[2]!obGet([2]!obCall("", AQ16, "get",$AQ$10))</f>
        <v>1.9422395519582858E-2</v>
      </c>
      <c r="AS16" s="52"/>
      <c r="AT16" s="89" t="str">
        <f>[2]!obCall("expOfIntegratedIntensity"&amp;AE16, $T$54, "getExpOfIntegratedIntensity", [2]!obMake("", "int", AE16))</f>
        <v>expOfIntegratedIntensity1 
[12850]</v>
      </c>
      <c r="AU16" s="89">
        <f>[2]!obGet([2]!obCall("", AT16, "get",$AQ$10))</f>
        <v>1.0019730637095969</v>
      </c>
      <c r="AV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[13338]</v>
      </c>
      <c r="AI17" s="89">
        <f>[2]!obGet([2]!obCall("",AH17,"get", $AQ$10))</f>
        <v>1.2393006789621321E-2</v>
      </c>
      <c r="AJ17" s="52"/>
      <c r="AK17" s="89" t="str">
        <f>[2]!obCall("zcbondFairPrice"&amp;AE17, $AK$10, "getZeroCouponBond", [2]!obMake("", "double",AF17), [2]!obMake("", "double", $AF$115))</f>
        <v>zcbondFairPrice2 
[13623]</v>
      </c>
      <c r="AL17" s="89">
        <f>[2]!obGet([2]!obCall("", AK17, "get",$AQ$10))</f>
        <v>0.76071515502117537</v>
      </c>
      <c r="AM17" s="52"/>
      <c r="AN17" s="89" t="str">
        <f>[2]!obCall("couponBondPrice"&amp;AE17,  $AH$10,"getFairValue", [2]!obMake("","int",AE17) )</f>
        <v>couponBondPrice2 
[13253]</v>
      </c>
      <c r="AO17" s="89">
        <f>[2]!obGet([2]!obCall("",  AN17,"get", $AQ$10))</f>
        <v>1.6260423490632678</v>
      </c>
      <c r="AP17" s="52"/>
      <c r="AQ17" s="89" t="str">
        <f>[2]!obCall("intensity"&amp;AE17, $T$54, "getIntensity", [2]!obMake("", "int", AE17))</f>
        <v>intensity2 
[12501]</v>
      </c>
      <c r="AR17" s="89">
        <f>[2]!obGet([2]!obCall("", AQ17, "get",$AQ$10))</f>
        <v>2.0280292955459647E-2</v>
      </c>
      <c r="AS17" s="52"/>
      <c r="AT17" s="89" t="str">
        <f>[2]!obCall("expOfIntegratedIntensity"&amp;AE17, $T$54, "getExpOfIntegratedIntensity", [2]!obMake("", "int", AE17))</f>
        <v>expOfIntegratedIntensity2 
[12648]</v>
      </c>
      <c r="AU17" s="89">
        <f>[2]!obGet([2]!obCall("", AT17, "get",$AQ$10))</f>
        <v>1.0039640905041072</v>
      </c>
      <c r="AV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[13277]</v>
      </c>
      <c r="AI18" s="89">
        <f>[2]!obGet([2]!obCall("",AH18,"get", $AQ$10))</f>
        <v>4.8881553831836653E-3</v>
      </c>
      <c r="AJ18" s="52"/>
      <c r="AK18" s="89" t="str">
        <f>[2]!obCall("zcbondFairPrice"&amp;AE18, $AK$10, "getZeroCouponBond", [2]!obMake("", "double",AF18), [2]!obMake("", "double", $AF$115))</f>
        <v>zcbondFairPrice3 
[13915]</v>
      </c>
      <c r="AL18" s="89">
        <f>[2]!obGet([2]!obCall("", AK18, "get",$AQ$10))</f>
        <v>0.80594538085876999</v>
      </c>
      <c r="AM18" s="52"/>
      <c r="AN18" s="89" t="str">
        <f>[2]!obCall("couponBondPrice"&amp;AE18,  $AH$10,"getFairValue", [2]!obMake("","int",AE18) )</f>
        <v>couponBondPrice3 
[13274]</v>
      </c>
      <c r="AO18" s="89">
        <f>[2]!obGet([2]!obCall("",  AN18,"get", $AQ$10))</f>
        <v>1.7010954127972091</v>
      </c>
      <c r="AP18" s="52"/>
      <c r="AQ18" s="89" t="str">
        <f>[2]!obCall("intensity"&amp;AE18, $T$54, "getIntensity", [2]!obMake("", "int", AE18))</f>
        <v>intensity3 
[12723]</v>
      </c>
      <c r="AR18" s="89">
        <f>[2]!obGet([2]!obCall("", AQ18, "get",$AQ$10))</f>
        <v>1.9620009131398542E-2</v>
      </c>
      <c r="AS18" s="52"/>
      <c r="AT18" s="89" t="str">
        <f>[2]!obCall("expOfIntegratedIntensity"&amp;AE18, $T$54, "getExpOfIntegratedIntensity", [2]!obMake("", "int", AE18))</f>
        <v>expOfIntegratedIntensity3 
[12545]</v>
      </c>
      <c r="AU18" s="89">
        <f>[2]!obGet([2]!obCall("", AT18, "get",$AQ$10))</f>
        <v>1.0059690132895205</v>
      </c>
      <c r="AV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[13374]</v>
      </c>
      <c r="AI19" s="89">
        <f>[2]!obGet([2]!obCall("",AH19,"get", $AQ$10))</f>
        <v>1.803798493745782E-2</v>
      </c>
      <c r="AJ19" s="52"/>
      <c r="AK19" s="89" t="str">
        <f>[2]!obCall("zcbondFairPrice"&amp;AE19, $AK$10, "getZeroCouponBond", [2]!obMake("", "double",AF19), [2]!obMake("", "double", $AF$115))</f>
        <v>zcbondFairPrice4 
[13840]</v>
      </c>
      <c r="AL19" s="89">
        <f>[2]!obGet([2]!obCall("", AK19, "get",$AQ$10))</f>
        <v>0.72881027969620915</v>
      </c>
      <c r="AM19" s="52"/>
      <c r="AN19" s="89" t="str">
        <f>[2]!obCall("couponBondPrice"&amp;AE19,  $AH$10,"getFairValue", [2]!obMake("","int",AE19) )</f>
        <v>couponBondPrice4 
[12971]</v>
      </c>
      <c r="AO19" s="89">
        <f>[2]!obGet([2]!obCall("",  AN19,"get", $AQ$10))</f>
        <v>1.5774014747889709</v>
      </c>
      <c r="AP19" s="52"/>
      <c r="AQ19" s="89" t="str">
        <f>[2]!obCall("intensity"&amp;AE19, $T$54, "getIntensity", [2]!obMake("", "int", AE19))</f>
        <v>intensity4 
[12848]</v>
      </c>
      <c r="AR19" s="89">
        <f>[2]!obGet([2]!obCall("", AQ19, "get",$AQ$10))</f>
        <v>2.2311139264044356E-2</v>
      </c>
      <c r="AS19" s="52"/>
      <c r="AT19" s="89" t="str">
        <f>[2]!obCall("expOfIntegratedIntensity"&amp;AE19, $T$54, "getExpOfIntegratedIntensity", [2]!obMake("", "int", AE19))</f>
        <v>expOfIntegratedIntensity4 
[12768]</v>
      </c>
      <c r="AU19" s="89">
        <f>[2]!obGet([2]!obCall("", AT19, "get",$AQ$10))</f>
        <v>1.0080802975293575</v>
      </c>
      <c r="AV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[13018]</v>
      </c>
      <c r="AI20" s="89">
        <f>[2]!obGet([2]!obCall("",AH20,"get", $AQ$10))</f>
        <v>-1.8236376699341632E-3</v>
      </c>
      <c r="AJ20" s="60"/>
      <c r="AK20" s="89" t="str">
        <f>[2]!obCall("zcbondFairPrice"&amp;AE20, $AK$10, "getZeroCouponBond", [2]!obMake("", "double",AF20), [2]!obMake("", "double", $AF$115))</f>
        <v>zcbondFairPrice5 
[13603]</v>
      </c>
      <c r="AL20" s="89">
        <f>[2]!obGet([2]!obCall("", AK20, "get",$AQ$10))</f>
        <v>0.84736232449383619</v>
      </c>
      <c r="AM20" s="52"/>
      <c r="AN20" s="89" t="str">
        <f>[2]!obCall("couponBondPrice"&amp;AE20,  $AH$10,"getFairValue", [2]!obMake("","int",AE20) )</f>
        <v>couponBondPrice5 
[13335]</v>
      </c>
      <c r="AO20" s="89">
        <f>[2]!obGet([2]!obCall("",  AN20,"get", $AQ$10))</f>
        <v>1.7701946999993592</v>
      </c>
      <c r="AP20" s="52"/>
      <c r="AQ20" s="89" t="str">
        <f>[2]!obCall("intensity"&amp;AE20, $T$54, "getIntensity", [2]!obMake("", "int", AE20))</f>
        <v>intensity5 
[12554]</v>
      </c>
      <c r="AR20" s="89">
        <f>[2]!obGet([2]!obCall("", AQ20, "get",$AQ$10))</f>
        <v>2.2510934632067745E-2</v>
      </c>
      <c r="AS20" s="52"/>
      <c r="AT20" s="89" t="str">
        <f>[2]!obCall("expOfIntegratedIntensity"&amp;AE20, $T$54, "getExpOfIntegratedIntensity", [2]!obMake("", "int", AE20))</f>
        <v>expOfIntegratedIntensity5 
[12735]</v>
      </c>
      <c r="AU20" s="89">
        <f>[2]!obGet([2]!obCall("", AT20, "get",$AQ$10))</f>
        <v>1.0103420434657551</v>
      </c>
      <c r="AV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[12469]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[13159]</v>
      </c>
      <c r="AI21" s="89">
        <f>[2]!obGet([2]!obCall("",AH21,"get", $AQ$10))</f>
        <v>1.18349969155057E-3</v>
      </c>
      <c r="AJ21" s="52"/>
      <c r="AK21" s="89" t="str">
        <f>[2]!obCall("zcbondFairPrice"&amp;AE21, $AK$10, "getZeroCouponBond", [2]!obMake("", "double",AF21), [2]!obMake("", "double", $AF$115))</f>
        <v>zcbondFairPrice6 
[13718]</v>
      </c>
      <c r="AL21" s="89">
        <f>[2]!obGet([2]!obCall("", AK21, "get",$AQ$10))</f>
        <v>0.82792306625122725</v>
      </c>
      <c r="AM21" s="52"/>
      <c r="AN21" s="89" t="str">
        <f>[2]!obCall("couponBondPrice"&amp;AE21,  $AH$10,"getFairValue", [2]!obMake("","int",AE21) )</f>
        <v>couponBondPrice6 
[13091]</v>
      </c>
      <c r="AO21" s="89">
        <f>[2]!obGet([2]!obCall("",  AN21,"get", $AQ$10))</f>
        <v>1.7403529191995368</v>
      </c>
      <c r="AP21" s="52"/>
      <c r="AQ21" s="89" t="str">
        <f>[2]!obCall("intensity"&amp;AE21, $T$54, "getIntensity", [2]!obMake("", "int", AE21))</f>
        <v>intensity6 
[12719]</v>
      </c>
      <c r="AR21" s="89">
        <f>[2]!obGet([2]!obCall("", AQ21, "get",$AQ$10))</f>
        <v>2.3219121963524238E-2</v>
      </c>
      <c r="AS21" s="52"/>
      <c r="AT21" s="89" t="str">
        <f>[2]!obCall("expOfIntegratedIntensity"&amp;AE21, $T$54, "getExpOfIntegratedIntensity", [2]!obMake("", "int", AE21))</f>
        <v>expOfIntegratedIntensity6 
[12543]</v>
      </c>
      <c r="AU21" s="89">
        <f>[2]!obGet([2]!obCall("", AT21, "get",$AQ$10))</f>
        <v>1.0126548365034724</v>
      </c>
      <c r="AV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40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[13230]</v>
      </c>
      <c r="AI22" s="89">
        <f>[2]!obGet([2]!obCall("",AH22,"get", $AQ$10))</f>
        <v>1.6706968271385618E-2</v>
      </c>
      <c r="AJ22" s="52"/>
      <c r="AK22" s="89" t="str">
        <f>[2]!obCall("zcbondFairPrice"&amp;AE22, $AK$10, "getZeroCouponBond", [2]!obMake("", "double",AF22), [2]!obMake("", "double", $AF$115))</f>
        <v>zcbondFairPrice7 
[13668]</v>
      </c>
      <c r="AL22" s="89">
        <f>[2]!obGet([2]!obCall("", AK22, "get",$AQ$10))</f>
        <v>0.73733625642177592</v>
      </c>
      <c r="AM22" s="52"/>
      <c r="AN22" s="89" t="str">
        <f>[2]!obCall("couponBondPrice"&amp;AE22,  $AH$10,"getFairValue", [2]!obMake("","int",AE22) )</f>
        <v>couponBondPrice7 
[13063]</v>
      </c>
      <c r="AO22" s="89">
        <f>[2]!obGet([2]!obCall("",  AN22,"get", $AQ$10))</f>
        <v>1.5967343411758976</v>
      </c>
      <c r="AP22" s="52"/>
      <c r="AQ22" s="89" t="str">
        <f>[2]!obCall("intensity"&amp;AE22, $T$54, "getIntensity", [2]!obMake("", "int", AE22))</f>
        <v>intensity7 
[12795]</v>
      </c>
      <c r="AR22" s="89">
        <f>[2]!obGet([2]!obCall("", AQ22, "get",$AQ$10))</f>
        <v>2.1878821398058593E-2</v>
      </c>
      <c r="AS22" s="52"/>
      <c r="AT22" s="89" t="str">
        <f>[2]!obCall("expOfIntegratedIntensity"&amp;AE22, $T$54, "getExpOfIntegratedIntensity", [2]!obMake("", "int", AE22))</f>
        <v>expOfIntegratedIntensity7 
[12797]</v>
      </c>
      <c r="AU22" s="89">
        <f>[2]!obGet([2]!obCall("", AT22, "get",$AQ$10))</f>
        <v>1.014940845415444</v>
      </c>
      <c r="AV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[13324]</v>
      </c>
      <c r="AI23" s="89">
        <f>[2]!obGet([2]!obCall("",AH23,"get", $AQ$10))</f>
        <v>1.7875896275065445E-2</v>
      </c>
      <c r="AJ23" s="52"/>
      <c r="AK23" s="89" t="str">
        <f>[2]!obCall("zcbondFairPrice"&amp;AE23, $AK$10, "getZeroCouponBond", [2]!obMake("", "double",AF23), [2]!obMake("", "double", $AF$115))</f>
        <v>zcbondFairPrice8 
[13703]</v>
      </c>
      <c r="AL23" s="89">
        <f>[2]!obGet([2]!obCall("", AK23, "get",$AQ$10))</f>
        <v>0.7314452670613425</v>
      </c>
      <c r="AM23" s="52"/>
      <c r="AN23" s="89" t="str">
        <f>[2]!obCall("couponBondPrice"&amp;AE23,  $AH$10,"getFairValue", [2]!obMake("","int",AE23) )</f>
        <v>couponBondPrice8 
[13110]</v>
      </c>
      <c r="AO23" s="89">
        <f>[2]!obGet([2]!obCall("",  AN23,"get", $AQ$10))</f>
        <v>1.5891379015427181</v>
      </c>
      <c r="AP23" s="52"/>
      <c r="AQ23" s="89" t="str">
        <f>[2]!obCall("intensity"&amp;AE23, $T$54, "getIntensity", [2]!obMake("", "int", AE23))</f>
        <v>intensity8 
[12739]</v>
      </c>
      <c r="AR23" s="89">
        <f>[2]!obGet([2]!obCall("", AQ23, "get",$AQ$10))</f>
        <v>2.6702255826808192E-2</v>
      </c>
      <c r="AS23" s="52"/>
      <c r="AT23" s="89" t="str">
        <f>[2]!obCall("expOfIntegratedIntensity"&amp;AE23, $T$54, "getExpOfIntegratedIntensity", [2]!obMake("", "int", AE23))</f>
        <v>expOfIntegratedIntensity8 
[12668]</v>
      </c>
      <c r="AU23" s="89">
        <f>[2]!obGet([2]!obCall("", AT23, "get",$AQ$10))</f>
        <v>1.0174091880498737</v>
      </c>
      <c r="AV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[12472]</v>
      </c>
      <c r="M24" s="13"/>
      <c r="N24" s="18"/>
      <c r="O24" s="18"/>
      <c r="P24" s="18"/>
      <c r="Q24" s="26"/>
      <c r="R24" s="18"/>
      <c r="S24" s="17"/>
      <c r="T24" s="42" t="s">
        <v>31</v>
      </c>
      <c r="U24" s="18"/>
      <c r="V24" s="25" t="s">
        <v>39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[12962]</v>
      </c>
      <c r="AI24" s="89">
        <f>[2]!obGet([2]!obCall("",AH24,"get", $AQ$10))</f>
        <v>3.5095001759738079E-2</v>
      </c>
      <c r="AJ24" s="87"/>
      <c r="AK24" s="89" t="str">
        <f>[2]!obCall("zcbondFairPrice"&amp;AE24, $AK$10, "getZeroCouponBond", [2]!obMake("", "double",AF24), [2]!obMake("", "double", $AF$115))</f>
        <v>zcbondFairPrice9 
[13618]</v>
      </c>
      <c r="AL24" s="89">
        <f>[2]!obGet([2]!obCall("", AK24, "get",$AQ$10))</f>
        <v>0.64539027047750819</v>
      </c>
      <c r="AM24" s="52"/>
      <c r="AN24" s="89" t="str">
        <f>[2]!obCall("couponBondPrice"&amp;AE24,  $AH$10,"getFairValue", [2]!obMake("","int",AE24) )</f>
        <v>couponBondPrice9 
[13182]</v>
      </c>
      <c r="AO24" s="89">
        <f>[2]!obGet([2]!obCall("",  AN24,"get", $AQ$10))</f>
        <v>1.452612675017726</v>
      </c>
      <c r="AP24" s="52"/>
      <c r="AQ24" s="89" t="str">
        <f>[2]!obCall("intensity"&amp;AE24, $T$54, "getIntensity", [2]!obMake("", "int", AE24))</f>
        <v>intensity9 
[12598]</v>
      </c>
      <c r="AR24" s="89">
        <f>[2]!obGet([2]!obCall("", AQ24, "get",$AQ$10))</f>
        <v>2.5321108309754852E-2</v>
      </c>
      <c r="AS24" s="52"/>
      <c r="AT24" s="89" t="str">
        <f>[2]!obCall("expOfIntegratedIntensity"&amp;AE24, $T$54, "getExpOfIntegratedIntensity", [2]!obMake("", "int", AE24))</f>
        <v>expOfIntegratedIntensity9 
[12705]</v>
      </c>
      <c r="AU24" s="89">
        <f>[2]!obGet([2]!obCall("", AT24, "get",$AQ$10))</f>
        <v>1.0200590854034204</v>
      </c>
      <c r="AV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[13177]</v>
      </c>
      <c r="AI25" s="89">
        <f>[2]!obGet([2]!obCall("",AH25,"get", $AQ$10))</f>
        <v>3.9036587058790657E-2</v>
      </c>
      <c r="AJ25" s="52"/>
      <c r="AK25" s="89" t="str">
        <f>[2]!obCall("zcbondFairPrice"&amp;AE25, $AK$10, "getZeroCouponBond", [2]!obMake("", "double",AF25), [2]!obMake("", "double", $AF$115))</f>
        <v>zcbondFairPrice10 
[13891]</v>
      </c>
      <c r="AL25" s="89">
        <f>[2]!obGet([2]!obCall("", AK25, "get",$AQ$10))</f>
        <v>0.62838777495964748</v>
      </c>
      <c r="AM25" s="52"/>
      <c r="AN25" s="89" t="str">
        <f>[2]!obCall("couponBondPrice"&amp;AE25,  $AH$10,"getFairValue", [2]!obMake("","int",AE25) )</f>
        <v>couponBondPrice10 
[13131]</v>
      </c>
      <c r="AO25" s="89">
        <f>[2]!obGet([2]!obCall("",  AN25,"get", $AQ$10))</f>
        <v>1.4277079928775915</v>
      </c>
      <c r="AP25" s="52"/>
      <c r="AQ25" s="89" t="str">
        <f>[2]!obCall("intensity"&amp;AE25, $T$54, "getIntensity", [2]!obMake("", "int", AE25))</f>
        <v>intensity10 
[12503]</v>
      </c>
      <c r="AR25" s="89">
        <f>[2]!obGet([2]!obCall("", AQ25, "get",$AQ$10))</f>
        <v>2.6748536203919607E-2</v>
      </c>
      <c r="AS25" s="52"/>
      <c r="AT25" s="89" t="str">
        <f>[2]!obCall("expOfIntegratedIntensity"&amp;AE25, $T$54, "getExpOfIntegratedIntensity", [2]!obMake("", "int", AE25))</f>
        <v>expOfIntegratedIntensity10 
[12675]</v>
      </c>
      <c r="AU25" s="89">
        <f>[2]!obGet([2]!obCall("", AT25, "get",$AQ$10))</f>
        <v>1.022718251144775</v>
      </c>
      <c r="AV25" s="19"/>
    </row>
    <row r="26" spans="2:72" ht="15" thickTop="1" x14ac:dyDescent="0.3">
      <c r="S26" s="17"/>
      <c r="T26" s="39" t="s">
        <v>38</v>
      </c>
      <c r="U26" s="13"/>
      <c r="V26" s="99" t="str">
        <f>[2]!obMake("paymentDatesZCBond", "double[]", V27:V36)</f>
        <v>paymentDatesZCBond 
[9757]</v>
      </c>
      <c r="W26" s="99" t="str">
        <f>[2]!obMake("coupons0", "double[]", W27:W36)</f>
        <v>coupons0 
[9746]</v>
      </c>
      <c r="X26" s="99" t="str">
        <f>[2]!obMake("periodFactors0", "double[]", X27:X36)</f>
        <v>periodFactors0 
[9760]</v>
      </c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[13066]</v>
      </c>
      <c r="AI26" s="89">
        <f>[2]!obGet([2]!obCall("",AH26,"get", $AQ$10))</f>
        <v>5.0313787254729306E-2</v>
      </c>
      <c r="AJ26" s="52"/>
      <c r="AK26" s="89" t="str">
        <f>[2]!obCall("zcbondFairPrice"&amp;AE26, $AK$10, "getZeroCouponBond", [2]!obMake("", "double",AF26), [2]!obMake("", "double", $AF$115))</f>
        <v>zcbondFairPrice11 
[13849]</v>
      </c>
      <c r="AL26" s="89">
        <f>[2]!obGet([2]!obCall("", AK26, "get",$AQ$10))</f>
        <v>0.58076435282038219</v>
      </c>
      <c r="AM26" s="52"/>
      <c r="AN26" s="89" t="str">
        <f>[2]!obCall("couponBondPrice"&amp;AE26,  $AH$10,"getFairValue", [2]!obMake("","int",AE26) )</f>
        <v>couponBondPrice11 
[13086]</v>
      </c>
      <c r="AO26" s="89">
        <f>[2]!obGet([2]!obCall("",  AN26,"get", $AQ$10))</f>
        <v>1.2527160945828455</v>
      </c>
      <c r="AP26" s="52"/>
      <c r="AQ26" s="89" t="str">
        <f>[2]!obCall("intensity"&amp;AE26, $T$54, "getIntensity", [2]!obMake("", "int", AE26))</f>
        <v>intensity11 
[12764]</v>
      </c>
      <c r="AR26" s="89">
        <f>[2]!obGet([2]!obCall("", AQ26, "get",$AQ$10))</f>
        <v>2.9896258126240499E-2</v>
      </c>
      <c r="AS26" s="52"/>
      <c r="AT26" s="89" t="str">
        <f>[2]!obCall("expOfIntegratedIntensity"&amp;AE26, $T$54, "getExpOfIntegratedIntensity", [2]!obMake("", "int", AE26))</f>
        <v>expOfIntegratedIntensity11 
[12677]</v>
      </c>
      <c r="AU26" s="89">
        <f>[2]!obGet([2]!obCall("", AT26, "get",$AQ$10))</f>
        <v>1.0256189401787994</v>
      </c>
      <c r="AV26" s="19"/>
    </row>
    <row r="27" spans="2:72" ht="15" thickBot="1" x14ac:dyDescent="0.35">
      <c r="S27" s="17"/>
      <c r="T27" s="37" t="str">
        <f>L44</f>
        <v>hullWhiteModel 
[12468]</v>
      </c>
      <c r="U27" s="13"/>
      <c r="V27" s="53">
        <v>1</v>
      </c>
      <c r="W27" s="54">
        <v>0.1</v>
      </c>
      <c r="X27" s="54">
        <v>1</v>
      </c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[12925]</v>
      </c>
      <c r="AI27" s="89">
        <f>[2]!obGet([2]!obCall("",AH27,"get", $AQ$10))</f>
        <v>6.4139618461306683E-2</v>
      </c>
      <c r="AJ27" s="52"/>
      <c r="AK27" s="89" t="str">
        <f>[2]!obCall("zcbondFairPrice"&amp;AE27, $AK$10, "getZeroCouponBond", [2]!obMake("", "double",AF27), [2]!obMake("", "double", $AF$115))</f>
        <v>zcbondFairPrice12 
[13813]</v>
      </c>
      <c r="AL27" s="89">
        <f>[2]!obGet([2]!obCall("", AK27, "get",$AQ$10))</f>
        <v>0.52789444714544587</v>
      </c>
      <c r="AM27" s="52"/>
      <c r="AN27" s="89" t="str">
        <f>[2]!obCall("couponBondPrice"&amp;AE27,  $AH$10,"getFairValue", [2]!obMake("","int",AE27) )</f>
        <v>couponBondPrice12 
[13212]</v>
      </c>
      <c r="AO27" s="89">
        <f>[2]!obGet([2]!obCall("",  AN27,"get", $AQ$10))</f>
        <v>1.1689622854064765</v>
      </c>
      <c r="AP27" s="52"/>
      <c r="AQ27" s="89" t="str">
        <f>[2]!obCall("intensity"&amp;AE27, $T$54, "getIntensity", [2]!obMake("", "int", AE27))</f>
        <v>intensity12 
[12889]</v>
      </c>
      <c r="AR27" s="89">
        <f>[2]!obGet([2]!obCall("", AQ27, "get",$AQ$10))</f>
        <v>3.1446716251264002E-2</v>
      </c>
      <c r="AS27" s="52"/>
      <c r="AT27" s="89" t="str">
        <f>[2]!obCall("expOfIntegratedIntensity"&amp;AE27, $T$54, "getExpOfIntegratedIntensity", [2]!obMake("", "int", AE27))</f>
        <v>expOfIntegratedIntensity12 
[12640]</v>
      </c>
      <c r="AU27" s="89">
        <f>[2]!obGet([2]!obCall("", AT27, "get",$AQ$10))</f>
        <v>1.0287694951376485</v>
      </c>
      <c r="AV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[9757]</v>
      </c>
      <c r="U28" s="18"/>
      <c r="V28" s="55">
        <v>2</v>
      </c>
      <c r="W28" s="56">
        <v>0.1</v>
      </c>
      <c r="X28" s="56">
        <v>1</v>
      </c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[13151]</v>
      </c>
      <c r="AI28" s="89">
        <f>[2]!obGet([2]!obCall("",AH28,"get", $AQ$10))</f>
        <v>6.1935187379962467E-2</v>
      </c>
      <c r="AJ28" s="52"/>
      <c r="AK28" s="89" t="str">
        <f>[2]!obCall("zcbondFairPrice"&amp;AE28, $AK$10, "getZeroCouponBond", [2]!obMake("", "double",AF28), [2]!obMake("", "double", $AF$115))</f>
        <v>zcbondFairPrice13 
[13750]</v>
      </c>
      <c r="AL28" s="89">
        <f>[2]!obGet([2]!obCall("", AK28, "get",$AQ$10))</f>
        <v>0.53828336156453016</v>
      </c>
      <c r="AM28" s="52"/>
      <c r="AN28" s="89" t="str">
        <f>[2]!obCall("couponBondPrice"&amp;AE28,  $AH$10,"getFairValue", [2]!obMake("","int",AE28) )</f>
        <v>couponBondPrice13 
[12959]</v>
      </c>
      <c r="AO28" s="89">
        <f>[2]!obGet([2]!obCall("",  AN28,"get", $AQ$10))</f>
        <v>1.1887608649820565</v>
      </c>
      <c r="AP28" s="52"/>
      <c r="AQ28" s="89" t="str">
        <f>[2]!obCall("intensity"&amp;AE28, $T$54, "getIntensity", [2]!obMake("", "int", AE28))</f>
        <v>intensity13 
[12715]</v>
      </c>
      <c r="AR28" s="89">
        <f>[2]!obGet([2]!obCall("", AQ28, "get",$AQ$10))</f>
        <v>3.0285794598258892E-2</v>
      </c>
      <c r="AS28" s="52"/>
      <c r="AT28" s="89" t="str">
        <f>[2]!obCall("expOfIntegratedIntensity"&amp;AE28, $T$54, "getExpOfIntegratedIntensity", [2]!obMake("", "int", AE28))</f>
        <v>expOfIntegratedIntensity13 
[12844]</v>
      </c>
      <c r="AU28" s="89">
        <f>[2]!obGet([2]!obCall("", AT28, "get",$AQ$10))</f>
        <v>1.0319498270605478</v>
      </c>
      <c r="AV28" s="19"/>
    </row>
    <row r="29" spans="2:72" ht="25.8" x14ac:dyDescent="0.5">
      <c r="B29" s="50"/>
      <c r="C29" s="33" t="s">
        <v>54</v>
      </c>
      <c r="D29" s="18"/>
      <c r="E29" s="18"/>
      <c r="F29" s="33"/>
      <c r="G29" s="18"/>
      <c r="H29" s="66"/>
      <c r="K29" s="17"/>
      <c r="L29" s="68" t="s">
        <v>45</v>
      </c>
      <c r="M29" s="18"/>
      <c r="N29" s="33"/>
      <c r="O29" s="33"/>
      <c r="P29" s="18"/>
      <c r="Q29" s="19"/>
      <c r="S29" s="17"/>
      <c r="T29" s="37" t="str">
        <f>W26</f>
        <v>coupons0 
[9746]</v>
      </c>
      <c r="U29" s="18"/>
      <c r="V29" s="55">
        <v>3</v>
      </c>
      <c r="W29" s="56">
        <v>0.1</v>
      </c>
      <c r="X29" s="56">
        <v>1</v>
      </c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[13194]</v>
      </c>
      <c r="AI29" s="89">
        <f>[2]!obGet([2]!obCall("",AH29,"get", $AQ$10))</f>
        <v>5.349782355627504E-2</v>
      </c>
      <c r="AJ29" s="52"/>
      <c r="AK29" s="89" t="str">
        <f>[2]!obCall("zcbondFairPrice"&amp;AE29, $AK$10, "getZeroCouponBond", [2]!obMake("", "double",AF29), [2]!obMake("", "double", $AF$115))</f>
        <v>zcbondFairPrice14 
[13831]</v>
      </c>
      <c r="AL29" s="89">
        <f>[2]!obGet([2]!obCall("", AK29, "get",$AQ$10))</f>
        <v>0.57319351109620542</v>
      </c>
      <c r="AM29" s="52"/>
      <c r="AN29" s="89" t="str">
        <f>[2]!obCall("couponBondPrice"&amp;AE29,  $AH$10,"getFairValue", [2]!obMake("","int",AE29) )</f>
        <v>couponBondPrice14 
[13376]</v>
      </c>
      <c r="AO29" s="89">
        <f>[2]!obGet([2]!obCall("",  AN29,"get", $AQ$10))</f>
        <v>1.2480730340721131</v>
      </c>
      <c r="AP29" s="52"/>
      <c r="AQ29" s="89" t="str">
        <f>[2]!obCall("intensity"&amp;AE29, $T$54, "getIntensity", [2]!obMake("", "int", AE29))</f>
        <v>intensity14 
[12893]</v>
      </c>
      <c r="AR29" s="89">
        <f>[2]!obGet([2]!obCall("", AQ29, "get",$AQ$10))</f>
        <v>2.9683560074167233E-2</v>
      </c>
      <c r="AS29" s="52"/>
      <c r="AT29" s="89" t="str">
        <f>[2]!obCall("expOfIntegratedIntensity"&amp;AE29, $T$54, "getExpOfIntegratedIntensity", [2]!obMake("", "int", AE29))</f>
        <v>expOfIntegratedIntensity14 
[12656]</v>
      </c>
      <c r="AU29" s="89">
        <f>[2]!obGet([2]!obCall("", AT29, "get",$AQ$10))</f>
        <v>1.0350487389916123</v>
      </c>
      <c r="AV29" s="19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[9760]</v>
      </c>
      <c r="U30" s="18"/>
      <c r="V30" s="55">
        <v>4</v>
      </c>
      <c r="W30" s="56">
        <v>0.1</v>
      </c>
      <c r="X30" s="56">
        <v>1</v>
      </c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[12947]</v>
      </c>
      <c r="AI30" s="89">
        <f>[2]!obGet([2]!obCall("",AH30,"get", $AQ$10))</f>
        <v>4.1688779290503228E-2</v>
      </c>
      <c r="AJ30" s="52"/>
      <c r="AK30" s="89" t="str">
        <f>[2]!obCall("zcbondFairPrice"&amp;AE30, $AK$10, "getZeroCouponBond", [2]!obMake("", "double",AF30), [2]!obMake("", "double", $AF$115))</f>
        <v>zcbondFairPrice15 
[13633]</v>
      </c>
      <c r="AL30" s="89">
        <f>[2]!obGet([2]!obCall("", AK30, "get",$AQ$10))</f>
        <v>0.62414155778378233</v>
      </c>
      <c r="AM30" s="52"/>
      <c r="AN30" s="89" t="str">
        <f>[2]!obCall("couponBondPrice"&amp;AE30,  $AH$10,"getFairValue", [2]!obMake("","int",AE30) )</f>
        <v>couponBondPrice15 
[12927]</v>
      </c>
      <c r="AO30" s="89">
        <f>[2]!obGet([2]!obCall("",  AN30,"get", $AQ$10))</f>
        <v>1.3321110434658632</v>
      </c>
      <c r="AP30" s="52"/>
      <c r="AQ30" s="89" t="str">
        <f>[2]!obCall("intensity"&amp;AE30, $T$54, "getIntensity", [2]!obMake("", "int", AE30))</f>
        <v>intensity15 
[12650]</v>
      </c>
      <c r="AR30" s="89">
        <f>[2]!obGet([2]!obCall("", AQ30, "get",$AQ$10))</f>
        <v>2.9452241336190982E-2</v>
      </c>
      <c r="AS30" s="52"/>
      <c r="AT30" s="89" t="str">
        <f>[2]!obCall("expOfIntegratedIntensity"&amp;AE30, $T$54, "getExpOfIntegratedIntensity", [2]!obMake("", "int", AE30))</f>
        <v>expOfIntegratedIntensity15 
[12872]</v>
      </c>
      <c r="AU30" s="89">
        <f>[2]!obGet([2]!obCall("", AT30, "get",$AQ$10))</f>
        <v>1.0381136898006527</v>
      </c>
      <c r="AV30" s="19"/>
      <c r="BT30" s="10"/>
    </row>
    <row r="31" spans="2:72" ht="15.6" x14ac:dyDescent="0.3">
      <c r="B31" s="50"/>
      <c r="C31" s="85" t="s">
        <v>51</v>
      </c>
      <c r="D31" s="18"/>
      <c r="E31" s="18"/>
      <c r="F31" s="85" t="s">
        <v>35</v>
      </c>
      <c r="G31" s="18"/>
      <c r="H31" s="66"/>
      <c r="K31" s="17"/>
      <c r="L31" s="42" t="s">
        <v>29</v>
      </c>
      <c r="M31" s="18"/>
      <c r="N31" s="42" t="s">
        <v>46</v>
      </c>
      <c r="O31" s="42"/>
      <c r="P31" s="18"/>
      <c r="Q31" s="19"/>
      <c r="S31" s="17"/>
      <c r="T31" s="18"/>
      <c r="U31" s="18"/>
      <c r="V31" s="55">
        <v>5</v>
      </c>
      <c r="W31" s="56">
        <v>0.1</v>
      </c>
      <c r="X31" s="56">
        <v>1</v>
      </c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[13297]</v>
      </c>
      <c r="AI31" s="89">
        <f>[2]!obGet([2]!obCall("",AH31,"get", $AQ$10))</f>
        <v>6.0910681045522705E-2</v>
      </c>
      <c r="AJ31" s="52"/>
      <c r="AK31" s="89" t="str">
        <f>[2]!obCall("zcbondFairPrice"&amp;AE31, $AK$10, "getZeroCouponBond", [2]!obMake("", "double",AF31), [2]!obMake("", "double", $AF$115))</f>
        <v>zcbondFairPrice16 
[13638]</v>
      </c>
      <c r="AL31" s="89">
        <f>[2]!obGet([2]!obCall("", AK31, "get",$AQ$10))</f>
        <v>0.54824751456674703</v>
      </c>
      <c r="AM31" s="52"/>
      <c r="AN31" s="89" t="str">
        <f>[2]!obCall("couponBondPrice"&amp;AE31,  $AH$10,"getFairValue", [2]!obMake("","int",AE31) )</f>
        <v>couponBondPrice16 
[12982]</v>
      </c>
      <c r="AO31" s="89">
        <f>[2]!obGet([2]!obCall("",  AN31,"get", $AQ$10))</f>
        <v>1.2133541825037386</v>
      </c>
      <c r="AP31" s="52"/>
      <c r="AQ31" s="89" t="str">
        <f>[2]!obCall("intensity"&amp;AE31, $T$54, "getIntensity", [2]!obMake("", "int", AE31))</f>
        <v>intensity16 
[12600]</v>
      </c>
      <c r="AR31" s="89">
        <f>[2]!obGet([2]!obCall("", AQ31, "get",$AQ$10))</f>
        <v>3.312459886695826E-2</v>
      </c>
      <c r="AS31" s="52"/>
      <c r="AT31" s="89" t="str">
        <f>[2]!obCall("expOfIntegratedIntensity"&amp;AE31, $T$54, "getExpOfIntegratedIntensity", [2]!obMake("", "int", AE31))</f>
        <v>expOfIntegratedIntensity16 
[12527]</v>
      </c>
      <c r="AU31" s="89">
        <f>[2]!obGet([2]!obCall("", AT31, "get",$AQ$10))</f>
        <v>1.041366870214435</v>
      </c>
      <c r="AV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0.1</v>
      </c>
      <c r="X32" s="56">
        <v>1</v>
      </c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[13027]</v>
      </c>
      <c r="AI32" s="89">
        <f>[2]!obGet([2]!obCall("",AH32,"get", $AQ$10))</f>
        <v>5.6532851269875443E-2</v>
      </c>
      <c r="AJ32" s="52"/>
      <c r="AK32" s="89" t="str">
        <f>[2]!obCall("zcbondFairPrice"&amp;AE32, $AK$10, "getZeroCouponBond", [2]!obMake("", "double",AF32), [2]!obMake("", "double", $AF$115))</f>
        <v>zcbondFairPrice17 
[13578]</v>
      </c>
      <c r="AL32" s="89">
        <f>[2]!obGet([2]!obCall("", AK32, "get",$AQ$10))</f>
        <v>0.56679128023286751</v>
      </c>
      <c r="AM32" s="52"/>
      <c r="AN32" s="89" t="str">
        <f>[2]!obCall("couponBondPrice"&amp;AE32,  $AH$10,"getFairValue", [2]!obMake("","int",AE32) )</f>
        <v>couponBondPrice17 
[13061]</v>
      </c>
      <c r="AO32" s="89">
        <f>[2]!obGet([2]!obCall("",  AN32,"get", $AQ$10))</f>
        <v>1.2457651583845724</v>
      </c>
      <c r="AP32" s="52"/>
      <c r="AQ32" s="89" t="str">
        <f>[2]!obCall("intensity"&amp;AE32, $T$54, "getIntensity", [2]!obMake("", "int", AE32))</f>
        <v>intensity17 
[12697]</v>
      </c>
      <c r="AR32" s="89">
        <f>[2]!obGet([2]!obCall("", AQ32, "get",$AQ$10))</f>
        <v>3.4427789502112283E-2</v>
      </c>
      <c r="AS32" s="52"/>
      <c r="AT32" s="89" t="str">
        <f>[2]!obCall("expOfIntegratedIntensity"&amp;AE32, $T$54, "getExpOfIntegratedIntensity", [2]!obMake("", "int", AE32))</f>
        <v>expOfIntegratedIntensity17 
[12584]</v>
      </c>
      <c r="AU32" s="89">
        <f>[2]!obGet([2]!obCall("", AT32, "get",$AQ$10))</f>
        <v>1.0448901579900458</v>
      </c>
      <c r="AV32" s="19"/>
      <c r="BT32" s="10"/>
    </row>
    <row r="33" spans="1:114" x14ac:dyDescent="0.3">
      <c r="B33" s="50"/>
      <c r="C33" s="39" t="s">
        <v>38</v>
      </c>
      <c r="D33" s="39"/>
      <c r="E33" s="18"/>
      <c r="F33" s="39" t="s">
        <v>37</v>
      </c>
      <c r="G33" s="18"/>
      <c r="H33" s="66"/>
      <c r="K33" s="17"/>
      <c r="L33" s="39" t="s">
        <v>38</v>
      </c>
      <c r="M33" s="18"/>
      <c r="N33" s="38" t="s">
        <v>38</v>
      </c>
      <c r="O33" s="104"/>
      <c r="P33" s="105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[12470]</v>
      </c>
      <c r="U33" s="18"/>
      <c r="V33" s="55">
        <v>7</v>
      </c>
      <c r="W33" s="56">
        <v>0.1</v>
      </c>
      <c r="X33" s="56">
        <v>1</v>
      </c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[13285]</v>
      </c>
      <c r="AI33" s="89">
        <f>[2]!obGet([2]!obCall("",AH33,"get", $AQ$10))</f>
        <v>3.7449855147055122E-2</v>
      </c>
      <c r="AJ33" s="52"/>
      <c r="AK33" s="89" t="str">
        <f>[2]!obCall("zcbondFairPrice"&amp;AE33, $AK$10, "getZeroCouponBond", [2]!obMake("", "double",AF33), [2]!obMake("", "double", $AF$115))</f>
        <v>zcbondFairPrice18 
[13912]</v>
      </c>
      <c r="AL33" s="89">
        <f>[2]!obGet([2]!obCall("", AK33, "get",$AQ$10))</f>
        <v>0.64656198550363975</v>
      </c>
      <c r="AM33" s="52"/>
      <c r="AN33" s="89" t="str">
        <f>[2]!obCall("couponBondPrice"&amp;AE33,  $AH$10,"getFairValue", [2]!obMake("","int",AE33) )</f>
        <v>couponBondPrice18 
[13074]</v>
      </c>
      <c r="AO33" s="89">
        <f>[2]!obGet([2]!obCall("",  AN33,"get", $AQ$10))</f>
        <v>1.3740210811394769</v>
      </c>
      <c r="AP33" s="52"/>
      <c r="AQ33" s="89" t="str">
        <f>[2]!obCall("intensity"&amp;AE33, $T$54, "getIntensity", [2]!obMake("", "int", AE33))</f>
        <v>intensity18 
[12492]</v>
      </c>
      <c r="AR33" s="89">
        <f>[2]!obGet([2]!obCall("", AQ33, "get",$AQ$10))</f>
        <v>3.4583064677999903E-2</v>
      </c>
      <c r="AS33" s="52"/>
      <c r="AT33" s="89" t="str">
        <f>[2]!obCall("expOfIntegratedIntensity"&amp;AE33, $T$54, "getExpOfIntegratedIntensity", [2]!obMake("", "int", AE33))</f>
        <v>expOfIntegratedIntensity18 
[12838]</v>
      </c>
      <c r="AU33" s="89">
        <f>[2]!obGet([2]!obCall("", AT33, "get",$AQ$10))</f>
        <v>1.0485018236262269</v>
      </c>
      <c r="AV33" s="19"/>
      <c r="BT33" s="10"/>
    </row>
    <row r="34" spans="1:114" x14ac:dyDescent="0.3">
      <c r="B34" s="50"/>
      <c r="C34" s="73" t="str">
        <f>[2]!obMake("lossGivenDefault1", "double", D34)</f>
        <v>lossGivenDefault1 
[9762]</v>
      </c>
      <c r="D34" s="101">
        <v>1</v>
      </c>
      <c r="E34" s="18"/>
      <c r="F34" s="74" t="str">
        <f>C34</f>
        <v>lossGivenDefault1 
[9762]</v>
      </c>
      <c r="G34" s="18"/>
      <c r="H34" s="66"/>
      <c r="K34" s="17"/>
      <c r="L34" s="37" t="str">
        <f>L10</f>
        <v>td.initialTime 
[9758]</v>
      </c>
      <c r="M34" s="18"/>
      <c r="N34" s="37" t="str">
        <f>[2]!obMake("initialValue", "double", O34)</f>
        <v>initialValue 
[9761]</v>
      </c>
      <c r="O34" s="106">
        <v>0.02</v>
      </c>
      <c r="P34" s="107"/>
      <c r="Q34" s="19"/>
      <c r="S34" s="17"/>
      <c r="T34" s="18"/>
      <c r="U34" s="18"/>
      <c r="V34" s="55">
        <v>8</v>
      </c>
      <c r="W34" s="56">
        <v>0.1</v>
      </c>
      <c r="X34" s="56">
        <v>1</v>
      </c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[12922]</v>
      </c>
      <c r="AI34" s="89">
        <f>[2]!obGet([2]!obCall("",AH34,"get", $AQ$10))</f>
        <v>5.3672548356149138E-2</v>
      </c>
      <c r="AJ34" s="52"/>
      <c r="AK34" s="89" t="str">
        <f>[2]!obCall("zcbondFairPrice"&amp;AE34, $AK$10, "getZeroCouponBond", [2]!obMake("", "double",AF34), [2]!obMake("", "double", $AF$115))</f>
        <v>zcbondFairPrice19 
[13870]</v>
      </c>
      <c r="AL34" s="89">
        <f>[2]!obGet([2]!obCall("", AK34, "get",$AQ$10))</f>
        <v>0.58156712070732663</v>
      </c>
      <c r="AM34" s="52"/>
      <c r="AN34" s="89" t="str">
        <f>[2]!obCall("couponBondPrice"&amp;AE34,  $AH$10,"getFairValue", [2]!obMake("","int",AE34) )</f>
        <v>couponBondPrice19 
[12942]</v>
      </c>
      <c r="AO34" s="89">
        <f>[2]!obGet([2]!obCall("",  AN34,"get", $AQ$10))</f>
        <v>1.2745933763218016</v>
      </c>
      <c r="AP34" s="52"/>
      <c r="AQ34" s="89" t="str">
        <f>[2]!obCall("intensity"&amp;AE34, $T$54, "getIntensity", [2]!obMake("", "int", AE34))</f>
        <v>intensity19 
[12632]</v>
      </c>
      <c r="AR34" s="89">
        <f>[2]!obGet([2]!obCall("", AQ34, "get",$AQ$10))</f>
        <v>3.6403981715715121E-2</v>
      </c>
      <c r="AS34" s="52"/>
      <c r="AT34" s="89" t="str">
        <f>[2]!obCall("expOfIntegratedIntensity"&amp;AE34, $T$54, "getExpOfIntegratedIntensity", [2]!obMake("", "int", AE34))</f>
        <v>expOfIntegratedIntensity19 
[12699]</v>
      </c>
      <c r="AU34" s="89">
        <f>[2]!obGet([2]!obCall("", AT34, "get",$AQ$10))</f>
        <v>1.0522299382884539</v>
      </c>
      <c r="AV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[9759]</v>
      </c>
      <c r="M35" s="18"/>
      <c r="N35" s="37" t="str">
        <f>[2]!obMake("kappa","double",O35)</f>
        <v>kappa 
[9744]</v>
      </c>
      <c r="O35" s="106">
        <v>0.05</v>
      </c>
      <c r="P35" s="107"/>
      <c r="Q35" s="19"/>
      <c r="S35" s="17"/>
      <c r="T35" s="18"/>
      <c r="U35" s="18"/>
      <c r="V35" s="55">
        <v>9</v>
      </c>
      <c r="W35" s="56">
        <v>0.1</v>
      </c>
      <c r="X35" s="56">
        <v>1</v>
      </c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[13047]</v>
      </c>
      <c r="AI35" s="89">
        <f>[2]!obGet([2]!obCall("",AH35,"get", $AQ$10))</f>
        <v>6.3681014564797078E-2</v>
      </c>
      <c r="AJ35" s="52"/>
      <c r="AK35" s="89" t="str">
        <f>[2]!obCall("zcbondFairPrice"&amp;AE35, $AK$10, "getZeroCouponBond", [2]!obMake("", "double",AF35), [2]!obMake("", "double", $AF$115))</f>
        <v>zcbondFairPrice20 
[13816]</v>
      </c>
      <c r="AL35" s="89">
        <f>[2]!obGet([2]!obCall("", AK35, "get",$AQ$10))</f>
        <v>0.54620390863533874</v>
      </c>
      <c r="AM35" s="52"/>
      <c r="AN35" s="89" t="str">
        <f>[2]!obCall("couponBondPrice"&amp;AE35,  $AH$10,"getFairValue", [2]!obMake("","int",AE35) )</f>
        <v>couponBondPrice20 
[13054]</v>
      </c>
      <c r="AO35" s="89">
        <f>[2]!obGet([2]!obCall("",  AN35,"get", $AQ$10))</f>
        <v>1.2218158661872622</v>
      </c>
      <c r="AP35" s="52"/>
      <c r="AQ35" s="89" t="str">
        <f>[2]!obCall("intensity"&amp;AE35, $T$54, "getIntensity", [2]!obMake("", "int", AE35))</f>
        <v>intensity20 
[12487]</v>
      </c>
      <c r="AR35" s="89">
        <f>[2]!obGet([2]!obCall("", AQ35, "get",$AQ$10))</f>
        <v>3.7239566448585837E-2</v>
      </c>
      <c r="AS35" s="52"/>
      <c r="AT35" s="89" t="str">
        <f>[2]!obCall("expOfIntegratedIntensity"&amp;AE35, $T$54, "getExpOfIntegratedIntensity", [2]!obMake("", "int", AE35))</f>
        <v>expOfIntegratedIntensity20 
[12854]</v>
      </c>
      <c r="AU35" s="89">
        <f>[2]!obGet([2]!obCall("", AT35, "get",$AQ$10))</f>
        <v>1.0561115776521091</v>
      </c>
      <c r="AV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[9751]</v>
      </c>
      <c r="M36" s="18"/>
      <c r="N36" s="37" t="str">
        <f>[2]!obMake("mu","double",O36)</f>
        <v>mu 
[9747]</v>
      </c>
      <c r="O36" s="106">
        <v>0.01</v>
      </c>
      <c r="P36" s="107"/>
      <c r="Q36" s="19"/>
      <c r="S36" s="17"/>
      <c r="T36" s="18"/>
      <c r="U36" s="18"/>
      <c r="V36" s="58">
        <v>10</v>
      </c>
      <c r="W36" s="57">
        <v>0.1</v>
      </c>
      <c r="X36" s="57">
        <v>1</v>
      </c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[13191]</v>
      </c>
      <c r="AI36" s="89">
        <f>[2]!obGet([2]!obCall("",AH36,"get", $AQ$10))</f>
        <v>7.0758924946885821E-2</v>
      </c>
      <c r="AJ36" s="52"/>
      <c r="AK36" s="89" t="str">
        <f>[2]!obCall("zcbondFairPrice"&amp;AE36, $AK$10, "getZeroCouponBond", [2]!obMake("", "double",AF36), [2]!obMake("", "double", $AF$115))</f>
        <v>zcbondFairPrice21 
[13855]</v>
      </c>
      <c r="AL36" s="89">
        <f>[2]!obGet([2]!obCall("", AK36, "get",$AQ$10))</f>
        <v>0.52338235264704869</v>
      </c>
      <c r="AM36" s="52"/>
      <c r="AN36" s="89" t="str">
        <f>[2]!obCall("couponBondPrice"&amp;AE36,  $AH$10,"getFairValue", [2]!obMake("","int",AE36) )</f>
        <v>couponBondPrice21 
[13133]</v>
      </c>
      <c r="AO36" s="89">
        <f>[2]!obGet([2]!obCall("",  AN36,"get", $AQ$10))</f>
        <v>1.0880767920347678</v>
      </c>
      <c r="AP36" s="52"/>
      <c r="AQ36" s="89" t="str">
        <f>[2]!obCall("intensity"&amp;AE36, $T$54, "getIntensity", [2]!obMake("", "int", AE36))</f>
        <v>intensity21 
[12799]</v>
      </c>
      <c r="AR36" s="89">
        <f>[2]!obGet([2]!obCall("", AQ36, "get",$AQ$10))</f>
        <v>3.6055384426320933E-2</v>
      </c>
      <c r="AS36" s="52"/>
      <c r="AT36" s="89" t="str">
        <f>[2]!obCall("expOfIntegratedIntensity"&amp;AE36, $T$54, "getExpOfIntegratedIntensity", [2]!obMake("", "int", AE36))</f>
        <v>expOfIntegratedIntensity21 
[12791]</v>
      </c>
      <c r="AU36" s="89">
        <f>[2]!obGet([2]!obCall("", AT36, "get",$AQ$10))</f>
        <v>1.0599890606206535</v>
      </c>
      <c r="AV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[9767]</v>
      </c>
      <c r="D37" s="18"/>
      <c r="E37" s="18"/>
      <c r="F37" s="74" t="str">
        <f>[2]!obMake("constraintWorstCaseCVA","main.net.finmath.antonsporrer.masterthesis.montecarlo.cva.ConstrainedWorstCaseCVA", F34)</f>
        <v>constraintWorstCaseCVA 
[9771]</v>
      </c>
      <c r="G37" s="18"/>
      <c r="H37" s="66"/>
      <c r="K37" s="17"/>
      <c r="L37" s="37" t="str">
        <f>L49</f>
        <v>meanReversionArrayHW 
[9766]</v>
      </c>
      <c r="M37" s="18"/>
      <c r="N37" s="37" t="str">
        <f>[2]!obMake("nu","double", O37)</f>
        <v>nu 
[9745]</v>
      </c>
      <c r="O37" s="106">
        <v>0.03</v>
      </c>
      <c r="P37" s="107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[13166]</v>
      </c>
      <c r="AI37" s="89">
        <f>[2]!obGet([2]!obCall("",AH37,"get", $AQ$10))</f>
        <v>6.3948688613004456E-2</v>
      </c>
      <c r="AJ37" s="52"/>
      <c r="AK37" s="89" t="str">
        <f>[2]!obCall("zcbondFairPrice"&amp;AE37, $AK$10, "getZeroCouponBond", [2]!obMake("", "double",AF37), [2]!obMake("", "double", $AF$115))</f>
        <v>zcbondFairPrice22 
[13786]</v>
      </c>
      <c r="AL37" s="89">
        <f>[2]!obGet([2]!obCall("", AK37, "get",$AQ$10))</f>
        <v>0.54914692176125779</v>
      </c>
      <c r="AM37" s="52"/>
      <c r="AN37" s="89" t="str">
        <f>[2]!obCall("couponBondPrice"&amp;AE37,  $AH$10,"getFairValue", [2]!obMake("","int",AE37) )</f>
        <v>couponBondPrice22 
[13380]</v>
      </c>
      <c r="AO37" s="89">
        <f>[2]!obGet([2]!obCall("",  AN37,"get", $AQ$10))</f>
        <v>1.1308397416384377</v>
      </c>
      <c r="AP37" s="52"/>
      <c r="AQ37" s="89" t="str">
        <f>[2]!obCall("intensity"&amp;AE37, $T$54, "getIntensity", [2]!obMake("", "int", AE37))</f>
        <v>intensity22 
[12807]</v>
      </c>
      <c r="AR37" s="89">
        <f>[2]!obGet([2]!obCall("", AQ37, "get",$AQ$10))</f>
        <v>3.5880348835640868E-2</v>
      </c>
      <c r="AS37" s="52"/>
      <c r="AT37" s="89" t="str">
        <f>[2]!obCall("expOfIntegratedIntensity"&amp;AE37, $T$54, "getExpOfIntegratedIntensity", [2]!obMake("", "int", AE37))</f>
        <v>expOfIntegratedIntensity22 
[12836]</v>
      </c>
      <c r="AU37" s="89">
        <f>[2]!obGet([2]!obCall("", AT37, "get",$AQ$10))</f>
        <v>1.0638084798373619</v>
      </c>
      <c r="AV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[9756]</v>
      </c>
      <c r="M38" s="18"/>
      <c r="N38" s="37" t="str">
        <f>L24</f>
        <v>process 
[12472]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[13311]</v>
      </c>
      <c r="AI38" s="89">
        <f>[2]!obGet([2]!obCall("",AH38,"get", $AQ$10))</f>
        <v>6.3531920081662391E-2</v>
      </c>
      <c r="AJ38" s="52"/>
      <c r="AK38" s="89" t="str">
        <f>[2]!obCall("zcbondFairPrice"&amp;AE38, $AK$10, "getZeroCouponBond", [2]!obMake("", "double",AF38), [2]!obMake("", "double", $AF$115))</f>
        <v>zcbondFairPrice23 
[13563]</v>
      </c>
      <c r="AL38" s="89">
        <f>[2]!obGet([2]!obCall("", AK38, "get",$AQ$10))</f>
        <v>0.55264388187053848</v>
      </c>
      <c r="AM38" s="52"/>
      <c r="AN38" s="89" t="str">
        <f>[2]!obCall("couponBondPrice"&amp;AE38,  $AH$10,"getFairValue", [2]!obMake("","int",AE38) )</f>
        <v>couponBondPrice23 
[13033]</v>
      </c>
      <c r="AO38" s="89">
        <f>[2]!obGet([2]!obCall("",  AN38,"get", $AQ$10))</f>
        <v>1.1385601212383469</v>
      </c>
      <c r="AP38" s="52"/>
      <c r="AQ38" s="89" t="str">
        <f>[2]!obCall("intensity"&amp;AE38, $T$54, "getIntensity", [2]!obMake("", "int", AE38))</f>
        <v>intensity23 
[12868]</v>
      </c>
      <c r="AR38" s="89">
        <f>[2]!obGet([2]!obCall("", AQ38, "get",$AQ$10))</f>
        <v>3.7491738658201323E-2</v>
      </c>
      <c r="AS38" s="52"/>
      <c r="AT38" s="89" t="str">
        <f>[2]!obCall("expOfIntegratedIntensity"&amp;AE38, $T$54, "getExpOfIntegratedIntensity", [2]!obMake("", "int", AE38))</f>
        <v>expOfIntegratedIntensity23 
[12535]</v>
      </c>
      <c r="AU38" s="89">
        <f>[2]!obGet([2]!obCall("", AT38, "get",$AQ$10))</f>
        <v>1.0677183397598144</v>
      </c>
      <c r="AV38" s="19"/>
      <c r="BT38" s="10"/>
    </row>
    <row r="39" spans="1:114" x14ac:dyDescent="0.3">
      <c r="B39" s="50"/>
      <c r="C39" s="14" t="s">
        <v>42</v>
      </c>
      <c r="D39" s="23"/>
      <c r="E39" s="18"/>
      <c r="F39" s="14" t="s">
        <v>49</v>
      </c>
      <c r="G39" s="23"/>
      <c r="H39" s="66"/>
      <c r="K39" s="17"/>
      <c r="L39" s="37" t="str">
        <f>N49</f>
        <v>forwardRatesArrayHW 
[9753]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[13403]</v>
      </c>
      <c r="AI39" s="89">
        <f>[2]!obGet([2]!obCall("",AH39,"get", $AQ$10))</f>
        <v>7.9271341575731458E-2</v>
      </c>
      <c r="AJ39" s="52"/>
      <c r="AK39" s="89" t="str">
        <f>[2]!obCall("zcbondFairPrice"&amp;AE39, $AK$10, "getZeroCouponBond", [2]!obMake("", "double",AF39), [2]!obMake("", "double", $AF$115))</f>
        <v>zcbondFairPrice24 
[13588]</v>
      </c>
      <c r="AL39" s="89">
        <f>[2]!obGet([2]!obCall("", AK39, "get",$AQ$10))</f>
        <v>0.50216571903592133</v>
      </c>
      <c r="AM39" s="52"/>
      <c r="AN39" s="89" t="str">
        <f>[2]!obCall("couponBondPrice"&amp;AE39,  $AH$10,"getFairValue", [2]!obMake("","int",AE39) )</f>
        <v>couponBondPrice24 
[13153]</v>
      </c>
      <c r="AO39" s="89">
        <f>[2]!obGet([2]!obCall("",  AN39,"get", $AQ$10))</f>
        <v>1.0622536854082072</v>
      </c>
      <c r="AP39" s="52"/>
      <c r="AQ39" s="89" t="str">
        <f>[2]!obCall("intensity"&amp;AE39, $T$54, "getIntensity", [2]!obMake("", "int", AE39))</f>
        <v>intensity24 
[12793]</v>
      </c>
      <c r="AR39" s="89">
        <f>[2]!obGet([2]!obCall("", AQ39, "get",$AQ$10))</f>
        <v>4.0034312468406774E-2</v>
      </c>
      <c r="AS39" s="52"/>
      <c r="AT39" s="89" t="str">
        <f>[2]!obCall("expOfIntegratedIntensity"&amp;AE39, $T$54, "getExpOfIntegratedIntensity", [2]!obMake("", "int", AE39))</f>
        <v>expOfIntegratedIntensity24 
[12690]</v>
      </c>
      <c r="AU39" s="89">
        <f>[2]!obGet([2]!obCall("", AT39, "get",$AQ$10))</f>
        <v>1.0718651710836706</v>
      </c>
      <c r="AV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[12467]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[13119]</v>
      </c>
      <c r="AI40" s="89">
        <f>[2]!obGet([2]!obCall("",AH40,"get", $AQ$10))</f>
        <v>7.3373813697364731E-2</v>
      </c>
      <c r="AJ40" s="52"/>
      <c r="AK40" s="89" t="str">
        <f>[2]!obCall("zcbondFairPrice"&amp;AE40, $AK$10, "getZeroCouponBond", [2]!obMake("", "double",AF40), [2]!obMake("", "double", $AF$115))</f>
        <v>zcbondFairPrice25 
[13795]</v>
      </c>
      <c r="AL40" s="89">
        <f>[2]!obGet([2]!obCall("", AK40, "get",$AQ$10))</f>
        <v>0.52358766341604601</v>
      </c>
      <c r="AM40" s="52"/>
      <c r="AN40" s="89" t="str">
        <f>[2]!obCall("couponBondPrice"&amp;AE40,  $AH$10,"getFairValue", [2]!obMake("","int",AE40) )</f>
        <v>couponBondPrice25 
[13384]</v>
      </c>
      <c r="AO40" s="89">
        <f>[2]!obGet([2]!obCall("",  AN40,"get", $AQ$10))</f>
        <v>1.098301048876885</v>
      </c>
      <c r="AP40" s="52"/>
      <c r="AQ40" s="89" t="str">
        <f>[2]!obCall("intensity"&amp;AE40, $T$54, "getIntensity", [2]!obMake("", "int", AE40))</f>
        <v>intensity25 
[12891]</v>
      </c>
      <c r="AR40" s="89">
        <f>[2]!obGet([2]!obCall("", AQ40, "get",$AQ$10))</f>
        <v>4.022209200560984E-2</v>
      </c>
      <c r="AS40" s="52"/>
      <c r="AT40" s="89" t="str">
        <f>[2]!obCall("expOfIntegratedIntensity"&amp;AE40, $T$54, "getExpOfIntegratedIntensity", [2]!obMake("", "int", AE40))</f>
        <v>expOfIntegratedIntensity25 
[12559]</v>
      </c>
      <c r="AU40" s="89">
        <f>[2]!obGet([2]!obCall("", AT40, "get",$AQ$10))</f>
        <v>1.076175014850038</v>
      </c>
      <c r="AV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47</v>
      </c>
      <c r="D41" s="78"/>
      <c r="E41" s="18"/>
      <c r="F41" s="77" t="s">
        <v>47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[9754]</v>
      </c>
      <c r="M41" s="18"/>
      <c r="N41" s="37" t="str">
        <f>[2]!obMake("cirModel",obLibs&amp;"main.net.finmath.antonsporrer.masterthesis.montecarlo.intensitymodel.CIRModel",N34:N37,L24)</f>
        <v>cirModel 
[12475]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[13406]</v>
      </c>
      <c r="AI41" s="89">
        <f>[2]!obGet([2]!obCall("",AH41,"get", $AQ$10))</f>
        <v>8.1209128384858664E-2</v>
      </c>
      <c r="AJ41" s="52"/>
      <c r="AK41" s="89" t="str">
        <f>[2]!obCall("zcbondFairPrice"&amp;AE41, $AK$10, "getZeroCouponBond", [2]!obMake("", "double",AF41), [2]!obMake("", "double", $AF$115))</f>
        <v>zcbondFairPrice26 
[13843]</v>
      </c>
      <c r="AL41" s="89">
        <f>[2]!obGet([2]!obCall("", AK41, "get",$AQ$10))</f>
        <v>0.50118695428447368</v>
      </c>
      <c r="AM41" s="52"/>
      <c r="AN41" s="89" t="str">
        <f>[2]!obCall("couponBondPrice"&amp;AE41,  $AH$10,"getFairValue", [2]!obMake("","int",AE41) )</f>
        <v>couponBondPrice26 
[12984]</v>
      </c>
      <c r="AO41" s="89">
        <f>[2]!obGet([2]!obCall("",  AN41,"get", $AQ$10))</f>
        <v>1.0663184070486111</v>
      </c>
      <c r="AP41" s="52"/>
      <c r="AQ41" s="89" t="str">
        <f>[2]!obCall("intensity"&amp;AE41, $T$54, "getIntensity", [2]!obMake("", "int", AE41))</f>
        <v>intensity26 
[12787]</v>
      </c>
      <c r="AR41" s="89">
        <f>[2]!obGet([2]!obCall("", AQ41, "get",$AQ$10))</f>
        <v>3.7892933301148624E-2</v>
      </c>
      <c r="AS41" s="52"/>
      <c r="AT41" s="89" t="str">
        <f>[2]!obCall("expOfIntegratedIntensity"&amp;AE41, $T$54, "getExpOfIntegratedIntensity", [2]!obMake("", "int", AE41))</f>
        <v>expOfIntegratedIntensity26 
[12733]</v>
      </c>
      <c r="AU41" s="89">
        <f>[2]!obGet([2]!obCall("", AT41, "get",$AQ$10))</f>
        <v>1.0803865059405222</v>
      </c>
      <c r="AV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[9749]</v>
      </c>
      <c r="D42" s="80" t="s">
        <v>22</v>
      </c>
      <c r="E42" s="18"/>
      <c r="F42" s="82" t="str">
        <f>[2]!obMake("penaltyFactorCBCorrIntensity", "double", G42)</f>
        <v>penaltyFactorCBCorrIntensity 
[9764]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53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[13412]</v>
      </c>
      <c r="AI42" s="89">
        <f>[2]!obGet([2]!obCall("",AH42,"get", $AQ$10))</f>
        <v>9.7612023305672341E-2</v>
      </c>
      <c r="AJ42" s="52"/>
      <c r="AK42" s="89" t="str">
        <f>[2]!obCall("zcbondFairPrice"&amp;AE42, $AK$10, "getZeroCouponBond", [2]!obMake("", "double",AF42), [2]!obMake("", "double", $AF$115))</f>
        <v>zcbondFairPrice27 
[13852]</v>
      </c>
      <c r="AL42" s="89">
        <f>[2]!obGet([2]!obCall("", AK42, "get",$AQ$10))</f>
        <v>0.45578484007938586</v>
      </c>
      <c r="AM42" s="52"/>
      <c r="AN42" s="89" t="str">
        <f>[2]!obCall("couponBondPrice"&amp;AE42,  $AH$10,"getFairValue", [2]!obMake("","int",AE42) )</f>
        <v>couponBondPrice27 
[13112]</v>
      </c>
      <c r="AO42" s="89">
        <f>[2]!obGet([2]!obCall("",  AN42,"get", $AQ$10))</f>
        <v>0.99876832795593873</v>
      </c>
      <c r="AP42" s="52"/>
      <c r="AQ42" s="89" t="str">
        <f>[2]!obCall("intensity"&amp;AE42, $T$54, "getIntensity", [2]!obMake("", "int", AE42))</f>
        <v>intensity27 
[12856]</v>
      </c>
      <c r="AR42" s="89">
        <f>[2]!obGet([2]!obCall("", AQ42, "get",$AQ$10))</f>
        <v>3.965704703747229E-2</v>
      </c>
      <c r="AS42" s="52"/>
      <c r="AT42" s="89" t="str">
        <f>[2]!obCall("expOfIntegratedIntensity"&amp;AE42, $T$54, "getExpOfIntegratedIntensity", [2]!obMake("", "int", AE42))</f>
        <v>expOfIntegratedIntensity27 
[12727]</v>
      </c>
      <c r="AU42" s="89">
        <f>[2]!obGet([2]!obCall("", AT42, "get",$AQ$10))</f>
        <v>1.0845838358676425</v>
      </c>
      <c r="AV42" s="19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[13246]</v>
      </c>
      <c r="AI43" s="89">
        <f>[2]!obGet([2]!obCall("",AH43,"get", $AQ$10))</f>
        <v>9.6471135707384983E-2</v>
      </c>
      <c r="AJ43" s="52"/>
      <c r="AK43" s="89" t="str">
        <f>[2]!obCall("zcbondFairPrice"&amp;AE43, $AK$10, "getZeroCouponBond", [2]!obMake("", "double",AF43), [2]!obMake("", "double", $AF$115))</f>
        <v>zcbondFairPrice28 
[13900]</v>
      </c>
      <c r="AL43" s="89">
        <f>[2]!obGet([2]!obCall("", AK43, "get",$AQ$10))</f>
        <v>0.46197395184326673</v>
      </c>
      <c r="AM43" s="52"/>
      <c r="AN43" s="89" t="str">
        <f>[2]!obCall("couponBondPrice"&amp;AE43,  $AH$10,"getFairValue", [2]!obMake("","int",AE43) )</f>
        <v>couponBondPrice28 
[13031]</v>
      </c>
      <c r="AO43" s="89">
        <f>[2]!obGet([2]!obCall("",  AN43,"get", $AQ$10))</f>
        <v>1.0117882560579838</v>
      </c>
      <c r="AP43" s="52"/>
      <c r="AQ43" s="89" t="str">
        <f>[2]!obCall("intensity"&amp;AE43, $T$54, "getIntensity", [2]!obMake("", "int", AE43))</f>
        <v>intensity28 
[12618]</v>
      </c>
      <c r="AR43" s="89">
        <f>[2]!obGet([2]!obCall("", AQ43, "get",$AQ$10))</f>
        <v>4.0026248973371849E-2</v>
      </c>
      <c r="AS43" s="52"/>
      <c r="AT43" s="89" t="str">
        <f>[2]!obCall("expOfIntegratedIntensity"&amp;AE43, $T$54, "getExpOfIntegratedIntensity", [2]!obMake("", "int", AE43))</f>
        <v>expOfIntegratedIntensity28 
[12870]</v>
      </c>
      <c r="AU43" s="89">
        <f>[2]!obGet([2]!obCall("", AT43, "get",$AQ$10))</f>
        <v>1.088913616161443</v>
      </c>
      <c r="AV43" s="19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52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[12468]</v>
      </c>
      <c r="M44" s="18"/>
      <c r="N44" s="18"/>
      <c r="O44" s="18"/>
      <c r="P44" s="18"/>
      <c r="Q44" s="19"/>
      <c r="S44" s="17"/>
      <c r="T44" s="25" t="s">
        <v>33</v>
      </c>
      <c r="U44" s="18"/>
      <c r="V44" s="18"/>
      <c r="W44" s="25" t="s">
        <v>34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[13000]</v>
      </c>
      <c r="AI44" s="89">
        <f>[2]!obGet([2]!obCall("",AH44,"get", $AQ$10))</f>
        <v>8.763945300245618E-2</v>
      </c>
      <c r="AJ44" s="52"/>
      <c r="AK44" s="89" t="str">
        <f>[2]!obCall("zcbondFairPrice"&amp;AE44, $AK$10, "getZeroCouponBond", [2]!obMake("", "double",AF44), [2]!obMake("", "double", $AF$115))</f>
        <v>zcbondFairPrice29 
[13741]</v>
      </c>
      <c r="AL44" s="89">
        <f>[2]!obGet([2]!obCall("", AK44, "get",$AQ$10))</f>
        <v>0.49023847264529324</v>
      </c>
      <c r="AM44" s="52"/>
      <c r="AN44" s="89" t="str">
        <f>[2]!obCall("couponBondPrice"&amp;AE44,  $AH$10,"getFairValue", [2]!obMake("","int",AE44) )</f>
        <v>couponBondPrice29 
[13382]</v>
      </c>
      <c r="AO44" s="89">
        <f>[2]!obGet([2]!obCall("",  AN44,"get", $AQ$10))</f>
        <v>1.0587061621556715</v>
      </c>
      <c r="AP44" s="52"/>
      <c r="AQ44" s="89" t="str">
        <f>[2]!obCall("intensity"&amp;AE44, $T$54, "getIntensity", [2]!obMake("", "int", AE44))</f>
        <v>intensity29 
[12626]</v>
      </c>
      <c r="AR44" s="89">
        <f>[2]!obGet([2]!obCall("", AQ44, "get",$AQ$10))</f>
        <v>3.9782342877649257E-2</v>
      </c>
      <c r="AS44" s="52"/>
      <c r="AT44" s="89" t="str">
        <f>[2]!obCall("expOfIntegratedIntensity"&amp;AE44, $T$54, "getExpOfIntegratedIntensity", [2]!obMake("", "int", AE44))</f>
        <v>expOfIntegratedIntensity29 
[12832]</v>
      </c>
      <c r="AU44" s="89">
        <f>[2]!obGet([2]!obCall("", AT44, "get",$AQ$10))</f>
        <v>1.0932675304959356</v>
      </c>
      <c r="AV44" s="19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[12780]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[13156]</v>
      </c>
      <c r="AI45" s="89">
        <f>[2]!obGet([2]!obCall("",AH45,"get", $AQ$10))</f>
        <v>9.1121415829763686E-2</v>
      </c>
      <c r="AJ45" s="52"/>
      <c r="AK45" s="89" t="str">
        <f>[2]!obCall("zcbondFairPrice"&amp;AE45, $AK$10, "getZeroCouponBond", [2]!obMake("", "double",AF45), [2]!obMake("", "double", $AF$115))</f>
        <v>zcbondFairPrice30 
[13693]</v>
      </c>
      <c r="AL45" s="89">
        <f>[2]!obGet([2]!obCall("", AK45, "get",$AQ$10))</f>
        <v>0.48318406363816169</v>
      </c>
      <c r="AM45" s="52"/>
      <c r="AN45" s="89" t="str">
        <f>[2]!obCall("couponBondPrice"&amp;AE45,  $AH$10,"getFairValue", [2]!obMake("","int",AE45) )</f>
        <v>couponBondPrice30 
[12929]</v>
      </c>
      <c r="AO45" s="89">
        <f>[2]!obGet([2]!obCall("",  AN45,"get", $AQ$10))</f>
        <v>1.0512960971791134</v>
      </c>
      <c r="AP45" s="52"/>
      <c r="AQ45" s="89" t="str">
        <f>[2]!obCall("intensity"&amp;AE45, $T$54, "getIntensity", [2]!obMake("", "int", AE45))</f>
        <v>intensity30 
[12596]</v>
      </c>
      <c r="AR45" s="89">
        <f>[2]!obGet([2]!obCall("", AQ45, "get",$AQ$10))</f>
        <v>4.0224072518144395E-2</v>
      </c>
      <c r="AS45" s="52"/>
      <c r="AT45" s="89" t="str">
        <f>[2]!obCall("expOfIntegratedIntensity"&amp;AE45, $T$54, "getExpOfIntegratedIntensity", [2]!obMake("", "int", AE45))</f>
        <v>expOfIntegratedIntensity30 
[12602]</v>
      </c>
      <c r="AU45" s="89">
        <f>[2]!obGet([2]!obCall("", AT45, "get",$AQ$10))</f>
        <v>1.0976497105241649</v>
      </c>
      <c r="AV45" s="19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38</v>
      </c>
      <c r="U46" s="41"/>
      <c r="V46" s="18"/>
      <c r="W46" s="39" t="s">
        <v>38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[13359]</v>
      </c>
      <c r="AI46" s="89">
        <f>[2]!obGet([2]!obCall("",AH46,"get", $AQ$10))</f>
        <v>9.1699607121299459E-2</v>
      </c>
      <c r="AJ46" s="52"/>
      <c r="AK46" s="89" t="str">
        <f>[2]!obCall("zcbondFairPrice"&amp;AE46, $AK$10, "getZeroCouponBond", [2]!obMake("", "double",AF46), [2]!obMake("", "double", $AF$115))</f>
        <v>zcbondFairPrice31 
[13673]</v>
      </c>
      <c r="AL46" s="89">
        <f>[2]!obGet([2]!obCall("", AK46, "get",$AQ$10))</f>
        <v>0.48473500687319526</v>
      </c>
      <c r="AM46" s="52"/>
      <c r="AN46" s="89" t="str">
        <f>[2]!obCall("couponBondPrice"&amp;AE46,  $AH$10,"getFairValue", [2]!obMake("","int",AE46) )</f>
        <v>couponBondPrice31 
[13140]</v>
      </c>
      <c r="AO46" s="89">
        <f>[2]!obGet([2]!obCall("",  AN46,"get", $AQ$10))</f>
        <v>0.95613151957528875</v>
      </c>
      <c r="AP46" s="52"/>
      <c r="AQ46" s="89" t="str">
        <f>[2]!obCall("intensity"&amp;AE46, $T$54, "getIntensity", [2]!obMake("", "int", AE46))</f>
        <v>intensity31 
[12687]</v>
      </c>
      <c r="AR46" s="89">
        <f>[2]!obGet([2]!obCall("", AQ46, "get",$AQ$10))</f>
        <v>4.1264675302607613E-2</v>
      </c>
      <c r="AS46" s="52"/>
      <c r="AT46" s="89" t="str">
        <f>[2]!obCall("expOfIntegratedIntensity"&amp;AE46, $T$54, "getExpOfIntegratedIntensity", [2]!obMake("", "int", AE46))</f>
        <v>expOfIntegratedIntensity31 
[12537]</v>
      </c>
      <c r="AU46" s="89">
        <f>[2]!obGet([2]!obCall("", AT46, "get",$AQ$10))</f>
        <v>1.102131138997158</v>
      </c>
      <c r="AV46" s="19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41</v>
      </c>
      <c r="D47" s="78"/>
      <c r="E47" s="18"/>
      <c r="F47" s="77" t="s">
        <v>48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[12468]</v>
      </c>
      <c r="U47" s="92"/>
      <c r="V47" s="18"/>
      <c r="W47" s="74" t="str">
        <f>T27</f>
        <v>hullWhiteModel 
[12468]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[12916]</v>
      </c>
      <c r="AI47" s="89">
        <f>[2]!obGet([2]!obCall("",AH47,"get", $AQ$10))</f>
        <v>9.8264599546923875E-2</v>
      </c>
      <c r="AJ47" s="52"/>
      <c r="AK47" s="89" t="str">
        <f>[2]!obCall("zcbondFairPrice"&amp;AE47, $AK$10, "getZeroCouponBond", [2]!obMake("", "double",AF47), [2]!obMake("", "double", $AF$115))</f>
        <v>zcbondFairPrice32 
[13903]</v>
      </c>
      <c r="AL47" s="89">
        <f>[2]!obGet([2]!obCall("", AK47, "get",$AQ$10))</f>
        <v>0.46987538121110245</v>
      </c>
      <c r="AM47" s="52"/>
      <c r="AN47" s="89" t="str">
        <f>[2]!obCall("couponBondPrice"&amp;AE47,  $AH$10,"getFairValue", [2]!obMake("","int",AE47) )</f>
        <v>couponBondPrice32 
[13386]</v>
      </c>
      <c r="AO47" s="89">
        <f>[2]!obGet([2]!obCall("",  AN47,"get", $AQ$10))</f>
        <v>0.93616124362112974</v>
      </c>
      <c r="AP47" s="52"/>
      <c r="AQ47" s="89" t="str">
        <f>[2]!obCall("intensity"&amp;AE47, $T$54, "getIntensity", [2]!obMake("", "int", AE47))</f>
        <v>intensity32 
[12783]</v>
      </c>
      <c r="AR47" s="89">
        <f>[2]!obGet([2]!obCall("", AQ47, "get",$AQ$10))</f>
        <v>4.1653444449130307E-2</v>
      </c>
      <c r="AS47" s="52"/>
      <c r="AT47" s="89" t="str">
        <f>[2]!obCall("expOfIntegratedIntensity"&amp;AE47, $T$54, "getExpOfIntegratedIntensity", [2]!obMake("", "int", AE47))</f>
        <v>expOfIntegratedIntensity32 
[12541]</v>
      </c>
      <c r="AU47" s="89">
        <f>[2]!obGet([2]!obCall("", AT47, "get",$AQ$10))</f>
        <v>1.1067099561996649</v>
      </c>
      <c r="AV47" s="19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[12781]</v>
      </c>
      <c r="D48" s="103">
        <f>[2]!obGet(C48)</f>
        <v>0.25180225896384123</v>
      </c>
      <c r="E48" s="18"/>
      <c r="F48" s="83" t="str">
        <f>[2]!obCall("cwcCVACouponCorr", F37, "getConstrainedWorstCaseCVA",T54,F42)</f>
        <v>cwcCVACouponCorr 
[12673]</v>
      </c>
      <c r="G48" s="103">
        <f>[2]!obGet(F48)</f>
        <v>0.40129772172342598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[12470]</v>
      </c>
      <c r="U48" s="93"/>
      <c r="V48" s="18"/>
      <c r="W48" s="74" t="str">
        <f>T33</f>
        <v>cbConditionalFairValueProcess 
[12470]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[13369]</v>
      </c>
      <c r="AI48" s="89">
        <f>[2]!obGet([2]!obCall("",AH48,"get", $AQ$10))</f>
        <v>9.6036739573646057E-2</v>
      </c>
      <c r="AJ48" s="52"/>
      <c r="AK48" s="89" t="str">
        <f>[2]!obCall("zcbondFairPrice"&amp;AE48, $AK$10, "getZeroCouponBond", [2]!obMake("", "double",AF48), [2]!obMake("", "double", $AF$115))</f>
        <v>zcbondFairPrice33 
[13846]</v>
      </c>
      <c r="AL48" s="89">
        <f>[2]!obGet([2]!obCall("", AK48, "get",$AQ$10))</f>
        <v>0.47934463701962865</v>
      </c>
      <c r="AM48" s="52"/>
      <c r="AN48" s="89" t="str">
        <f>[2]!obCall("couponBondPrice"&amp;AE48,  $AH$10,"getFairValue", [2]!obMake("","int",AE48) )</f>
        <v>couponBondPrice33 
[12949]</v>
      </c>
      <c r="AO48" s="89">
        <f>[2]!obGet([2]!obCall("",  AN48,"get", $AQ$10))</f>
        <v>0.9532001095184135</v>
      </c>
      <c r="AP48" s="52"/>
      <c r="AQ48" s="89" t="str">
        <f>[2]!obCall("intensity"&amp;AE48, $T$54, "getIntensity", [2]!obMake("", "int", AE48))</f>
        <v>intensity33 
[12815]</v>
      </c>
      <c r="AR48" s="89">
        <f>[2]!obGet([2]!obCall("", AQ48, "get",$AQ$10))</f>
        <v>3.946343308411307E-2</v>
      </c>
      <c r="AS48" s="52"/>
      <c r="AT48" s="89" t="str">
        <f>[2]!obCall("expOfIntegratedIntensity"&amp;AE48, $T$54, "getExpOfIntegratedIntensity", [2]!obMake("", "int", AE48))</f>
        <v>expOfIntegratedIntensity33 
[12789]</v>
      </c>
      <c r="AU48" s="89">
        <f>[2]!obGet([2]!obCall("", AT48, "get",$AQ$10))</f>
        <v>1.111207713934717</v>
      </c>
      <c r="AV48" s="19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[9766]</v>
      </c>
      <c r="M49" s="31" t="str">
        <f>[2]!obMake("volatilitesArrayHW", "double[]",M50:M150)</f>
        <v>volatilitesArrayHW 
[9756]</v>
      </c>
      <c r="N49" s="31" t="str">
        <f>[2]!obMake("forwardRatesArrayHW", "double[]",N50:N54)</f>
        <v>forwardRatesArrayHW 
[9753]</v>
      </c>
      <c r="O49" s="13"/>
      <c r="P49" s="18"/>
      <c r="Q49" s="19"/>
      <c r="S49" s="17"/>
      <c r="T49" s="73" t="str">
        <f>N41</f>
        <v>cirModel 
[12475]</v>
      </c>
      <c r="U49" s="93"/>
      <c r="V49" s="18"/>
      <c r="W49" s="74" t="str">
        <f>[2]!obMake("seed_LandosIntensitySimulation", "int", U51)</f>
        <v>seed_LandosIntensitySimulation 
[9742]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[13072]</v>
      </c>
      <c r="AI49" s="89">
        <f>[2]!obGet([2]!obCall("",AH49,"get", $AQ$10))</f>
        <v>9.3318560924466165E-2</v>
      </c>
      <c r="AJ49" s="52"/>
      <c r="AK49" s="89" t="str">
        <f>[2]!obCall("zcbondFairPrice"&amp;AE49, $AK$10, "getZeroCouponBond", [2]!obMake("", "double",AF49), [2]!obMake("", "double", $AF$115))</f>
        <v>zcbondFairPrice34 
[13807]</v>
      </c>
      <c r="AL49" s="89">
        <f>[2]!obGet([2]!obCall("", AK49, "get",$AQ$10))</f>
        <v>0.49024349930873778</v>
      </c>
      <c r="AM49" s="52"/>
      <c r="AN49" s="89" t="str">
        <f>[2]!obCall("couponBondPrice"&amp;AE49,  $AH$10,"getFairValue", [2]!obMake("","int",AE49) )</f>
        <v>couponBondPrice34 
[13205]</v>
      </c>
      <c r="AO49" s="89">
        <f>[2]!obGet([2]!obCall("",  AN49,"get", $AQ$10))</f>
        <v>0.97232457988001142</v>
      </c>
      <c r="AP49" s="52"/>
      <c r="AQ49" s="89" t="str">
        <f>[2]!obCall("intensity"&amp;AE49, $T$54, "getIntensity", [2]!obMake("", "int", AE49))</f>
        <v>intensity34 
[12886]</v>
      </c>
      <c r="AR49" s="89">
        <f>[2]!obGet([2]!obCall("", AQ49, "get",$AQ$10))</f>
        <v>3.9612353928032286E-2</v>
      </c>
      <c r="AS49" s="52"/>
      <c r="AT49" s="89" t="str">
        <f>[2]!obCall("expOfIntegratedIntensity"&amp;AE49, $T$54, "getExpOfIntegratedIntensity", [2]!obMake("", "int", AE49))</f>
        <v>expOfIntegratedIntensity34 
[12821]</v>
      </c>
      <c r="AU49" s="89">
        <f>[2]!obGet([2]!obCall("", AT49, "get",$AQ$10))</f>
        <v>1.1156098920681619</v>
      </c>
      <c r="AV49" s="19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43</v>
      </c>
      <c r="D50" s="23"/>
      <c r="E50" s="18"/>
      <c r="F50" s="14" t="s">
        <v>50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[9772]</v>
      </c>
      <c r="U50" s="76"/>
      <c r="V50" s="18"/>
      <c r="W50" s="74" t="str">
        <f>W16</f>
        <v>intensityFunctionSwitchShiftFloor 
[9769]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[13015]</v>
      </c>
      <c r="AI50" s="89">
        <f>[2]!obGet([2]!obCall("",AH50,"get", $AQ$10))</f>
        <v>8.884428659088664E-2</v>
      </c>
      <c r="AJ50" s="52"/>
      <c r="AK50" s="89" t="str">
        <f>[2]!obCall("zcbondFairPrice"&amp;AE50, $AK$10, "getZeroCouponBond", [2]!obMake("", "double",AF50), [2]!obMake("", "double", $AF$115))</f>
        <v>zcbondFairPrice35 
[13792]</v>
      </c>
      <c r="AL50" s="89">
        <f>[2]!obGet([2]!obCall("", AK50, "get",$AQ$10))</f>
        <v>0.50614895987540687</v>
      </c>
      <c r="AM50" s="52"/>
      <c r="AN50" s="89" t="str">
        <f>[2]!obCall("couponBondPrice"&amp;AE50,  $AH$10,"getFairValue", [2]!obMake("","int",AE50) )</f>
        <v>couponBondPrice35 
[13068]</v>
      </c>
      <c r="AO50" s="89">
        <f>[2]!obGet([2]!obCall("",  AN50,"get", $AQ$10))</f>
        <v>0.99880828820044354</v>
      </c>
      <c r="AP50" s="52"/>
      <c r="AQ50" s="89" t="str">
        <f>[2]!obCall("intensity"&amp;AE50, $T$54, "getIntensity", [2]!obMake("", "int", AE50))</f>
        <v>intensity35 
[12576]</v>
      </c>
      <c r="AR50" s="89">
        <f>[2]!obGet([2]!obCall("", AQ50, "get",$AQ$10))</f>
        <v>3.9767931928924617E-2</v>
      </c>
      <c r="AS50" s="52"/>
      <c r="AT50" s="89" t="str">
        <f>[2]!obCall("expOfIntegratedIntensity"&amp;AE50, $T$54, "getExpOfIntegratedIntensity", [2]!obMake("", "int", AE50))</f>
        <v>expOfIntegratedIntensity35 
[12729]</v>
      </c>
      <c r="AU50" s="89">
        <f>[2]!obGet([2]!obCall("", AT50, "get",$AQ$10))</f>
        <v>1.1200465624548466</v>
      </c>
      <c r="AV50" s="19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[9738]</v>
      </c>
      <c r="U51" s="101">
        <v>129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[13122]</v>
      </c>
      <c r="AI51" s="89">
        <f>[2]!obGet([2]!obCall("",AH51,"get", $AQ$10))</f>
        <v>8.6618116311843033E-2</v>
      </c>
      <c r="AJ51" s="52"/>
      <c r="AK51" s="89" t="str">
        <f>[2]!obCall("zcbondFairPrice"&amp;AE51, $AK$10, "getZeroCouponBond", [2]!obMake("", "double",AF51), [2]!obMake("", "double", $AF$115))</f>
        <v>zcbondFairPrice36 
[13801]</v>
      </c>
      <c r="AL51" s="89">
        <f>[2]!obGet([2]!obCall("", AK51, "get",$AQ$10))</f>
        <v>0.51597911357161885</v>
      </c>
      <c r="AM51" s="52"/>
      <c r="AN51" s="89" t="str">
        <f>[2]!obCall("couponBondPrice"&amp;AE51,  $AH$10,"getFairValue", [2]!obMake("","int",AE51) )</f>
        <v>couponBondPrice36 
[13321]</v>
      </c>
      <c r="AO51" s="89">
        <f>[2]!obGet([2]!obCall("",  AN51,"get", $AQ$10))</f>
        <v>1.0161694281086744</v>
      </c>
      <c r="AP51" s="52"/>
      <c r="AQ51" s="89" t="str">
        <f>[2]!obCall("intensity"&amp;AE51, $T$54, "getIntensity", [2]!obMake("", "int", AE51))</f>
        <v>intensity36 
[12805]</v>
      </c>
      <c r="AR51" s="89">
        <f>[2]!obGet([2]!obCall("", AQ51, "get",$AQ$10))</f>
        <v>3.6635687170135559E-2</v>
      </c>
      <c r="AS51" s="52"/>
      <c r="AT51" s="89" t="str">
        <f>[2]!obCall("expOfIntegratedIntensity"&amp;AE51, $T$54, "getExpOfIntegratedIntensity", [2]!obMake("", "int", AE51))</f>
        <v>expOfIntegratedIntensity36 
[12519]</v>
      </c>
      <c r="AU51" s="89">
        <f>[2]!obGet([2]!obCall("", AT51, "get",$AQ$10))</f>
        <v>1.124333526276587</v>
      </c>
      <c r="AV51" s="19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47</v>
      </c>
      <c r="D52" s="78"/>
      <c r="E52" s="18"/>
      <c r="F52" s="77" t="s">
        <v>47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[13333]</v>
      </c>
      <c r="AI52" s="89">
        <f>[2]!obGet([2]!obCall("",AH52,"get", $AQ$10))</f>
        <v>7.8157395222600373E-2</v>
      </c>
      <c r="AJ52" s="52"/>
      <c r="AK52" s="89" t="str">
        <f>[2]!obCall("zcbondFairPrice"&amp;AE52, $AK$10, "getZeroCouponBond", [2]!obMake("", "double",AF52), [2]!obMake("", "double", $AF$115))</f>
        <v>zcbondFairPrice37 
[13894]</v>
      </c>
      <c r="AL52" s="89">
        <f>[2]!obGet([2]!obCall("", AK52, "get",$AQ$10))</f>
        <v>0.54389755918506588</v>
      </c>
      <c r="AM52" s="52"/>
      <c r="AN52" s="89" t="str">
        <f>[2]!obCall("couponBondPrice"&amp;AE52,  $AH$10,"getFairValue", [2]!obMake("","int",AE52) )</f>
        <v>couponBondPrice37 
[13347]</v>
      </c>
      <c r="AO52" s="89">
        <f>[2]!obGet([2]!obCall("",  AN52,"get", $AQ$10))</f>
        <v>1.0599407288045559</v>
      </c>
      <c r="AP52" s="52"/>
      <c r="AQ52" s="89" t="str">
        <f>[2]!obCall("intensity"&amp;AE52, $T$54, "getIntensity", [2]!obMake("", "int", AE52))</f>
        <v>intensity37 
[12717]</v>
      </c>
      <c r="AR52" s="89">
        <f>[2]!obGet([2]!obCall("", AQ52, "get",$AQ$10))</f>
        <v>3.5932734610139634E-2</v>
      </c>
      <c r="AS52" s="52"/>
      <c r="AT52" s="89" t="str">
        <f>[2]!obCall("expOfIntegratedIntensity"&amp;AE52, $T$54, "getExpOfIntegratedIntensity", [2]!obMake("", "int", AE52))</f>
        <v>expOfIntegratedIntensity37 
[12829]</v>
      </c>
      <c r="AU52" s="89">
        <f>[2]!obGet([2]!obCall("", AT52, "get",$AQ$10))</f>
        <v>1.1284204918866283</v>
      </c>
      <c r="AV52" s="19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[9740]</v>
      </c>
      <c r="D53" s="80" t="s">
        <v>22</v>
      </c>
      <c r="E53" s="18"/>
      <c r="F53" s="82" t="str">
        <f>[2]!obMake("penaltyFactorCBLandosIntensity", "double", G53)</f>
        <v>penaltyFactorCBLandosIntensity 
[9763]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[12471]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[13089]</v>
      </c>
      <c r="AI53" s="89">
        <f>[2]!obGet([2]!obCall("",AH53,"get", $AQ$10))</f>
        <v>7.3904814187808213E-2</v>
      </c>
      <c r="AJ53" s="52"/>
      <c r="AK53" s="89" t="str">
        <f>[2]!obCall("zcbondFairPrice"&amp;AE53, $AK$10, "getZeroCouponBond", [2]!obMake("", "double",AF53), [2]!obMake("", "double", $AF$115))</f>
        <v>zcbondFairPrice38 
[13771]</v>
      </c>
      <c r="AL53" s="89">
        <f>[2]!obGet([2]!obCall("", AK53, "get",$AQ$10))</f>
        <v>0.55996474705130606</v>
      </c>
      <c r="AM53" s="52"/>
      <c r="AN53" s="89" t="str">
        <f>[2]!obCall("couponBondPrice"&amp;AE53,  $AH$10,"getFairValue", [2]!obMake("","int",AE53) )</f>
        <v>couponBondPrice38 
[13248]</v>
      </c>
      <c r="AO53" s="89">
        <f>[2]!obGet([2]!obCall("",  AN53,"get", $AQ$10))</f>
        <v>1.0860226474731745</v>
      </c>
      <c r="AP53" s="52"/>
      <c r="AQ53" s="89" t="str">
        <f>[2]!obCall("intensity"&amp;AE53, $T$54, "getIntensity", [2]!obMake("", "int", AE53))</f>
        <v>intensity38 
[12552]</v>
      </c>
      <c r="AR53" s="89">
        <f>[2]!obGet([2]!obCall("", AQ53, "get",$AQ$10))</f>
        <v>3.8147968531473703E-2</v>
      </c>
      <c r="AS53" s="52"/>
      <c r="AT53" s="89" t="str">
        <f>[2]!obCall("expOfIntegratedIntensity"&amp;AE53, $T$54, "getExpOfIntegratedIntensity", [2]!obMake("", "int", AE53))</f>
        <v>expOfIntegratedIntensity38 
[12902]</v>
      </c>
      <c r="AU53" s="89">
        <f>[2]!obGet([2]!obCall("", AT53, "get",$AQ$10))</f>
        <v>1.1326079515217824</v>
      </c>
      <c r="AV53" s="19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[12477]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[13210]</v>
      </c>
      <c r="AI54" s="89">
        <f>[2]!obGet([2]!obCall("",AH54,"get", $AQ$10))</f>
        <v>6.9139907075401241E-2</v>
      </c>
      <c r="AJ54" s="52"/>
      <c r="AK54" s="89" t="str">
        <f>[2]!obCall("zcbondFairPrice"&amp;AE54, $AK$10, "getZeroCouponBond", [2]!obMake("", "double",AF54), [2]!obMake("", "double", $AF$115))</f>
        <v>zcbondFairPrice39 
[13879]</v>
      </c>
      <c r="AL54" s="89">
        <f>[2]!obGet([2]!obCall("", AK54, "get",$AQ$10))</f>
        <v>0.5777506191364109</v>
      </c>
      <c r="AM54" s="52"/>
      <c r="AN54" s="89" t="str">
        <f>[2]!obCall("couponBondPrice"&amp;AE54,  $AH$10,"getFairValue", [2]!obMake("","int",AE54) )</f>
        <v>couponBondPrice39 
[13174]</v>
      </c>
      <c r="AO54" s="89">
        <f>[2]!obGet([2]!obCall("",  AN54,"get", $AQ$10))</f>
        <v>1.1143606676661855</v>
      </c>
      <c r="AP54" s="52"/>
      <c r="AQ54" s="89" t="str">
        <f>[2]!obCall("intensity"&amp;AE54, $T$54, "getIntensity", [2]!obMake("", "int", AE54))</f>
        <v>intensity39 
[12572]</v>
      </c>
      <c r="AR54" s="89">
        <f>[2]!obGet([2]!obCall("", AQ54, "get",$AQ$10))</f>
        <v>3.6858934493009803E-2</v>
      </c>
      <c r="AS54" s="52"/>
      <c r="AT54" s="89" t="str">
        <f>[2]!obCall("expOfIntegratedIntensity"&amp;AE54, $T$54, "getExpOfIntegratedIntensity", [2]!obMake("", "int", AE54))</f>
        <v>expOfIntegratedIntensity39 
[12580]</v>
      </c>
      <c r="AU54" s="89">
        <f>[2]!obGet([2]!obCall("", AT54, "get",$AQ$10))</f>
        <v>1.1368635973433443</v>
      </c>
      <c r="AV54" s="19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52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[13353]</v>
      </c>
      <c r="AI55" s="89">
        <f>[2]!obGet([2]!obCall("",AH55,"get", $AQ$10))</f>
        <v>5.9873219265546881E-2</v>
      </c>
      <c r="AJ55" s="52"/>
      <c r="AK55" s="89" t="str">
        <f>[2]!obCall("zcbondFairPrice"&amp;AE55, $AK$10, "getZeroCouponBond", [2]!obMake("", "double",AF55), [2]!obMake("", "double", $AF$115))</f>
        <v>zcbondFairPrice40 
[13653]</v>
      </c>
      <c r="AL55" s="89">
        <f>[2]!obGet([2]!obCall("", AK55, "get",$AQ$10))</f>
        <v>0.60979833934664485</v>
      </c>
      <c r="AM55" s="52"/>
      <c r="AN55" s="89" t="str">
        <f>[2]!obCall("couponBondPrice"&amp;AE55,  $AH$10,"getFairValue", [2]!obMake("","int",AE55) )</f>
        <v>couponBondPrice40 
[12994]</v>
      </c>
      <c r="AO55" s="89">
        <f>[2]!obGet([2]!obCall("",  AN55,"get", $AQ$10))</f>
        <v>1.1627444300819307</v>
      </c>
      <c r="AP55" s="52"/>
      <c r="AQ55" s="89" t="str">
        <f>[2]!obCall("intensity"&amp;AE55, $T$54, "getIntensity", [2]!obMake("", "int", AE55))</f>
        <v>intensity40 
[12644]</v>
      </c>
      <c r="AR55" s="89">
        <f>[2]!obGet([2]!obCall("", AQ55, "get",$AQ$10))</f>
        <v>3.678928318496047E-2</v>
      </c>
      <c r="AS55" s="52"/>
      <c r="AT55" s="89" t="str">
        <f>[2]!obCall("expOfIntegratedIntensity"&amp;AE55, $T$54, "getExpOfIntegratedIntensity", [2]!obMake("", "int", AE55))</f>
        <v>expOfIntegratedIntensity40 
[12762]</v>
      </c>
      <c r="AU55" s="89">
        <f>[2]!obGet([2]!obCall("", AT55, "get",$AQ$10))</f>
        <v>1.1410577137182001</v>
      </c>
      <c r="AV55" s="19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[12474]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[13341]</v>
      </c>
      <c r="AI56" s="89">
        <f>[2]!obGet([2]!obCall("",AH56,"get", $AQ$10))</f>
        <v>6.0746011814492545E-2</v>
      </c>
      <c r="AJ56" s="52"/>
      <c r="AK56" s="89" t="str">
        <f>[2]!obCall("zcbondFairPrice"&amp;AE56, $AK$10, "getZeroCouponBond", [2]!obMake("", "double",AF56), [2]!obMake("", "double", $AF$115))</f>
        <v>zcbondFairPrice41 
[13906]</v>
      </c>
      <c r="AL56" s="89">
        <f>[2]!obGet([2]!obCall("", AK56, "get",$AQ$10))</f>
        <v>0.61044839349713131</v>
      </c>
      <c r="AM56" s="52"/>
      <c r="AN56" s="89" t="str">
        <f>[2]!obCall("couponBondPrice"&amp;AE56,  $AH$10,"getFairValue", [2]!obMake("","int",AE56) )</f>
        <v>couponBondPrice41 
[13343]</v>
      </c>
      <c r="AO56" s="89">
        <f>[2]!obGet([2]!obCall("",  AN56,"get", $AQ$10))</f>
        <v>1.0654005027787667</v>
      </c>
      <c r="AP56" s="52"/>
      <c r="AQ56" s="89" t="str">
        <f>[2]!obCall("intensity"&amp;AE56, $T$54, "getIntensity", [2]!obMake("", "int", AE56))</f>
        <v>intensity41 
[12858]</v>
      </c>
      <c r="AR56" s="89">
        <f>[2]!obGet([2]!obCall("", AQ56, "get",$AQ$10))</f>
        <v>3.5900013187702938E-2</v>
      </c>
      <c r="AS56" s="52"/>
      <c r="AT56" s="89" t="str">
        <f>[2]!obCall("expOfIntegratedIntensity"&amp;AE56, $T$54, "getExpOfIntegratedIntensity", [2]!obMake("", "int", AE56))</f>
        <v>expOfIntegratedIntensity41 
[12515]</v>
      </c>
      <c r="AU56" s="89">
        <f>[2]!obGet([2]!obCall("", AT56, "get",$AQ$10))</f>
        <v>1.1452123932797098</v>
      </c>
      <c r="AV56" s="19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[13008]</v>
      </c>
      <c r="AI57" s="89">
        <f>[2]!obGet([2]!obCall("",AH57,"get", $AQ$10))</f>
        <v>5.2292760816817302E-2</v>
      </c>
      <c r="AJ57" s="52"/>
      <c r="AK57" s="89" t="str">
        <f>[2]!obCall("zcbondFairPrice"&amp;AE57, $AK$10, "getZeroCouponBond", [2]!obMake("", "double",AF57), [2]!obMake("", "double", $AF$115))</f>
        <v>zcbondFairPrice42 
[13762]</v>
      </c>
      <c r="AL57" s="89">
        <f>[2]!obGet([2]!obCall("", AK57, "get",$AQ$10))</f>
        <v>0.64061235863058597</v>
      </c>
      <c r="AM57" s="52"/>
      <c r="AN57" s="89" t="str">
        <f>[2]!obCall("couponBondPrice"&amp;AE57,  $AH$10,"getFairValue", [2]!obMake("","int",AE57) )</f>
        <v>couponBondPrice42 
[13419]</v>
      </c>
      <c r="AO57" s="89">
        <f>[2]!obGet([2]!obCall("",  AN57,"get", $AQ$10))</f>
        <v>1.1096873370799532</v>
      </c>
      <c r="AP57" s="52"/>
      <c r="AQ57" s="89" t="str">
        <f>[2]!obCall("intensity"&amp;AE57, $T$54, "getIntensity", [2]!obMake("", "int", AE57))</f>
        <v>intensity42 
[12896]</v>
      </c>
      <c r="AR57" s="89">
        <f>[2]!obGet([2]!obCall("", AQ57, "get",$AQ$10))</f>
        <v>3.646155615244067E-2</v>
      </c>
      <c r="AS57" s="52"/>
      <c r="AT57" s="89" t="str">
        <f>[2]!obCall("expOfIntegratedIntensity"&amp;AE57, $T$54, "getExpOfIntegratedIntensity", [2]!obMake("", "int", AE57))</f>
        <v>expOfIntegratedIntensity42 
[12672]</v>
      </c>
      <c r="AU57" s="89">
        <f>[2]!obGet([2]!obCall("", AT57, "get",$AQ$10))</f>
        <v>1.1493633663248919</v>
      </c>
      <c r="AV57" s="19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41</v>
      </c>
      <c r="D58" s="78"/>
      <c r="E58" s="18"/>
      <c r="F58" s="77" t="s">
        <v>48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[13270]</v>
      </c>
      <c r="AI58" s="89">
        <f>[2]!obGet([2]!obCall("",AH58,"get", $AQ$10))</f>
        <v>5.3969751075312725E-2</v>
      </c>
      <c r="AJ58" s="52"/>
      <c r="AK58" s="89" t="str">
        <f>[2]!obCall("zcbondFairPrice"&amp;AE58, $AK$10, "getZeroCouponBond", [2]!obMake("", "double",AF58), [2]!obMake("", "double", $AF$115))</f>
        <v>zcbondFairPrice43 
[13688]</v>
      </c>
      <c r="AL58" s="89">
        <f>[2]!obGet([2]!obCall("", AK58, "get",$AQ$10))</f>
        <v>0.63856628296792917</v>
      </c>
      <c r="AM58" s="52"/>
      <c r="AN58" s="89" t="str">
        <f>[2]!obCall("couponBondPrice"&amp;AE58,  $AH$10,"getFairValue", [2]!obMake("","int",AE58) )</f>
        <v>couponBondPrice43 
[13272]</v>
      </c>
      <c r="AO58" s="89">
        <f>[2]!obGet([2]!obCall("",  AN58,"get", $AQ$10))</f>
        <v>1.1085179521175883</v>
      </c>
      <c r="AP58" s="52"/>
      <c r="AQ58" s="89" t="str">
        <f>[2]!obCall("intensity"&amp;AE58, $T$54, "getIntensity", [2]!obMake("", "int", AE58))</f>
        <v>intensity43 
[12616]</v>
      </c>
      <c r="AR58" s="89">
        <f>[2]!obGet([2]!obCall("", AQ58, "get",$AQ$10))</f>
        <v>3.7702572537885885E-2</v>
      </c>
      <c r="AS58" s="52"/>
      <c r="AT58" s="89" t="str">
        <f>[2]!obCall("expOfIntegratedIntensity"&amp;AE58, $T$54, "getExpOfIntegratedIntensity", [2]!obMake("", "int", AE58))</f>
        <v>expOfIntegratedIntensity43 
[12713]</v>
      </c>
      <c r="AU58" s="89">
        <f>[2]!obGet([2]!obCall("", AT58, "get",$AQ$10))</f>
        <v>1.1536333550623739</v>
      </c>
      <c r="AV58" s="19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[12476]</v>
      </c>
      <c r="D59" s="103">
        <f>[2]!obGet(C59)</f>
        <v>0.58521697509977399</v>
      </c>
      <c r="E59" s="18"/>
      <c r="F59" s="83" t="str">
        <f>[2]!obCall("cwcCVACouponLando", F37, "getConstrainedWorstCaseCVA",W53,F53)</f>
        <v>cwcCVACouponLando 
[12473]</v>
      </c>
      <c r="G59" s="103">
        <f>[2]!obGet(F59)</f>
        <v>0.40952057811071763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[13350]</v>
      </c>
      <c r="AI59" s="89">
        <f>[2]!obGet([2]!obCall("",AH59,"get", $AQ$10))</f>
        <v>5.1167697319473043E-2</v>
      </c>
      <c r="AJ59" s="52"/>
      <c r="AK59" s="89" t="str">
        <f>[2]!obCall("zcbondFairPrice"&amp;AE59, $AK$10, "getZeroCouponBond", [2]!obMake("", "double",AF59), [2]!obMake("", "double", $AF$115))</f>
        <v>zcbondFairPrice44 
[13858]</v>
      </c>
      <c r="AL59" s="89">
        <f>[2]!obGet([2]!obCall("", AK59, "get",$AQ$10))</f>
        <v>0.65082120630381368</v>
      </c>
      <c r="AM59" s="52"/>
      <c r="AN59" s="89" t="str">
        <f>[2]!obCall("couponBondPrice"&amp;AE59,  $AH$10,"getFairValue", [2]!obMake("","int",AE59) )</f>
        <v>couponBondPrice44 
[13163]</v>
      </c>
      <c r="AO59" s="89">
        <f>[2]!obGet([2]!obCall("",  AN59,"get", $AQ$10))</f>
        <v>1.1273682694430405</v>
      </c>
      <c r="AP59" s="52"/>
      <c r="AQ59" s="89" t="str">
        <f>[2]!obCall("intensity"&amp;AE59, $T$54, "getIntensity", [2]!obMake("", "int", AE59))</f>
        <v>intensity44 
[12772]</v>
      </c>
      <c r="AR59" s="89">
        <f>[2]!obGet([2]!obCall("", AQ59, "get",$AQ$10))</f>
        <v>3.9411586368458831E-2</v>
      </c>
      <c r="AS59" s="52"/>
      <c r="AT59" s="89" t="str">
        <f>[2]!obCall("expOfIntegratedIntensity"&amp;AE59, $T$54, "getExpOfIntegratedIntensity", [2]!obMake("", "int", AE59))</f>
        <v>expOfIntegratedIntensity44 
[12731]</v>
      </c>
      <c r="AU59" s="89">
        <f>[2]!obGet([2]!obCall("", AT59, "get",$AQ$10))</f>
        <v>1.158090014623073</v>
      </c>
      <c r="AV59" s="19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[13243]</v>
      </c>
      <c r="AI60" s="89">
        <f>[2]!obGet([2]!obCall("",AH60,"get", $AQ$10))</f>
        <v>3.934277978374856E-2</v>
      </c>
      <c r="AJ60" s="52"/>
      <c r="AK60" s="89" t="str">
        <f>[2]!obCall("zcbondFairPrice"&amp;AE60, $AK$10, "getZeroCouponBond", [2]!obMake("", "double",AF60), [2]!obMake("", "double", $AF$115))</f>
        <v>zcbondFairPrice45 
[13598]</v>
      </c>
      <c r="AL60" s="89">
        <f>[2]!obGet([2]!obCall("", AK60, "get",$AQ$10))</f>
        <v>0.6924847328517284</v>
      </c>
      <c r="AM60" s="52"/>
      <c r="AN60" s="89" t="str">
        <f>[2]!obCall("couponBondPrice"&amp;AE60,  $AH$10,"getFairValue", [2]!obMake("","int",AE60) )</f>
        <v>couponBondPrice45 
[13199]</v>
      </c>
      <c r="AO60" s="89">
        <f>[2]!obGet([2]!obCall("",  AN60,"get", $AQ$10))</f>
        <v>1.1867416610256547</v>
      </c>
      <c r="AP60" s="52"/>
      <c r="AQ60" s="89" t="str">
        <f>[2]!obCall("intensity"&amp;AE60, $T$54, "getIntensity", [2]!obMake("", "int", AE60))</f>
        <v>intensity45 
[12900]</v>
      </c>
      <c r="AR60" s="89">
        <f>[2]!obGet([2]!obCall("", AQ60, "get",$AQ$10))</f>
        <v>3.5805474109097186E-2</v>
      </c>
      <c r="AS60" s="52"/>
      <c r="AT60" s="89" t="str">
        <f>[2]!obCall("expOfIntegratedIntensity"&amp;AE60, $T$54, "getExpOfIntegratedIntensity", [2]!obMake("", "int", AE60))</f>
        <v>expOfIntegratedIntensity45 
[12756]</v>
      </c>
      <c r="AU60" s="89">
        <f>[2]!obGet([2]!obCall("", AT60, "get",$AQ$10))</f>
        <v>1.1624536212548469</v>
      </c>
      <c r="AV60" s="19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[12997]</v>
      </c>
      <c r="AI61" s="89">
        <f>[2]!obGet([2]!obCall("",AH61,"get", $AQ$10))</f>
        <v>3.6943306191941076E-2</v>
      </c>
      <c r="AJ61" s="52"/>
      <c r="AK61" s="89" t="str">
        <f>[2]!obCall("zcbondFairPrice"&amp;AE61, $AK$10, "getZeroCouponBond", [2]!obMake("", "double",AF61), [2]!obMake("", "double", $AF$115))</f>
        <v>zcbondFairPrice46 
[13713]</v>
      </c>
      <c r="AL61" s="89">
        <f>[2]!obGet([2]!obCall("", AK61, "get",$AQ$10))</f>
        <v>0.7035860182683884</v>
      </c>
      <c r="AM61" s="52"/>
      <c r="AN61" s="89" t="str">
        <f>[2]!obCall("couponBondPrice"&amp;AE61,  $AH$10,"getFairValue", [2]!obMake("","int",AE61) )</f>
        <v>couponBondPrice46 
[12969]</v>
      </c>
      <c r="AO61" s="89">
        <f>[2]!obGet([2]!obCall("",  AN61,"get", $AQ$10))</f>
        <v>1.203589357823363</v>
      </c>
      <c r="AP61" s="52"/>
      <c r="AQ61" s="89" t="str">
        <f>[2]!obCall("intensity"&amp;AE61, $T$54, "getIntensity", [2]!obMake("", "int", AE61))</f>
        <v>intensity46 
[12654]</v>
      </c>
      <c r="AR61" s="89">
        <f>[2]!obGet([2]!obCall("", AQ61, "get",$AQ$10))</f>
        <v>3.7144546795509346E-2</v>
      </c>
      <c r="AS61" s="52"/>
      <c r="AT61" s="89" t="str">
        <f>[2]!obCall("expOfIntegratedIntensity"&amp;AE61, $T$54, "getExpOfIntegratedIntensity", [2]!obMake("", "int", AE61))</f>
        <v>expOfIntegratedIntensity46 
[12721]</v>
      </c>
      <c r="AU61" s="89">
        <f>[2]!obGet([2]!obCall("", AT61, "get",$AQ$10))</f>
        <v>1.1667014142586374</v>
      </c>
      <c r="AV61" s="19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[13267]</v>
      </c>
      <c r="AI62" s="89">
        <f>[2]!obGet([2]!obCall("",AH62,"get", $AQ$10))</f>
        <v>3.6523356233568859E-2</v>
      </c>
      <c r="AJ62" s="52"/>
      <c r="AK62" s="89" t="str">
        <f>[2]!obCall("zcbondFairPrice"&amp;AE62, $AK$10, "getZeroCouponBond", [2]!obMake("", "double",AF62), [2]!obMake("", "double", $AF$115))</f>
        <v>zcbondFairPrice47 
[13628]</v>
      </c>
      <c r="AL62" s="89">
        <f>[2]!obGet([2]!obCall("", AK62, "get",$AQ$10))</f>
        <v>0.70809903949388231</v>
      </c>
      <c r="AM62" s="52"/>
      <c r="AN62" s="89" t="str">
        <f>[2]!obCall("couponBondPrice"&amp;AE62,  $AH$10,"getFairValue", [2]!obMake("","int",AE62) )</f>
        <v>couponBondPrice47 
[13056]</v>
      </c>
      <c r="AO62" s="89">
        <f>[2]!obGet([2]!obCall("",  AN62,"get", $AQ$10))</f>
        <v>1.21135568567813</v>
      </c>
      <c r="AP62" s="52"/>
      <c r="AQ62" s="89" t="str">
        <f>[2]!obCall("intensity"&amp;AE62, $T$54, "getIntensity", [2]!obMake("", "int", AE62))</f>
        <v>intensity47 
[12612]</v>
      </c>
      <c r="AR62" s="89">
        <f>[2]!obGet([2]!obCall("", AQ62, "get",$AQ$10))</f>
        <v>3.7018697020096407E-2</v>
      </c>
      <c r="AS62" s="52"/>
      <c r="AT62" s="89" t="str">
        <f>[2]!obCall("expOfIntegratedIntensity"&amp;AE62, $T$54, "getExpOfIntegratedIntensity", [2]!obMake("", "int", AE62))</f>
        <v>expOfIntegratedIntensity47 
[12766]</v>
      </c>
      <c r="AU62" s="89">
        <f>[2]!obGet([2]!obCall("", AT62, "get",$AQ$10))</f>
        <v>1.1710357635994855</v>
      </c>
      <c r="AV62" s="19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32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[13129]</v>
      </c>
      <c r="AI63" s="89">
        <f>[2]!obGet([2]!obCall("",AH63,"get", $AQ$10))</f>
        <v>1.1301921412968936E-2</v>
      </c>
      <c r="AJ63" s="52"/>
      <c r="AK63" s="89" t="str">
        <f>[2]!obCall("zcbondFairPrice"&amp;AE63, $AK$10, "getZeroCouponBond", [2]!obMake("", "double",AF63), [2]!obMake("", "double", $AF$115))</f>
        <v>zcbondFairPrice48 
[13708]</v>
      </c>
      <c r="AL63" s="89">
        <f>[2]!obGet([2]!obCall("", AK63, "get",$AQ$10))</f>
        <v>0.79835327286114777</v>
      </c>
      <c r="AM63" s="52"/>
      <c r="AN63" s="89" t="str">
        <f>[2]!obCall("couponBondPrice"&amp;AE63,  $AH$10,"getFairValue", [2]!obMake("","int",AE63) )</f>
        <v>couponBondPrice48 
[13394]</v>
      </c>
      <c r="AO63" s="89">
        <f>[2]!obGet([2]!obCall("",  AN63,"get", $AQ$10))</f>
        <v>1.3349180164758501</v>
      </c>
      <c r="AP63" s="52"/>
      <c r="AQ63" s="89" t="str">
        <f>[2]!obCall("intensity"&amp;AE63, $T$54, "getIntensity", [2]!obMake("", "int", AE63))</f>
        <v>intensity48 
[12570]</v>
      </c>
      <c r="AR63" s="89">
        <f>[2]!obGet([2]!obCall("", AQ63, "get",$AQ$10))</f>
        <v>3.5530190970799409E-2</v>
      </c>
      <c r="AS63" s="52"/>
      <c r="AT63" s="89" t="str">
        <f>[2]!obCall("expOfIntegratedIntensity"&amp;AE63, $T$54, "getExpOfIntegratedIntensity", [2]!obMake("", "int", AE63))</f>
        <v>expOfIntegratedIntensity48 
[12646]</v>
      </c>
      <c r="AU63" s="89">
        <f>[2]!obGet([2]!obCall("", AT63, "get",$AQ$10))</f>
        <v>1.1752913444969992</v>
      </c>
      <c r="AV63" s="19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[13227]</v>
      </c>
      <c r="AI64" s="89">
        <f>[2]!obGet([2]!obCall("",AH64,"get", $AQ$10))</f>
        <v>3.337329353849618E-3</v>
      </c>
      <c r="AJ64" s="52"/>
      <c r="AK64" s="89" t="str">
        <f>[2]!obCall("zcbondFairPrice"&amp;AE64, $AK$10, "getZeroCouponBond", [2]!obMake("", "double",AF64), [2]!obMake("", "double", $AF$115))</f>
        <v>zcbondFairPrice49 
[13765]</v>
      </c>
      <c r="AL64" s="89">
        <f>[2]!obGet([2]!obCall("", AK64, "get",$AQ$10))</f>
        <v>0.82965289107050388</v>
      </c>
      <c r="AM64" s="52"/>
      <c r="AN64" s="89" t="str">
        <f>[2]!obCall("couponBondPrice"&amp;AE64,  $AH$10,"getFairValue", [2]!obMake("","int",AE64) )</f>
        <v>couponBondPrice49 
[13259]</v>
      </c>
      <c r="AO64" s="89">
        <f>[2]!obGet([2]!obCall("",  AN64,"get", $AQ$10))</f>
        <v>1.3778244690562511</v>
      </c>
      <c r="AP64" s="52"/>
      <c r="AQ64" s="89" t="str">
        <f>[2]!obCall("intensity"&amp;AE64, $T$54, "getIntensity", [2]!obMake("", "int", AE64))</f>
        <v>intensity49 
[12679]</v>
      </c>
      <c r="AR64" s="89">
        <f>[2]!obGet([2]!obCall("", AQ64, "get",$AQ$10))</f>
        <v>3.0660745940446953E-2</v>
      </c>
      <c r="AS64" s="52"/>
      <c r="AT64" s="89" t="str">
        <f>[2]!obCall("expOfIntegratedIntensity"&amp;AE64, $T$54, "getExpOfIntegratedIntensity", [2]!obMake("", "int", AE64))</f>
        <v>expOfIntegratedIntensity49 
[12701]</v>
      </c>
      <c r="AU64" s="89">
        <f>[2]!obGet([2]!obCall("", AT64, "get",$AQ$10))</f>
        <v>1.1791874699073563</v>
      </c>
      <c r="AV64" s="19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52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[13080]</v>
      </c>
      <c r="AI65" s="89">
        <f>[2]!obGet([2]!obCall("",AH65,"get", $AQ$10))</f>
        <v>6.0785148278227029E-4</v>
      </c>
      <c r="AJ65" s="52"/>
      <c r="AK65" s="89" t="str">
        <f>[2]!obCall("zcbondFairPrice"&amp;AE65, $AK$10, "getZeroCouponBond", [2]!obMake("", "double",AF65), [2]!obMake("", "double", $AF$115))</f>
        <v>zcbondFairPrice50 
[13613]</v>
      </c>
      <c r="AL65" s="89">
        <f>[2]!obGet([2]!obCall("", AK65, "get",$AQ$10))</f>
        <v>0.84145216282302882</v>
      </c>
      <c r="AM65" s="52"/>
      <c r="AN65" s="89" t="str">
        <f>[2]!obCall("couponBondPrice"&amp;AE65,  $AH$10,"getFairValue", [2]!obMake("","int",AE65) )</f>
        <v>couponBondPrice50 
[13378]</v>
      </c>
      <c r="AO65" s="89">
        <f>[2]!obGet([2]!obCall("",  AN65,"get", $AQ$10))</f>
        <v>1.3943805770466233</v>
      </c>
      <c r="AP65" s="52"/>
      <c r="AQ65" s="89" t="str">
        <f>[2]!obCall("intensity"&amp;AE65, $T$54, "getIntensity", [2]!obMake("", "int", AE65))</f>
        <v>intensity50 
[12590]</v>
      </c>
      <c r="AR65" s="89">
        <f>[2]!obGet([2]!obCall("", AQ65, "get",$AQ$10))</f>
        <v>3.0697220814386781E-2</v>
      </c>
      <c r="AS65" s="52"/>
      <c r="AT65" s="89" t="str">
        <f>[2]!obCall("expOfIntegratedIntensity"&amp;AE65, $T$54, "getExpOfIntegratedIntensity", [2]!obMake("", "int", AE65))</f>
        <v>expOfIntegratedIntensity50 
[12594]</v>
      </c>
      <c r="AU65" s="89">
        <f>[2]!obGet([2]!obCall("", AT65, "get",$AQ$10))</f>
        <v>1.182810652121735</v>
      </c>
      <c r="AV65" s="19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[13004]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[13036]</v>
      </c>
      <c r="AI66" s="89">
        <f>[2]!obGet([2]!obCall("",AH66,"get", $AQ$10))</f>
        <v>-4.9744133893068242E-3</v>
      </c>
      <c r="AJ66" s="52"/>
      <c r="AK66" s="89" t="str">
        <f>[2]!obCall("zcbondFairPrice"&amp;AE66, $AK$10, "getZeroCouponBond", [2]!obMake("", "double",AF66), [2]!obMake("", "double", $AF$115))</f>
        <v>zcbondFairPrice51 
[13825]</v>
      </c>
      <c r="AL66" s="89">
        <f>[2]!obGet([2]!obCall("", AK66, "get",$AQ$10))</f>
        <v>0.86390745405386027</v>
      </c>
      <c r="AM66" s="52"/>
      <c r="AN66" s="89" t="str">
        <f>[2]!obCall("couponBondPrice"&amp;AE66,  $AH$10,"getFairValue", [2]!obMake("","int",AE66) )</f>
        <v>couponBondPrice51 
[13161]</v>
      </c>
      <c r="AO66" s="89">
        <f>[2]!obGet([2]!obCall("",  AN66,"get", $AQ$10))</f>
        <v>1.3246351596007313</v>
      </c>
      <c r="AP66" s="52"/>
      <c r="AQ66" s="89" t="str">
        <f>[2]!obCall("intensity"&amp;AE66, $T$54, "getIntensity", [2]!obMake("", "int", AE66))</f>
        <v>intensity51 
[12898]</v>
      </c>
      <c r="AR66" s="89">
        <f>[2]!obGet([2]!obCall("", AQ66, "get",$AQ$10))</f>
        <v>3.1341360286271172E-2</v>
      </c>
      <c r="AS66" s="52"/>
      <c r="AT66" s="89" t="str">
        <f>[2]!obCall("expOfIntegratedIntensity"&amp;AE66, $T$54, "getExpOfIntegratedIntensity", [2]!obMake("", "int", AE66))</f>
        <v>expOfIntegratedIntensity51 
[12495]</v>
      </c>
      <c r="AU66" s="89">
        <f>[2]!obGet([2]!obCall("", AT66, "get",$AQ$10))</f>
        <v>1.1864853432192175</v>
      </c>
      <c r="AV66" s="19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[12919]</v>
      </c>
      <c r="AI67" s="89">
        <f>[2]!obGet([2]!obCall("",AH67,"get", $AQ$10))</f>
        <v>-3.0104489002693176E-3</v>
      </c>
      <c r="AJ67" s="52"/>
      <c r="AK67" s="89" t="str">
        <f>[2]!obCall("zcbondFairPrice"&amp;AE67, $AK$10, "getZeroCouponBond", [2]!obMake("", "double",AF67), [2]!obMake("", "double", $AF$115))</f>
        <v>zcbondFairPrice52 
[13593]</v>
      </c>
      <c r="AL67" s="89">
        <f>[2]!obGet([2]!obCall("", AK67, "get",$AQ$10))</f>
        <v>0.85815201224379023</v>
      </c>
      <c r="AM67" s="52"/>
      <c r="AN67" s="89" t="str">
        <f>[2]!obCall("couponBondPrice"&amp;AE67,  $AH$10,"getFairValue", [2]!obMake("","int",AE67) )</f>
        <v>couponBondPrice52 
[12931]</v>
      </c>
      <c r="AO67" s="89">
        <f>[2]!obGet([2]!obCall("",  AN67,"get", $AQ$10))</f>
        <v>1.3175860261718193</v>
      </c>
      <c r="AP67" s="52"/>
      <c r="AQ67" s="89" t="str">
        <f>[2]!obCall("intensity"&amp;AE67, $T$54, "getIntensity", [2]!obMake("", "int", AE67))</f>
        <v>intensity52 
[12630]</v>
      </c>
      <c r="AR67" s="89">
        <f>[2]!obGet([2]!obCall("", AQ67, "get",$AQ$10))</f>
        <v>3.0899081045827788E-2</v>
      </c>
      <c r="AS67" s="52"/>
      <c r="AT67" s="89" t="str">
        <f>[2]!obCall("expOfIntegratedIntensity"&amp;AE67, $T$54, "getExpOfIntegratedIntensity", [2]!obMake("", "int", AE67))</f>
        <v>expOfIntegratedIntensity52 
[12876]</v>
      </c>
      <c r="AU67" s="89">
        <f>[2]!obGet([2]!obCall("", AT67, "get",$AQ$10))</f>
        <v>1.1901834631197945</v>
      </c>
      <c r="AV67" s="19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55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[13291]</v>
      </c>
      <c r="AI68" s="89">
        <f>[2]!obGet([2]!obCall("",AH68,"get", $AQ$10))</f>
        <v>-6.1012353672878841E-3</v>
      </c>
      <c r="AJ68" s="52"/>
      <c r="AK68" s="89" t="str">
        <f>[2]!obCall("zcbondFairPrice"&amp;AE68, $AK$10, "getZeroCouponBond", [2]!obMake("", "double",AF68), [2]!obMake("", "double", $AF$115))</f>
        <v>zcbondFairPrice53 
[13888]</v>
      </c>
      <c r="AL68" s="89">
        <f>[2]!obGet([2]!obCall("", AK68, "get",$AQ$10))</f>
        <v>0.87099385347691072</v>
      </c>
      <c r="AM68" s="52"/>
      <c r="AN68" s="89" t="str">
        <f>[2]!obCall("couponBondPrice"&amp;AE68,  $AH$10,"getFairValue", [2]!obMake("","int",AE68) )</f>
        <v>couponBondPrice53 
[13024]</v>
      </c>
      <c r="AO68" s="89">
        <f>[2]!obGet([2]!obCall("",  AN68,"get", $AQ$10))</f>
        <v>1.3349726148716767</v>
      </c>
      <c r="AP68" s="52"/>
      <c r="AQ68" s="89" t="str">
        <f>[2]!obCall("intensity"&amp;AE68, $T$54, "getIntensity", [2]!obMake("", "int", AE68))</f>
        <v>intensity53 
[12670]</v>
      </c>
      <c r="AR68" s="89">
        <f>[2]!obGet([2]!obCall("", AQ68, "get",$AQ$10))</f>
        <v>2.9738880884873975E-2</v>
      </c>
      <c r="AS68" s="52"/>
      <c r="AT68" s="89" t="str">
        <f>[2]!obCall("expOfIntegratedIntensity"&amp;AE68, $T$54, "getExpOfIntegratedIntensity", [2]!obMake("", "int", AE68))</f>
        <v>expOfIntegratedIntensity53 
[12852]</v>
      </c>
      <c r="AU68" s="89">
        <f>[2]!obGet([2]!obCall("", AT68, "get",$AQ$10))</f>
        <v>1.1937974539536811</v>
      </c>
      <c r="AV68" s="19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[13005]</v>
      </c>
      <c r="D69" s="103">
        <f>[2]!obGet(C69)</f>
        <v>1.7503014266783818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[13397]</v>
      </c>
      <c r="AI69" s="89">
        <f>[2]!obGet([2]!obCall("",AH69,"get", $AQ$10))</f>
        <v>-4.9096383615900513E-3</v>
      </c>
      <c r="AJ69" s="52"/>
      <c r="AK69" s="89" t="str">
        <f>[2]!obCall("zcbondFairPrice"&amp;AE69, $AK$10, "getZeroCouponBond", [2]!obMake("", "double",AF69), [2]!obMake("", "double", $AF$115))</f>
        <v>zcbondFairPrice54 
[13573]</v>
      </c>
      <c r="AL69" s="89">
        <f>[2]!obGet([2]!obCall("", AK69, "get",$AQ$10))</f>
        <v>0.86823095246878423</v>
      </c>
      <c r="AM69" s="52"/>
      <c r="AN69" s="89" t="str">
        <f>[2]!obCall("couponBondPrice"&amp;AE69,  $AH$10,"getFairValue", [2]!obMake("","int",AE69) )</f>
        <v>couponBondPrice54 
[13257]</v>
      </c>
      <c r="AO69" s="89">
        <f>[2]!obGet([2]!obCall("",  AN69,"get", $AQ$10))</f>
        <v>1.3318975151836285</v>
      </c>
      <c r="AP69" s="52"/>
      <c r="AQ69" s="89" t="str">
        <f>[2]!obCall("intensity"&amp;AE69, $T$54, "getIntensity", [2]!obMake("", "int", AE69))</f>
        <v>intensity54 
[12568]</v>
      </c>
      <c r="AR69" s="89">
        <f>[2]!obGet([2]!obCall("", AQ69, "get",$AQ$10))</f>
        <v>2.8359323814444677E-2</v>
      </c>
      <c r="AS69" s="52"/>
      <c r="AT69" s="89" t="str">
        <f>[2]!obCall("expOfIntegratedIntensity"&amp;AE69, $T$54, "getExpOfIntegratedIntensity", [2]!obMake("", "int", AE69))</f>
        <v>expOfIntegratedIntensity54 
[12803]</v>
      </c>
      <c r="AU69" s="89">
        <f>[2]!obGet([2]!obCall("", AT69, "get",$AQ$10))</f>
        <v>1.1972703702089507</v>
      </c>
      <c r="AV69" s="19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[13294]</v>
      </c>
      <c r="AI70" s="89">
        <f>[2]!obGet([2]!obCall("",AH70,"get", $AQ$10))</f>
        <v>-6.5417566686191749E-3</v>
      </c>
      <c r="AJ70" s="52"/>
      <c r="AK70" s="89" t="str">
        <f>[2]!obCall("zcbondFairPrice"&amp;AE70, $AK$10, "getZeroCouponBond", [2]!obMake("", "double",AF70), [2]!obMake("", "double", $AF$115))</f>
        <v>zcbondFairPrice55 
[13876]</v>
      </c>
      <c r="AL70" s="89">
        <f>[2]!obGet([2]!obCall("", AK70, "get",$AQ$10))</f>
        <v>0.875595833873683</v>
      </c>
      <c r="AM70" s="52"/>
      <c r="AN70" s="89" t="str">
        <f>[2]!obCall("couponBondPrice"&amp;AE70,  $AH$10,"getFairValue", [2]!obMake("","int",AE70) )</f>
        <v>couponBondPrice55 
[13096]</v>
      </c>
      <c r="AO70" s="89">
        <f>[2]!obGet([2]!obCall("",  AN70,"get", $AQ$10))</f>
        <v>1.342024439274216</v>
      </c>
      <c r="AP70" s="52"/>
      <c r="AQ70" s="89" t="str">
        <f>[2]!obCall("intensity"&amp;AE70, $T$54, "getIntensity", [2]!obMake("", "int", AE70))</f>
        <v>intensity55 
[12801]</v>
      </c>
      <c r="AR70" s="89">
        <f>[2]!obGet([2]!obCall("", AQ70, "get",$AQ$10))</f>
        <v>2.8431890192644461E-2</v>
      </c>
      <c r="AS70" s="52"/>
      <c r="AT70" s="89" t="str">
        <f>[2]!obCall("expOfIntegratedIntensity"&amp;AE70, $T$54, "getExpOfIntegratedIntensity", [2]!obMake("", "int", AE70))</f>
        <v>expOfIntegratedIntensity55 
[12664]</v>
      </c>
      <c r="AU70" s="89">
        <f>[2]!obGet([2]!obCall("", AT70, "get",$AQ$10))</f>
        <v>1.2006749235301957</v>
      </c>
      <c r="AV70" s="19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[13303]</v>
      </c>
      <c r="AI71" s="89">
        <f>[2]!obGet([2]!obCall("",AH71,"get", $AQ$10))</f>
        <v>-1.1015830982562598E-2</v>
      </c>
      <c r="AJ71" s="52"/>
      <c r="AK71" s="89" t="str">
        <f>[2]!obCall("zcbondFairPrice"&amp;AE71, $AK$10, "getZeroCouponBond", [2]!obMake("", "double",AF71), [2]!obMake("", "double", $AF$115))</f>
        <v>zcbondFairPrice56 
[13897]</v>
      </c>
      <c r="AL71" s="89">
        <f>[2]!obGet([2]!obCall("", AK71, "get",$AQ$10))</f>
        <v>0.89281220919832549</v>
      </c>
      <c r="AM71" s="52"/>
      <c r="AN71" s="89" t="str">
        <f>[2]!obCall("couponBondPrice"&amp;AE71,  $AH$10,"getFairValue", [2]!obMake("","int",AE71) )</f>
        <v>couponBondPrice56 
[13105]</v>
      </c>
      <c r="AO71" s="89">
        <f>[2]!obGet([2]!obCall("",  AN71,"get", $AQ$10))</f>
        <v>1.3648074676399222</v>
      </c>
      <c r="AP71" s="52"/>
      <c r="AQ71" s="89" t="str">
        <f>[2]!obCall("intensity"&amp;AE71, $T$54, "getIntensity", [2]!obMake("", "int", AE71))</f>
        <v>intensity56 
[12549]</v>
      </c>
      <c r="AR71" s="89">
        <f>[2]!obGet([2]!obCall("", AQ71, "get",$AQ$10))</f>
        <v>2.9537525068879005E-2</v>
      </c>
      <c r="AS71" s="52"/>
      <c r="AT71" s="89" t="str">
        <f>[2]!obCall("expOfIntegratedIntensity"&amp;AE71, $T$54, "getExpOfIntegratedIntensity", [2]!obMake("", "int", AE71))</f>
        <v>expOfIntegratedIntensity56 
[12533]</v>
      </c>
      <c r="AU71" s="89">
        <f>[2]!obGet([2]!obCall("", AT71, "get",$AQ$10))</f>
        <v>1.204160093083086</v>
      </c>
      <c r="AV71" s="19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[13188]</v>
      </c>
      <c r="AI72" s="89">
        <f>[2]!obGet([2]!obCall("",AH72,"get", $AQ$10))</f>
        <v>-1.2100971504808759E-2</v>
      </c>
      <c r="AJ72" s="52"/>
      <c r="AK72" s="89" t="str">
        <f>[2]!obCall("zcbondFairPrice"&amp;AE72, $AK$10, "getZeroCouponBond", [2]!obMake("", "double",AF72), [2]!obMake("", "double", $AF$115))</f>
        <v>zcbondFairPrice57 
[13608]</v>
      </c>
      <c r="AL72" s="89">
        <f>[2]!obGet([2]!obCall("", AK72, "get",$AQ$10))</f>
        <v>0.89791090945156993</v>
      </c>
      <c r="AM72" s="52"/>
      <c r="AN72" s="89" t="str">
        <f>[2]!obCall("couponBondPrice"&amp;AE72,  $AH$10,"getFairValue", [2]!obMake("","int",AE72) )</f>
        <v>couponBondPrice57 
[13255]</v>
      </c>
      <c r="AO72" s="89">
        <f>[2]!obGet([2]!obCall("",  AN72,"get", $AQ$10))</f>
        <v>1.371831029871684</v>
      </c>
      <c r="AP72" s="52"/>
      <c r="AQ72" s="89" t="str">
        <f>[2]!obCall("intensity"&amp;AE72, $T$54, "getIntensity", [2]!obMake("", "int", AE72))</f>
        <v>intensity57 
[12860]</v>
      </c>
      <c r="AR72" s="89">
        <f>[2]!obGet([2]!obCall("", AQ72, "get",$AQ$10))</f>
        <v>2.9047997846424246E-2</v>
      </c>
      <c r="AS72" s="52"/>
      <c r="AT72" s="89" t="str">
        <f>[2]!obCall("expOfIntegratedIntensity"&amp;AE72, $T$54, "getExpOfIntegratedIntensity", [2]!obMake("", "int", AE72))</f>
        <v>expOfIntegratedIntensity57 
[12481]</v>
      </c>
      <c r="AU72" s="89">
        <f>[2]!obGet([2]!obCall("", AT72, "get",$AQ$10))</f>
        <v>1.2076925818109965</v>
      </c>
      <c r="AV72" s="19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[13362]</v>
      </c>
      <c r="AI73" s="89">
        <f>[2]!obGet([2]!obCall("",AH73,"get", $AQ$10))</f>
        <v>-3.0396176316647386E-2</v>
      </c>
      <c r="AJ73" s="52"/>
      <c r="AK73" s="89" t="str">
        <f>[2]!obCall("zcbondFairPrice"&amp;AE73, $AK$10, "getZeroCouponBond", [2]!obMake("", "double",AF73), [2]!obMake("", "double", $AF$115))</f>
        <v>zcbondFairPrice58 
[13548]</v>
      </c>
      <c r="AL73" s="89">
        <f>[2]!obGet([2]!obCall("", AK73, "get",$AQ$10))</f>
        <v>0.96375817176389311</v>
      </c>
      <c r="AM73" s="52"/>
      <c r="AN73" s="89" t="str">
        <f>[2]!obCall("couponBondPrice"&amp;AE73,  $AH$10,"getFairValue", [2]!obMake("","int",AE73) )</f>
        <v>couponBondPrice58 
[12967]</v>
      </c>
      <c r="AO73" s="89">
        <f>[2]!obGet([2]!obCall("",  AN73,"get", $AQ$10))</f>
        <v>1.4562698495713999</v>
      </c>
      <c r="AP73" s="52"/>
      <c r="AQ73" s="89" t="str">
        <f>[2]!obCall("intensity"&amp;AE73, $T$54, "getIntensity", [2]!obMake("", "int", AE73))</f>
        <v>intensity58 
[12608]</v>
      </c>
      <c r="AR73" s="89">
        <f>[2]!obGet([2]!obCall("", AQ73, "get",$AQ$10))</f>
        <v>3.0308296429486604E-2</v>
      </c>
      <c r="AS73" s="52"/>
      <c r="AT73" s="89" t="str">
        <f>[2]!obCall("expOfIntegratedIntensity"&amp;AE73, $T$54, "getExpOfIntegratedIntensity", [2]!obMake("", "int", AE73))</f>
        <v>expOfIntegratedIntensity58 
[12564]</v>
      </c>
      <c r="AU73" s="89">
        <f>[2]!obGet([2]!obCall("", AT73, "get",$AQ$10))</f>
        <v>1.2112821135228589</v>
      </c>
      <c r="AV73" s="19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[13327]</v>
      </c>
      <c r="AI74" s="89">
        <f>[2]!obGet([2]!obCall("",AH74,"get", $AQ$10))</f>
        <v>-2.8068505435669879E-2</v>
      </c>
      <c r="AJ74" s="52"/>
      <c r="AK74" s="89" t="str">
        <f>[2]!obCall("zcbondFairPrice"&amp;AE74, $AK$10, "getZeroCouponBond", [2]!obMake("", "double",AF74), [2]!obMake("", "double", $AF$115))</f>
        <v>zcbondFairPrice59 
[13733]</v>
      </c>
      <c r="AL74" s="89">
        <f>[2]!obGet([2]!obCall("", AK74, "get",$AQ$10))</f>
        <v>0.95550423845818822</v>
      </c>
      <c r="AM74" s="52"/>
      <c r="AN74" s="89" t="str">
        <f>[2]!obCall("couponBondPrice"&amp;AE74,  $AH$10,"getFairValue", [2]!obMake("","int",AE74) )</f>
        <v>couponBondPrice59 
[13020]</v>
      </c>
      <c r="AO74" s="89">
        <f>[2]!obGet([2]!obCall("",  AN74,"get", $AQ$10))</f>
        <v>1.4458778384804116</v>
      </c>
      <c r="AP74" s="52"/>
      <c r="AQ74" s="89" t="str">
        <f>[2]!obCall("intensity"&amp;AE74, $T$54, "getIntensity", [2]!obMake("", "int", AE74))</f>
        <v>intensity59 
[12652]</v>
      </c>
      <c r="AR74" s="89">
        <f>[2]!obGet([2]!obCall("", AQ74, "get",$AQ$10))</f>
        <v>3.2491448391719052E-2</v>
      </c>
      <c r="AS74" s="52"/>
      <c r="AT74" s="89" t="str">
        <f>[2]!obCall("expOfIntegratedIntensity"&amp;AE74, $T$54, "getExpOfIntegratedIntensity", [2]!obMake("", "int", AE74))</f>
        <v>expOfIntegratedIntensity59 
[12636]</v>
      </c>
      <c r="AU74" s="89">
        <f>[2]!obGet([2]!obCall("", AT74, "get",$AQ$10))</f>
        <v>1.2150915014895569</v>
      </c>
      <c r="AV74" s="19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[13185]</v>
      </c>
      <c r="AI75" s="89">
        <f>[2]!obGet([2]!obCall("",AH75,"get", $AQ$10))</f>
        <v>-1.8896847809782007E-2</v>
      </c>
      <c r="AJ75" s="52"/>
      <c r="AK75" s="89" t="str">
        <f>[2]!obCall("zcbondFairPrice"&amp;AE75, $AK$10, "getZeroCouponBond", [2]!obMake("", "double",AF75), [2]!obMake("", "double", $AF$115))</f>
        <v>zcbondFairPrice60 
[13658]</v>
      </c>
      <c r="AL75" s="89">
        <f>[2]!obGet([2]!obCall("", AK75, "get",$AQ$10))</f>
        <v>0.92449834179600132</v>
      </c>
      <c r="AM75" s="52"/>
      <c r="AN75" s="89" t="str">
        <f>[2]!obCall("couponBondPrice"&amp;AE75,  $AH$10,"getFairValue", [2]!obMake("","int",AE75) )</f>
        <v>couponBondPrice60 
[13371]</v>
      </c>
      <c r="AO75" s="89">
        <f>[2]!obGet([2]!obCall("",  AN75,"get", $AQ$10))</f>
        <v>1.4068954907231719</v>
      </c>
      <c r="AP75" s="52"/>
      <c r="AQ75" s="89" t="str">
        <f>[2]!obCall("intensity"&amp;AE75, $T$54, "getIntensity", [2]!obMake("", "int", AE75))</f>
        <v>intensity60 
[12862]</v>
      </c>
      <c r="AR75" s="89">
        <f>[2]!obGet([2]!obCall("", AQ75, "get",$AQ$10))</f>
        <v>3.1972991066272397E-2</v>
      </c>
      <c r="AS75" s="52"/>
      <c r="AT75" s="89" t="str">
        <f>[2]!obCall("expOfIntegratedIntensity"&amp;AE75, $T$54, "getExpOfIntegratedIntensity", [2]!obMake("", "int", AE75))</f>
        <v>expOfIntegratedIntensity60 
[12578]</v>
      </c>
      <c r="AU75" s="89">
        <f>[2]!obGet([2]!obCall("", AT75, "get",$AQ$10))</f>
        <v>1.2190143297931935</v>
      </c>
      <c r="AV75" s="19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[13251]</v>
      </c>
      <c r="AI76" s="89">
        <f>[2]!obGet([2]!obCall("",AH76,"get", $AQ$10))</f>
        <v>-4.6665018635489008E-3</v>
      </c>
      <c r="AJ76" s="52"/>
      <c r="AK76" s="89" t="str">
        <f>[2]!obCall("zcbondFairPrice"&amp;AE76, $AK$10, "getZeroCouponBond", [2]!obMake("", "double",AF76), [2]!obMake("", "double", $AF$115))</f>
        <v>zcbondFairPrice61 
[13759]</v>
      </c>
      <c r="AL76" s="89">
        <f>[2]!obGet([2]!obCall("", AK76, "get",$AQ$10))</f>
        <v>0.8799768123725269</v>
      </c>
      <c r="AM76" s="52"/>
      <c r="AN76" s="89" t="str">
        <f>[2]!obCall("couponBondPrice"&amp;AE76,  $AH$10,"getFairValue", [2]!obMake("","int",AE76) )</f>
        <v>couponBondPrice61 
[13279]</v>
      </c>
      <c r="AO76" s="89">
        <f>[2]!obGet([2]!obCall("",  AN76,"get", $AQ$10))</f>
        <v>1.2510329191757976</v>
      </c>
      <c r="AP76" s="52"/>
      <c r="AQ76" s="89" t="str">
        <f>[2]!obCall("intensity"&amp;AE76, $T$54, "getIntensity", [2]!obMake("", "int", AE76))</f>
        <v>intensity61 
[12681]</v>
      </c>
      <c r="AR76" s="89">
        <f>[2]!obGet([2]!obCall("", AQ76, "get",$AQ$10))</f>
        <v>3.2412578312932157E-2</v>
      </c>
      <c r="AS76" s="52"/>
      <c r="AT76" s="89" t="str">
        <f>[2]!obCall("expOfIntegratedIntensity"&amp;AE76, $T$54, "getExpOfIntegratedIntensity", [2]!obMake("", "int", AE76))</f>
        <v>expOfIntegratedIntensity61 
[12811]</v>
      </c>
      <c r="AU76" s="89">
        <f>[2]!obGet([2]!obCall("", AT76, "get",$AQ$10))</f>
        <v>1.2229449999446367</v>
      </c>
      <c r="AV76" s="19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[13415]</v>
      </c>
      <c r="AI77" s="89">
        <f>[2]!obGet([2]!obCall("",AH77,"get", $AQ$10))</f>
        <v>-4.5615615851141138E-3</v>
      </c>
      <c r="AJ77" s="52"/>
      <c r="AK77" s="89" t="str">
        <f>[2]!obCall("zcbondFairPrice"&amp;AE77, $AK$10, "getZeroCouponBond", [2]!obMake("", "double",AF77), [2]!obMake("", "double", $AF$115))</f>
        <v>zcbondFairPrice62 
[14190]</v>
      </c>
      <c r="AL77" s="89">
        <f>[2]!obGet([2]!obCall("", AK77, "get",$AQ$10))</f>
        <v>0.88167410061318074</v>
      </c>
      <c r="AM77" s="52"/>
      <c r="AN77" s="89" t="str">
        <f>[2]!obCall("couponBondPrice"&amp;AE77,  $AH$10,"getFairValue", [2]!obMake("","int",AE77) )</f>
        <v>couponBondPrice62 
[13316]</v>
      </c>
      <c r="AO77" s="89">
        <f>[2]!obGet([2]!obCall("",  AN77,"get", $AQ$10))</f>
        <v>1.25359821536952</v>
      </c>
      <c r="AP77" s="52"/>
      <c r="AQ77" s="89" t="str">
        <f>[2]!obCall("intensity"&amp;AE77, $T$54, "getIntensity", [2]!obMake("", "int", AE77))</f>
        <v>intensity62 
[12809]</v>
      </c>
      <c r="AR77" s="89">
        <f>[2]!obGet([2]!obCall("", AQ77, "get",$AQ$10))</f>
        <v>3.3400075146927083E-2</v>
      </c>
      <c r="AS77" s="52"/>
      <c r="AT77" s="89" t="str">
        <f>[2]!obCall("expOfIntegratedIntensity"&amp;AE77, $T$54, "getExpOfIntegratedIntensity", [2]!obMake("", "int", AE77))</f>
        <v>expOfIntegratedIntensity62 
[12562]</v>
      </c>
      <c r="AU77" s="89">
        <f>[2]!obGet([2]!obCall("", AT77, "get",$AQ$10))</f>
        <v>1.2269758911726207</v>
      </c>
      <c r="AV77" s="19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[13233]</v>
      </c>
      <c r="AI78" s="89">
        <f>[2]!obGet([2]!obCall("",AH78,"get", $AQ$10))</f>
        <v>-2.2397701317941839E-2</v>
      </c>
      <c r="AJ78" s="52"/>
      <c r="AK78" s="89" t="str">
        <f>[2]!obCall("zcbondFairPrice"&amp;AE78, $AK$10, "getZeroCouponBond", [2]!obMake("", "double",AF78), [2]!obMake("", "double", $AF$115))</f>
        <v>zcbondFairPrice63 
[13810]</v>
      </c>
      <c r="AL78" s="89">
        <f>[2]!obGet([2]!obCall("", AK78, "get",$AQ$10))</f>
        <v>0.93863379560446603</v>
      </c>
      <c r="AM78" s="52"/>
      <c r="AN78" s="89" t="str">
        <f>[2]!obCall("couponBondPrice"&amp;AE78,  $AH$10,"getFairValue", [2]!obMake("","int",AE78) )</f>
        <v>couponBondPrice63 
[13238]</v>
      </c>
      <c r="AO78" s="89">
        <f>[2]!obGet([2]!obCall("",  AN78,"get", $AQ$10))</f>
        <v>1.3252512038311683</v>
      </c>
      <c r="AP78" s="52"/>
      <c r="AQ78" s="89" t="str">
        <f>[2]!obCall("intensity"&amp;AE78, $T$54, "getIntensity", [2]!obMake("", "int", AE78))</f>
        <v>intensity63 
[12694]</v>
      </c>
      <c r="AR78" s="89">
        <f>[2]!obGet([2]!obCall("", AQ78, "get",$AQ$10))</f>
        <v>3.0532095228513696E-2</v>
      </c>
      <c r="AS78" s="52"/>
      <c r="AT78" s="89" t="str">
        <f>[2]!obCall("expOfIntegratedIntensity"&amp;AE78, $T$54, "getExpOfIntegratedIntensity", [2]!obMake("", "int", AE78))</f>
        <v>expOfIntegratedIntensity63 
[12884]</v>
      </c>
      <c r="AU78" s="89">
        <f>[2]!obGet([2]!obCall("", AT78, "get",$AQ$10))</f>
        <v>1.2309043282512226</v>
      </c>
      <c r="AV78" s="19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[13218]</v>
      </c>
      <c r="AI79" s="89">
        <f>[2]!obGet([2]!obCall("",AH79,"get", $AQ$10))</f>
        <v>-2.0891040609358234E-2</v>
      </c>
      <c r="AJ79" s="52"/>
      <c r="AK79" s="89" t="str">
        <f>[2]!obCall("zcbondFairPrice"&amp;AE79, $AK$10, "getZeroCouponBond", [2]!obMake("", "double",AF79), [2]!obMake("", "double", $AF$115))</f>
        <v>zcbondFairPrice64 
[13648]</v>
      </c>
      <c r="AL79" s="89">
        <f>[2]!obGet([2]!obCall("", AK79, "get",$AQ$10))</f>
        <v>0.93484849994485764</v>
      </c>
      <c r="AM79" s="52"/>
      <c r="AN79" s="89" t="str">
        <f>[2]!obCall("couponBondPrice"&amp;AE79,  $AH$10,"getFairValue", [2]!obMake("","int",AE79) )</f>
        <v>couponBondPrice64 
[13345]</v>
      </c>
      <c r="AO79" s="89">
        <f>[2]!obGet([2]!obCall("",  AN79,"get", $AQ$10))</f>
        <v>1.3207399840473308</v>
      </c>
      <c r="AP79" s="52"/>
      <c r="AQ79" s="89" t="str">
        <f>[2]!obCall("intensity"&amp;AE79, $T$54, "getIntensity", [2]!obMake("", "int", AE79))</f>
        <v>intensity64 
[12785]</v>
      </c>
      <c r="AR79" s="89">
        <f>[2]!obGet([2]!obCall("", AQ79, "get",$AQ$10))</f>
        <v>2.8100366883422045E-2</v>
      </c>
      <c r="AS79" s="52"/>
      <c r="AT79" s="89" t="str">
        <f>[2]!obCall("expOfIntegratedIntensity"&amp;AE79, $T$54, "getExpOfIntegratedIntensity", [2]!obMake("", "int", AE79))</f>
        <v>expOfIntegratedIntensity64 
[12685]</v>
      </c>
      <c r="AU79" s="89">
        <f>[2]!obGet([2]!obCall("", AT79, "get",$AQ$10))</f>
        <v>1.2345181704441017</v>
      </c>
      <c r="AV79" s="19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[13262]</v>
      </c>
      <c r="AI80" s="89">
        <f>[2]!obGet([2]!obCall("",AH80,"get", $AQ$10))</f>
        <v>-1.3608808723752277E-2</v>
      </c>
      <c r="AJ80" s="52"/>
      <c r="AK80" s="89" t="str">
        <f>[2]!obCall("zcbondFairPrice"&amp;AE80, $AK$10, "getZeroCouponBond", [2]!obMake("", "double",AF80), [2]!obMake("", "double", $AF$115))</f>
        <v>zcbondFairPrice65 
[13780]</v>
      </c>
      <c r="AL80" s="89">
        <f>[2]!obGet([2]!obCall("", AK80, "get",$AQ$10))</f>
        <v>0.91424511577927503</v>
      </c>
      <c r="AM80" s="52"/>
      <c r="AN80" s="89" t="str">
        <f>[2]!obCall("couponBondPrice"&amp;AE80,  $AH$10,"getFairValue", [2]!obMake("","int",AE80) )</f>
        <v>couponBondPrice65 
[12944]</v>
      </c>
      <c r="AO80" s="89">
        <f>[2]!obGet([2]!obCall("",  AN80,"get", $AQ$10))</f>
        <v>1.2954418745648262</v>
      </c>
      <c r="AP80" s="52"/>
      <c r="AQ80" s="89" t="str">
        <f>[2]!obCall("intensity"&amp;AE80, $T$54, "getIntensity", [2]!obMake("", "int", AE80))</f>
        <v>intensity65 
[12499]</v>
      </c>
      <c r="AR80" s="89">
        <f>[2]!obGet([2]!obCall("", AQ80, "get",$AQ$10))</f>
        <v>2.4910771655090445E-2</v>
      </c>
      <c r="AS80" s="52"/>
      <c r="AT80" s="89" t="str">
        <f>[2]!obCall("expOfIntegratedIntensity"&amp;AE80, $T$54, "getExpOfIntegratedIntensity", [2]!obMake("", "int", AE80))</f>
        <v>expOfIntegratedIntensity65 
[12610]</v>
      </c>
      <c r="AU80" s="89">
        <f>[2]!obGet([2]!obCall("", AT80, "get",$AQ$10))</f>
        <v>1.2377946714902184</v>
      </c>
      <c r="AV80" s="19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[13356]</v>
      </c>
      <c r="AI81" s="89">
        <f>[2]!obGet([2]!obCall("",AH81,"get", $AQ$10))</f>
        <v>-2.7333682799828077E-2</v>
      </c>
      <c r="AJ81" s="52"/>
      <c r="AK81" s="89" t="str">
        <f>[2]!obCall("zcbondFairPrice"&amp;AE81, $AK$10, "getZeroCouponBond", [2]!obMake("", "double",AF81), [2]!obMake("", "double", $AF$115))</f>
        <v>zcbondFairPrice66 
[13643]</v>
      </c>
      <c r="AL81" s="89">
        <f>[2]!obGet([2]!obCall("", AK81, "get",$AQ$10))</f>
        <v>0.95601570260262547</v>
      </c>
      <c r="AM81" s="52"/>
      <c r="AN81" s="89" t="str">
        <f>[2]!obCall("couponBondPrice"&amp;AE81,  $AH$10,"getFairValue", [2]!obMake("","int",AE81) )</f>
        <v>couponBondPrice66 
[13116]</v>
      </c>
      <c r="AO81" s="89">
        <f>[2]!obGet([2]!obCall("",  AN81,"get", $AQ$10))</f>
        <v>1.3472924853830963</v>
      </c>
      <c r="AP81" s="52"/>
      <c r="AQ81" s="89" t="str">
        <f>[2]!obCall("intensity"&amp;AE81, $T$54, "getIntensity", [2]!obMake("", "int", AE81))</f>
        <v>intensity66 
[12642]</v>
      </c>
      <c r="AR81" s="89">
        <f>[2]!obGet([2]!obCall("", AQ81, "get",$AQ$10))</f>
        <v>2.4529623118946769E-2</v>
      </c>
      <c r="AS81" s="52"/>
      <c r="AT81" s="89" t="str">
        <f>[2]!obCall("expOfIntegratedIntensity"&amp;AE81, $T$54, "getExpOfIntegratedIntensity", [2]!obMake("", "int", AE81))</f>
        <v>expOfIntegratedIntensity66 
[12523]</v>
      </c>
      <c r="AU81" s="89">
        <f>[2]!obGet([2]!obCall("", AT81, "get",$AQ$10))</f>
        <v>1.2408583094772629</v>
      </c>
      <c r="AV81" s="19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[13282]</v>
      </c>
      <c r="AI82" s="89">
        <f>[2]!obGet([2]!obCall("",AH82,"get", $AQ$10))</f>
        <v>-5.1567666464477184E-3</v>
      </c>
      <c r="AJ82" s="52"/>
      <c r="AK82" s="89" t="str">
        <f>[2]!obCall("zcbondFairPrice"&amp;AE82, $AK$10, "getZeroCouponBond", [2]!obMake("", "double",AF82), [2]!obMake("", "double", $AF$115))</f>
        <v>zcbondFairPrice67 
[13756]</v>
      </c>
      <c r="AL82" s="89">
        <f>[2]!obGet([2]!obCall("", AK82, "get",$AQ$10))</f>
        <v>0.89422830200742676</v>
      </c>
      <c r="AM82" s="52"/>
      <c r="AN82" s="89" t="str">
        <f>[2]!obCall("couponBondPrice"&amp;AE82,  $AH$10,"getFairValue", [2]!obMake("","int",AE82) )</f>
        <v>couponBondPrice67 
[13084]</v>
      </c>
      <c r="AO82" s="89">
        <f>[2]!obGet([2]!obCall("",  AN82,"get", $AQ$10))</f>
        <v>1.2715882211086869</v>
      </c>
      <c r="AP82" s="52"/>
      <c r="AQ82" s="89" t="str">
        <f>[2]!obCall("intensity"&amp;AE82, $T$54, "getIntensity", [2]!obMake("", "int", AE82))</f>
        <v>intensity67 
[12864]</v>
      </c>
      <c r="AR82" s="89">
        <f>[2]!obGet([2]!obCall("", AQ82, "get",$AQ$10))</f>
        <v>2.7291280571631778E-2</v>
      </c>
      <c r="AS82" s="52"/>
      <c r="AT82" s="89" t="str">
        <f>[2]!obCall("expOfIntegratedIntensity"&amp;AE82, $T$54, "getExpOfIntegratedIntensity", [2]!obMake("", "int", AE82))</f>
        <v>expOfIntegratedIntensity67 
[12529]</v>
      </c>
      <c r="AU82" s="89">
        <f>[2]!obGet([2]!obCall("", AT82, "get",$AQ$10))</f>
        <v>1.2440775982850363</v>
      </c>
      <c r="AV82" s="19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[12913]</v>
      </c>
      <c r="AI83" s="89">
        <f>[2]!obGet([2]!obCall("",AH83,"get", $AQ$10))</f>
        <v>-1.217980203882245E-2</v>
      </c>
      <c r="AJ83" s="52"/>
      <c r="AK83" s="89" t="str">
        <f>[2]!obCall("zcbondFairPrice"&amp;AE83, $AK$10, "getZeroCouponBond", [2]!obMake("", "double",AF83), [2]!obMake("", "double", $AF$115))</f>
        <v>zcbondFairPrice68 
[13834]</v>
      </c>
      <c r="AL83" s="89">
        <f>[2]!obGet([2]!obCall("", AK83, "get",$AQ$10))</f>
        <v>0.91535356698608306</v>
      </c>
      <c r="AM83" s="52"/>
      <c r="AN83" s="89" t="str">
        <f>[2]!obCall("couponBondPrice"&amp;AE83,  $AH$10,"getFairValue", [2]!obMake("","int",AE83) )</f>
        <v>couponBondPrice68 
[13052]</v>
      </c>
      <c r="AO83" s="89">
        <f>[2]!obGet([2]!obCall("",  AN83,"get", $AQ$10))</f>
        <v>1.2979492801631687</v>
      </c>
      <c r="AP83" s="52"/>
      <c r="AQ83" s="89" t="str">
        <f>[2]!obCall("intensity"&amp;AE83, $T$54, "getIntensity", [2]!obMake("", "int", AE83))</f>
        <v>intensity68 
[12507]</v>
      </c>
      <c r="AR83" s="89">
        <f>[2]!obGet([2]!obCall("", AQ83, "get",$AQ$10))</f>
        <v>2.6588940642968982E-2</v>
      </c>
      <c r="AS83" s="52"/>
      <c r="AT83" s="89" t="str">
        <f>[2]!obCall("expOfIntegratedIntensity"&amp;AE83, $T$54, "getExpOfIntegratedIntensity", [2]!obMake("", "int", AE83))</f>
        <v>expOfIntegratedIntensity68 
[12505]</v>
      </c>
      <c r="AU83" s="89">
        <f>[2]!obGet([2]!obCall("", AT83, "get",$AQ$10))</f>
        <v>1.2474336757203062</v>
      </c>
      <c r="AV83" s="19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[12952]</v>
      </c>
      <c r="AI84" s="89">
        <f>[2]!obGet([2]!obCall("",AH84,"get", $AQ$10))</f>
        <v>-1.0338476252725017E-2</v>
      </c>
      <c r="AJ84" s="52"/>
      <c r="AK84" s="89" t="str">
        <f>[2]!obCall("zcbondFairPrice"&amp;AE84, $AK$10, "getZeroCouponBond", [2]!obMake("", "double",AF84), [2]!obMake("", "double", $AF$115))</f>
        <v>zcbondFairPrice69 
[13804]</v>
      </c>
      <c r="AL84" s="89">
        <f>[2]!obGet([2]!obCall("", AK84, "get",$AQ$10))</f>
        <v>0.91238097145718655</v>
      </c>
      <c r="AM84" s="52"/>
      <c r="AN84" s="89" t="str">
        <f>[2]!obCall("couponBondPrice"&amp;AE84,  $AH$10,"getFairValue", [2]!obMake("","int",AE84) )</f>
        <v>couponBondPrice69 
[13041]</v>
      </c>
      <c r="AO84" s="89">
        <f>[2]!obGet([2]!obCall("",  AN84,"get", $AQ$10))</f>
        <v>1.2947714607694785</v>
      </c>
      <c r="AP84" s="52"/>
      <c r="AQ84" s="89" t="str">
        <f>[2]!obCall("intensity"&amp;AE84, $T$54, "getIntensity", [2]!obMake("", "int", AE84))</f>
        <v>intensity69 
[12813]</v>
      </c>
      <c r="AR84" s="89">
        <f>[2]!obGet([2]!obCall("", AQ84, "get",$AQ$10))</f>
        <v>2.9050059333937284E-2</v>
      </c>
      <c r="AS84" s="52"/>
      <c r="AT84" s="89" t="str">
        <f>[2]!obCall("expOfIntegratedIntensity"&amp;AE84, $T$54, "getExpOfIntegratedIntensity", [2]!obMake("", "int", AE84))</f>
        <v>expOfIntegratedIntensity69 
[12620]</v>
      </c>
      <c r="AU84" s="89">
        <f>[2]!obGet([2]!obCall("", AT84, "get",$AQ$10))</f>
        <v>1.2509088054103144</v>
      </c>
      <c r="AV84" s="19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[13392]</v>
      </c>
      <c r="AI85" s="89">
        <f>[2]!obGet([2]!obCall("",AH85,"get", $AQ$10))</f>
        <v>-1.8449734571942294E-2</v>
      </c>
      <c r="AJ85" s="52"/>
      <c r="AK85" s="89" t="str">
        <f>[2]!obCall("zcbondFairPrice"&amp;AE85, $AK$10, "getZeroCouponBond", [2]!obMake("", "double",AF85), [2]!obMake("", "double", $AF$115))</f>
        <v>zcbondFairPrice70 
[13698]</v>
      </c>
      <c r="AL85" s="89">
        <f>[2]!obGet([2]!obCall("", AK85, "get",$AQ$10))</f>
        <v>0.93532840075783175</v>
      </c>
      <c r="AM85" s="52"/>
      <c r="AN85" s="89" t="str">
        <f>[2]!obCall("couponBondPrice"&amp;AE85,  $AH$10,"getFairValue", [2]!obMake("","int",AE85) )</f>
        <v>couponBondPrice70 
[12973]</v>
      </c>
      <c r="AO85" s="89">
        <f>[2]!obGet([2]!obCall("",  AN85,"get", $AQ$10))</f>
        <v>1.3229676355483186</v>
      </c>
      <c r="AP85" s="52"/>
      <c r="AQ85" s="89" t="str">
        <f>[2]!obCall("intensity"&amp;AE85, $T$54, "getIntensity", [2]!obMake("", "int", AE85))</f>
        <v>intensity70 
[12703]</v>
      </c>
      <c r="AR85" s="89">
        <f>[2]!obGet([2]!obCall("", AQ85, "get",$AQ$10))</f>
        <v>2.768673209593631E-2</v>
      </c>
      <c r="AS85" s="52"/>
      <c r="AT85" s="89" t="str">
        <f>[2]!obCall("expOfIntegratedIntensity"&amp;AE85, $T$54, "getExpOfIntegratedIntensity", [2]!obMake("", "int", AE85))</f>
        <v>expOfIntegratedIntensity70 
[12606]</v>
      </c>
      <c r="AU85" s="89">
        <f>[2]!obGet([2]!obCall("", AT85, "get",$AQ$10))</f>
        <v>1.2544624712165</v>
      </c>
      <c r="AV85" s="19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[13138]</v>
      </c>
      <c r="AI86" s="89">
        <f>[2]!obGet([2]!obCall("",AH86,"get", $AQ$10))</f>
        <v>-4.6874201016443538E-3</v>
      </c>
      <c r="AJ86" s="52"/>
      <c r="AK86" s="89" t="str">
        <f>[2]!obCall("zcbondFairPrice"&amp;AE86, $AK$10, "getZeroCouponBond", [2]!obMake("", "double",AF86), [2]!obMake("", "double", $AF$115))</f>
        <v>zcbondFairPrice71 
[13723]</v>
      </c>
      <c r="AL86" s="89">
        <f>[2]!obGet([2]!obCall("", AK86, "get",$AQ$10))</f>
        <v>0.90265876346455232</v>
      </c>
      <c r="AM86" s="52"/>
      <c r="AN86" s="89" t="str">
        <f>[2]!obCall("couponBondPrice"&amp;AE86,  $AH$10,"getFairValue", [2]!obMake("","int",AE86) )</f>
        <v>couponBondPrice71 
[13417]</v>
      </c>
      <c r="AO86" s="89">
        <f>[2]!obGet([2]!obCall("",  AN86,"get", $AQ$10))</f>
        <v>1.1838127056434742</v>
      </c>
      <c r="AP86" s="52"/>
      <c r="AQ86" s="89" t="str">
        <f>[2]!obCall("intensity"&amp;AE86, $T$54, "getIntensity", [2]!obMake("", "int", AE86))</f>
        <v>intensity71 
[12638]</v>
      </c>
      <c r="AR86" s="89">
        <f>[2]!obGet([2]!obCall("", AQ86, "get",$AQ$10))</f>
        <v>2.9956886798499508E-2</v>
      </c>
      <c r="AS86" s="52"/>
      <c r="AT86" s="89" t="str">
        <f>[2]!obCall("expOfIntegratedIntensity"&amp;AE86, $T$54, "getExpOfIntegratedIntensity", [2]!obMake("", "int", AE86))</f>
        <v>expOfIntegratedIntensity71 
[12574]</v>
      </c>
      <c r="AU86" s="89">
        <f>[2]!obGet([2]!obCall("", AT86, "get",$AQ$10))</f>
        <v>1.2580832744454538</v>
      </c>
      <c r="AV86" s="19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[13039]</v>
      </c>
      <c r="AI87" s="89">
        <f>[2]!obGet([2]!obCall("",AH87,"get", $AQ$10))</f>
        <v>-9.37109712771746E-3</v>
      </c>
      <c r="AJ87" s="52"/>
      <c r="AK87" s="89" t="str">
        <f>[2]!obCall("zcbondFairPrice"&amp;AE87, $AK$10, "getZeroCouponBond", [2]!obMake("", "double",AF87), [2]!obMake("", "double", $AF$115))</f>
        <v>zcbondFairPrice72 
[13837]</v>
      </c>
      <c r="AL87" s="89">
        <f>[2]!obGet([2]!obCall("", AK87, "get",$AQ$10))</f>
        <v>0.91637137512544242</v>
      </c>
      <c r="AM87" s="52"/>
      <c r="AN87" s="89" t="str">
        <f>[2]!obCall("couponBondPrice"&amp;AE87,  $AH$10,"getFairValue", [2]!obMake("","int",AE87) )</f>
        <v>couponBondPrice72 
[13022]</v>
      </c>
      <c r="AO87" s="89">
        <f>[2]!obGet([2]!obCall("",  AN87,"get", $AQ$10))</f>
        <v>1.2005975379071292</v>
      </c>
      <c r="AP87" s="52"/>
      <c r="AQ87" s="89" t="str">
        <f>[2]!obCall("intensity"&amp;AE87, $T$54, "getIntensity", [2]!obMake("", "int", AE87))</f>
        <v>intensity72 
[12758]</v>
      </c>
      <c r="AR87" s="89">
        <f>[2]!obGet([2]!obCall("", AQ87, "get",$AQ$10))</f>
        <v>2.6395289290070123E-2</v>
      </c>
      <c r="AS87" s="52"/>
      <c r="AT87" s="89" t="str">
        <f>[2]!obCall("expOfIntegratedIntensity"&amp;AE87, $T$54, "getExpOfIntegratedIntensity", [2]!obMake("", "int", AE87))</f>
        <v>expOfIntegratedIntensity72 
[12484]</v>
      </c>
      <c r="AU87" s="89">
        <f>[2]!obGet([2]!obCall("", AT87, "get",$AQ$10))</f>
        <v>1.2616330595606782</v>
      </c>
      <c r="AV87" s="19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[13172]</v>
      </c>
      <c r="AI88" s="89">
        <f>[2]!obGet([2]!obCall("",AH88,"get", $AQ$10))</f>
        <v>9.464856830135579E-3</v>
      </c>
      <c r="AJ88" s="52"/>
      <c r="AK88" s="89" t="str">
        <f>[2]!obCall("zcbondFairPrice"&amp;AE88, $AK$10, "getZeroCouponBond", [2]!obMake("", "double",AF88), [2]!obMake("", "double", $AF$115))</f>
        <v>zcbondFairPrice73 
[13753]</v>
      </c>
      <c r="AL88" s="89">
        <f>[2]!obGet([2]!obCall("", AK88, "get",$AQ$10))</f>
        <v>0.8759701036924098</v>
      </c>
      <c r="AM88" s="52"/>
      <c r="AN88" s="89" t="str">
        <f>[2]!obCall("couponBondPrice"&amp;AE88,  $AH$10,"getFairValue", [2]!obMake("","int",AE88) )</f>
        <v>couponBondPrice73 
[12957]</v>
      </c>
      <c r="AO88" s="89">
        <f>[2]!obGet([2]!obCall("",  AN88,"get", $AQ$10))</f>
        <v>1.1525299485092941</v>
      </c>
      <c r="AP88" s="52"/>
      <c r="AQ88" s="89" t="str">
        <f>[2]!obCall("intensity"&amp;AE88, $T$54, "getIntensity", [2]!obMake("", "int", AE88))</f>
        <v>intensity73 
[12566]</v>
      </c>
      <c r="AR88" s="89">
        <f>[2]!obGet([2]!obCall("", AQ88, "get",$AQ$10))</f>
        <v>2.9469557683896086E-2</v>
      </c>
      <c r="AS88" s="52"/>
      <c r="AT88" s="89" t="str">
        <f>[2]!obCall("expOfIntegratedIntensity"&amp;AE88, $T$54, "getExpOfIntegratedIntensity", [2]!obMake("", "int", AE88))</f>
        <v>expOfIntegratedIntensity73 
[12509]</v>
      </c>
      <c r="AU88" s="89">
        <f>[2]!obGet([2]!obCall("", AT88, "get",$AQ$10))</f>
        <v>1.2651620327954241</v>
      </c>
      <c r="AV88" s="19"/>
      <c r="AW88" s="10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[13094]</v>
      </c>
      <c r="AI89" s="89">
        <f>[2]!obGet([2]!obCall("",AH89,"get", $AQ$10))</f>
        <v>4.8205804155661298E-3</v>
      </c>
      <c r="AJ89" s="52"/>
      <c r="AK89" s="89" t="str">
        <f>[2]!obCall("zcbondFairPrice"&amp;AE89, $AK$10, "getZeroCouponBond", [2]!obMake("", "double",AF89), [2]!obMake("", "double", $AF$115))</f>
        <v>zcbondFairPrice74 
[13867]</v>
      </c>
      <c r="AL89" s="89">
        <f>[2]!obGet([2]!obCall("", AK89, "get",$AQ$10))</f>
        <v>0.88965976290971549</v>
      </c>
      <c r="AM89" s="52"/>
      <c r="AN89" s="89" t="str">
        <f>[2]!obCall("couponBondPrice"&amp;AE89,  $AH$10,"getFairValue", [2]!obMake("","int",AE89) )</f>
        <v>couponBondPrice74 
[13114]</v>
      </c>
      <c r="AO89" s="89">
        <f>[2]!obGet([2]!obCall("",  AN89,"get", $AQ$10))</f>
        <v>1.1693644146537974</v>
      </c>
      <c r="AP89" s="52"/>
      <c r="AQ89" s="89" t="str">
        <f>[2]!obCall("intensity"&amp;AE89, $T$54, "getIntensity", [2]!obMake("", "int", AE89))</f>
        <v>intensity74 
[12818]</v>
      </c>
      <c r="AR89" s="89">
        <f>[2]!obGet([2]!obCall("", AQ89, "get",$AQ$10))</f>
        <v>3.1336304681612984E-2</v>
      </c>
      <c r="AS89" s="52"/>
      <c r="AT89" s="89" t="str">
        <f>[2]!obCall("expOfIntegratedIntensity"&amp;AE89, $T$54, "getExpOfIntegratedIntensity", [2]!obMake("", "int", AE89))</f>
        <v>expOfIntegratedIntensity74 
[12874]</v>
      </c>
      <c r="AU89" s="89">
        <f>[2]!obGet([2]!obCall("", AT89, "get",$AQ$10))</f>
        <v>1.2690143493355996</v>
      </c>
      <c r="AV89" s="19"/>
      <c r="AW89" s="10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[13389]</v>
      </c>
      <c r="AI90" s="89">
        <f>[2]!obGet([2]!obCall("",AH90,"get", $AQ$10))</f>
        <v>9.1847955193688578E-3</v>
      </c>
      <c r="AJ90" s="52"/>
      <c r="AK90" s="89" t="str">
        <f>[2]!obCall("zcbondFairPrice"&amp;AE90, $AK$10, "getZeroCouponBond", [2]!obMake("", "double",AF90), [2]!obMake("", "double", $AF$115))</f>
        <v>zcbondFairPrice75 
[13861]</v>
      </c>
      <c r="AL90" s="89">
        <f>[2]!obGet([2]!obCall("", AK90, "get",$AQ$10))</f>
        <v>0.88396389348278726</v>
      </c>
      <c r="AM90" s="52"/>
      <c r="AN90" s="89" t="str">
        <f>[2]!obCall("couponBondPrice"&amp;AE90,  $AH$10,"getFairValue", [2]!obMake("","int",AE90) )</f>
        <v>couponBondPrice75 
[13201]</v>
      </c>
      <c r="AO90" s="89">
        <f>[2]!obGet([2]!obCall("",  AN90,"get", $AQ$10))</f>
        <v>1.1630773183580487</v>
      </c>
      <c r="AP90" s="52"/>
      <c r="AQ90" s="89" t="str">
        <f>[2]!obCall("intensity"&amp;AE90, $T$54, "getIntensity", [2]!obMake("", "int", AE90))</f>
        <v>intensity75 
[12878]</v>
      </c>
      <c r="AR90" s="89">
        <f>[2]!obGet([2]!obCall("", AQ90, "get",$AQ$10))</f>
        <v>3.3046925230217059E-2</v>
      </c>
      <c r="AS90" s="52"/>
      <c r="AT90" s="89" t="str">
        <f>[2]!obCall("expOfIntegratedIntensity"&amp;AE90, $T$54, "getExpOfIntegratedIntensity", [2]!obMake("", "int", AE90))</f>
        <v>expOfIntegratedIntensity75 
[12882]</v>
      </c>
      <c r="AU90" s="89">
        <f>[2]!obGet([2]!obCall("", AT90, "get",$AQ$10))</f>
        <v>1.2731060939260896</v>
      </c>
      <c r="AV90" s="19"/>
      <c r="AW90" s="10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[13330]</v>
      </c>
      <c r="AI91" s="89">
        <f>[2]!obGet([2]!obCall("",AH91,"get", $AQ$10))</f>
        <v>-5.0795668892003303E-3</v>
      </c>
      <c r="AJ91" s="52"/>
      <c r="AK91" s="89" t="str">
        <f>[2]!obCall("zcbondFairPrice"&amp;AE91, $AK$10, "getZeroCouponBond", [2]!obMake("", "double",AF91), [2]!obMake("", "double", $AF$115))</f>
        <v>zcbondFairPrice76 
[13789]</v>
      </c>
      <c r="AL91" s="89">
        <f>[2]!obGet([2]!obCall("", AK91, "get",$AQ$10))</f>
        <v>0.9168610597809157</v>
      </c>
      <c r="AM91" s="52"/>
      <c r="AN91" s="89" t="str">
        <f>[2]!obCall("couponBondPrice"&amp;AE91,  $AH$10,"getFairValue", [2]!obMake("","int",AE91) )</f>
        <v>couponBondPrice76 
[13103]</v>
      </c>
      <c r="AO91" s="89">
        <f>[2]!obGet([2]!obCall("",  AN91,"get", $AQ$10))</f>
        <v>1.202506924066213</v>
      </c>
      <c r="AP91" s="52"/>
      <c r="AQ91" s="89" t="str">
        <f>[2]!obCall("intensity"&amp;AE91, $T$54, "getIntensity", [2]!obMake("", "int", AE91))</f>
        <v>intensity76 
[12513]</v>
      </c>
      <c r="AR91" s="89">
        <f>[2]!obGet([2]!obCall("", AQ91, "get",$AQ$10))</f>
        <v>2.6160961062049383E-2</v>
      </c>
      <c r="AS91" s="52"/>
      <c r="AT91" s="89" t="str">
        <f>[2]!obCall("expOfIntegratedIntensity"&amp;AE91, $T$54, "getExpOfIntegratedIntensity", [2]!obMake("", "int", AE91))</f>
        <v>expOfIntegratedIntensity76 
[12842]</v>
      </c>
      <c r="AU91" s="89">
        <f>[2]!obGet([2]!obCall("", AT91, "get",$AQ$10))</f>
        <v>1.2768805741867926</v>
      </c>
      <c r="AV91" s="19"/>
      <c r="AW91" s="10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[13169]</v>
      </c>
      <c r="AI92" s="89">
        <f>[2]!obGet([2]!obCall("",AH92,"get", $AQ$10))</f>
        <v>-7.5585265288248028E-4</v>
      </c>
      <c r="AJ92" s="52"/>
      <c r="AK92" s="89" t="str">
        <f>[2]!obCall("zcbondFairPrice"&amp;AE92, $AK$10, "getZeroCouponBond", [2]!obMake("", "double",AF92), [2]!obMake("", "double", $AF$115))</f>
        <v>zcbondFairPrice77 
[13663]</v>
      </c>
      <c r="AL92" s="89">
        <f>[2]!obGet([2]!obCall("", AK92, "get",$AQ$10))</f>
        <v>0.91107981924524051</v>
      </c>
      <c r="AM92" s="52"/>
      <c r="AN92" s="89" t="str">
        <f>[2]!obCall("couponBondPrice"&amp;AE92,  $AH$10,"getFairValue", [2]!obMake("","int",AE92) )</f>
        <v>couponBondPrice77 
[13135]</v>
      </c>
      <c r="AO92" s="89">
        <f>[2]!obGet([2]!obCall("",  AN92,"get", $AQ$10))</f>
        <v>1.1961258371858201</v>
      </c>
      <c r="AP92" s="52"/>
      <c r="AQ92" s="89" t="str">
        <f>[2]!obCall("intensity"&amp;AE92, $T$54, "getIntensity", [2]!obMake("", "int", AE92))</f>
        <v>intensity77 
[12770]</v>
      </c>
      <c r="AR92" s="89">
        <f>[2]!obGet([2]!obCall("", AQ92, "get",$AQ$10))</f>
        <v>2.7534060778176269E-2</v>
      </c>
      <c r="AS92" s="52"/>
      <c r="AT92" s="89" t="str">
        <f>[2]!obCall("expOfIntegratedIntensity"&amp;AE92, $T$54, "getExpOfIntegratedIntensity", [2]!obMake("", "int", AE92))</f>
        <v>expOfIntegratedIntensity77 
[12774]</v>
      </c>
      <c r="AU92" s="89">
        <f>[2]!obGet([2]!obCall("", AT92, "get",$AQ$10))</f>
        <v>1.2803132866300651</v>
      </c>
      <c r="AV92" s="19"/>
      <c r="AW92" s="10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[13099]</v>
      </c>
      <c r="AI93" s="89">
        <f>[2]!obGet([2]!obCall("",AH93,"get", $AQ$10))</f>
        <v>-1.0695803359901716E-2</v>
      </c>
      <c r="AJ93" s="52"/>
      <c r="AK93" s="89" t="str">
        <f>[2]!obCall("zcbondFairPrice"&amp;AE93, $AK$10, "getZeroCouponBond", [2]!obMake("", "double",AF93), [2]!obMake("", "double", $AF$115))</f>
        <v>zcbondFairPrice78 
[13885]</v>
      </c>
      <c r="AL93" s="89">
        <f>[2]!obGet([2]!obCall("", AK93, "get",$AQ$10))</f>
        <v>0.93340964029468576</v>
      </c>
      <c r="AM93" s="52"/>
      <c r="AN93" s="89" t="str">
        <f>[2]!obCall("couponBondPrice"&amp;AE93,  $AH$10,"getFairValue", [2]!obMake("","int",AE93) )</f>
        <v>couponBondPrice78 
[13366]</v>
      </c>
      <c r="AO93" s="89">
        <f>[2]!obGet([2]!obCall("",  AN93,"get", $AQ$10))</f>
        <v>1.2227091403153105</v>
      </c>
      <c r="AP93" s="52"/>
      <c r="AQ93" s="89" t="str">
        <f>[2]!obCall("intensity"&amp;AE93, $T$54, "getIntensity", [2]!obMake("", "int", AE93))</f>
        <v>intensity78 
[12866]</v>
      </c>
      <c r="AR93" s="89">
        <f>[2]!obGet([2]!obCall("", AQ93, "get",$AQ$10))</f>
        <v>2.6731653240597068E-2</v>
      </c>
      <c r="AS93" s="52"/>
      <c r="AT93" s="89" t="str">
        <f>[2]!obCall("expOfIntegratedIntensity"&amp;AE93, $T$54, "getExpOfIntegratedIntensity", [2]!obMake("", "int", AE93))</f>
        <v>expOfIntegratedIntensity78 
[12760]</v>
      </c>
      <c r="AU93" s="89">
        <f>[2]!obGet([2]!obCall("", AT93, "get",$AQ$10))</f>
        <v>1.2837918594102116</v>
      </c>
      <c r="AV93" s="19"/>
      <c r="AW93" s="10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[13146]</v>
      </c>
      <c r="AI94" s="89">
        <f>[2]!obGet([2]!obCall("",AH94,"get", $AQ$10))</f>
        <v>-1.9618891440444187E-2</v>
      </c>
      <c r="AJ94" s="52"/>
      <c r="AK94" s="89" t="str">
        <f>[2]!obCall("zcbondFairPrice"&amp;AE94, $AK$10, "getZeroCouponBond", [2]!obMake("", "double",AF94), [2]!obMake("", "double", $AF$115))</f>
        <v>zcbondFairPrice79 
[13774]</v>
      </c>
      <c r="AL94" s="89">
        <f>[2]!obGet([2]!obCall("", AK94, "get",$AQ$10))</f>
        <v>0.952697519892301</v>
      </c>
      <c r="AM94" s="52"/>
      <c r="AN94" s="89" t="str">
        <f>[2]!obCall("couponBondPrice"&amp;AE94,  $AH$10,"getFairValue", [2]!obMake("","int",AE94) )</f>
        <v>couponBondPrice79 
[12910]</v>
      </c>
      <c r="AO94" s="89">
        <f>[2]!obGet([2]!obCall("",  AN94,"get", $AQ$10))</f>
        <v>1.2454825709940933</v>
      </c>
      <c r="AP94" s="52"/>
      <c r="AQ94" s="89" t="str">
        <f>[2]!obCall("intensity"&amp;AE94, $T$54, "getIntensity", [2]!obMake("", "int", AE94))</f>
        <v>intensity79 
[12725]</v>
      </c>
      <c r="AR94" s="89">
        <f>[2]!obGet([2]!obCall("", AQ94, "get",$AQ$10))</f>
        <v>2.7840414635223465E-2</v>
      </c>
      <c r="AS94" s="52"/>
      <c r="AT94" s="89" t="str">
        <f>[2]!obCall("expOfIntegratedIntensity"&amp;AE94, $T$54, "getExpOfIntegratedIntensity", [2]!obMake("", "int", AE94))</f>
        <v>expOfIntegratedIntensity79 
[12511]</v>
      </c>
      <c r="AU94" s="89">
        <f>[2]!obGet([2]!obCall("", AT94, "get",$AQ$10))</f>
        <v>1.2872996016771041</v>
      </c>
      <c r="AV94" s="19"/>
      <c r="AW94" s="10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[13236]</v>
      </c>
      <c r="AI95" s="89">
        <f>[2]!obGet([2]!obCall("",AH95,"get", $AQ$10))</f>
        <v>-3.8471728082284037E-3</v>
      </c>
      <c r="AJ95" s="52"/>
      <c r="AK95" s="89" t="str">
        <f>[2]!obCall("zcbondFairPrice"&amp;AE95, $AK$10, "getZeroCouponBond", [2]!obMake("", "double",AF95), [2]!obMake("", "double", $AF$115))</f>
        <v>zcbondFairPrice80 
[13583]</v>
      </c>
      <c r="AL95" s="89">
        <f>[2]!obGet([2]!obCall("", AK95, "get",$AQ$10))</f>
        <v>0.92628948463413607</v>
      </c>
      <c r="AM95" s="52"/>
      <c r="AN95" s="89" t="str">
        <f>[2]!obCall("couponBondPrice"&amp;AE95,  $AH$10,"getFairValue", [2]!obMake("","int",AE95) )</f>
        <v>couponBondPrice80 
[13207]</v>
      </c>
      <c r="AO95" s="89">
        <f>[2]!obGet([2]!obCall("",  AN95,"get", $AQ$10))</f>
        <v>1.2153179400540515</v>
      </c>
      <c r="AP95" s="52"/>
      <c r="AQ95" s="89" t="str">
        <f>[2]!obCall("intensity"&amp;AE95, $T$54, "getIntensity", [2]!obMake("", "int", AE95))</f>
        <v>intensity80 
[12521]</v>
      </c>
      <c r="AR95" s="89">
        <f>[2]!obGet([2]!obCall("", AQ95, "get",$AQ$10))</f>
        <v>2.8393916947875707E-2</v>
      </c>
      <c r="AS95" s="52"/>
      <c r="AT95" s="89" t="str">
        <f>[2]!obCall("expOfIntegratedIntensity"&amp;AE95, $T$54, "getExpOfIntegratedIntensity", [2]!obMake("", "int", AE95))</f>
        <v>expOfIntegratedIntensity80 
[12497]</v>
      </c>
      <c r="AU95" s="89">
        <f>[2]!obGet([2]!obCall("", AT95, "get",$AQ$10))</f>
        <v>1.2909242166164969</v>
      </c>
      <c r="AV95" s="19"/>
      <c r="AW95" s="10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[13215]</v>
      </c>
      <c r="AI96" s="89">
        <f>[2]!obGet([2]!obCall("",AH96,"get", $AQ$10))</f>
        <v>-9.876859528508506E-3</v>
      </c>
      <c r="AJ96" s="52"/>
      <c r="AK96" s="89" t="str">
        <f>[2]!obCall("zcbondFairPrice"&amp;AE96, $AK$10, "getZeroCouponBond", [2]!obMake("", "double",AF96), [2]!obMake("", "double", $AF$115))</f>
        <v>zcbondFairPrice81 
[14113]</v>
      </c>
      <c r="AL96" s="89">
        <f>[2]!obGet([2]!obCall("", AK96, "get",$AQ$10))</f>
        <v>0.93964326098407713</v>
      </c>
      <c r="AM96" s="52"/>
      <c r="AN96" s="89" t="str">
        <f>[2]!obCall("couponBondPrice"&amp;AE96,  $AH$10,"getFairValue", [2]!obMake("","int",AE96) )</f>
        <v>couponBondPrice81 
[13010]</v>
      </c>
      <c r="AO96" s="89">
        <f>[2]!obGet([2]!obCall("",  AN96,"get", $AQ$10))</f>
        <v>1.1308581387086647</v>
      </c>
      <c r="AP96" s="52"/>
      <c r="AQ96" s="89" t="str">
        <f>[2]!obCall("intensity"&amp;AE96, $T$54, "getIntensity", [2]!obMake("", "int", AE96))</f>
        <v>intensity81 
[12683]</v>
      </c>
      <c r="AR96" s="89">
        <f>[2]!obGet([2]!obCall("", AQ96, "get",$AQ$10))</f>
        <v>2.7067919184649923E-2</v>
      </c>
      <c r="AS96" s="52"/>
      <c r="AT96" s="89" t="str">
        <f>[2]!obCall("expOfIntegratedIntensity"&amp;AE96, $T$54, "getExpOfIntegratedIntensity", [2]!obMake("", "int", AE96))</f>
        <v>expOfIntegratedIntensity81 
[12588]</v>
      </c>
      <c r="AU96" s="89">
        <f>[2]!obGet([2]!obCall("", AT96, "get",$AQ$10))</f>
        <v>1.294509036204202</v>
      </c>
      <c r="AV96" s="19"/>
      <c r="AW96" s="10"/>
    </row>
    <row r="97" spans="1:49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[12940]</v>
      </c>
      <c r="AI97" s="89">
        <f>[2]!obGet([2]!obCall("",AH97,"get", $AQ$10))</f>
        <v>-7.3139146986648581E-3</v>
      </c>
      <c r="AJ97" s="52"/>
      <c r="AK97" s="89" t="str">
        <f>[2]!obCall("zcbondFairPrice"&amp;AE97, $AK$10, "getZeroCouponBond", [2]!obMake("", "double",AF97), [2]!obMake("", "double", $AF$115))</f>
        <v>zcbondFairPrice82 
[13744]</v>
      </c>
      <c r="AL97" s="89">
        <f>[2]!obGet([2]!obCall("", AK97, "get",$AQ$10))</f>
        <v>0.93820891926785865</v>
      </c>
      <c r="AM97" s="52"/>
      <c r="AN97" s="89" t="str">
        <f>[2]!obCall("couponBondPrice"&amp;AE97,  $AH$10,"getFairValue", [2]!obMake("","int",AE97) )</f>
        <v>couponBondPrice82 
[12980]</v>
      </c>
      <c r="AO97" s="89">
        <f>[2]!obGet([2]!obCall("",  AN97,"get", $AQ$10))</f>
        <v>1.129371571345021</v>
      </c>
      <c r="AP97" s="52"/>
      <c r="AQ97" s="89" t="str">
        <f>[2]!obCall("intensity"&amp;AE97, $T$54, "getIntensity", [2]!obMake("", "int", AE97))</f>
        <v>intensity82 
[12634]</v>
      </c>
      <c r="AR97" s="89">
        <f>[2]!obGet([2]!obCall("", AQ97, "get",$AQ$10))</f>
        <v>2.7375943372297235E-2</v>
      </c>
      <c r="AS97" s="52"/>
      <c r="AT97" s="89" t="str">
        <f>[2]!obCall("expOfIntegratedIntensity"&amp;AE97, $T$54, "getExpOfIntegratedIntensity", [2]!obMake("", "int", AE97))</f>
        <v>expOfIntegratedIntensity82 
[12711]</v>
      </c>
      <c r="AU97" s="89">
        <f>[2]!obGet([2]!obCall("", AT97, "get",$AQ$10))</f>
        <v>1.2980377405347594</v>
      </c>
      <c r="AV97" s="19"/>
      <c r="AW97" s="10"/>
    </row>
    <row r="98" spans="1:49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[12978]</v>
      </c>
      <c r="AI98" s="89">
        <f>[2]!obGet([2]!obCall("",AH98,"get", $AQ$10))</f>
        <v>5.088187022392018E-3</v>
      </c>
      <c r="AJ98" s="52"/>
      <c r="AK98" s="89" t="str">
        <f>[2]!obCall("zcbondFairPrice"&amp;AE98, $AK$10, "getZeroCouponBond", [2]!obMake("", "double",AF98), [2]!obMake("", "double", $AF$115))</f>
        <v>zcbondFairPrice83 
[13819]</v>
      </c>
      <c r="AL98" s="89">
        <f>[2]!obGet([2]!obCall("", AK98, "get",$AQ$10))</f>
        <v>0.92235062108976917</v>
      </c>
      <c r="AM98" s="52"/>
      <c r="AN98" s="89" t="str">
        <f>[2]!obCall("couponBondPrice"&amp;AE98,  $AH$10,"getFairValue", [2]!obMake("","int",AE98) )</f>
        <v>couponBondPrice83 
[12992]</v>
      </c>
      <c r="AO98" s="89">
        <f>[2]!obGet([2]!obCall("",  AN98,"get", $AQ$10))</f>
        <v>1.1114130380355438</v>
      </c>
      <c r="AP98" s="52"/>
      <c r="AQ98" s="89" t="str">
        <f>[2]!obCall("intensity"&amp;AE98, $T$54, "getIntensity", [2]!obMake("", "int", AE98))</f>
        <v>intensity83 
[12692]</v>
      </c>
      <c r="AR98" s="89">
        <f>[2]!obGet([2]!obCall("", AQ98, "get",$AQ$10))</f>
        <v>2.9090190058947307E-2</v>
      </c>
      <c r="AS98" s="52"/>
      <c r="AT98" s="89" t="str">
        <f>[2]!obCall("expOfIntegratedIntensity"&amp;AE98, $T$54, "getExpOfIntegratedIntensity", [2]!obMake("", "int", AE98))</f>
        <v>expOfIntegratedIntensity83 
[12658]</v>
      </c>
      <c r="AU98" s="89">
        <f>[2]!obGet([2]!obCall("", AT98, "get",$AQ$10))</f>
        <v>1.3017076773883784</v>
      </c>
      <c r="AV98" s="19"/>
      <c r="AW98" s="10"/>
    </row>
    <row r="99" spans="1:49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[13050]</v>
      </c>
      <c r="AI99" s="89">
        <f>[2]!obGet([2]!obCall("",AH99,"get", $AQ$10))</f>
        <v>1.6650457843094321E-2</v>
      </c>
      <c r="AJ99" s="52"/>
      <c r="AK99" s="89" t="str">
        <f>[2]!obCall("zcbondFairPrice"&amp;AE99, $AK$10, "getZeroCouponBond", [2]!obMake("", "double",AF99), [2]!obMake("", "double", $AF$115))</f>
        <v>zcbondFairPrice84 
[13783]</v>
      </c>
      <c r="AL99" s="89">
        <f>[2]!obGet([2]!obCall("", AK99, "get",$AQ$10))</f>
        <v>0.91005083926850716</v>
      </c>
      <c r="AM99" s="52"/>
      <c r="AN99" s="89" t="str">
        <f>[2]!obCall("couponBondPrice"&amp;AE99,  $AH$10,"getFairValue", [2]!obMake("","int",AE99) )</f>
        <v>couponBondPrice84 
[13101]</v>
      </c>
      <c r="AO99" s="89">
        <f>[2]!obGet([2]!obCall("",  AN99,"get", $AQ$10))</f>
        <v>1.0976548585316954</v>
      </c>
      <c r="AP99" s="52"/>
      <c r="AQ99" s="89" t="str">
        <f>[2]!obCall("intensity"&amp;AE99, $T$54, "getIntensity", [2]!obMake("", "int", AE99))</f>
        <v>intensity84 
[12846]</v>
      </c>
      <c r="AR99" s="89">
        <f>[2]!obGet([2]!obCall("", AQ99, "get",$AQ$10))</f>
        <v>2.7596205088093601E-2</v>
      </c>
      <c r="AS99" s="52"/>
      <c r="AT99" s="89" t="str">
        <f>[2]!obCall("expOfIntegratedIntensity"&amp;AE99, $T$54, "getExpOfIntegratedIntensity", [2]!obMake("", "int", AE99))</f>
        <v>expOfIntegratedIntensity84 
[12479]</v>
      </c>
      <c r="AU99" s="89">
        <f>[2]!obGet([2]!obCall("", AT99, "get",$AQ$10))</f>
        <v>1.3054023666687098</v>
      </c>
      <c r="AV99" s="19"/>
      <c r="AW99" s="10"/>
    </row>
    <row r="100" spans="1:49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[13077]</v>
      </c>
      <c r="AI100" s="89">
        <f>[2]!obGet([2]!obCall("",AH100,"get", $AQ$10))</f>
        <v>5.3652462587729551E-3</v>
      </c>
      <c r="AJ100" s="52"/>
      <c r="AK100" s="89" t="str">
        <f>[2]!obCall("zcbondFairPrice"&amp;AE100, $AK$10, "getZeroCouponBond", [2]!obMake("", "double",AF100), [2]!obMake("", "double", $AF$115))</f>
        <v>zcbondFairPrice85 
[13909]</v>
      </c>
      <c r="AL100" s="89">
        <f>[2]!obGet([2]!obCall("", AK100, "get",$AQ$10))</f>
        <v>0.93009354597322147</v>
      </c>
      <c r="AM100" s="52"/>
      <c r="AN100" s="89" t="str">
        <f>[2]!obCall("couponBondPrice"&amp;AE100,  $AH$10,"getFairValue", [2]!obMake("","int",AE100) )</f>
        <v>couponBondPrice85 
[13319]</v>
      </c>
      <c r="AO100" s="89">
        <f>[2]!obGet([2]!obCall("",  AN100,"get", $AQ$10))</f>
        <v>1.120791252876157</v>
      </c>
      <c r="AP100" s="52"/>
      <c r="AQ100" s="89" t="str">
        <f>[2]!obCall("intensity"&amp;AE100, $T$54, "getIntensity", [2]!obMake("", "int", AE100))</f>
        <v>intensity85 
[12743]</v>
      </c>
      <c r="AR100" s="89">
        <f>[2]!obGet([2]!obCall("", AQ100, "get",$AQ$10))</f>
        <v>2.4379959830452783E-2</v>
      </c>
      <c r="AS100" s="52"/>
      <c r="AT100" s="89" t="str">
        <f>[2]!obCall("expOfIntegratedIntensity"&amp;AE100, $T$54, "getExpOfIntegratedIntensity", [2]!obMake("", "int", AE100))</f>
        <v>expOfIntegratedIntensity85 
[12531]</v>
      </c>
      <c r="AU100" s="89">
        <f>[2]!obGet([2]!obCall("", AT100, "get",$AQ$10))</f>
        <v>1.3087992691407047</v>
      </c>
      <c r="AV100" s="19"/>
      <c r="AW100" s="10"/>
    </row>
    <row r="101" spans="1:49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[12906]</v>
      </c>
      <c r="AI101" s="89">
        <f>[2]!obGet([2]!obCall("",AH101,"get", $AQ$10))</f>
        <v>1.6814174473501101E-2</v>
      </c>
      <c r="AJ101" s="52"/>
      <c r="AK101" s="89" t="str">
        <f>[2]!obCall("zcbondFairPrice"&amp;AE101, $AK$10, "getZeroCouponBond", [2]!obMake("", "double",AF101), [2]!obMake("", "double", $AF$115))</f>
        <v>zcbondFairPrice86 
[13864]</v>
      </c>
      <c r="AL101" s="89">
        <f>[2]!obGet([2]!obCall("", AK101, "get",$AQ$10))</f>
        <v>0.91992495594789359</v>
      </c>
      <c r="AM101" s="52"/>
      <c r="AN101" s="89" t="str">
        <f>[2]!obCall("couponBondPrice"&amp;AE101,  $AH$10,"getFairValue", [2]!obMake("","int",AE101) )</f>
        <v>couponBondPrice86 
[12986]</v>
      </c>
      <c r="AO101" s="89">
        <f>[2]!obGet([2]!obCall("",  AN101,"get", $AQ$10))</f>
        <v>1.1096114620560105</v>
      </c>
      <c r="AP101" s="52"/>
      <c r="AQ101" s="89" t="str">
        <f>[2]!obCall("intensity"&amp;AE101, $T$54, "getIntensity", [2]!obMake("", "int", AE101))</f>
        <v>intensity86 
[12628]</v>
      </c>
      <c r="AR101" s="89">
        <f>[2]!obGet([2]!obCall("", AQ101, "get",$AQ$10))</f>
        <v>2.4368094464672006E-2</v>
      </c>
      <c r="AS101" s="52"/>
      <c r="AT101" s="89" t="str">
        <f>[2]!obCall("expOfIntegratedIntensity"&amp;AE101, $T$54, "getExpOfIntegratedIntensity", [2]!obMake("", "int", AE101))</f>
        <v>expOfIntegratedIntensity86 
[12592]</v>
      </c>
      <c r="AU101" s="89">
        <f>[2]!obGet([2]!obCall("", AT101, "get",$AQ$10))</f>
        <v>1.3119932309366962</v>
      </c>
      <c r="AV101" s="19"/>
      <c r="AW101" s="10"/>
    </row>
    <row r="102" spans="1:49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[13180]</v>
      </c>
      <c r="AI102" s="89">
        <f>[2]!obGet([2]!obCall("",AH102,"get", $AQ$10))</f>
        <v>1.1803539330147401E-2</v>
      </c>
      <c r="AJ102" s="52"/>
      <c r="AK102" s="89" t="str">
        <f>[2]!obCall("zcbondFairPrice"&amp;AE102, $AK$10, "getZeroCouponBond", [2]!obMake("", "double",AF102), [2]!obMake("", "double", $AF$115))</f>
        <v>zcbondFairPrice87 
[13747]</v>
      </c>
      <c r="AL102" s="89">
        <f>[2]!obGet([2]!obCall("", AK102, "get",$AQ$10))</f>
        <v>0.93095167400939327</v>
      </c>
      <c r="AM102" s="52"/>
      <c r="AN102" s="89" t="str">
        <f>[2]!obCall("couponBondPrice"&amp;AE102,  $AH$10,"getFairValue", [2]!obMake("","int",AE102) )</f>
        <v>couponBondPrice87 
[13142]</v>
      </c>
      <c r="AO102" s="89">
        <f>[2]!obGet([2]!obCall("",  AN102,"get", $AQ$10))</f>
        <v>1.1224519485221551</v>
      </c>
      <c r="AP102" s="52"/>
      <c r="AQ102" s="89" t="str">
        <f>[2]!obCall("intensity"&amp;AE102, $T$54, "getIntensity", [2]!obMake("", "int", AE102))</f>
        <v>intensity87 
[12751]</v>
      </c>
      <c r="AR102" s="89">
        <f>[2]!obGet([2]!obCall("", AQ102, "get",$AQ$10))</f>
        <v>2.5739712456234763E-2</v>
      </c>
      <c r="AS102" s="52"/>
      <c r="AT102" s="89" t="str">
        <f>[2]!obCall("expOfIntegratedIntensity"&amp;AE102, $T$54, "getExpOfIntegratedIntensity", [2]!obMake("", "int", AE102))</f>
        <v>expOfIntegratedIntensity87 
[12825]</v>
      </c>
      <c r="AU102" s="89">
        <f>[2]!obGet([2]!obCall("", AT102, "get",$AQ$10))</f>
        <v>1.3152844072306646</v>
      </c>
      <c r="AV102" s="19"/>
      <c r="AW102" s="10"/>
    </row>
    <row r="103" spans="1:49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[13400]</v>
      </c>
      <c r="AI103" s="89">
        <f>[2]!obGet([2]!obCall("",AH103,"get", $AQ$10))</f>
        <v>-5.6618384705350785E-3</v>
      </c>
      <c r="AJ103" s="52"/>
      <c r="AK103" s="89" t="str">
        <f>[2]!obCall("zcbondFairPrice"&amp;AE103, $AK$10, "getZeroCouponBond", [2]!obMake("", "double",AF103), [2]!obMake("", "double", $AF$115))</f>
        <v>zcbondFairPrice88 
[13738]</v>
      </c>
      <c r="AL103" s="89">
        <f>[2]!obGet([2]!obCall("", AK103, "get",$AQ$10))</f>
        <v>0.95503060545096263</v>
      </c>
      <c r="AM103" s="52"/>
      <c r="AN103" s="89" t="str">
        <f>[2]!obCall("couponBondPrice"&amp;AE103,  $AH$10,"getFairValue", [2]!obMake("","int",AE103) )</f>
        <v>couponBondPrice88 
[13148]</v>
      </c>
      <c r="AO103" s="89">
        <f>[2]!obGet([2]!obCall("",  AN103,"get", $AQ$10))</f>
        <v>1.1498075411193522</v>
      </c>
      <c r="AP103" s="52"/>
      <c r="AQ103" s="89" t="str">
        <f>[2]!obCall("intensity"&amp;AE103, $T$54, "getIntensity", [2]!obMake("", "int", AE103))</f>
        <v>intensity88 
[12525]</v>
      </c>
      <c r="AR103" s="89">
        <f>[2]!obGet([2]!obCall("", AQ103, "get",$AQ$10))</f>
        <v>2.5785084495760256E-2</v>
      </c>
      <c r="AS103" s="52"/>
      <c r="AT103" s="89" t="str">
        <f>[2]!obCall("expOfIntegratedIntensity"&amp;AE103, $T$54, "getExpOfIntegratedIntensity", [2]!obMake("", "int", AE103))</f>
        <v>expOfIntegratedIntensity88 
[12749]</v>
      </c>
      <c r="AU103" s="89">
        <f>[2]!obGet([2]!obCall("", AT103, "get",$AQ$10))</f>
        <v>1.3186772638611879</v>
      </c>
      <c r="AV103" s="19"/>
      <c r="AW103" s="10"/>
    </row>
    <row r="104" spans="1:49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[13288]</v>
      </c>
      <c r="AI104" s="89">
        <f>[2]!obGet([2]!obCall("",AH104,"get", $AQ$10))</f>
        <v>-1.4251241608767035E-2</v>
      </c>
      <c r="AJ104" s="52"/>
      <c r="AK104" s="89" t="str">
        <f>[2]!obCall("zcbondFairPrice"&amp;AE104, $AK$10, "getZeroCouponBond", [2]!obMake("", "double",AF104), [2]!obMake("", "double", $AF$115))</f>
        <v>zcbondFairPrice89 
[13873]</v>
      </c>
      <c r="AL104" s="89">
        <f>[2]!obGet([2]!obCall("", AK104, "get",$AQ$10))</f>
        <v>0.96732517408091645</v>
      </c>
      <c r="AM104" s="52"/>
      <c r="AN104" s="89" t="str">
        <f>[2]!obCall("couponBondPrice"&amp;AE104,  $AH$10,"getFairValue", [2]!obMake("","int",AE104) )</f>
        <v>couponBondPrice89 
[13082]</v>
      </c>
      <c r="AO104" s="89">
        <f>[2]!obGet([2]!obCall("",  AN104,"get", $AQ$10))</f>
        <v>1.1637775797142158</v>
      </c>
      <c r="AP104" s="52"/>
      <c r="AQ104" s="89" t="str">
        <f>[2]!obCall("intensity"&amp;AE104, $T$54, "getIntensity", [2]!obMake("", "int", AE104))</f>
        <v>intensity89 
[12662]</v>
      </c>
      <c r="AR104" s="89">
        <f>[2]!obGet([2]!obCall("", AQ104, "get",$AQ$10))</f>
        <v>2.605701930634776E-2</v>
      </c>
      <c r="AS104" s="52"/>
      <c r="AT104" s="89" t="str">
        <f>[2]!obCall("expOfIntegratedIntensity"&amp;AE104, $T$54, "getExpOfIntegratedIntensity", [2]!obMake("", "int", AE104))</f>
        <v>expOfIntegratedIntensity89 
[12840]</v>
      </c>
      <c r="AU104" s="89">
        <f>[2]!obGet([2]!obCall("", AT104, "get",$AQ$10))</f>
        <v>1.3220998479735728</v>
      </c>
      <c r="AV104" s="19"/>
      <c r="AW104" s="10"/>
    </row>
    <row r="105" spans="1:49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[12990]</v>
      </c>
      <c r="AI105" s="89">
        <f>[2]!obGet([2]!obCall("",AH105,"get", $AQ$10))</f>
        <v>-1.4561320979706865E-2</v>
      </c>
      <c r="AJ105" s="52"/>
      <c r="AK105" s="89" t="str">
        <f>[2]!obCall("zcbondFairPrice"&amp;AE105, $AK$10, "getZeroCouponBond", [2]!obMake("", "double",AF105), [2]!obMake("", "double", $AF$115))</f>
        <v>zcbondFairPrice90 
[13828]</v>
      </c>
      <c r="AL105" s="89">
        <f>[2]!obGet([2]!obCall("", AK105, "get",$AQ$10))</f>
        <v>0.97035751471349796</v>
      </c>
      <c r="AM105" s="52"/>
      <c r="AN105" s="89" t="str">
        <f>[2]!obCall("couponBondPrice"&amp;AE105,  $AH$10,"getFairValue", [2]!obMake("","int",AE105) )</f>
        <v>couponBondPrice90 
[13240]</v>
      </c>
      <c r="AO105" s="89">
        <f>[2]!obGet([2]!obCall("",  AN105,"get", $AQ$10))</f>
        <v>1.1673932661848478</v>
      </c>
      <c r="AP105" s="52"/>
      <c r="AQ105" s="89" t="str">
        <f>[2]!obCall("intensity"&amp;AE105, $T$54, "getIntensity", [2]!obMake("", "int", AE105))</f>
        <v>intensity90 
[12660]</v>
      </c>
      <c r="AR105" s="89">
        <f>[2]!obGet([2]!obCall("", AQ105, "get",$AQ$10))</f>
        <v>2.8060000614056675E-2</v>
      </c>
      <c r="AS105" s="52"/>
      <c r="AT105" s="89" t="str">
        <f>[2]!obCall("expOfIntegratedIntensity"&amp;AE105, $T$54, "getExpOfIntegratedIntensity", [2]!obMake("", "int", AE105))</f>
        <v>expOfIntegratedIntensity90 
[12586]</v>
      </c>
      <c r="AU105" s="89">
        <f>[2]!obGet([2]!obCall("", AT105, "get",$AQ$10))</f>
        <v>1.32568209749511</v>
      </c>
      <c r="AV105" s="19"/>
      <c r="AW105" s="10"/>
    </row>
    <row r="106" spans="1:49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[12955]</v>
      </c>
      <c r="AI106" s="89">
        <f>[2]!obGet([2]!obCall("",AH106,"get", $AQ$10))</f>
        <v>-2.6347930336126889E-4</v>
      </c>
      <c r="AJ106" s="52"/>
      <c r="AK106" s="89" t="str">
        <f>[2]!obCall("zcbondFairPrice"&amp;AE106, $AK$10, "getZeroCouponBond", [2]!obMake("", "double",AF106), [2]!obMake("", "double", $AF$115))</f>
        <v>zcbondFairPrice91 
[13777]</v>
      </c>
      <c r="AL106" s="89">
        <f>[2]!obGet([2]!obCall("", AK106, "get",$AQ$10))</f>
        <v>0.9609504075431643</v>
      </c>
      <c r="AM106" s="52"/>
      <c r="AN106" s="89" t="str">
        <f>[2]!obCall("couponBondPrice"&amp;AE106,  $AH$10,"getFairValue", [2]!obMake("","int",AE106) )</f>
        <v>couponBondPrice91 
[13364]</v>
      </c>
      <c r="AO106" s="89">
        <f>[2]!obGet([2]!obCall("",  AN106,"get", $AQ$10))</f>
        <v>1.0570454482974807</v>
      </c>
      <c r="AP106" s="52"/>
      <c r="AQ106" s="89" t="str">
        <f>[2]!obCall("intensity"&amp;AE106, $T$54, "getIntensity", [2]!obMake("", "int", AE106))</f>
        <v>intensity91 
[12547]</v>
      </c>
      <c r="AR106" s="89">
        <f>[2]!obGet([2]!obCall("", AQ106, "get",$AQ$10))</f>
        <v>3.1617844553470262E-2</v>
      </c>
      <c r="AS106" s="52"/>
      <c r="AT106" s="89" t="str">
        <f>[2]!obCall("expOfIntegratedIntensity"&amp;AE106, $T$54, "getExpOfIntegratedIntensity", [2]!obMake("", "int", AE106))</f>
        <v>expOfIntegratedIntensity91 
[12517]</v>
      </c>
      <c r="AU106" s="89">
        <f>[2]!obGet([2]!obCall("", AT106, "get",$AQ$10))</f>
        <v>1.3296436975974526</v>
      </c>
      <c r="AV106" s="19"/>
      <c r="AW106" s="10"/>
    </row>
    <row r="107" spans="1:49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[12937]</v>
      </c>
      <c r="AI107" s="89">
        <f>[2]!obGet([2]!obCall("",AH107,"get", $AQ$10))</f>
        <v>-1.0803835159554286E-2</v>
      </c>
      <c r="AJ107" s="52"/>
      <c r="AK107" s="89" t="str">
        <f>[2]!obCall("zcbondFairPrice"&amp;AE107, $AK$10, "getZeroCouponBond", [2]!obMake("", "double",AF107), [2]!obMake("", "double", $AF$115))</f>
        <v>zcbondFairPrice92 
[13683]</v>
      </c>
      <c r="AL107" s="89">
        <f>[2]!obGet([2]!obCall("", AK107, "get",$AQ$10))</f>
        <v>0.97305326395362901</v>
      </c>
      <c r="AM107" s="52"/>
      <c r="AN107" s="89" t="str">
        <f>[2]!obCall("couponBondPrice"&amp;AE107,  $AH$10,"getFairValue", [2]!obMake("","int",AE107) )</f>
        <v>couponBondPrice92 
[13203]</v>
      </c>
      <c r="AO107" s="89">
        <f>[2]!obGet([2]!obCall("",  AN107,"get", $AQ$10))</f>
        <v>1.0703585903489918</v>
      </c>
      <c r="AP107" s="52"/>
      <c r="AQ107" s="89" t="str">
        <f>[2]!obCall("intensity"&amp;AE107, $T$54, "getIntensity", [2]!obMake("", "int", AE107))</f>
        <v>intensity92 
[12614]</v>
      </c>
      <c r="AR107" s="89">
        <f>[2]!obGet([2]!obCall("", AQ107, "get",$AQ$10))</f>
        <v>3.0743365767581698E-2</v>
      </c>
      <c r="AS107" s="52"/>
      <c r="AT107" s="89" t="str">
        <f>[2]!obCall("expOfIntegratedIntensity"&amp;AE107, $T$54, "getExpOfIntegratedIntensity", [2]!obMake("", "int", AE107))</f>
        <v>expOfIntegratedIntensity92 
[12709]</v>
      </c>
      <c r="AU107" s="89">
        <f>[2]!obGet([2]!obCall("", AT107, "get",$AQ$10))</f>
        <v>1.333796077432932</v>
      </c>
      <c r="AV107" s="19"/>
      <c r="AW107" s="10"/>
    </row>
    <row r="108" spans="1:49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[12934]</v>
      </c>
      <c r="AI108" s="89">
        <f>[2]!obGet([2]!obCall("",AH108,"get", $AQ$10))</f>
        <v>1.0861927262665189E-3</v>
      </c>
      <c r="AJ108" s="52"/>
      <c r="AK108" s="89" t="str">
        <f>[2]!obCall("zcbondFairPrice"&amp;AE108, $AK$10, "getZeroCouponBond", [2]!obMake("", "double",AF108), [2]!obMake("", "double", $AF$115))</f>
        <v>zcbondFairPrice93 
[13553]</v>
      </c>
      <c r="AL108" s="89">
        <f>[2]!obGet([2]!obCall("", AK108, "get",$AQ$10))</f>
        <v>0.96829782034029632</v>
      </c>
      <c r="AM108" s="52"/>
      <c r="AN108" s="89" t="str">
        <f>[2]!obCall("couponBondPrice"&amp;AE108,  $AH$10,"getFairValue", [2]!obMake("","int",AE108) )</f>
        <v>couponBondPrice93 
[13264]</v>
      </c>
      <c r="AO108" s="89">
        <f>[2]!obGet([2]!obCall("",  AN108,"get", $AQ$10))</f>
        <v>1.0651276023743259</v>
      </c>
      <c r="AP108" s="52"/>
      <c r="AQ108" s="89" t="str">
        <f>[2]!obCall("intensity"&amp;AE108, $T$54, "getIntensity", [2]!obMake("", "int", AE108))</f>
        <v>intensity93 
[12707]</v>
      </c>
      <c r="AR108" s="89">
        <f>[2]!obGet([2]!obCall("", AQ108, "get",$AQ$10))</f>
        <v>3.1799183240319245E-2</v>
      </c>
      <c r="AS108" s="52"/>
      <c r="AT108" s="89" t="str">
        <f>[2]!obCall("expOfIntegratedIntensity"&amp;AE108, $T$54, "getExpOfIntegratedIntensity", [2]!obMake("", "int", AE108))</f>
        <v>expOfIntegratedIntensity93 
[12823]</v>
      </c>
      <c r="AU108" s="89">
        <f>[2]!obGet([2]!obCall("", AT108, "get",$AQ$10))</f>
        <v>1.337973556109753</v>
      </c>
      <c r="AV108" s="19"/>
      <c r="AW108" s="10"/>
    </row>
    <row r="109" spans="1:49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[13409]</v>
      </c>
      <c r="AI109" s="89">
        <f>[2]!obGet([2]!obCall("",AH109,"get", $AQ$10))</f>
        <v>-5.2114492041178016E-3</v>
      </c>
      <c r="AJ109" s="52"/>
      <c r="AK109" s="89" t="str">
        <f>[2]!obCall("zcbondFairPrice"&amp;AE109, $AK$10, "getZeroCouponBond", [2]!obMake("", "double",AF109), [2]!obMake("", "double", $AF$115))</f>
        <v>zcbondFairPrice94 
[13798]</v>
      </c>
      <c r="AL109" s="89">
        <f>[2]!obGet([2]!obCall("", AK109, "get",$AQ$10))</f>
        <v>0.97626335448939239</v>
      </c>
      <c r="AM109" s="52"/>
      <c r="AN109" s="89" t="str">
        <f>[2]!obCall("couponBondPrice"&amp;AE109,  $AH$10,"getFairValue", [2]!obMake("","int",AE109) )</f>
        <v>couponBondPrice94 
[13124]</v>
      </c>
      <c r="AO109" s="89">
        <f>[2]!obGet([2]!obCall("",  AN109,"get", $AQ$10))</f>
        <v>1.0738896899383317</v>
      </c>
      <c r="AP109" s="52"/>
      <c r="AQ109" s="89" t="str">
        <f>[2]!obCall("intensity"&amp;AE109, $T$54, "getIntensity", [2]!obMake("", "int", AE109))</f>
        <v>intensity94 
[12489]</v>
      </c>
      <c r="AR109" s="89">
        <f>[2]!obGet([2]!obCall("", AQ109, "get",$AQ$10))</f>
        <v>3.2312981129335602E-2</v>
      </c>
      <c r="AS109" s="52"/>
      <c r="AT109" s="89" t="str">
        <f>[2]!obCall("expOfIntegratedIntensity"&amp;AE109, $T$54, "getExpOfIntegratedIntensity", [2]!obMake("", "int", AE109))</f>
        <v>expOfIntegratedIntensity94 
[12556]</v>
      </c>
      <c r="AU109" s="89">
        <f>[2]!obGet([2]!obCall("", AT109, "get",$AQ$10))</f>
        <v>1.3422694569461493</v>
      </c>
      <c r="AV109" s="19"/>
      <c r="AW109" s="10"/>
    </row>
    <row r="110" spans="1:49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[13224]</v>
      </c>
      <c r="AI110" s="89">
        <f>[2]!obGet([2]!obCall("",AH110,"get", $AQ$10))</f>
        <v>-1.1024993528387747E-2</v>
      </c>
      <c r="AJ110" s="52"/>
      <c r="AK110" s="89" t="str">
        <f>[2]!obCall("zcbondFairPrice"&amp;AE110, $AK$10, "getZeroCouponBond", [2]!obMake("", "double",AF110), [2]!obMake("", "double", $AF$115))</f>
        <v>zcbondFairPrice95 
[13882]</v>
      </c>
      <c r="AL110" s="89">
        <f>[2]!obGet([2]!obCall("", AK110, "get",$AQ$10))</f>
        <v>0.98289767017262442</v>
      </c>
      <c r="AM110" s="52"/>
      <c r="AN110" s="89" t="str">
        <f>[2]!obCall("couponBondPrice"&amp;AE110,  $AH$10,"getFairValue", [2]!obMake("","int",AE110) )</f>
        <v>couponBondPrice95 
[13012]</v>
      </c>
      <c r="AO110" s="89">
        <f>[2]!obGet([2]!obCall("",  AN110,"get", $AQ$10))</f>
        <v>1.0811874371898869</v>
      </c>
      <c r="AP110" s="52"/>
      <c r="AQ110" s="89" t="str">
        <f>[2]!obCall("intensity"&amp;AE110, $T$54, "getIntensity", [2]!obMake("", "int", AE110))</f>
        <v>intensity95 
[12539]</v>
      </c>
      <c r="AR110" s="89">
        <f>[2]!obGet([2]!obCall("", AQ110, "get",$AQ$10))</f>
        <v>3.4612124322468366E-2</v>
      </c>
      <c r="AS110" s="52"/>
      <c r="AT110" s="89" t="str">
        <f>[2]!obCall("expOfIntegratedIntensity"&amp;AE110, $T$54, "getExpOfIntegratedIntensity", [2]!obMake("", "int", AE110))</f>
        <v>expOfIntegratedIntensity95 
[12880]</v>
      </c>
      <c r="AU110" s="89">
        <f>[2]!obGet([2]!obCall("", AT110, "get",$AQ$10))</f>
        <v>1.3467685565634071</v>
      </c>
      <c r="AV110" s="19"/>
      <c r="AW110" s="10"/>
    </row>
    <row r="111" spans="1:49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[13044]</v>
      </c>
      <c r="AI111" s="89">
        <f>[2]!obGet([2]!obCall("",AH111,"get", $AQ$10))</f>
        <v>5.0958147996893813E-3</v>
      </c>
      <c r="AJ111" s="52"/>
      <c r="AK111" s="89" t="str">
        <f>[2]!obCall("zcbondFairPrice"&amp;AE111, $AK$10, "getZeroCouponBond", [2]!obMake("", "double",AF111), [2]!obMake("", "double", $AF$115))</f>
        <v>zcbondFairPrice96 
[13822]</v>
      </c>
      <c r="AL111" s="89">
        <f>[2]!obGet([2]!obCall("", AK111, "get",$AQ$10))</f>
        <v>0.97994669028456927</v>
      </c>
      <c r="AM111" s="52"/>
      <c r="AN111" s="89" t="str">
        <f>[2]!obCall("couponBondPrice"&amp;AE111,  $AH$10,"getFairValue", [2]!obMake("","int",AE111) )</f>
        <v>couponBondPrice96 
[12908]</v>
      </c>
      <c r="AO111" s="89">
        <f>[2]!obGet([2]!obCall("",  AN111,"get", $AQ$10))</f>
        <v>1.0779413593130263</v>
      </c>
      <c r="AP111" s="52"/>
      <c r="AQ111" s="89" t="str">
        <f>[2]!obCall("intensity"&amp;AE111, $T$54, "getIntensity", [2]!obMake("", "int", AE111))</f>
        <v>intensity96 
[12666]</v>
      </c>
      <c r="AR111" s="89">
        <f>[2]!obGet([2]!obCall("", AQ111, "get",$AQ$10))</f>
        <v>3.1807819898283581E-2</v>
      </c>
      <c r="AS111" s="52"/>
      <c r="AT111" s="89" t="str">
        <f>[2]!obCall("expOfIntegratedIntensity"&amp;AE111, $T$54, "getExpOfIntegratedIntensity", [2]!obMake("", "int", AE111))</f>
        <v>expOfIntegratedIntensity96 
[12747]</v>
      </c>
      <c r="AU111" s="89">
        <f>[2]!obGet([2]!obCall("", AT111, "get",$AQ$10))</f>
        <v>1.3512486061822655</v>
      </c>
      <c r="AV111" s="19"/>
      <c r="AW111" s="10"/>
    </row>
    <row r="112" spans="1:49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[13308]</v>
      </c>
      <c r="AI112" s="89">
        <f>[2]!obGet([2]!obCall("",AH112,"get", $AQ$10))</f>
        <v>1.3757084042953454E-2</v>
      </c>
      <c r="AJ112" s="52"/>
      <c r="AK112" s="89" t="str">
        <f>[2]!obCall("zcbondFairPrice"&amp;AE112, $AK$10, "getZeroCouponBond", [2]!obMake("", "double",AF112), [2]!obMake("", "double", $AF$115))</f>
        <v>zcbondFairPrice97 
[13728]</v>
      </c>
      <c r="AL112" s="89">
        <f>[2]!obGet([2]!obCall("", AK112, "get",$AQ$10))</f>
        <v>0.98232065158614279</v>
      </c>
      <c r="AM112" s="52"/>
      <c r="AN112" s="89" t="str">
        <f>[2]!obCall("couponBondPrice"&amp;AE112,  $AH$10,"getFairValue", [2]!obMake("","int",AE112) )</f>
        <v>couponBondPrice97 
[13002]</v>
      </c>
      <c r="AO112" s="89">
        <f>[2]!obGet([2]!obCall("",  AN112,"get", $AQ$10))</f>
        <v>1.0805527167447571</v>
      </c>
      <c r="AP112" s="52"/>
      <c r="AQ112" s="89" t="str">
        <f>[2]!obCall("intensity"&amp;AE112, $T$54, "getIntensity", [2]!obMake("", "int", AE112))</f>
        <v>intensity97 
[12745]</v>
      </c>
      <c r="AR112" s="89">
        <f>[2]!obGet([2]!obCall("", AQ112, "get",$AQ$10))</f>
        <v>3.0569258513105348E-2</v>
      </c>
      <c r="AS112" s="52"/>
      <c r="AT112" s="89" t="str">
        <f>[2]!obCall("expOfIntegratedIntensity"&amp;AE112, $T$54, "getExpOfIntegratedIntensity", [2]!obMake("", "int", AE112))</f>
        <v>expOfIntegratedIntensity97 
[12582]</v>
      </c>
      <c r="AU112" s="89">
        <f>[2]!obGet([2]!obCall("", AT112, "get",$AQ$10))</f>
        <v>1.3554695319993382</v>
      </c>
      <c r="AV112" s="19"/>
      <c r="AW112" s="10"/>
    </row>
    <row r="113" spans="1:49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[12965]</v>
      </c>
      <c r="AI113" s="89">
        <f>[2]!obGet([2]!obCall("",AH113,"get", $AQ$10))</f>
        <v>1.4251782713623472E-2</v>
      </c>
      <c r="AJ113" s="52"/>
      <c r="AK113" s="89" t="str">
        <f>[2]!obCall("zcbondFairPrice"&amp;AE113, $AK$10, "getZeroCouponBond", [2]!obMake("", "double",AF113), [2]!obMake("", "double", $AF$115))</f>
        <v>zcbondFairPrice98 
[13558]</v>
      </c>
      <c r="AL113" s="89">
        <f>[2]!obGet([2]!obCall("", AK113, "get",$AQ$10))</f>
        <v>0.9880344549953809</v>
      </c>
      <c r="AM113" s="52"/>
      <c r="AN113" s="89" t="str">
        <f>[2]!obCall("couponBondPrice"&amp;AE113,  $AH$10,"getFairValue", [2]!obMake("","int",AE113) )</f>
        <v>couponBondPrice98 
[13058]</v>
      </c>
      <c r="AO113" s="89">
        <f>[2]!obGet([2]!obCall("",  AN113,"get", $AQ$10))</f>
        <v>1.0868379004949189</v>
      </c>
      <c r="AP113" s="52"/>
      <c r="AQ113" s="89" t="str">
        <f>[2]!obCall("intensity"&amp;AE113, $T$54, "getIntensity", [2]!obMake("", "int", AE113))</f>
        <v>intensity98 
[12624]</v>
      </c>
      <c r="AR113" s="89">
        <f>[2]!obGet([2]!obCall("", AQ113, "get",$AQ$10))</f>
        <v>3.0807362679020945E-2</v>
      </c>
      <c r="AS113" s="52"/>
      <c r="AT113" s="89" t="str">
        <f>[2]!obCall("expOfIntegratedIntensity"&amp;AE113, $T$54, "getExpOfIntegratedIntensity", [2]!obMake("", "int", AE113))</f>
        <v>expOfIntegratedIntensity98 
[12827]</v>
      </c>
      <c r="AU113" s="89">
        <f>[2]!obGet([2]!obCall("", AT113, "get",$AQ$10))</f>
        <v>1.3596356282526825</v>
      </c>
      <c r="AV113" s="19"/>
      <c r="AW113" s="10"/>
    </row>
    <row r="114" spans="1:49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[13197]</v>
      </c>
      <c r="AI114" s="89">
        <f>[2]!obGet([2]!obCall("",AH114,"get", $AQ$10))</f>
        <v>8.856056311712622E-3</v>
      </c>
      <c r="AJ114" s="52"/>
      <c r="AK114" s="89" t="str">
        <f>[2]!obCall("zcbondFairPrice"&amp;AE114, $AK$10, "getZeroCouponBond", [2]!obMake("", "double",AF114), [2]!obMake("", "double", $AF$115))</f>
        <v>zcbondFairPrice99 
[13768]</v>
      </c>
      <c r="AL114" s="89">
        <f>[2]!obGet([2]!obCall("", AK114, "get",$AQ$10))</f>
        <v>0.99451080736938025</v>
      </c>
      <c r="AM114" s="52"/>
      <c r="AN114" s="89" t="str">
        <f>[2]!obCall("couponBondPrice"&amp;AE114,  $AH$10,"getFairValue", [2]!obMake("","int",AE114) )</f>
        <v>couponBondPrice99 
[12975]</v>
      </c>
      <c r="AO114" s="89">
        <f>[2]!obGet([2]!obCall("",  AN114,"get", $AQ$10))</f>
        <v>1.0939618881063182</v>
      </c>
      <c r="AP114" s="52"/>
      <c r="AQ114" s="89" t="str">
        <f>[2]!obCall("intensity"&amp;AE114, $T$54, "getIntensity", [2]!obMake("", "int", AE114))</f>
        <v>intensity99 
[12776]</v>
      </c>
      <c r="AR114" s="89">
        <f>[2]!obGet([2]!obCall("", AQ114, "get",$AQ$10))</f>
        <v>3.1758818578703371E-2</v>
      </c>
      <c r="AS114" s="52"/>
      <c r="AT114" s="89" t="str">
        <f>[2]!obCall("expOfIntegratedIntensity"&amp;AE114, $T$54, "getExpOfIntegratedIntensity", [2]!obMake("", "int", AE114))</f>
        <v>expOfIntegratedIntensity99 
[12604]</v>
      </c>
      <c r="AU114" s="89">
        <f>[2]!obGet([2]!obCall("", AT114, "get",$AQ$10))</f>
        <v>1.3638956485666878</v>
      </c>
      <c r="AV114" s="19"/>
      <c r="AW114" s="10"/>
    </row>
    <row r="115" spans="1:49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[13108]</v>
      </c>
      <c r="AI115" s="89">
        <f>[2]!obGet([2]!obCall("",AH115,"get", $AQ$10))</f>
        <v>7.5000874465957577E-3</v>
      </c>
      <c r="AJ115" s="52"/>
      <c r="AK115" s="89" t="str">
        <f>[2]!obCall("zcbondFairPrice"&amp;AE115, $AK$10, "getZeroCouponBond", [2]!obMake("", "double",AF115), [2]!obMake("", "double", $AF$115))</f>
        <v>zcbondFairPrice100 
[14036]</v>
      </c>
      <c r="AL115" s="89">
        <f>[2]!obGet([2]!obCall("", AK115, "get",$AQ$10))</f>
        <v>1</v>
      </c>
      <c r="AM115" s="52"/>
      <c r="AN115" s="89" t="str">
        <f>[2]!obCall("couponBondPrice"&amp;AE115,  $AH$10,"getFairValue", [2]!obMake("","int",AE115) )</f>
        <v>couponBondPrice100 
[13126]</v>
      </c>
      <c r="AO115" s="89">
        <f>[2]!obGet([2]!obCall("",  AN115,"get", $AQ$10))</f>
        <v>1.1000000000000001</v>
      </c>
      <c r="AP115" s="52"/>
      <c r="AQ115" s="89" t="str">
        <f>[2]!obCall("intensity"&amp;AE115, $T$54, "getIntensity", [2]!obMake("", "int", AE115))</f>
        <v>intensity100 
[12753]</v>
      </c>
      <c r="AR115" s="89">
        <f>[2]!obGet([2]!obCall("", AQ115, "get",$AQ$10))</f>
        <v>3.1115403207658907E-2</v>
      </c>
      <c r="AS115" s="52"/>
      <c r="AT115" s="89" t="str">
        <f>[2]!obCall("expOfIntegratedIntensity"&amp;AE115, $T$54, "getExpOfIntegratedIntensity", [2]!obMake("", "int", AE115))</f>
        <v>expOfIntegratedIntensity100 
[12737]</v>
      </c>
      <c r="AU115" s="89">
        <f>[2]!obGet([2]!obCall("", AT115, "get",$AQ$10))</f>
        <v>1.3681900891451937</v>
      </c>
      <c r="AV115" s="19"/>
      <c r="AW115" s="10"/>
    </row>
    <row r="116" spans="1:49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2"/>
      <c r="AW116" s="10"/>
    </row>
    <row r="117" spans="1:49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49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49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49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49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49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49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49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49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49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49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49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2017-04-06T20:36:37Z</dcterms:modified>
</cp:coreProperties>
</file>