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Swap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BA36" i="3"/>
  <c r="BA44" i="3"/>
  <c r="BA52" i="3"/>
  <c r="BA60" i="3"/>
  <c r="BA68" i="3"/>
  <c r="BA76" i="3"/>
  <c r="BA84" i="3"/>
  <c r="BA92" i="3"/>
  <c r="BA100" i="3"/>
  <c r="BA108" i="3"/>
  <c r="BA53" i="3"/>
  <c r="BA101" i="3"/>
  <c r="BA103" i="3"/>
  <c r="BA37" i="3"/>
  <c r="BA45" i="3"/>
  <c r="BA93" i="3"/>
  <c r="BA38" i="3"/>
  <c r="BA46" i="3"/>
  <c r="BA54" i="3"/>
  <c r="BA62" i="3"/>
  <c r="BA70" i="3"/>
  <c r="BA78" i="3"/>
  <c r="BA86" i="3"/>
  <c r="BA94" i="3"/>
  <c r="BA102" i="3"/>
  <c r="BA110" i="3"/>
  <c r="BA55" i="3"/>
  <c r="BA71" i="3"/>
  <c r="BA39" i="3"/>
  <c r="BA47" i="3"/>
  <c r="BA63" i="3"/>
  <c r="BA111" i="3"/>
  <c r="BA40" i="3"/>
  <c r="BA48" i="3"/>
  <c r="BA56" i="3"/>
  <c r="BA64" i="3"/>
  <c r="BA72" i="3"/>
  <c r="BA80" i="3"/>
  <c r="BA88" i="3"/>
  <c r="BA96" i="3"/>
  <c r="BA104" i="3"/>
  <c r="BA112" i="3"/>
  <c r="BA69" i="3"/>
  <c r="BA79" i="3"/>
  <c r="BA41" i="3"/>
  <c r="BA49" i="3"/>
  <c r="BA57" i="3"/>
  <c r="BA65" i="3"/>
  <c r="BA73" i="3"/>
  <c r="BA81" i="3"/>
  <c r="BA89" i="3"/>
  <c r="BA97" i="3"/>
  <c r="BA105" i="3"/>
  <c r="BA113" i="3"/>
  <c r="BA77" i="3"/>
  <c r="BA87" i="3"/>
  <c r="BA42" i="3"/>
  <c r="BA50" i="3"/>
  <c r="BA58" i="3"/>
  <c r="BA66" i="3"/>
  <c r="BA74" i="3"/>
  <c r="BA82" i="3"/>
  <c r="BA90" i="3"/>
  <c r="BA98" i="3"/>
  <c r="BA106" i="3"/>
  <c r="BA114" i="3"/>
  <c r="BA61" i="3"/>
  <c r="BA109" i="3"/>
  <c r="BA43" i="3"/>
  <c r="BA51" i="3"/>
  <c r="BA59" i="3"/>
  <c r="BA67" i="3"/>
  <c r="BA75" i="3"/>
  <c r="BA83" i="3"/>
  <c r="BA91" i="3"/>
  <c r="BA99" i="3"/>
  <c r="BA107" i="3"/>
  <c r="BA115" i="3"/>
  <c r="BA85" i="3"/>
  <c r="BA95" i="3"/>
  <c r="BA18" i="3"/>
  <c r="BA26" i="3"/>
  <c r="BA34" i="3"/>
  <c r="BA28" i="3"/>
  <c r="BA21" i="3"/>
  <c r="BA17" i="3"/>
  <c r="BA19" i="3"/>
  <c r="BA27" i="3"/>
  <c r="BA35" i="3"/>
  <c r="BA20" i="3"/>
  <c r="BA29" i="3"/>
  <c r="BA32" i="3"/>
  <c r="BA33" i="3"/>
  <c r="BA22" i="3"/>
  <c r="BA30" i="3"/>
  <c r="BA23" i="3"/>
  <c r="BA31" i="3"/>
  <c r="BA16" i="3"/>
  <c r="BA24" i="3"/>
  <c r="BA25" i="3"/>
  <c r="BA15" i="3"/>
  <c r="AX41" i="3"/>
  <c r="AX105" i="3"/>
  <c r="AX25" i="3"/>
  <c r="AX113" i="3"/>
  <c r="AX18" i="3"/>
  <c r="AX26" i="3"/>
  <c r="AX34" i="3"/>
  <c r="AX42" i="3"/>
  <c r="AX50" i="3"/>
  <c r="AX58" i="3"/>
  <c r="AX66" i="3"/>
  <c r="AX74" i="3"/>
  <c r="AX82" i="3"/>
  <c r="AX90" i="3"/>
  <c r="AX98" i="3"/>
  <c r="AX106" i="3"/>
  <c r="AX114" i="3"/>
  <c r="AX28" i="3"/>
  <c r="AX36" i="3"/>
  <c r="AX52" i="3"/>
  <c r="AX68" i="3"/>
  <c r="AX84" i="3"/>
  <c r="AX100" i="3"/>
  <c r="AX21" i="3"/>
  <c r="AX37" i="3"/>
  <c r="AX53" i="3"/>
  <c r="AX69" i="3"/>
  <c r="AX85" i="3"/>
  <c r="AX101" i="3"/>
  <c r="AX19" i="3"/>
  <c r="AX27" i="3"/>
  <c r="AX35" i="3"/>
  <c r="AX43" i="3"/>
  <c r="AX51" i="3"/>
  <c r="AX59" i="3"/>
  <c r="AX67" i="3"/>
  <c r="AX75" i="3"/>
  <c r="AX83" i="3"/>
  <c r="AX91" i="3"/>
  <c r="AX99" i="3"/>
  <c r="AX107" i="3"/>
  <c r="AX115" i="3"/>
  <c r="AX20" i="3"/>
  <c r="AX44" i="3"/>
  <c r="AX60" i="3"/>
  <c r="AX76" i="3"/>
  <c r="AX92" i="3"/>
  <c r="AX108" i="3"/>
  <c r="AX29" i="3"/>
  <c r="AX45" i="3"/>
  <c r="AX61" i="3"/>
  <c r="AX77" i="3"/>
  <c r="AX93" i="3"/>
  <c r="AX109" i="3"/>
  <c r="AX22" i="3"/>
  <c r="AX30" i="3"/>
  <c r="AX38" i="3"/>
  <c r="AX46" i="3"/>
  <c r="AX54" i="3"/>
  <c r="AX62" i="3"/>
  <c r="AX70" i="3"/>
  <c r="AX78" i="3"/>
  <c r="AX86" i="3"/>
  <c r="AX94" i="3"/>
  <c r="AX102" i="3"/>
  <c r="AX110" i="3"/>
  <c r="AX16" i="3"/>
  <c r="AX32" i="3"/>
  <c r="AX48" i="3"/>
  <c r="AX56" i="3"/>
  <c r="AX72" i="3"/>
  <c r="AX88" i="3"/>
  <c r="AX104" i="3"/>
  <c r="AX17" i="3"/>
  <c r="AX49" i="3"/>
  <c r="AX65" i="3"/>
  <c r="AX81" i="3"/>
  <c r="AX97" i="3"/>
  <c r="AX23" i="3"/>
  <c r="AX31" i="3"/>
  <c r="AX39" i="3"/>
  <c r="AX47" i="3"/>
  <c r="AX55" i="3"/>
  <c r="AX63" i="3"/>
  <c r="AX71" i="3"/>
  <c r="AX79" i="3"/>
  <c r="AX87" i="3"/>
  <c r="AX95" i="3"/>
  <c r="AX103" i="3"/>
  <c r="AX111" i="3"/>
  <c r="AX24" i="3"/>
  <c r="AX40" i="3"/>
  <c r="AX64" i="3"/>
  <c r="AX80" i="3"/>
  <c r="AX96" i="3"/>
  <c r="AX112" i="3"/>
  <c r="AX33" i="3"/>
  <c r="AX57" i="3"/>
  <c r="AX73" i="3"/>
  <c r="AX89" i="3"/>
  <c r="AX15" i="3"/>
  <c r="T29" i="3"/>
  <c r="F10" i="1"/>
  <c r="O12" i="3"/>
  <c r="N37" i="3"/>
  <c r="F19" i="1"/>
  <c r="V26" i="3"/>
  <c r="C53" i="3"/>
  <c r="W49" i="3"/>
  <c r="N49" i="3"/>
  <c r="N35" i="3"/>
  <c r="L41" i="3"/>
  <c r="C42" i="3"/>
  <c r="L12" i="3"/>
  <c r="N34" i="3"/>
  <c r="N36" i="3"/>
  <c r="AQ10" i="3"/>
  <c r="C34" i="3"/>
  <c r="M49" i="3"/>
  <c r="L10" i="3"/>
  <c r="L49" i="3"/>
  <c r="W12" i="3"/>
  <c r="F53" i="3"/>
  <c r="L11" i="3"/>
  <c r="O13" i="3"/>
  <c r="T51" i="3"/>
  <c r="O11" i="3"/>
  <c r="T12" i="3"/>
  <c r="F42" i="3"/>
  <c r="AY24" i="3"/>
  <c r="AY38" i="3"/>
  <c r="AY56" i="3"/>
  <c r="AY70" i="3"/>
  <c r="AY78" i="3"/>
  <c r="AY88" i="3"/>
  <c r="AY90" i="3"/>
  <c r="AY92" i="3"/>
  <c r="AY94" i="3"/>
  <c r="AY96" i="3"/>
  <c r="AY98" i="3"/>
  <c r="AY100" i="3"/>
  <c r="AY102" i="3"/>
  <c r="AY104" i="3"/>
  <c r="AY106" i="3"/>
  <c r="AY108" i="3"/>
  <c r="AY110" i="3"/>
  <c r="AY112" i="3"/>
  <c r="AY114" i="3"/>
  <c r="AY18" i="3"/>
  <c r="AY20" i="3"/>
  <c r="AY22" i="3"/>
  <c r="AY26" i="3"/>
  <c r="AY28" i="3"/>
  <c r="AY30" i="3"/>
  <c r="AY32" i="3"/>
  <c r="AY34" i="3"/>
  <c r="AY36" i="3"/>
  <c r="AY40" i="3"/>
  <c r="AY42" i="3"/>
  <c r="AY44" i="3"/>
  <c r="AY46" i="3"/>
  <c r="AY48" i="3"/>
  <c r="AY50" i="3"/>
  <c r="AY52" i="3"/>
  <c r="AY54" i="3"/>
  <c r="AY58" i="3"/>
  <c r="AY60" i="3"/>
  <c r="AY62" i="3"/>
  <c r="AY64" i="3"/>
  <c r="AY66" i="3"/>
  <c r="AY68" i="3"/>
  <c r="AY72" i="3"/>
  <c r="AY74" i="3"/>
  <c r="AY76" i="3"/>
  <c r="AY80" i="3"/>
  <c r="AY82" i="3"/>
  <c r="AY84" i="3"/>
  <c r="AY86" i="3"/>
  <c r="BB20" i="3"/>
  <c r="BB24" i="3"/>
  <c r="BB28" i="3"/>
  <c r="BB34" i="3"/>
  <c r="BB38" i="3"/>
  <c r="BB42" i="3"/>
  <c r="BB44" i="3"/>
  <c r="BB48" i="3"/>
  <c r="BB52" i="3"/>
  <c r="BB56" i="3"/>
  <c r="BB60" i="3"/>
  <c r="BB62" i="3"/>
  <c r="BB64" i="3"/>
  <c r="BB68" i="3"/>
  <c r="BB70" i="3"/>
  <c r="BB72" i="3"/>
  <c r="BB74" i="3"/>
  <c r="BB76" i="3"/>
  <c r="BB78" i="3"/>
  <c r="BB80" i="3"/>
  <c r="BB82" i="3"/>
  <c r="BB84" i="3"/>
  <c r="BB86" i="3"/>
  <c r="BB88" i="3"/>
  <c r="BB90" i="3"/>
  <c r="BB92" i="3"/>
  <c r="BB94" i="3"/>
  <c r="BB96" i="3"/>
  <c r="BB98" i="3"/>
  <c r="BB100" i="3"/>
  <c r="BB102" i="3"/>
  <c r="BB104" i="3"/>
  <c r="BB106" i="3"/>
  <c r="BB108" i="3"/>
  <c r="BB110" i="3"/>
  <c r="BB112" i="3"/>
  <c r="BB114" i="3"/>
  <c r="BB22" i="3"/>
  <c r="BB26" i="3"/>
  <c r="BB30" i="3"/>
  <c r="BB32" i="3"/>
  <c r="BB36" i="3"/>
  <c r="BB40" i="3"/>
  <c r="BB46" i="3"/>
  <c r="BB50" i="3"/>
  <c r="BB54" i="3"/>
  <c r="BB58" i="3"/>
  <c r="BB66" i="3"/>
  <c r="BB16" i="3"/>
  <c r="BB18" i="3"/>
  <c r="AY19" i="3"/>
  <c r="AY23" i="3"/>
  <c r="AY27" i="3"/>
  <c r="AY31" i="3"/>
  <c r="AY35" i="3"/>
  <c r="AY39" i="3"/>
  <c r="AY43" i="3"/>
  <c r="AY47" i="3"/>
  <c r="AY51" i="3"/>
  <c r="AY53" i="3"/>
  <c r="AY57" i="3"/>
  <c r="AY59" i="3"/>
  <c r="AY63" i="3"/>
  <c r="AY65" i="3"/>
  <c r="AY67" i="3"/>
  <c r="AY69" i="3"/>
  <c r="AY71" i="3"/>
  <c r="AY73" i="3"/>
  <c r="AY75" i="3"/>
  <c r="AY77" i="3"/>
  <c r="AY79" i="3"/>
  <c r="AY81" i="3"/>
  <c r="AY83" i="3"/>
  <c r="AY85" i="3"/>
  <c r="AY87" i="3"/>
  <c r="AY89" i="3"/>
  <c r="AY91" i="3"/>
  <c r="AY93" i="3"/>
  <c r="AY95" i="3"/>
  <c r="AY97" i="3"/>
  <c r="AY99" i="3"/>
  <c r="AY101" i="3"/>
  <c r="AY103" i="3"/>
  <c r="AY105" i="3"/>
  <c r="AY107" i="3"/>
  <c r="AY109" i="3"/>
  <c r="AY111" i="3"/>
  <c r="AY113" i="3"/>
  <c r="AY115" i="3"/>
  <c r="AY17" i="3"/>
  <c r="AY21" i="3"/>
  <c r="AY25" i="3"/>
  <c r="AY29" i="3"/>
  <c r="AY33" i="3"/>
  <c r="AY37" i="3"/>
  <c r="AY41" i="3"/>
  <c r="AY45" i="3"/>
  <c r="AY49" i="3"/>
  <c r="AY55" i="3"/>
  <c r="AY61" i="3"/>
  <c r="BB15" i="3"/>
  <c r="BB19" i="3"/>
  <c r="BB23" i="3"/>
  <c r="BB27" i="3"/>
  <c r="BB31" i="3"/>
  <c r="BB35" i="3"/>
  <c r="BB39" i="3"/>
  <c r="BB43" i="3"/>
  <c r="BB47" i="3"/>
  <c r="BB51" i="3"/>
  <c r="BB55" i="3"/>
  <c r="BB59" i="3"/>
  <c r="BB61" i="3"/>
  <c r="BB65" i="3"/>
  <c r="BB67" i="3"/>
  <c r="BB69" i="3"/>
  <c r="BB71" i="3"/>
  <c r="BB73" i="3"/>
  <c r="BB75" i="3"/>
  <c r="BB77" i="3"/>
  <c r="BB79" i="3"/>
  <c r="BB81" i="3"/>
  <c r="BB83" i="3"/>
  <c r="BB85" i="3"/>
  <c r="BB87" i="3"/>
  <c r="BB89" i="3"/>
  <c r="BB91" i="3"/>
  <c r="BB93" i="3"/>
  <c r="BB95" i="3"/>
  <c r="BB97" i="3"/>
  <c r="BB99" i="3"/>
  <c r="BB101" i="3"/>
  <c r="BB103" i="3"/>
  <c r="BB105" i="3"/>
  <c r="BB107" i="3"/>
  <c r="BB109" i="3"/>
  <c r="BB111" i="3"/>
  <c r="BB113" i="3"/>
  <c r="BB115" i="3"/>
  <c r="BB17" i="3"/>
  <c r="BB21" i="3"/>
  <c r="BB25" i="3"/>
  <c r="BB29" i="3"/>
  <c r="BB33" i="3"/>
  <c r="BB37" i="3"/>
  <c r="BB41" i="3"/>
  <c r="BB45" i="3"/>
  <c r="BB49" i="3"/>
  <c r="BB53" i="3"/>
  <c r="BB57" i="3"/>
  <c r="BB63" i="3"/>
  <c r="AY16" i="3"/>
  <c r="AY15" i="3"/>
  <c r="F34" i="3" l="1"/>
  <c r="L39" i="3"/>
  <c r="L37" i="3"/>
  <c r="L38" i="3"/>
  <c r="T28" i="3"/>
  <c r="L34" i="3"/>
  <c r="L35" i="3"/>
  <c r="L36" i="3"/>
  <c r="L40" i="3"/>
  <c r="F37" i="3"/>
  <c r="L15" i="3"/>
  <c r="T16" i="3"/>
  <c r="W16" i="3"/>
  <c r="L44" i="3"/>
  <c r="C37" i="3"/>
  <c r="W50" i="3" l="1"/>
  <c r="O10" i="3"/>
  <c r="T27" i="3"/>
  <c r="T50" i="3"/>
  <c r="C6" i="1"/>
  <c r="O16" i="3"/>
  <c r="L24" i="3" s="1"/>
  <c r="N41" i="3" s="1"/>
  <c r="B9" i="1"/>
  <c r="T33" i="3"/>
  <c r="C15" i="1"/>
  <c r="C16" i="1"/>
  <c r="W48" i="3" l="1"/>
  <c r="W47" i="3"/>
  <c r="T48" i="3"/>
  <c r="T47" i="3"/>
  <c r="L21" i="3"/>
  <c r="E25" i="1"/>
  <c r="W53" i="3"/>
  <c r="N38" i="3" l="1"/>
  <c r="C56" i="3"/>
  <c r="F59" i="3"/>
  <c r="T49" i="3" l="1"/>
  <c r="G59" i="3"/>
  <c r="C59" i="3"/>
  <c r="D59" i="3"/>
  <c r="T54" i="3"/>
  <c r="AT80" i="3"/>
  <c r="AU80" i="3" s="1"/>
  <c r="AQ23" i="3"/>
  <c r="AQ38" i="3"/>
  <c r="AQ106" i="3"/>
  <c r="AT25" i="3"/>
  <c r="AU25" i="3" s="1"/>
  <c r="AT69" i="3"/>
  <c r="AU69" i="3" s="1"/>
  <c r="AQ88" i="3"/>
  <c r="AQ78" i="3"/>
  <c r="AT108" i="3"/>
  <c r="AQ53" i="3"/>
  <c r="AQ64" i="3"/>
  <c r="AQ37" i="3"/>
  <c r="AR37" i="3" s="1"/>
  <c r="AQ36" i="3"/>
  <c r="AT57" i="3"/>
  <c r="AT31" i="3"/>
  <c r="AQ84" i="3"/>
  <c r="AT79" i="3"/>
  <c r="AT47" i="3"/>
  <c r="AT52" i="3"/>
  <c r="AT64" i="3"/>
  <c r="AQ54" i="3"/>
  <c r="AQ72" i="3"/>
  <c r="AT59" i="3"/>
  <c r="AT45" i="3"/>
  <c r="AU52" i="3"/>
  <c r="AQ44" i="3"/>
  <c r="AR44" i="3" s="1"/>
  <c r="AT97" i="3"/>
  <c r="AQ69" i="3"/>
  <c r="AR69" i="3" s="1"/>
  <c r="AQ47" i="3"/>
  <c r="AT76" i="3"/>
  <c r="AT105" i="3"/>
  <c r="AR78" i="3"/>
  <c r="AQ91" i="3"/>
  <c r="AR91" i="3" s="1"/>
  <c r="AT53" i="3"/>
  <c r="AU53" i="3" s="1"/>
  <c r="AT107" i="3"/>
  <c r="AU107" i="3" s="1"/>
  <c r="AQ24" i="3"/>
  <c r="AR24" i="3" s="1"/>
  <c r="AT42" i="3"/>
  <c r="AQ42" i="3"/>
  <c r="AT32" i="3"/>
  <c r="AU32" i="3" s="1"/>
  <c r="AT58" i="3"/>
  <c r="AU58" i="3" s="1"/>
  <c r="AT91" i="3"/>
  <c r="AT104" i="3"/>
  <c r="AT29" i="3"/>
  <c r="AT82" i="3"/>
  <c r="AU82" i="3" s="1"/>
  <c r="AQ94" i="3"/>
  <c r="AR94" i="3" s="1"/>
  <c r="AT30" i="3"/>
  <c r="AU30" i="3" s="1"/>
  <c r="AQ113" i="3"/>
  <c r="AQ33" i="3"/>
  <c r="AR33" i="3" s="1"/>
  <c r="AQ77" i="3"/>
  <c r="AE10" i="3"/>
  <c r="AF90" i="3"/>
  <c r="C45" i="3"/>
  <c r="C48" i="3" s="1"/>
  <c r="AQ63" i="3"/>
  <c r="AF38" i="3"/>
  <c r="AT62" i="3"/>
  <c r="AQ74" i="3"/>
  <c r="AF28" i="3"/>
  <c r="AQ31" i="3"/>
  <c r="AT19" i="3"/>
  <c r="AF33" i="3"/>
  <c r="AF99" i="3"/>
  <c r="AQ107" i="3"/>
  <c r="AQ86" i="3"/>
  <c r="AF50" i="3"/>
  <c r="AF21" i="3"/>
  <c r="AQ45" i="3"/>
  <c r="AQ56" i="3"/>
  <c r="AT88" i="3"/>
  <c r="AF58" i="3"/>
  <c r="AT98" i="3"/>
  <c r="AU98" i="3" s="1"/>
  <c r="AT35" i="3"/>
  <c r="AU35" i="3" s="1"/>
  <c r="AT66" i="3"/>
  <c r="AQ22" i="3"/>
  <c r="AT34" i="3"/>
  <c r="AF24" i="3"/>
  <c r="AF87" i="3"/>
  <c r="AQ79" i="3"/>
  <c r="AR79" i="3" s="1"/>
  <c r="AQ66" i="3"/>
  <c r="AQ76" i="3"/>
  <c r="AF32" i="3"/>
  <c r="AF67" i="3"/>
  <c r="AQ60" i="3"/>
  <c r="AT23" i="3"/>
  <c r="AF54" i="3"/>
  <c r="AF34" i="3"/>
  <c r="AT90" i="3"/>
  <c r="AQ20" i="3"/>
  <c r="AF47" i="3"/>
  <c r="AF52" i="3"/>
  <c r="AT72" i="3"/>
  <c r="AU72" i="3" s="1"/>
  <c r="AQ61" i="3"/>
  <c r="AQ110" i="3"/>
  <c r="AF114" i="3"/>
  <c r="AT50" i="3"/>
  <c r="AU50" i="3" s="1"/>
  <c r="AQ115" i="3"/>
  <c r="AT81" i="3"/>
  <c r="AF23" i="3"/>
  <c r="AF84" i="3"/>
  <c r="AQ100" i="3"/>
  <c r="AT27" i="3"/>
  <c r="AT113" i="3"/>
  <c r="AF49" i="3"/>
  <c r="AF109" i="3"/>
  <c r="AQ81" i="3"/>
  <c r="AR81" i="3" s="1"/>
  <c r="AT109" i="3"/>
  <c r="AU109" i="3" s="1"/>
  <c r="AT94" i="3"/>
  <c r="AT102" i="3"/>
  <c r="AT112" i="3"/>
  <c r="AU112" i="3" s="1"/>
  <c r="AT49" i="3"/>
  <c r="AU49" i="3" s="1"/>
  <c r="AQ35" i="3"/>
  <c r="AQ43" i="3"/>
  <c r="AT111" i="3"/>
  <c r="AT67" i="3"/>
  <c r="AT96" i="3"/>
  <c r="AQ52" i="3"/>
  <c r="AQ99" i="3"/>
  <c r="AT40" i="3"/>
  <c r="AQ85" i="3"/>
  <c r="AT44" i="3"/>
  <c r="AT21" i="3"/>
  <c r="AQ46" i="3"/>
  <c r="AR46" i="3" s="1"/>
  <c r="AQ48" i="3"/>
  <c r="AR48" i="3" s="1"/>
  <c r="AT36" i="3"/>
  <c r="AT70" i="3"/>
  <c r="AT38" i="3"/>
  <c r="AU38" i="3" s="1"/>
  <c r="AQ51" i="3"/>
  <c r="AT26" i="3"/>
  <c r="AU26" i="3" s="1"/>
  <c r="AQ71" i="3"/>
  <c r="AR71" i="3" s="1"/>
  <c r="AQ41" i="3"/>
  <c r="AQ105" i="3"/>
  <c r="AR105" i="3" s="1"/>
  <c r="AT100" i="3"/>
  <c r="AT68" i="3"/>
  <c r="AQ18" i="3"/>
  <c r="AR18" i="3" s="1"/>
  <c r="AT65" i="3"/>
  <c r="AU65" i="3" s="1"/>
  <c r="AT33" i="3"/>
  <c r="AU33" i="3" s="1"/>
  <c r="AT54" i="3"/>
  <c r="AQ92" i="3"/>
  <c r="AR92" i="3" s="1"/>
  <c r="AQ28" i="3"/>
  <c r="AT22" i="3"/>
  <c r="AT95" i="3"/>
  <c r="AU95" i="3" s="1"/>
  <c r="AT83" i="3"/>
  <c r="AQ97" i="3"/>
  <c r="AT55" i="3"/>
  <c r="AQ29" i="3"/>
  <c r="AR29" i="3" s="1"/>
  <c r="AT114" i="3"/>
  <c r="AT41" i="3"/>
  <c r="AQ75" i="3"/>
  <c r="AT86" i="3"/>
  <c r="AQ21" i="3"/>
  <c r="AQ19" i="3"/>
  <c r="AQ50" i="3"/>
  <c r="AT24" i="3"/>
  <c r="AQ15" i="3"/>
  <c r="AQ114" i="3"/>
  <c r="AT17" i="3"/>
  <c r="AU17" i="3" s="1"/>
  <c r="AT51" i="3"/>
  <c r="AT48" i="3"/>
  <c r="AQ104" i="3"/>
  <c r="AT71" i="3"/>
  <c r="AU71" i="3" s="1"/>
  <c r="AQ59" i="3"/>
  <c r="AQ55" i="3"/>
  <c r="AR55" i="3" s="1"/>
  <c r="AT56" i="3"/>
  <c r="AU56" i="3" s="1"/>
  <c r="AT37" i="3"/>
  <c r="AQ108" i="3"/>
  <c r="AR108" i="3" s="1"/>
  <c r="AT75" i="3"/>
  <c r="AU75" i="3" s="1"/>
  <c r="AQ96" i="3"/>
  <c r="AQ68" i="3"/>
  <c r="AT73" i="3"/>
  <c r="AH10" i="3"/>
  <c r="AQ95" i="3"/>
  <c r="AQ30" i="3"/>
  <c r="AT15" i="3"/>
  <c r="AQ109" i="3"/>
  <c r="AR109" i="3" s="1"/>
  <c r="AT84" i="3"/>
  <c r="AU84" i="3" s="1"/>
  <c r="AT103" i="3"/>
  <c r="AQ90" i="3"/>
  <c r="AQ65" i="3"/>
  <c r="AT20" i="3"/>
  <c r="AQ82" i="3"/>
  <c r="AT101" i="3"/>
  <c r="AT61" i="3"/>
  <c r="AT16" i="3"/>
  <c r="AQ40" i="3"/>
  <c r="AR40" i="3" s="1"/>
  <c r="AT93" i="3"/>
  <c r="AU93" i="3" s="1"/>
  <c r="AQ34" i="3"/>
  <c r="AR34" i="3" s="1"/>
  <c r="AQ25" i="3"/>
  <c r="AT92" i="3"/>
  <c r="AU92" i="3" s="1"/>
  <c r="AT63" i="3"/>
  <c r="AT106" i="3"/>
  <c r="AU106" i="3" s="1"/>
  <c r="AQ49" i="3"/>
  <c r="AR49" i="3" s="1"/>
  <c r="AT60" i="3"/>
  <c r="AQ101" i="3"/>
  <c r="AR101" i="3" s="1"/>
  <c r="AQ80" i="3"/>
  <c r="AR80" i="3" s="1"/>
  <c r="AQ89" i="3"/>
  <c r="AR89" i="3" s="1"/>
  <c r="AT39" i="3"/>
  <c r="AU39" i="3" s="1"/>
  <c r="AT77" i="3"/>
  <c r="AT28" i="3"/>
  <c r="AQ103" i="3"/>
  <c r="AQ32" i="3"/>
  <c r="AR32" i="3" s="1"/>
  <c r="AQ98" i="3"/>
  <c r="AT78" i="3"/>
  <c r="AT46" i="3"/>
  <c r="AQ111" i="3"/>
  <c r="AQ39" i="3"/>
  <c r="AQ83" i="3"/>
  <c r="AT74" i="3"/>
  <c r="AQ26" i="3"/>
  <c r="AQ57" i="3"/>
  <c r="AT85" i="3"/>
  <c r="AQ102" i="3"/>
  <c r="AT110" i="3"/>
  <c r="AQ73" i="3"/>
  <c r="AT115" i="3"/>
  <c r="AQ93" i="3"/>
  <c r="AT89" i="3"/>
  <c r="AQ112" i="3"/>
  <c r="AR112" i="3" s="1"/>
  <c r="AQ58" i="3"/>
  <c r="AT87" i="3"/>
  <c r="AU87" i="3" s="1"/>
  <c r="AQ27" i="3"/>
  <c r="AR27" i="3" s="1"/>
  <c r="AQ87" i="3"/>
  <c r="AQ67" i="3"/>
  <c r="AQ17" i="3"/>
  <c r="AR17" i="3" s="1"/>
  <c r="AT43" i="3"/>
  <c r="AU43" i="3" s="1"/>
  <c r="AQ16" i="3"/>
  <c r="AR16" i="3" s="1"/>
  <c r="AQ62" i="3"/>
  <c r="AT99" i="3"/>
  <c r="AQ70" i="3"/>
  <c r="AR70" i="3" s="1"/>
  <c r="F48" i="3"/>
  <c r="G48" i="3" s="1"/>
  <c r="AT18" i="3"/>
  <c r="AF30" i="3"/>
  <c r="AF111" i="3"/>
  <c r="AF79" i="3"/>
  <c r="AF77" i="3"/>
  <c r="AF35" i="3"/>
  <c r="AF106" i="3"/>
  <c r="AF97" i="3"/>
  <c r="AF37" i="3"/>
  <c r="AF73" i="3"/>
  <c r="AF66" i="3"/>
  <c r="AF61" i="3"/>
  <c r="AF88" i="3"/>
  <c r="AF101" i="3"/>
  <c r="AF81" i="3"/>
  <c r="AF96" i="3"/>
  <c r="AF56" i="3"/>
  <c r="AF69" i="3"/>
  <c r="AF29" i="3"/>
  <c r="AF85" i="3"/>
  <c r="AF57" i="3"/>
  <c r="AF46" i="3"/>
  <c r="AF112" i="3"/>
  <c r="AF71" i="3"/>
  <c r="AF39" i="3"/>
  <c r="AF51" i="3"/>
  <c r="AF18" i="3"/>
  <c r="AF113" i="3"/>
  <c r="AF19" i="3"/>
  <c r="AF107" i="3"/>
  <c r="AF53" i="3"/>
  <c r="AF110" i="3"/>
  <c r="AF65" i="3"/>
  <c r="AF78" i="3"/>
  <c r="AF103" i="3"/>
  <c r="AF115" i="3"/>
  <c r="AF48" i="3"/>
  <c r="AF20" i="3"/>
  <c r="AF75" i="3"/>
  <c r="AF104" i="3"/>
  <c r="AF62" i="3"/>
  <c r="AF80" i="3"/>
  <c r="AF25" i="3"/>
  <c r="AF60" i="3"/>
  <c r="AF98" i="3"/>
  <c r="AF86" i="3"/>
  <c r="AF102" i="3"/>
  <c r="AF59" i="3"/>
  <c r="AF55" i="3"/>
  <c r="AF91" i="3"/>
  <c r="AF43" i="3"/>
  <c r="AF95" i="3"/>
  <c r="AF76" i="3"/>
  <c r="AF68" i="3"/>
  <c r="AF36" i="3"/>
  <c r="AF26" i="3"/>
  <c r="AF22" i="3"/>
  <c r="AF82" i="3"/>
  <c r="AF89" i="3"/>
  <c r="AF31" i="3"/>
  <c r="AF40" i="3"/>
  <c r="AF100" i="3"/>
  <c r="AF16" i="3"/>
  <c r="AF83" i="3"/>
  <c r="AF45" i="3"/>
  <c r="AF64" i="3"/>
  <c r="AF70" i="3"/>
  <c r="AF17" i="3"/>
  <c r="AF105" i="3"/>
  <c r="AF63" i="3"/>
  <c r="AF108" i="3"/>
  <c r="AF41" i="3"/>
  <c r="AF15" i="3"/>
  <c r="AF94" i="3"/>
  <c r="AF93" i="3"/>
  <c r="AF72" i="3"/>
  <c r="AF27" i="3"/>
  <c r="AF74" i="3"/>
  <c r="AF44" i="3"/>
  <c r="AF42" i="3"/>
  <c r="AF92" i="3"/>
  <c r="AH66" i="3"/>
  <c r="AH88" i="3"/>
  <c r="AH92" i="3"/>
  <c r="AK10" i="3"/>
  <c r="AH73" i="3"/>
  <c r="AH60" i="3"/>
  <c r="AI60" i="3" s="1"/>
  <c r="AH44" i="3"/>
  <c r="AH91" i="3"/>
  <c r="AH22" i="3"/>
  <c r="AH69" i="3"/>
  <c r="AH62" i="3"/>
  <c r="AI62" i="3" s="1"/>
  <c r="AH114" i="3"/>
  <c r="AH50" i="3"/>
  <c r="AH83" i="3"/>
  <c r="AH29" i="3"/>
  <c r="AH23" i="3"/>
  <c r="AI23" i="3" s="1"/>
  <c r="AH56" i="3"/>
  <c r="AH65" i="3"/>
  <c r="AI65" i="3" s="1"/>
  <c r="AH36" i="3"/>
  <c r="AH27" i="3"/>
  <c r="AI27" i="3" s="1"/>
  <c r="AH111" i="3"/>
  <c r="AH20" i="3"/>
  <c r="AH99" i="3"/>
  <c r="AH53" i="3"/>
  <c r="AH77" i="3"/>
  <c r="AI77" i="3" s="1"/>
  <c r="AH64" i="3"/>
  <c r="AH112" i="3"/>
  <c r="AI112" i="3" s="1"/>
  <c r="AH51" i="3"/>
  <c r="AI51" i="3" s="1"/>
  <c r="AH109" i="3"/>
  <c r="AH16" i="3"/>
  <c r="AI16" i="3" s="1"/>
  <c r="AH71" i="3"/>
  <c r="AH85" i="3"/>
  <c r="AI85" i="3" s="1"/>
  <c r="C66" i="3"/>
  <c r="C69" i="3" s="1"/>
  <c r="D69" i="3" s="1"/>
  <c r="AH106" i="3"/>
  <c r="AH115" i="3"/>
  <c r="AH58" i="3"/>
  <c r="AH47" i="3"/>
  <c r="AH49" i="3"/>
  <c r="AH78" i="3"/>
  <c r="AH67" i="3"/>
  <c r="AH95" i="3"/>
  <c r="AH103" i="3"/>
  <c r="AH100" i="3"/>
  <c r="AH39" i="3"/>
  <c r="AH19" i="3"/>
  <c r="AI19" i="3" s="1"/>
  <c r="AH75" i="3"/>
  <c r="AH43" i="3"/>
  <c r="AH35" i="3"/>
  <c r="AI35" i="3" s="1"/>
  <c r="AH48" i="3"/>
  <c r="AI48" i="3" s="1"/>
  <c r="AH21" i="3"/>
  <c r="AI21" i="3" s="1"/>
  <c r="AH30" i="3"/>
  <c r="AH108" i="3"/>
  <c r="AH54" i="3"/>
  <c r="AH96" i="3"/>
  <c r="AH79" i="3"/>
  <c r="AH68" i="3"/>
  <c r="AH107" i="3"/>
  <c r="AH97" i="3"/>
  <c r="AH89" i="3"/>
  <c r="AH34" i="3"/>
  <c r="AH55" i="3"/>
  <c r="AI55" i="3" s="1"/>
  <c r="AH84" i="3"/>
  <c r="AH42" i="3"/>
  <c r="AI42" i="3" s="1"/>
  <c r="AH110" i="3"/>
  <c r="AH32" i="3"/>
  <c r="AI32" i="3" s="1"/>
  <c r="AH74" i="3"/>
  <c r="AI74" i="3" s="1"/>
  <c r="AH86" i="3"/>
  <c r="AH25" i="3"/>
  <c r="AH102" i="3"/>
  <c r="AI102" i="3" s="1"/>
  <c r="AH94" i="3"/>
  <c r="AH15" i="3"/>
  <c r="AH70" i="3"/>
  <c r="AH18" i="3"/>
  <c r="AH52" i="3"/>
  <c r="AI52" i="3" s="1"/>
  <c r="AH90" i="3"/>
  <c r="AH57" i="3"/>
  <c r="AI57" i="3" s="1"/>
  <c r="AH40" i="3"/>
  <c r="AI40" i="3" s="1"/>
  <c r="AH101" i="3"/>
  <c r="AH45" i="3"/>
  <c r="AH76" i="3"/>
  <c r="AH105" i="3"/>
  <c r="AI105" i="3" s="1"/>
  <c r="AH33" i="3"/>
  <c r="AH37" i="3"/>
  <c r="AH63" i="3"/>
  <c r="AH17" i="3"/>
  <c r="AH98" i="3"/>
  <c r="AH31" i="3"/>
  <c r="AH24" i="3"/>
  <c r="AN10" i="3"/>
  <c r="AH38" i="3"/>
  <c r="AH82" i="3"/>
  <c r="AH41" i="3"/>
  <c r="AH113" i="3"/>
  <c r="AH87" i="3"/>
  <c r="AH26" i="3"/>
  <c r="AI26" i="3" s="1"/>
  <c r="AH72" i="3"/>
  <c r="AH81" i="3"/>
  <c r="AH46" i="3"/>
  <c r="AH61" i="3"/>
  <c r="AH28" i="3"/>
  <c r="AH104" i="3"/>
  <c r="AH59" i="3"/>
  <c r="AH80" i="3"/>
  <c r="AI80" i="3" s="1"/>
  <c r="AH93" i="3"/>
  <c r="AI93" i="3" s="1"/>
  <c r="AN96" i="3"/>
  <c r="AO96" i="3" s="1"/>
  <c r="AN37" i="3"/>
  <c r="AO37" i="3" s="1"/>
  <c r="AN16" i="3"/>
  <c r="AO16" i="3" s="1"/>
  <c r="AN22" i="3"/>
  <c r="AO22" i="3" s="1"/>
  <c r="AN89" i="3"/>
  <c r="AO89" i="3" s="1"/>
  <c r="AN88" i="3"/>
  <c r="AO88" i="3" s="1"/>
  <c r="AN114" i="3"/>
  <c r="AO114" i="3" s="1"/>
  <c r="AN49" i="3"/>
  <c r="AO49" i="3" s="1"/>
  <c r="AN63" i="3"/>
  <c r="AO63" i="3" s="1"/>
  <c r="AN38" i="3"/>
  <c r="AO38" i="3" s="1"/>
  <c r="AN77" i="3"/>
  <c r="AO77" i="3" s="1"/>
  <c r="AN76" i="3"/>
  <c r="AO76" i="3" s="1"/>
  <c r="AN94" i="3"/>
  <c r="AO94" i="3" s="1"/>
  <c r="AN115" i="3"/>
  <c r="AO115" i="3" s="1"/>
  <c r="AN51" i="3"/>
  <c r="AO51" i="3" s="1"/>
  <c r="AN15" i="3"/>
  <c r="AO15" i="3" s="1"/>
  <c r="AN71" i="3"/>
  <c r="AO71" i="3" s="1"/>
  <c r="AN59" i="3"/>
  <c r="AO59" i="3" s="1"/>
  <c r="AN17" i="3"/>
  <c r="AO17" i="3" s="1"/>
  <c r="AN21" i="3"/>
  <c r="AO21" i="3" s="1"/>
  <c r="AN73" i="3"/>
  <c r="AO73" i="3" s="1"/>
  <c r="AN80" i="3"/>
  <c r="AO80" i="3" s="1"/>
  <c r="AN82" i="3"/>
  <c r="AO82" i="3" s="1"/>
  <c r="AN33" i="3"/>
  <c r="AO33" i="3" s="1"/>
  <c r="AN55" i="3"/>
  <c r="AO55" i="3" s="1"/>
  <c r="AN30" i="3"/>
  <c r="AO30" i="3" s="1"/>
  <c r="AN61" i="3"/>
  <c r="AO61" i="3" s="1"/>
  <c r="AN68" i="3"/>
  <c r="AO68" i="3" s="1"/>
  <c r="AN70" i="3"/>
  <c r="AO70" i="3" s="1"/>
  <c r="AN107" i="3"/>
  <c r="AO107" i="3" s="1"/>
  <c r="AN43" i="3"/>
  <c r="AO43" i="3" s="1"/>
  <c r="AN32" i="3"/>
  <c r="AO32" i="3" s="1"/>
  <c r="AN98" i="3"/>
  <c r="AO98" i="3" s="1"/>
  <c r="AN20" i="3"/>
  <c r="AO20" i="3" s="1"/>
  <c r="AN65" i="3"/>
  <c r="AO65" i="3" s="1"/>
  <c r="AN72" i="3"/>
  <c r="AO72" i="3" s="1"/>
  <c r="AN50" i="3"/>
  <c r="AO50" i="3" s="1"/>
  <c r="AN111" i="3"/>
  <c r="AO111" i="3" s="1"/>
  <c r="AN47" i="3"/>
  <c r="AO47" i="3" s="1"/>
  <c r="AN106" i="3"/>
  <c r="AO106" i="3" s="1"/>
  <c r="AN45" i="3"/>
  <c r="AO45" i="3" s="1"/>
  <c r="AN60" i="3"/>
  <c r="AO60" i="3" s="1"/>
  <c r="AN46" i="3"/>
  <c r="AO46" i="3" s="1"/>
  <c r="AN99" i="3"/>
  <c r="AO99" i="3" s="1"/>
  <c r="AN35" i="3"/>
  <c r="AO35" i="3" s="1"/>
  <c r="AN57" i="3"/>
  <c r="AO57" i="3" s="1"/>
  <c r="AN62" i="3"/>
  <c r="AO62" i="3" s="1"/>
  <c r="AN90" i="3"/>
  <c r="AO90" i="3" s="1"/>
  <c r="AN41" i="3"/>
  <c r="AO41" i="3" s="1"/>
  <c r="AN64" i="3"/>
  <c r="AO64" i="3" s="1"/>
  <c r="AN34" i="3"/>
  <c r="AO34" i="3" s="1"/>
  <c r="AN103" i="3"/>
  <c r="AO103" i="3" s="1"/>
  <c r="AN39" i="3"/>
  <c r="AO39" i="3" s="1"/>
  <c r="AN102" i="3"/>
  <c r="AO102" i="3" s="1"/>
  <c r="AN29" i="3"/>
  <c r="AO29" i="3" s="1"/>
  <c r="AN52" i="3"/>
  <c r="AO52" i="3" s="1"/>
  <c r="AN101" i="3"/>
  <c r="AO101" i="3" s="1"/>
  <c r="AN91" i="3"/>
  <c r="AO91" i="3" s="1"/>
  <c r="AN27" i="3"/>
  <c r="AO27" i="3" s="1"/>
  <c r="AN23" i="3"/>
  <c r="AO23" i="3" s="1"/>
  <c r="AN93" i="3"/>
  <c r="AO93" i="3" s="1"/>
  <c r="AN18" i="3"/>
  <c r="AO18" i="3" s="1"/>
  <c r="AN66" i="3"/>
  <c r="AO66" i="3" s="1"/>
  <c r="AN25" i="3"/>
  <c r="AO25" i="3" s="1"/>
  <c r="AN56" i="3"/>
  <c r="AO56" i="3" s="1"/>
  <c r="AN113" i="3"/>
  <c r="AO113" i="3" s="1"/>
  <c r="AN95" i="3"/>
  <c r="AO95" i="3" s="1"/>
  <c r="AN31" i="3"/>
  <c r="AO31" i="3" s="1"/>
  <c r="AN78" i="3"/>
  <c r="AO78" i="3" s="1"/>
  <c r="AN108" i="3"/>
  <c r="AO108" i="3" s="1"/>
  <c r="AN44" i="3"/>
  <c r="AO44" i="3" s="1"/>
  <c r="AN85" i="3"/>
  <c r="AO85" i="3" s="1"/>
  <c r="AN83" i="3"/>
  <c r="AO83" i="3" s="1"/>
  <c r="AN58" i="3"/>
  <c r="AO58" i="3" s="1"/>
  <c r="AN105" i="3"/>
  <c r="AO105" i="3" s="1"/>
  <c r="AN84" i="3"/>
  <c r="AO84" i="3" s="1"/>
  <c r="AN19" i="3"/>
  <c r="AO19" i="3" s="1"/>
  <c r="AN42" i="3"/>
  <c r="AO42" i="3" s="1"/>
  <c r="AN112" i="3"/>
  <c r="AO112" i="3" s="1"/>
  <c r="AN48" i="3"/>
  <c r="AO48" i="3" s="1"/>
  <c r="AN97" i="3"/>
  <c r="AO97" i="3" s="1"/>
  <c r="AN87" i="3"/>
  <c r="AO87" i="3" s="1"/>
  <c r="AN110" i="3"/>
  <c r="AO110" i="3" s="1"/>
  <c r="AN54" i="3"/>
  <c r="AO54" i="3" s="1"/>
  <c r="AN100" i="3"/>
  <c r="AO100" i="3" s="1"/>
  <c r="AN36" i="3"/>
  <c r="AO36" i="3" s="1"/>
  <c r="AN69" i="3"/>
  <c r="AO69" i="3" s="1"/>
  <c r="AN75" i="3"/>
  <c r="AO75" i="3" s="1"/>
  <c r="AN74" i="3"/>
  <c r="AO74" i="3" s="1"/>
  <c r="AN24" i="3"/>
  <c r="AO24" i="3" s="1"/>
  <c r="AN26" i="3"/>
  <c r="AO26" i="3" s="1"/>
  <c r="AN104" i="3"/>
  <c r="AO104" i="3" s="1"/>
  <c r="AN40" i="3"/>
  <c r="AO40" i="3" s="1"/>
  <c r="AN81" i="3"/>
  <c r="AO81" i="3" s="1"/>
  <c r="AN79" i="3"/>
  <c r="AO79" i="3" s="1"/>
  <c r="AN86" i="3"/>
  <c r="AO86" i="3" s="1"/>
  <c r="AN109" i="3"/>
  <c r="AO109" i="3" s="1"/>
  <c r="AN92" i="3"/>
  <c r="AO92" i="3" s="1"/>
  <c r="AN28" i="3"/>
  <c r="AO28" i="3" s="1"/>
  <c r="AN53" i="3"/>
  <c r="AO53" i="3" s="1"/>
  <c r="AN67" i="3"/>
  <c r="AO67" i="3" s="1"/>
  <c r="AK103" i="3"/>
  <c r="AK65" i="3"/>
  <c r="AK107" i="3"/>
  <c r="AK113" i="3"/>
  <c r="AK39" i="3"/>
  <c r="AK112" i="3"/>
  <c r="AK46" i="3"/>
  <c r="AK85" i="3"/>
  <c r="AK69" i="3"/>
  <c r="AK81" i="3"/>
  <c r="AK61" i="3"/>
  <c r="AK73" i="3"/>
  <c r="AK79" i="3"/>
  <c r="AK30" i="3"/>
  <c r="AK23" i="3"/>
  <c r="AK58" i="3"/>
  <c r="AK38" i="3"/>
  <c r="AK67" i="3"/>
  <c r="AK32" i="3"/>
  <c r="AK24" i="3"/>
  <c r="AK21" i="3"/>
  <c r="AK92" i="3"/>
  <c r="AK74" i="3"/>
  <c r="AK72" i="3"/>
  <c r="AK15" i="3"/>
  <c r="AK108" i="3"/>
  <c r="AK63" i="3"/>
  <c r="AK17" i="3"/>
  <c r="AK45" i="3"/>
  <c r="AK16" i="3"/>
  <c r="AK31" i="3"/>
  <c r="AK22" i="3"/>
  <c r="AK95" i="3"/>
  <c r="AK55" i="3"/>
  <c r="AK86" i="3"/>
  <c r="AK60" i="3"/>
  <c r="AK62" i="3"/>
  <c r="AK75" i="3"/>
  <c r="AK20" i="3"/>
  <c r="AL20" i="3"/>
  <c r="AL31" i="3"/>
  <c r="AL74" i="3"/>
  <c r="AL23" i="3"/>
  <c r="AL46" i="3"/>
  <c r="AI104" i="3"/>
  <c r="AI41" i="3"/>
  <c r="AI37" i="3"/>
  <c r="AI15" i="3"/>
  <c r="AI97" i="3"/>
  <c r="AI43" i="3"/>
  <c r="AI49" i="3"/>
  <c r="AI53" i="3"/>
  <c r="AI50" i="3"/>
  <c r="AI88" i="3"/>
  <c r="AK105" i="3"/>
  <c r="AK26" i="3"/>
  <c r="AK98" i="3"/>
  <c r="AK53" i="3"/>
  <c r="AK96" i="3"/>
  <c r="AK77" i="3"/>
  <c r="AU89" i="3"/>
  <c r="AR26" i="3"/>
  <c r="AU101" i="3"/>
  <c r="AK47" i="3"/>
  <c r="AL75" i="3"/>
  <c r="AL16" i="3"/>
  <c r="AL92" i="3"/>
  <c r="AL30" i="3"/>
  <c r="AL112" i="3"/>
  <c r="AI28" i="3"/>
  <c r="AI82" i="3"/>
  <c r="AI33" i="3"/>
  <c r="AI94" i="3"/>
  <c r="AI107" i="3"/>
  <c r="AI75" i="3"/>
  <c r="AI47" i="3"/>
  <c r="AI99" i="3"/>
  <c r="AI114" i="3"/>
  <c r="AI66" i="3"/>
  <c r="AK70" i="3"/>
  <c r="AK36" i="3"/>
  <c r="AK25" i="3"/>
  <c r="AK19" i="3"/>
  <c r="AK101" i="3"/>
  <c r="AK111" i="3"/>
  <c r="AR93" i="3"/>
  <c r="AU74" i="3"/>
  <c r="AU28" i="3"/>
  <c r="AR82" i="3"/>
  <c r="AU73" i="3"/>
  <c r="AR114" i="3"/>
  <c r="AU41" i="3"/>
  <c r="AU68" i="3"/>
  <c r="AR85" i="3"/>
  <c r="AR35" i="3"/>
  <c r="AK84" i="3"/>
  <c r="AR20" i="3"/>
  <c r="AK87" i="3"/>
  <c r="AR86" i="3"/>
  <c r="AU62" i="3"/>
  <c r="AU91" i="3"/>
  <c r="AU59" i="3"/>
  <c r="AU57" i="3"/>
  <c r="AR23" i="3"/>
  <c r="AR84" i="3"/>
  <c r="AR95" i="3"/>
  <c r="AU31" i="3"/>
  <c r="AL62" i="3"/>
  <c r="AL45" i="3"/>
  <c r="AL21" i="3"/>
  <c r="AL79" i="3"/>
  <c r="AL39" i="3"/>
  <c r="AI61" i="3"/>
  <c r="AI38" i="3"/>
  <c r="AI76" i="3"/>
  <c r="AI25" i="3"/>
  <c r="AI68" i="3"/>
  <c r="AI39" i="3"/>
  <c r="AI58" i="3"/>
  <c r="AI20" i="3"/>
  <c r="AI69" i="3"/>
  <c r="AK42" i="3"/>
  <c r="AK64" i="3"/>
  <c r="AK68" i="3"/>
  <c r="AK80" i="3"/>
  <c r="AK18" i="3"/>
  <c r="AK88" i="3"/>
  <c r="AU18" i="3"/>
  <c r="AU115" i="3"/>
  <c r="AR83" i="3"/>
  <c r="AU77" i="3"/>
  <c r="AU20" i="3"/>
  <c r="AR68" i="3"/>
  <c r="AR15" i="3"/>
  <c r="AU114" i="3"/>
  <c r="AU100" i="3"/>
  <c r="AU40" i="3"/>
  <c r="AU102" i="3"/>
  <c r="AU81" i="3"/>
  <c r="AU90" i="3"/>
  <c r="AU34" i="3"/>
  <c r="AR107" i="3"/>
  <c r="AR63" i="3"/>
  <c r="AR42" i="3"/>
  <c r="AR72" i="3"/>
  <c r="AR36" i="3"/>
  <c r="AR54" i="3"/>
  <c r="AU64" i="3"/>
  <c r="AR53" i="3"/>
  <c r="AR28" i="3"/>
  <c r="AK28" i="3"/>
  <c r="AR43" i="3"/>
  <c r="AU45" i="3"/>
  <c r="AL60" i="3"/>
  <c r="AL17" i="3"/>
  <c r="AL24" i="3"/>
  <c r="AL73" i="3"/>
  <c r="AL113" i="3"/>
  <c r="AI46" i="3"/>
  <c r="AI24" i="3"/>
  <c r="AI45" i="3"/>
  <c r="AI86" i="3"/>
  <c r="AI79" i="3"/>
  <c r="AI100" i="3"/>
  <c r="AI115" i="3"/>
  <c r="AI111" i="3"/>
  <c r="AI22" i="3"/>
  <c r="AK44" i="3"/>
  <c r="AK83" i="3"/>
  <c r="AK76" i="3"/>
  <c r="AK104" i="3"/>
  <c r="AK51" i="3"/>
  <c r="AK66" i="3"/>
  <c r="AU99" i="3"/>
  <c r="AR73" i="3"/>
  <c r="AR39" i="3"/>
  <c r="AU60" i="3"/>
  <c r="AR65" i="3"/>
  <c r="AR96" i="3"/>
  <c r="AU24" i="3"/>
  <c r="AU55" i="3"/>
  <c r="AR41" i="3"/>
  <c r="AR99" i="3"/>
  <c r="AU94" i="3"/>
  <c r="AR115" i="3"/>
  <c r="AK34" i="3"/>
  <c r="AR22" i="3"/>
  <c r="AK99" i="3"/>
  <c r="D48" i="3"/>
  <c r="AU42" i="3"/>
  <c r="AR64" i="3"/>
  <c r="AU108" i="3"/>
  <c r="AK52" i="3"/>
  <c r="AR75" i="3"/>
  <c r="AR66" i="3"/>
  <c r="AL86" i="3"/>
  <c r="AL63" i="3"/>
  <c r="AL32" i="3"/>
  <c r="AL61" i="3"/>
  <c r="AL107" i="3"/>
  <c r="AI81" i="3"/>
  <c r="AI31" i="3"/>
  <c r="AI101" i="3"/>
  <c r="AI110" i="3"/>
  <c r="AI96" i="3"/>
  <c r="AI103" i="3"/>
  <c r="AI106" i="3"/>
  <c r="AI36" i="3"/>
  <c r="AI91" i="3"/>
  <c r="AK27" i="3"/>
  <c r="AK100" i="3"/>
  <c r="AK43" i="3"/>
  <c r="AK48" i="3"/>
  <c r="AK71" i="3"/>
  <c r="AK37" i="3"/>
  <c r="AR62" i="3"/>
  <c r="AU110" i="3"/>
  <c r="AR111" i="3"/>
  <c r="AU63" i="3"/>
  <c r="AR90" i="3"/>
  <c r="AU37" i="3"/>
  <c r="AR50" i="3"/>
  <c r="AR97" i="3"/>
  <c r="AR51" i="3"/>
  <c r="AR52" i="3"/>
  <c r="AK109" i="3"/>
  <c r="AK114" i="3"/>
  <c r="AK54" i="3"/>
  <c r="AU66" i="3"/>
  <c r="AK33" i="3"/>
  <c r="AK90" i="3"/>
  <c r="AU105" i="3"/>
  <c r="AU21" i="3"/>
  <c r="AR106" i="3"/>
  <c r="AU44" i="3"/>
  <c r="AU104" i="3"/>
  <c r="AL55" i="3"/>
  <c r="AL108" i="3"/>
  <c r="AL67" i="3"/>
  <c r="AL81" i="3"/>
  <c r="AL65" i="3"/>
  <c r="AI72" i="3"/>
  <c r="AI98" i="3"/>
  <c r="AI90" i="3"/>
  <c r="AI84" i="3"/>
  <c r="AI54" i="3"/>
  <c r="AI95" i="3"/>
  <c r="AI71" i="3"/>
  <c r="AI56" i="3"/>
  <c r="AI44" i="3"/>
  <c r="AK93" i="3"/>
  <c r="AK40" i="3"/>
  <c r="AK91" i="3"/>
  <c r="AK115" i="3"/>
  <c r="AK57" i="3"/>
  <c r="AK97" i="3"/>
  <c r="AR67" i="3"/>
  <c r="AR102" i="3"/>
  <c r="AU46" i="3"/>
  <c r="AR25" i="3"/>
  <c r="AU103" i="3"/>
  <c r="AR59" i="3"/>
  <c r="AR19" i="3"/>
  <c r="AU83" i="3"/>
  <c r="AU70" i="3"/>
  <c r="AU96" i="3"/>
  <c r="AK49" i="3"/>
  <c r="AR110" i="3"/>
  <c r="AU23" i="3"/>
  <c r="AU88" i="3"/>
  <c r="AU19" i="3"/>
  <c r="AR77" i="3"/>
  <c r="AU76" i="3"/>
  <c r="AU47" i="3"/>
  <c r="AR76" i="3"/>
  <c r="AU97" i="3"/>
  <c r="AU54" i="3"/>
  <c r="AK50" i="3"/>
  <c r="AL95" i="3"/>
  <c r="AL15" i="3"/>
  <c r="AL38" i="3"/>
  <c r="AL69" i="3"/>
  <c r="AL103" i="3"/>
  <c r="AI87" i="3"/>
  <c r="AI17" i="3"/>
  <c r="AI18" i="3"/>
  <c r="AI34" i="3"/>
  <c r="AI108" i="3"/>
  <c r="AI67" i="3"/>
  <c r="AI109" i="3"/>
  <c r="AI29" i="3"/>
  <c r="AI73" i="3"/>
  <c r="AK94" i="3"/>
  <c r="AK89" i="3"/>
  <c r="AK59" i="3"/>
  <c r="AK78" i="3"/>
  <c r="AK29" i="3"/>
  <c r="AK106" i="3"/>
  <c r="AR87" i="3"/>
  <c r="AU85" i="3"/>
  <c r="AU78" i="3"/>
  <c r="AU16" i="3"/>
  <c r="AU15" i="3"/>
  <c r="AR104" i="3"/>
  <c r="AR21" i="3"/>
  <c r="AU22" i="3"/>
  <c r="AU36" i="3"/>
  <c r="AU67" i="3"/>
  <c r="AU113" i="3"/>
  <c r="AR61" i="3"/>
  <c r="AR60" i="3"/>
  <c r="AR56" i="3"/>
  <c r="AR31" i="3"/>
  <c r="AR113" i="3"/>
  <c r="AR47" i="3"/>
  <c r="AU79" i="3"/>
  <c r="AR88" i="3"/>
  <c r="AR57" i="3"/>
  <c r="AU48" i="3"/>
  <c r="AU111" i="3"/>
  <c r="AR45" i="3"/>
  <c r="AR103" i="3"/>
  <c r="AR100" i="3"/>
  <c r="AR38" i="3"/>
  <c r="AL22" i="3"/>
  <c r="AL72" i="3"/>
  <c r="AL58" i="3"/>
  <c r="AL85" i="3"/>
  <c r="AI59" i="3"/>
  <c r="AI113" i="3"/>
  <c r="AI63" i="3"/>
  <c r="AI70" i="3"/>
  <c r="AI89" i="3"/>
  <c r="AI30" i="3"/>
  <c r="AI78" i="3"/>
  <c r="AI64" i="3"/>
  <c r="AI83" i="3"/>
  <c r="AI92" i="3"/>
  <c r="AK41" i="3"/>
  <c r="AK82" i="3"/>
  <c r="AK102" i="3"/>
  <c r="AK110" i="3"/>
  <c r="AK56" i="3"/>
  <c r="AK35" i="3"/>
  <c r="AR58" i="3"/>
  <c r="AR98" i="3"/>
  <c r="AU61" i="3"/>
  <c r="AR30" i="3"/>
  <c r="AU86" i="3"/>
  <c r="AU27" i="3"/>
  <c r="AU29" i="3"/>
  <c r="AU51" i="3"/>
  <c r="AR74" i="3"/>
  <c r="AL35" i="3"/>
  <c r="AL78" i="3"/>
  <c r="AL115" i="3"/>
  <c r="AL109" i="3"/>
  <c r="AL99" i="3"/>
  <c r="AL28" i="3"/>
  <c r="AL84" i="3"/>
  <c r="AL77" i="3"/>
  <c r="AL54" i="3"/>
  <c r="AL70" i="3"/>
  <c r="AL87" i="3"/>
  <c r="AL56" i="3"/>
  <c r="AL59" i="3"/>
  <c r="AL91" i="3"/>
  <c r="AL37" i="3"/>
  <c r="AL34" i="3"/>
  <c r="AL88" i="3"/>
  <c r="AL111" i="3"/>
  <c r="AL96" i="3"/>
  <c r="AL29" i="3"/>
  <c r="AL110" i="3"/>
  <c r="AL89" i="3"/>
  <c r="AL40" i="3"/>
  <c r="AL71" i="3"/>
  <c r="AL66" i="3"/>
  <c r="AL18" i="3"/>
  <c r="AL101" i="3"/>
  <c r="AL53" i="3"/>
  <c r="AL27" i="3"/>
  <c r="AL114" i="3"/>
  <c r="AL47" i="3"/>
  <c r="AL102" i="3"/>
  <c r="AL94" i="3"/>
  <c r="AL93" i="3"/>
  <c r="AL48" i="3"/>
  <c r="AL51" i="3"/>
  <c r="AL80" i="3"/>
  <c r="AL19" i="3"/>
  <c r="AL98" i="3"/>
  <c r="AL83" i="3"/>
  <c r="AL52" i="3"/>
  <c r="AL82" i="3"/>
  <c r="AL50" i="3"/>
  <c r="AL90" i="3"/>
  <c r="AL43" i="3"/>
  <c r="AL104" i="3"/>
  <c r="AL68" i="3"/>
  <c r="AL25" i="3"/>
  <c r="AL26" i="3"/>
  <c r="AL97" i="3"/>
  <c r="AL57" i="3"/>
  <c r="AL41" i="3"/>
  <c r="AL49" i="3"/>
  <c r="AL33" i="3"/>
  <c r="AL100" i="3"/>
  <c r="AL76" i="3"/>
  <c r="AL64" i="3"/>
  <c r="AL36" i="3"/>
  <c r="AL105" i="3"/>
  <c r="AL106" i="3"/>
  <c r="AL42" i="3"/>
  <c r="AL44" i="3"/>
</calcChain>
</file>

<file path=xl/sharedStrings.xml><?xml version="1.0" encoding="utf-8"?>
<sst xmlns="http://schemas.openxmlformats.org/spreadsheetml/2006/main" count="104" uniqueCount="67">
  <si>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</si>
  <si>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</si>
  <si>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</si>
  <si>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</si>
  <si>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</si>
  <si>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</si>
  <si>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</si>
  <si>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</si>
  <si>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</si>
  <si>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</si>
  <si>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</si>
  <si>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</si>
  <si>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</si>
  <si>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</si>
  <si>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</si>
  <si>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</si>
  <si>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</si>
  <si>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</si>
  <si>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</si>
  <si>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</si>
  <si>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</si>
  <si>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</si>
  <si>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</si>
  <si>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</si>
  <si>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</si>
  <si>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Intensity</t>
  </si>
  <si>
    <t>Path-Wise Exp of Integrated Intensity</t>
  </si>
  <si>
    <t>C:\Users\Anton\workspace\lib</t>
  </si>
  <si>
    <t>Hull White Model (Short Rate)</t>
  </si>
  <si>
    <t>Correlation ( Short Rate and Intensity Intercorrelation )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</si>
  <si>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</si>
  <si>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</si>
  <si>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</si>
  <si>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</si>
  <si>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</si>
  <si>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</si>
  <si>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</si>
  <si>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</si>
  <si>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</si>
  <si>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</si>
  <si>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</si>
  <si>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</si>
  <si>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</si>
  <si>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</si>
  <si>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</si>
  <si>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</si>
  <si>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</si>
  <si>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</si>
  <si>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</si>
  <si>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</si>
  <si>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</si>
  <si>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</si>
  <si>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</si>
  <si>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</si>
  <si>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</si>
  <si>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</si>
  <si>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</si>
  <si>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</si>
  <si>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>Calculation</t>
  </si>
  <si>
    <t>Credit Valuation Adjustment for a Swap</t>
  </si>
  <si>
    <t>Swap</t>
  </si>
  <si>
    <t>Swap Parameters:</t>
  </si>
  <si>
    <t xml:space="preserve">Swap Rate </t>
  </si>
  <si>
    <t>Fair Value of the Swap</t>
  </si>
  <si>
    <t>Path-Wise Swap Fair Values</t>
  </si>
  <si>
    <t>Path-Wise Intensity (Lando)</t>
  </si>
  <si>
    <t>Path-Wise Exp of Integrated Intensity  (Lando)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</si>
</sst>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1" fillId="0" borderId="2" xfId="0" applyFont="1" applyFill="1" applyBorder="1"/>
    <xf numFmtId="0" fontId="0" fillId="10" borderId="37" xfId="0" applyFill="1" applyBorder="1"/>
    <xf numFmtId="0" fontId="0" fillId="9" borderId="1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2551081372547678E-2"/>
          <c:y val="0.12892792810934742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-3.6103767876334357E-3</c:v>
                </c:pt>
                <c:pt idx="2">
                  <c:v>-5.6869486371355308E-3</c:v>
                </c:pt>
                <c:pt idx="3">
                  <c:v>-3.198354900867245E-3</c:v>
                </c:pt>
                <c:pt idx="4">
                  <c:v>8.5588441003344451E-3</c:v>
                </c:pt>
                <c:pt idx="5">
                  <c:v>7.7444002226018903E-3</c:v>
                </c:pt>
                <c:pt idx="6">
                  <c:v>1.3874876779941186E-2</c:v>
                </c:pt>
                <c:pt idx="7">
                  <c:v>1.7955909788968188E-2</c:v>
                </c:pt>
                <c:pt idx="8">
                  <c:v>1.4498123177765861E-2</c:v>
                </c:pt>
                <c:pt idx="9">
                  <c:v>1.8509810308039859E-2</c:v>
                </c:pt>
                <c:pt idx="10">
                  <c:v>4.0582828137857904E-3</c:v>
                </c:pt>
                <c:pt idx="11">
                  <c:v>8.0007594157037454E-3</c:v>
                </c:pt>
                <c:pt idx="12">
                  <c:v>4.5145473655578998E-3</c:v>
                </c:pt>
                <c:pt idx="13">
                  <c:v>1.5698784001677698E-3</c:v>
                </c:pt>
                <c:pt idx="14">
                  <c:v>1.665003194872415E-2</c:v>
                </c:pt>
                <c:pt idx="15">
                  <c:v>8.9616251627057126E-3</c:v>
                </c:pt>
                <c:pt idx="16">
                  <c:v>2.0422364507221735E-2</c:v>
                </c:pt>
                <c:pt idx="17">
                  <c:v>1.3561658166773786E-2</c:v>
                </c:pt>
                <c:pt idx="18">
                  <c:v>1.0668506506374343E-2</c:v>
                </c:pt>
                <c:pt idx="19">
                  <c:v>4.9839156200986922E-3</c:v>
                </c:pt>
                <c:pt idx="20">
                  <c:v>4.4155884557851421E-4</c:v>
                </c:pt>
                <c:pt idx="21">
                  <c:v>-6.8235009311359398E-3</c:v>
                </c:pt>
                <c:pt idx="22">
                  <c:v>-1.3210723518464446E-2</c:v>
                </c:pt>
                <c:pt idx="23">
                  <c:v>-1.4000718011536878E-2</c:v>
                </c:pt>
                <c:pt idx="24">
                  <c:v>5.6168503339439173E-3</c:v>
                </c:pt>
                <c:pt idx="25">
                  <c:v>-4.4202534719632817E-3</c:v>
                </c:pt>
                <c:pt idx="26">
                  <c:v>-2.8223970738185996E-3</c:v>
                </c:pt>
                <c:pt idx="27">
                  <c:v>-4.0176390180286089E-3</c:v>
                </c:pt>
                <c:pt idx="28">
                  <c:v>9.6309219858050077E-3</c:v>
                </c:pt>
                <c:pt idx="29">
                  <c:v>1.2401272182192192E-2</c:v>
                </c:pt>
                <c:pt idx="30">
                  <c:v>2.3842691111510619E-2</c:v>
                </c:pt>
                <c:pt idx="31">
                  <c:v>3.798643825815548E-2</c:v>
                </c:pt>
                <c:pt idx="32">
                  <c:v>4.5727091917827291E-2</c:v>
                </c:pt>
                <c:pt idx="33">
                  <c:v>2.6310536962685403E-2</c:v>
                </c:pt>
                <c:pt idx="34">
                  <c:v>1.9508252528880249E-2</c:v>
                </c:pt>
                <c:pt idx="35">
                  <c:v>1.4611220807432795E-2</c:v>
                </c:pt>
                <c:pt idx="36">
                  <c:v>1.3339047589420606E-2</c:v>
                </c:pt>
                <c:pt idx="37">
                  <c:v>1.1972880382103592E-2</c:v>
                </c:pt>
                <c:pt idx="38">
                  <c:v>4.8275122946269764E-3</c:v>
                </c:pt>
                <c:pt idx="39">
                  <c:v>-1.4517320747407322E-2</c:v>
                </c:pt>
                <c:pt idx="40">
                  <c:v>-1.4244697069711994E-2</c:v>
                </c:pt>
                <c:pt idx="41">
                  <c:v>-6.3178471289546227E-3</c:v>
                </c:pt>
                <c:pt idx="42">
                  <c:v>-1.7324848863522771E-2</c:v>
                </c:pt>
                <c:pt idx="43">
                  <c:v>-5.0537729871874756E-3</c:v>
                </c:pt>
                <c:pt idx="44">
                  <c:v>-2.0002305368134632E-2</c:v>
                </c:pt>
                <c:pt idx="45">
                  <c:v>-2.3478659655033807E-2</c:v>
                </c:pt>
                <c:pt idx="46">
                  <c:v>-1.3659363037274915E-2</c:v>
                </c:pt>
                <c:pt idx="47">
                  <c:v>-1.9319317935241047E-2</c:v>
                </c:pt>
                <c:pt idx="48">
                  <c:v>-2.6278337603530506E-2</c:v>
                </c:pt>
                <c:pt idx="49">
                  <c:v>-2.6170610124103169E-2</c:v>
                </c:pt>
                <c:pt idx="50">
                  <c:v>-1.1170347090864894E-2</c:v>
                </c:pt>
                <c:pt idx="51">
                  <c:v>-1.5172458547994483E-2</c:v>
                </c:pt>
                <c:pt idx="52">
                  <c:v>-1.7134260131808146E-2</c:v>
                </c:pt>
                <c:pt idx="53">
                  <c:v>-1.4945785830483036E-2</c:v>
                </c:pt>
                <c:pt idx="54">
                  <c:v>-2.3492607688247982E-2</c:v>
                </c:pt>
                <c:pt idx="55">
                  <c:v>-8.3006382877019395E-3</c:v>
                </c:pt>
                <c:pt idx="56">
                  <c:v>-8.2383372363151915E-3</c:v>
                </c:pt>
                <c:pt idx="57">
                  <c:v>-1.1496928898015138E-2</c:v>
                </c:pt>
                <c:pt idx="58">
                  <c:v>-1.1827473090811355E-2</c:v>
                </c:pt>
                <c:pt idx="59">
                  <c:v>-3.413171736890281E-2</c:v>
                </c:pt>
                <c:pt idx="60">
                  <c:v>-2.9001706035993134E-2</c:v>
                </c:pt>
                <c:pt idx="61">
                  <c:v>-4.4204360380680346E-2</c:v>
                </c:pt>
                <c:pt idx="62">
                  <c:v>-3.0189747459813419E-2</c:v>
                </c:pt>
                <c:pt idx="63">
                  <c:v>-2.9600461112337474E-2</c:v>
                </c:pt>
                <c:pt idx="64">
                  <c:v>-2.1561995330322631E-2</c:v>
                </c:pt>
                <c:pt idx="65">
                  <c:v>-2.6591828164498135E-3</c:v>
                </c:pt>
                <c:pt idx="66">
                  <c:v>1.1861962002367563E-2</c:v>
                </c:pt>
                <c:pt idx="67">
                  <c:v>2.3272118079992667E-2</c:v>
                </c:pt>
                <c:pt idx="68">
                  <c:v>9.8258136240002153E-3</c:v>
                </c:pt>
                <c:pt idx="69">
                  <c:v>3.893276005456324E-4</c:v>
                </c:pt>
                <c:pt idx="70">
                  <c:v>-9.5662036824704704E-4</c:v>
                </c:pt>
                <c:pt idx="71">
                  <c:v>-3.7306728811950566E-3</c:v>
                </c:pt>
                <c:pt idx="72">
                  <c:v>-6.3967615263379437E-3</c:v>
                </c:pt>
                <c:pt idx="73">
                  <c:v>1.3980286990053291E-2</c:v>
                </c:pt>
                <c:pt idx="74">
                  <c:v>1.5326509561107763E-2</c:v>
                </c:pt>
                <c:pt idx="75">
                  <c:v>3.9071674248144957E-3</c:v>
                </c:pt>
                <c:pt idx="76">
                  <c:v>3.3632526362585998E-3</c:v>
                </c:pt>
                <c:pt idx="77">
                  <c:v>3.0586344388224343E-4</c:v>
                </c:pt>
                <c:pt idx="78">
                  <c:v>1.7918490351518497E-2</c:v>
                </c:pt>
                <c:pt idx="79">
                  <c:v>2.6992128300688985E-2</c:v>
                </c:pt>
                <c:pt idx="80">
                  <c:v>3.3825582717233925E-2</c:v>
                </c:pt>
                <c:pt idx="81">
                  <c:v>3.4262941047188022E-2</c:v>
                </c:pt>
                <c:pt idx="82">
                  <c:v>2.3131283220940463E-2</c:v>
                </c:pt>
                <c:pt idx="83">
                  <c:v>2.9074597207025807E-2</c:v>
                </c:pt>
                <c:pt idx="84">
                  <c:v>1.9031548220260749E-2</c:v>
                </c:pt>
                <c:pt idx="85">
                  <c:v>1.372352106526856E-2</c:v>
                </c:pt>
                <c:pt idx="86">
                  <c:v>2.3098336576667107E-2</c:v>
                </c:pt>
                <c:pt idx="87">
                  <c:v>2.5987689627688354E-2</c:v>
                </c:pt>
                <c:pt idx="88">
                  <c:v>3.6314793020817013E-2</c:v>
                </c:pt>
                <c:pt idx="89">
                  <c:v>2.0727037723931842E-2</c:v>
                </c:pt>
                <c:pt idx="90">
                  <c:v>1.8112664013002346E-2</c:v>
                </c:pt>
                <c:pt idx="91">
                  <c:v>1.5258706543270965E-2</c:v>
                </c:pt>
                <c:pt idx="92">
                  <c:v>2.4811386681461808E-2</c:v>
                </c:pt>
                <c:pt idx="93">
                  <c:v>1.255275885931654E-2</c:v>
                </c:pt>
                <c:pt idx="94">
                  <c:v>2.5705750633722962E-2</c:v>
                </c:pt>
                <c:pt idx="95">
                  <c:v>2.3468106802587967E-2</c:v>
                </c:pt>
                <c:pt idx="96">
                  <c:v>2.9692909427113501E-2</c:v>
                </c:pt>
                <c:pt idx="97">
                  <c:v>2.9808980726210708E-2</c:v>
                </c:pt>
                <c:pt idx="98">
                  <c:v>1.7382705626872583E-2</c:v>
                </c:pt>
                <c:pt idx="99">
                  <c:v>1.4773082812448688E-2</c:v>
                </c:pt>
                <c:pt idx="100">
                  <c:v>2.1421872435398948E-2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0.86194610867535526</c:v>
                </c:pt>
                <c:pt idx="2">
                  <c:v>0.87509542259461071</c:v>
                </c:pt>
                <c:pt idx="3">
                  <c:v>0.8576270625276311</c:v>
                </c:pt>
                <c:pt idx="4">
                  <c:v>0.78343301939737797</c:v>
                </c:pt>
                <c:pt idx="5">
                  <c:v>0.78821588252643671</c:v>
                </c:pt>
                <c:pt idx="6">
                  <c:v>0.75275174272418355</c:v>
                </c:pt>
                <c:pt idx="7">
                  <c:v>0.7305190349302999</c:v>
                </c:pt>
                <c:pt idx="8">
                  <c:v>0.7498935014889726</c:v>
                </c:pt>
                <c:pt idx="9">
                  <c:v>0.72858931041655151</c:v>
                </c:pt>
                <c:pt idx="10">
                  <c:v>0.80969732679168094</c:v>
                </c:pt>
                <c:pt idx="11">
                  <c:v>0.78705752027911258</c:v>
                </c:pt>
                <c:pt idx="12">
                  <c:v>0.8070482267525585</c:v>
                </c:pt>
                <c:pt idx="13">
                  <c:v>0.82406108798309985</c:v>
                </c:pt>
                <c:pt idx="14">
                  <c:v>0.74157977096862115</c:v>
                </c:pt>
                <c:pt idx="15">
                  <c:v>0.78289594166486143</c:v>
                </c:pt>
                <c:pt idx="16">
                  <c:v>0.72374476249310093</c:v>
                </c:pt>
                <c:pt idx="17">
                  <c:v>0.7589248732239765</c:v>
                </c:pt>
                <c:pt idx="18">
                  <c:v>0.77419754763324633</c:v>
                </c:pt>
                <c:pt idx="19">
                  <c:v>0.80433453191508453</c:v>
                </c:pt>
                <c:pt idx="20">
                  <c:v>0.82879097488554654</c:v>
                </c:pt>
                <c:pt idx="21">
                  <c:v>0.86839454482550316</c:v>
                </c:pt>
                <c:pt idx="22">
                  <c:v>0.9039084264355115</c:v>
                </c:pt>
                <c:pt idx="23">
                  <c:v>0.90707389863118881</c:v>
                </c:pt>
                <c:pt idx="24">
                  <c:v>0.80001519732483084</c:v>
                </c:pt>
                <c:pt idx="25">
                  <c:v>0.85170928147901637</c:v>
                </c:pt>
                <c:pt idx="26">
                  <c:v>0.84280912855312018</c:v>
                </c:pt>
                <c:pt idx="27">
                  <c:v>0.84860572436696291</c:v>
                </c:pt>
                <c:pt idx="28">
                  <c:v>0.78100812830185651</c:v>
                </c:pt>
                <c:pt idx="29">
                  <c:v>0.76858816651607609</c:v>
                </c:pt>
                <c:pt idx="30">
                  <c:v>0.71892844999689143</c:v>
                </c:pt>
                <c:pt idx="31">
                  <c:v>0.6631827230141496</c:v>
                </c:pt>
                <c:pt idx="32">
                  <c:v>0.63608034916338718</c:v>
                </c:pt>
                <c:pt idx="33">
                  <c:v>0.71293319242908237</c:v>
                </c:pt>
                <c:pt idx="34">
                  <c:v>0.7423558596383929</c:v>
                </c:pt>
                <c:pt idx="35">
                  <c:v>0.7641651397188125</c:v>
                </c:pt>
                <c:pt idx="36">
                  <c:v>0.7707909209446423</c:v>
                </c:pt>
                <c:pt idx="37">
                  <c:v>0.77777459925590164</c:v>
                </c:pt>
                <c:pt idx="38">
                  <c:v>0.80926718764583572</c:v>
                </c:pt>
                <c:pt idx="39">
                  <c:v>0.89692560042056002</c:v>
                </c:pt>
                <c:pt idx="40">
                  <c:v>0.89545196530446758</c:v>
                </c:pt>
                <c:pt idx="41">
                  <c:v>0.85992717901239246</c:v>
                </c:pt>
                <c:pt idx="42">
                  <c:v>0.90953211064378281</c:v>
                </c:pt>
                <c:pt idx="43">
                  <c:v>0.85573892295635146</c:v>
                </c:pt>
                <c:pt idx="44">
                  <c:v>0.92136143361020917</c:v>
                </c:pt>
                <c:pt idx="45">
                  <c:v>0.93670340695667287</c:v>
                </c:pt>
                <c:pt idx="46">
                  <c:v>0.89396151359733167</c:v>
                </c:pt>
                <c:pt idx="47">
                  <c:v>0.91835205187676061</c:v>
                </c:pt>
                <c:pt idx="48">
                  <c:v>0.94826121869679991</c:v>
                </c:pt>
                <c:pt idx="49">
                  <c:v>0.94751466736242262</c:v>
                </c:pt>
                <c:pt idx="50">
                  <c:v>0.8864597582639101</c:v>
                </c:pt>
                <c:pt idx="51">
                  <c:v>0.90305677783966354</c:v>
                </c:pt>
                <c:pt idx="52">
                  <c:v>0.91146556087282082</c:v>
                </c:pt>
                <c:pt idx="53">
                  <c:v>0.90386594073513959</c:v>
                </c:pt>
                <c:pt idx="54">
                  <c:v>0.93712930231816149</c:v>
                </c:pt>
                <c:pt idx="55">
                  <c:v>0.88182385925268336</c:v>
                </c:pt>
                <c:pt idx="56">
                  <c:v>0.88307153475723921</c:v>
                </c:pt>
                <c:pt idx="57">
                  <c:v>0.89581481252203676</c:v>
                </c:pt>
                <c:pt idx="58">
                  <c:v>0.89829300881101848</c:v>
                </c:pt>
                <c:pt idx="59">
                  <c:v>0.97722395361580949</c:v>
                </c:pt>
                <c:pt idx="60">
                  <c:v>0.95899442164558224</c:v>
                </c:pt>
                <c:pt idx="61">
                  <c:v>1.0123101973765762</c:v>
                </c:pt>
                <c:pt idx="62">
                  <c:v>0.96344649738251509</c:v>
                </c:pt>
                <c:pt idx="63">
                  <c:v>0.96175112808654262</c:v>
                </c:pt>
                <c:pt idx="64">
                  <c:v>0.93691729125347534</c:v>
                </c:pt>
                <c:pt idx="65">
                  <c:v>0.88266081902723359</c:v>
                </c:pt>
                <c:pt idx="66">
                  <c:v>0.8457477707723462</c:v>
                </c:pt>
                <c:pt idx="67">
                  <c:v>0.82014148404395903</c:v>
                </c:pt>
                <c:pt idx="68">
                  <c:v>0.85768514097409509</c:v>
                </c:pt>
                <c:pt idx="69">
                  <c:v>0.88470179945953775</c:v>
                </c:pt>
                <c:pt idx="70">
                  <c:v>0.89083985303349511</c:v>
                </c:pt>
                <c:pt idx="71">
                  <c:v>0.90033039275013316</c:v>
                </c:pt>
                <c:pt idx="72">
                  <c:v>0.90927744246290132</c:v>
                </c:pt>
                <c:pt idx="73">
                  <c:v>0.86603681787626341</c:v>
                </c:pt>
                <c:pt idx="74">
                  <c:v>0.86716102438021447</c:v>
                </c:pt>
                <c:pt idx="75">
                  <c:v>0.89499575056304648</c:v>
                </c:pt>
                <c:pt idx="76">
                  <c:v>0.89952040488388407</c:v>
                </c:pt>
                <c:pt idx="77">
                  <c:v>0.90898059318866675</c:v>
                </c:pt>
                <c:pt idx="78">
                  <c:v>0.8793926587277936</c:v>
                </c:pt>
                <c:pt idx="79">
                  <c:v>0.86816166086894453</c:v>
                </c:pt>
                <c:pt idx="80">
                  <c:v>0.86219897239920817</c:v>
                </c:pt>
                <c:pt idx="81">
                  <c:v>0.86739553312071926</c:v>
                </c:pt>
                <c:pt idx="82">
                  <c:v>0.8903058101829896</c:v>
                </c:pt>
                <c:pt idx="83">
                  <c:v>0.88698979663886712</c:v>
                </c:pt>
                <c:pt idx="84">
                  <c:v>0.90672492740323718</c:v>
                </c:pt>
                <c:pt idx="85">
                  <c:v>0.9189267125295234</c:v>
                </c:pt>
                <c:pt idx="86">
                  <c:v>0.91214150150363704</c:v>
                </c:pt>
                <c:pt idx="87">
                  <c:v>0.91447897526626554</c:v>
                </c:pt>
                <c:pt idx="88">
                  <c:v>0.90946163385410139</c:v>
                </c:pt>
                <c:pt idx="89">
                  <c:v>0.93178076943262778</c:v>
                </c:pt>
                <c:pt idx="90">
                  <c:v>0.93991927547496046</c:v>
                </c:pt>
                <c:pt idx="91">
                  <c:v>0.94791278330601003</c:v>
                </c:pt>
                <c:pt idx="92">
                  <c:v>0.94625204528499474</c:v>
                </c:pt>
                <c:pt idx="93">
                  <c:v>0.96069016709396104</c:v>
                </c:pt>
                <c:pt idx="94">
                  <c:v>0.958584343123983</c:v>
                </c:pt>
                <c:pt idx="95">
                  <c:v>0.96629798678583712</c:v>
                </c:pt>
                <c:pt idx="96">
                  <c:v>0.97044727201164915</c:v>
                </c:pt>
                <c:pt idx="97">
                  <c:v>0.97763672286714742</c:v>
                </c:pt>
                <c:pt idx="98">
                  <c:v>0.98741903796847308</c:v>
                </c:pt>
                <c:pt idx="99">
                  <c:v>0.99392399457007963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Swap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6.0303124581569056E-2</c:v>
                </c:pt>
                <c:pt idx="1">
                  <c:v>4.0520534894656679E-2</c:v>
                </c:pt>
                <c:pt idx="2">
                  <c:v>2.9698234202769846E-2</c:v>
                </c:pt>
                <c:pt idx="3">
                  <c:v>4.7835110533182679E-2</c:v>
                </c:pt>
                <c:pt idx="4">
                  <c:v>0.12117999421091408</c:v>
                </c:pt>
                <c:pt idx="5">
                  <c:v>0.11914874431303846</c:v>
                </c:pt>
                <c:pt idx="6">
                  <c:v>0.15695092064480132</c:v>
                </c:pt>
                <c:pt idx="7">
                  <c:v>0.18251354836751676</c:v>
                </c:pt>
                <c:pt idx="8">
                  <c:v>0.16625879120492071</c:v>
                </c:pt>
                <c:pt idx="9">
                  <c:v>0.19172268718533181</c:v>
                </c:pt>
                <c:pt idx="10">
                  <c:v>0.10959693773170276</c:v>
                </c:pt>
                <c:pt idx="11">
                  <c:v>0.1323361420470146</c:v>
                </c:pt>
                <c:pt idx="12">
                  <c:v>0.11661568484526486</c:v>
                </c:pt>
                <c:pt idx="13">
                  <c:v>0.10306066173572437</c:v>
                </c:pt>
                <c:pt idx="14">
                  <c:v>0.1832678887128667</c:v>
                </c:pt>
                <c:pt idx="15">
                  <c:v>0.14701654721380575</c:v>
                </c:pt>
                <c:pt idx="16">
                  <c:v>0.20721391153985802</c:v>
                </c:pt>
                <c:pt idx="17">
                  <c:v>0.17566528204207921</c:v>
                </c:pt>
                <c:pt idx="18">
                  <c:v>0.16302534588212725</c:v>
                </c:pt>
                <c:pt idx="19">
                  <c:v>0.13450161641663694</c:v>
                </c:pt>
                <c:pt idx="20">
                  <c:v>0.11087466133902535</c:v>
                </c:pt>
                <c:pt idx="21">
                  <c:v>6.4372496643824162E-2</c:v>
                </c:pt>
                <c:pt idx="22">
                  <c:v>3.265191531855216E-2</c:v>
                </c:pt>
                <c:pt idx="23">
                  <c:v>2.9769853487618958E-2</c:v>
                </c:pt>
                <c:pt idx="24">
                  <c:v>0.13013343307844893</c:v>
                </c:pt>
                <c:pt idx="25">
                  <c:v>8.263473648253461E-2</c:v>
                </c:pt>
                <c:pt idx="26">
                  <c:v>9.2253863543169667E-2</c:v>
                </c:pt>
                <c:pt idx="27">
                  <c:v>8.7658372171641519E-2</c:v>
                </c:pt>
                <c:pt idx="28">
                  <c:v>0.156660821486857</c:v>
                </c:pt>
                <c:pt idx="29">
                  <c:v>0.17173283667497097</c:v>
                </c:pt>
                <c:pt idx="30">
                  <c:v>0.2263396450718983</c:v>
                </c:pt>
                <c:pt idx="31">
                  <c:v>0.27238722870473797</c:v>
                </c:pt>
                <c:pt idx="32">
                  <c:v>0.29986688253661931</c:v>
                </c:pt>
                <c:pt idx="33">
                  <c:v>0.23880223794898936</c:v>
                </c:pt>
                <c:pt idx="34">
                  <c:v>0.21637328479448603</c:v>
                </c:pt>
                <c:pt idx="35">
                  <c:v>0.19971927331128314</c:v>
                </c:pt>
                <c:pt idx="36">
                  <c:v>0.19670555652389876</c:v>
                </c:pt>
                <c:pt idx="37">
                  <c:v>0.19314587670965366</c:v>
                </c:pt>
                <c:pt idx="38">
                  <c:v>0.16505203225279075</c:v>
                </c:pt>
                <c:pt idx="39">
                  <c:v>7.8508150520060216E-2</c:v>
                </c:pt>
                <c:pt idx="40">
                  <c:v>8.0652268501378632E-2</c:v>
                </c:pt>
                <c:pt idx="41">
                  <c:v>7.8618351370581707E-2</c:v>
                </c:pt>
                <c:pt idx="42">
                  <c:v>3.7409106361065314E-2</c:v>
                </c:pt>
                <c:pt idx="43">
                  <c:v>8.5324303515688094E-2</c:v>
                </c:pt>
                <c:pt idx="44">
                  <c:v>2.7983865994519297E-2</c:v>
                </c:pt>
                <c:pt idx="45">
                  <c:v>1.4233095308449184E-2</c:v>
                </c:pt>
                <c:pt idx="46">
                  <c:v>5.4789943080847503E-2</c:v>
                </c:pt>
                <c:pt idx="47">
                  <c:v>3.2491794454682199E-2</c:v>
                </c:pt>
                <c:pt idx="48">
                  <c:v>3.6906974031176709E-3</c:v>
                </c:pt>
                <c:pt idx="49">
                  <c:v>4.4897220164412666E-3</c:v>
                </c:pt>
                <c:pt idx="50">
                  <c:v>6.7556602569161406E-2</c:v>
                </c:pt>
                <c:pt idx="51">
                  <c:v>5.4953923432018326E-2</c:v>
                </c:pt>
                <c:pt idx="52">
                  <c:v>4.9245960191000915E-2</c:v>
                </c:pt>
                <c:pt idx="53">
                  <c:v>5.6814786032802322E-2</c:v>
                </c:pt>
                <c:pt idx="54">
                  <c:v>2.9159721661585092E-2</c:v>
                </c:pt>
                <c:pt idx="55">
                  <c:v>7.9205291930083632E-2</c:v>
                </c:pt>
                <c:pt idx="56">
                  <c:v>8.0084852707752008E-2</c:v>
                </c:pt>
                <c:pt idx="57">
                  <c:v>7.0188320429275808E-2</c:v>
                </c:pt>
                <c:pt idx="58">
                  <c:v>6.9649586341794967E-2</c:v>
                </c:pt>
                <c:pt idx="59">
                  <c:v>-7.1946910816023113E-3</c:v>
                </c:pt>
                <c:pt idx="60">
                  <c:v>1.1260367622133227E-2</c:v>
                </c:pt>
                <c:pt idx="61">
                  <c:v>-3.8947118223394472E-2</c:v>
                </c:pt>
                <c:pt idx="62">
                  <c:v>-9.7395475959838329E-4</c:v>
                </c:pt>
                <c:pt idx="63">
                  <c:v>6.768903230662815E-4</c:v>
                </c:pt>
                <c:pt idx="64">
                  <c:v>2.1761698376795868E-2</c:v>
                </c:pt>
                <c:pt idx="65">
                  <c:v>6.9229411673008889E-2</c:v>
                </c:pt>
                <c:pt idx="66">
                  <c:v>0.10433680071998674</c:v>
                </c:pt>
                <c:pt idx="67">
                  <c:v>0.13160118413851496</c:v>
                </c:pt>
                <c:pt idx="68">
                  <c:v>0.10143324442601087</c:v>
                </c:pt>
                <c:pt idx="69">
                  <c:v>7.911257110276082E-2</c:v>
                </c:pt>
                <c:pt idx="70">
                  <c:v>7.6318205052271271E-2</c:v>
                </c:pt>
                <c:pt idx="71">
                  <c:v>7.745982926621986E-2</c:v>
                </c:pt>
                <c:pt idx="72">
                  <c:v>7.3610300946981178E-2</c:v>
                </c:pt>
                <c:pt idx="73">
                  <c:v>0.10655038307508391</c:v>
                </c:pt>
                <c:pt idx="74">
                  <c:v>0.10952974511748281</c:v>
                </c:pt>
                <c:pt idx="75">
                  <c:v>9.2000107461366998E-2</c:v>
                </c:pt>
                <c:pt idx="76">
                  <c:v>9.1712779798923227E-2</c:v>
                </c:pt>
                <c:pt idx="77">
                  <c:v>8.7121414539270137E-2</c:v>
                </c:pt>
                <c:pt idx="78">
                  <c:v>0.11746692825683192</c:v>
                </c:pt>
                <c:pt idx="79">
                  <c:v>0.13361626159654139</c:v>
                </c:pt>
                <c:pt idx="80">
                  <c:v>0.14633331474148914</c:v>
                </c:pt>
                <c:pt idx="81">
                  <c:v>0.12128917796488459</c:v>
                </c:pt>
                <c:pt idx="82">
                  <c:v>0.11414185300748181</c:v>
                </c:pt>
                <c:pt idx="83">
                  <c:v>0.11959781418946003</c:v>
                </c:pt>
                <c:pt idx="84">
                  <c:v>0.11267554673687452</c:v>
                </c:pt>
                <c:pt idx="85">
                  <c:v>0.10912550110236274</c:v>
                </c:pt>
                <c:pt idx="86">
                  <c:v>0.11773979525538092</c:v>
                </c:pt>
                <c:pt idx="87">
                  <c:v>0.12112765263040726</c:v>
                </c:pt>
                <c:pt idx="88">
                  <c:v>0.13107479988351711</c:v>
                </c:pt>
                <c:pt idx="89">
                  <c:v>0.1183894568059779</c:v>
                </c:pt>
                <c:pt idx="90">
                  <c:v>0.1168591688066456</c:v>
                </c:pt>
                <c:pt idx="91">
                  <c:v>5.1112550935090595E-2</c:v>
                </c:pt>
                <c:pt idx="92">
                  <c:v>5.1023002024912611E-2</c:v>
                </c:pt>
                <c:pt idx="93">
                  <c:v>5.1801522210909168E-2</c:v>
                </c:pt>
                <c:pt idx="94">
                  <c:v>5.168797375284262E-2</c:v>
                </c:pt>
                <c:pt idx="95">
                  <c:v>5.2103902318745732E-2</c:v>
                </c:pt>
                <c:pt idx="96">
                  <c:v>5.2327636565380531E-2</c:v>
                </c:pt>
                <c:pt idx="97">
                  <c:v>5.2715300050374836E-2</c:v>
                </c:pt>
                <c:pt idx="98">
                  <c:v>5.3242773767034568E-2</c:v>
                </c:pt>
                <c:pt idx="99">
                  <c:v>5.3593528532120072E-2</c:v>
                </c:pt>
                <c:pt idx="100">
                  <c:v>5.3921153755123852E-2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5.3665206029940423E-3</c:v>
                </c:pt>
                <c:pt idx="2">
                  <c:v>5.3035391578014675E-3</c:v>
                </c:pt>
                <c:pt idx="3">
                  <c:v>5.0079362245784003E-3</c:v>
                </c:pt>
                <c:pt idx="4">
                  <c:v>5.6742250385901976E-3</c:v>
                </c:pt>
                <c:pt idx="5">
                  <c:v>5.6474550926938752E-3</c:v>
                </c:pt>
                <c:pt idx="6">
                  <c:v>5.5498738394927308E-3</c:v>
                </c:pt>
                <c:pt idx="7">
                  <c:v>5.687611726942896E-3</c:v>
                </c:pt>
                <c:pt idx="8">
                  <c:v>5.5058340931302694E-3</c:v>
                </c:pt>
                <c:pt idx="9">
                  <c:v>5.6991872512578484E-3</c:v>
                </c:pt>
                <c:pt idx="10">
                  <c:v>5.6678695448270592E-3</c:v>
                </c:pt>
                <c:pt idx="11">
                  <c:v>5.8551975370954284E-3</c:v>
                </c:pt>
                <c:pt idx="12">
                  <c:v>5.7510224277539873E-3</c:v>
                </c:pt>
                <c:pt idx="13">
                  <c:v>6.1246905864664556E-3</c:v>
                </c:pt>
                <c:pt idx="14">
                  <c:v>6.5422017116695637E-3</c:v>
                </c:pt>
                <c:pt idx="15">
                  <c:v>6.4540885322061734E-3</c:v>
                </c:pt>
                <c:pt idx="16">
                  <c:v>6.5885811838988541E-3</c:v>
                </c:pt>
                <c:pt idx="17">
                  <c:v>6.4504573991346504E-3</c:v>
                </c:pt>
                <c:pt idx="18">
                  <c:v>6.5320510386078518E-3</c:v>
                </c:pt>
                <c:pt idx="19">
                  <c:v>6.5094778402721805E-3</c:v>
                </c:pt>
                <c:pt idx="20">
                  <c:v>6.0686936686491083E-3</c:v>
                </c:pt>
                <c:pt idx="21">
                  <c:v>5.7953888967785024E-3</c:v>
                </c:pt>
                <c:pt idx="22">
                  <c:v>5.7304670737298256E-3</c:v>
                </c:pt>
                <c:pt idx="23">
                  <c:v>6.1566863901854757E-3</c:v>
                </c:pt>
                <c:pt idx="24">
                  <c:v>6.1249008117714868E-3</c:v>
                </c:pt>
                <c:pt idx="25">
                  <c:v>5.8815784361391033E-3</c:v>
                </c:pt>
                <c:pt idx="26">
                  <c:v>6.0300147543936884E-3</c:v>
                </c:pt>
                <c:pt idx="27">
                  <c:v>5.8825065116698801E-3</c:v>
                </c:pt>
                <c:pt idx="28">
                  <c:v>5.6419985086931463E-3</c:v>
                </c:pt>
                <c:pt idx="29">
                  <c:v>5.5871591096311761E-3</c:v>
                </c:pt>
                <c:pt idx="30">
                  <c:v>5.5187578946333778E-3</c:v>
                </c:pt>
                <c:pt idx="31">
                  <c:v>5.4492756024838119E-3</c:v>
                </c:pt>
                <c:pt idx="32">
                  <c:v>5.6491635812558278E-3</c:v>
                </c:pt>
                <c:pt idx="33">
                  <c:v>5.2557788509858946E-3</c:v>
                </c:pt>
                <c:pt idx="34">
                  <c:v>4.9570077629756499E-3</c:v>
                </c:pt>
                <c:pt idx="35">
                  <c:v>4.6859156773373994E-3</c:v>
                </c:pt>
                <c:pt idx="36">
                  <c:v>4.6431150741829165E-3</c:v>
                </c:pt>
                <c:pt idx="37">
                  <c:v>4.5525377060455065E-3</c:v>
                </c:pt>
                <c:pt idx="38">
                  <c:v>4.569559204751673E-3</c:v>
                </c:pt>
                <c:pt idx="39">
                  <c:v>4.5846902262227929E-3</c:v>
                </c:pt>
                <c:pt idx="40">
                  <c:v>4.4863659931015133E-3</c:v>
                </c:pt>
                <c:pt idx="41">
                  <c:v>4.3936844995857045E-3</c:v>
                </c:pt>
                <c:pt idx="42">
                  <c:v>3.9579206578512433E-3</c:v>
                </c:pt>
                <c:pt idx="43">
                  <c:v>4.009640868114903E-3</c:v>
                </c:pt>
                <c:pt idx="44">
                  <c:v>4.1173997986805799E-3</c:v>
                </c:pt>
                <c:pt idx="45">
                  <c:v>4.0967101210100786E-3</c:v>
                </c:pt>
                <c:pt idx="46">
                  <c:v>4.0643170688616156E-3</c:v>
                </c:pt>
                <c:pt idx="47">
                  <c:v>4.0252799922580618E-3</c:v>
                </c:pt>
                <c:pt idx="48">
                  <c:v>4.2116835246667223E-3</c:v>
                </c:pt>
                <c:pt idx="49">
                  <c:v>4.150539416004787E-3</c:v>
                </c:pt>
                <c:pt idx="50">
                  <c:v>4.2634872540040798E-3</c:v>
                </c:pt>
                <c:pt idx="51">
                  <c:v>4.3788114411433291E-3</c:v>
                </c:pt>
                <c:pt idx="52">
                  <c:v>4.629808128187465E-3</c:v>
                </c:pt>
                <c:pt idx="53">
                  <c:v>4.321982252141544E-3</c:v>
                </c:pt>
                <c:pt idx="54">
                  <c:v>4.39054972944781E-3</c:v>
                </c:pt>
                <c:pt idx="55">
                  <c:v>4.4801298431352034E-3</c:v>
                </c:pt>
                <c:pt idx="56">
                  <c:v>4.4674971250004648E-3</c:v>
                </c:pt>
                <c:pt idx="57">
                  <c:v>4.5821088040324271E-3</c:v>
                </c:pt>
                <c:pt idx="58">
                  <c:v>4.364743682413642E-3</c:v>
                </c:pt>
                <c:pt idx="59">
                  <c:v>4.28599346497193E-3</c:v>
                </c:pt>
                <c:pt idx="60">
                  <c:v>4.5947450828402823E-3</c:v>
                </c:pt>
                <c:pt idx="61">
                  <c:v>4.5128220770458572E-3</c:v>
                </c:pt>
                <c:pt idx="62">
                  <c:v>4.4723722975898847E-3</c:v>
                </c:pt>
                <c:pt idx="63">
                  <c:v>4.589336618727599E-3</c:v>
                </c:pt>
                <c:pt idx="64">
                  <c:v>4.6876255074041065E-3</c:v>
                </c:pt>
                <c:pt idx="65">
                  <c:v>4.8663923797647307E-3</c:v>
                </c:pt>
                <c:pt idx="66">
                  <c:v>4.6744496211106133E-3</c:v>
                </c:pt>
                <c:pt idx="67">
                  <c:v>4.8454370056544571E-3</c:v>
                </c:pt>
                <c:pt idx="68">
                  <c:v>4.3965482807838477E-3</c:v>
                </c:pt>
                <c:pt idx="69">
                  <c:v>4.7101799966053765E-3</c:v>
                </c:pt>
                <c:pt idx="70">
                  <c:v>4.6938466195240031E-3</c:v>
                </c:pt>
                <c:pt idx="71">
                  <c:v>4.6531026056852989E-3</c:v>
                </c:pt>
                <c:pt idx="72">
                  <c:v>4.4553749886756906E-3</c:v>
                </c:pt>
                <c:pt idx="73">
                  <c:v>4.5766408904151894E-3</c:v>
                </c:pt>
                <c:pt idx="74">
                  <c:v>4.3424623546570963E-3</c:v>
                </c:pt>
                <c:pt idx="75">
                  <c:v>3.9880968020422078E-3</c:v>
                </c:pt>
                <c:pt idx="76">
                  <c:v>3.9660060296733361E-3</c:v>
                </c:pt>
                <c:pt idx="77">
                  <c:v>3.7689243070864018E-3</c:v>
                </c:pt>
                <c:pt idx="78">
                  <c:v>3.7148137244958361E-3</c:v>
                </c:pt>
                <c:pt idx="79">
                  <c:v>3.8940955011687074E-3</c:v>
                </c:pt>
                <c:pt idx="80">
                  <c:v>4.1905320121697768E-3</c:v>
                </c:pt>
                <c:pt idx="81">
                  <c:v>4.0923144284927817E-3</c:v>
                </c:pt>
                <c:pt idx="82">
                  <c:v>4.0935322761348108E-3</c:v>
                </c:pt>
                <c:pt idx="83">
                  <c:v>4.2829653991352974E-3</c:v>
                </c:pt>
                <c:pt idx="84">
                  <c:v>4.1674557234058366E-3</c:v>
                </c:pt>
                <c:pt idx="85">
                  <c:v>4.4382717049821409E-3</c:v>
                </c:pt>
                <c:pt idx="86">
                  <c:v>4.7770954132985068E-3</c:v>
                </c:pt>
                <c:pt idx="87">
                  <c:v>4.4721220536846299E-3</c:v>
                </c:pt>
                <c:pt idx="88">
                  <c:v>4.4263719944057454E-3</c:v>
                </c:pt>
                <c:pt idx="89">
                  <c:v>4.2292284621358762E-3</c:v>
                </c:pt>
                <c:pt idx="90">
                  <c:v>4.483801413868122E-3</c:v>
                </c:pt>
                <c:pt idx="91">
                  <c:v>4.3731914210294242E-3</c:v>
                </c:pt>
                <c:pt idx="92">
                  <c:v>4.4417587933446544E-3</c:v>
                </c:pt>
                <c:pt idx="93">
                  <c:v>4.4418628314944406E-3</c:v>
                </c:pt>
                <c:pt idx="94">
                  <c:v>4.625159104193313E-3</c:v>
                </c:pt>
                <c:pt idx="95">
                  <c:v>4.5217981335224739E-3</c:v>
                </c:pt>
                <c:pt idx="96">
                  <c:v>4.5491107248370613E-3</c:v>
                </c:pt>
                <c:pt idx="97">
                  <c:v>4.7509345123267072E-3</c:v>
                </c:pt>
                <c:pt idx="98">
                  <c:v>4.4644653427740886E-3</c:v>
                </c:pt>
                <c:pt idx="99">
                  <c:v>4.6246331427852293E-3</c:v>
                </c:pt>
                <c:pt idx="100">
                  <c:v>4.745053373215377E-3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1.0005184603842985</c:v>
                </c:pt>
                <c:pt idx="2">
                  <c:v>1.0010523823843296</c:v>
                </c:pt>
                <c:pt idx="3">
                  <c:v>1.0015686318050951</c:v>
                </c:pt>
                <c:pt idx="4">
                  <c:v>1.0021037205720407</c:v>
                </c:pt>
                <c:pt idx="5">
                  <c:v>1.0026711560540977</c:v>
                </c:pt>
                <c:pt idx="6">
                  <c:v>1.0032326751645426</c:v>
                </c:pt>
                <c:pt idx="7">
                  <c:v>1.0037965241911879</c:v>
                </c:pt>
                <c:pt idx="8">
                  <c:v>1.0043584785320516</c:v>
                </c:pt>
                <c:pt idx="9">
                  <c:v>1.004921329095612</c:v>
                </c:pt>
                <c:pt idx="10">
                  <c:v>1.0054926413248684</c:v>
                </c:pt>
                <c:pt idx="11">
                  <c:v>1.0060721262027346</c:v>
                </c:pt>
                <c:pt idx="12">
                  <c:v>1.0066561303582233</c:v>
                </c:pt>
                <c:pt idx="13">
                  <c:v>1.007254045822874</c:v>
                </c:pt>
                <c:pt idx="14">
                  <c:v>1.0078921868088864</c:v>
                </c:pt>
                <c:pt idx="15">
                  <c:v>1.0085473426204248</c:v>
                </c:pt>
                <c:pt idx="16">
                  <c:v>1.0092052646177336</c:v>
                </c:pt>
                <c:pt idx="17">
                  <c:v>1.0098634324604963</c:v>
                </c:pt>
                <c:pt idx="18">
                  <c:v>1.0105191732931376</c:v>
                </c:pt>
                <c:pt idx="19">
                  <c:v>1.0111783239271406</c:v>
                </c:pt>
                <c:pt idx="20">
                  <c:v>1.011814462661949</c:v>
                </c:pt>
                <c:pt idx="21">
                  <c:v>1.0124148532377228</c:v>
                </c:pt>
                <c:pt idx="22">
                  <c:v>1.0129984687773281</c:v>
                </c:pt>
                <c:pt idx="23">
                  <c:v>1.0136007311520838</c:v>
                </c:pt>
                <c:pt idx="24">
                  <c:v>1.014223353590693</c:v>
                </c:pt>
                <c:pt idx="25">
                  <c:v>1.0148323989670502</c:v>
                </c:pt>
                <c:pt idx="26">
                  <c:v>1.015436992525645</c:v>
                </c:pt>
                <c:pt idx="27">
                  <c:v>1.0160419934233007</c:v>
                </c:pt>
                <c:pt idx="28">
                  <c:v>1.0166276311894362</c:v>
                </c:pt>
                <c:pt idx="29">
                  <c:v>1.0171985850531993</c:v>
                </c:pt>
                <c:pt idx="30">
                  <c:v>1.017763588063717</c:v>
                </c:pt>
                <c:pt idx="31">
                  <c:v>1.0183218843913471</c:v>
                </c:pt>
                <c:pt idx="32">
                  <c:v>1.0188871303857188</c:v>
                </c:pt>
                <c:pt idx="33">
                  <c:v>1.0194428271430709</c:v>
                </c:pt>
                <c:pt idx="34">
                  <c:v>1.0199635276797805</c:v>
                </c:pt>
                <c:pt idx="35">
                  <c:v>1.0204554177621781</c:v>
                </c:pt>
                <c:pt idx="36">
                  <c:v>1.020931521791917</c:v>
                </c:pt>
                <c:pt idx="37">
                  <c:v>1.0214010363102972</c:v>
                </c:pt>
                <c:pt idx="38">
                  <c:v>1.0218670085302133</c:v>
                </c:pt>
                <c:pt idx="39">
                  <c:v>1.0223348368615452</c:v>
                </c:pt>
                <c:pt idx="40">
                  <c:v>1.022798624868779</c:v>
                </c:pt>
                <c:pt idx="41">
                  <c:v>1.0232528508716972</c:v>
                </c:pt>
                <c:pt idx="42">
                  <c:v>1.0236802302874253</c:v>
                </c:pt>
                <c:pt idx="43">
                  <c:v>1.0240881232907324</c:v>
                </c:pt>
                <c:pt idx="44">
                  <c:v>1.0245043481431308</c:v>
                </c:pt>
                <c:pt idx="45">
                  <c:v>1.0249252041275905</c:v>
                </c:pt>
                <c:pt idx="46">
                  <c:v>1.0253435115901741</c:v>
                </c:pt>
                <c:pt idx="47">
                  <c:v>1.0257583262695089</c:v>
                </c:pt>
                <c:pt idx="48">
                  <c:v>1.0261808699709958</c:v>
                </c:pt>
                <c:pt idx="49">
                  <c:v>1.0266100173410009</c:v>
                </c:pt>
                <c:pt idx="50">
                  <c:v>1.027042004406677</c:v>
                </c:pt>
                <c:pt idx="51">
                  <c:v>1.0274859004955619</c:v>
                </c:pt>
                <c:pt idx="52">
                  <c:v>1.0279488162230481</c:v>
                </c:pt>
                <c:pt idx="53">
                  <c:v>1.0284090183224102</c:v>
                </c:pt>
                <c:pt idx="54">
                  <c:v>1.0288571182405599</c:v>
                </c:pt>
                <c:pt idx="55">
                  <c:v>1.0293135525462331</c:v>
                </c:pt>
                <c:pt idx="56">
                  <c:v>1.0297741512552578</c:v>
                </c:pt>
                <c:pt idx="57">
                  <c:v>1.0302402092015632</c:v>
                </c:pt>
                <c:pt idx="58">
                  <c:v>1.0307011826592807</c:v>
                </c:pt>
                <c:pt idx="59">
                  <c:v>1.0311470953395976</c:v>
                </c:pt>
                <c:pt idx="60">
                  <c:v>1.0316050643975618</c:v>
                </c:pt>
                <c:pt idx="61">
                  <c:v>1.0320749419958106</c:v>
                </c:pt>
                <c:pt idx="62">
                  <c:v>1.0325387158636201</c:v>
                </c:pt>
                <c:pt idx="63">
                  <c:v>1.0330066501271165</c:v>
                </c:pt>
                <c:pt idx="64">
                  <c:v>1.033485919451071</c:v>
                </c:pt>
                <c:pt idx="65">
                  <c:v>1.0339797345376631</c:v>
                </c:pt>
                <c:pt idx="66">
                  <c:v>1.0344731040712927</c:v>
                </c:pt>
                <c:pt idx="67">
                  <c:v>1.0349656246139465</c:v>
                </c:pt>
                <c:pt idx="68">
                  <c:v>1.0354439919857719</c:v>
                </c:pt>
                <c:pt idx="69">
                  <c:v>1.0359155746960875</c:v>
                </c:pt>
                <c:pt idx="70">
                  <c:v>1.0364027781107834</c:v>
                </c:pt>
                <c:pt idx="71">
                  <c:v>1.0368872515178673</c:v>
                </c:pt>
                <c:pt idx="72">
                  <c:v>1.0373595822799739</c:v>
                </c:pt>
                <c:pt idx="73">
                  <c:v>1.0378281604881296</c:v>
                </c:pt>
                <c:pt idx="74">
                  <c:v>1.038291088528734</c:v>
                </c:pt>
                <c:pt idx="75">
                  <c:v>1.0387236558774202</c:v>
                </c:pt>
                <c:pt idx="76">
                  <c:v>1.0391368437740789</c:v>
                </c:pt>
                <c:pt idx="77">
                  <c:v>1.039538804052285</c:v>
                </c:pt>
                <c:pt idx="78">
                  <c:v>1.0399278586414706</c:v>
                </c:pt>
                <c:pt idx="79">
                  <c:v>1.0403235697438264</c:v>
                </c:pt>
                <c:pt idx="80">
                  <c:v>1.0407441861790154</c:v>
                </c:pt>
                <c:pt idx="81">
                  <c:v>1.0411752916562722</c:v>
                </c:pt>
                <c:pt idx="82">
                  <c:v>1.0416015239436334</c:v>
                </c:pt>
                <c:pt idx="83">
                  <c:v>1.0420378639494747</c:v>
                </c:pt>
                <c:pt idx="84">
                  <c:v>1.0424782399157826</c:v>
                </c:pt>
                <c:pt idx="85">
                  <c:v>1.0429269006142894</c:v>
                </c:pt>
                <c:pt idx="86">
                  <c:v>1.0434075590552199</c:v>
                </c:pt>
                <c:pt idx="87">
                  <c:v>1.0438902058202599</c:v>
                </c:pt>
                <c:pt idx="88">
                  <c:v>1.0443547616979567</c:v>
                </c:pt>
                <c:pt idx="89">
                  <c:v>1.0448068353927398</c:v>
                </c:pt>
                <c:pt idx="90">
                  <c:v>1.0452621062138174</c:v>
                </c:pt>
                <c:pt idx="91">
                  <c:v>1.0457251026744254</c:v>
                </c:pt>
                <c:pt idx="92">
                  <c:v>1.0461861049956751</c:v>
                </c:pt>
                <c:pt idx="93">
                  <c:v>1.0466509042908572</c:v>
                </c:pt>
                <c:pt idx="94">
                  <c:v>1.0471255122001473</c:v>
                </c:pt>
                <c:pt idx="95">
                  <c:v>1.047604522343061</c:v>
                </c:pt>
                <c:pt idx="96">
                  <c:v>1.0480797663643833</c:v>
                </c:pt>
                <c:pt idx="97">
                  <c:v>1.0485672391555421</c:v>
                </c:pt>
                <c:pt idx="98">
                  <c:v>1.0490504988019527</c:v>
                </c:pt>
                <c:pt idx="99">
                  <c:v>1.0495273533131828</c:v>
                </c:pt>
                <c:pt idx="100">
                  <c:v>1.0500191556195495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CIRTest!$AY$15:$AY$115</c:f>
              <c:numCache>
                <c:formatCode>General</c:formatCode>
                <c:ptCount val="101"/>
                <c:pt idx="0">
                  <c:v>0</c:v>
                </c:pt>
                <c:pt idx="1">
                  <c:v>3.5103767876334359E-3</c:v>
                </c:pt>
                <c:pt idx="2">
                  <c:v>5.5869486371355305E-3</c:v>
                </c:pt>
                <c:pt idx="3">
                  <c:v>3.0983549008672452E-3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6.7235009311359395E-3</c:v>
                </c:pt>
                <c:pt idx="22">
                  <c:v>1.3110723518464446E-2</c:v>
                </c:pt>
                <c:pt idx="23">
                  <c:v>1.3900718011536878E-2</c:v>
                </c:pt>
                <c:pt idx="24">
                  <c:v>0</c:v>
                </c:pt>
                <c:pt idx="25">
                  <c:v>4.3202534719632814E-3</c:v>
                </c:pt>
                <c:pt idx="26">
                  <c:v>2.7223970738185998E-3</c:v>
                </c:pt>
                <c:pt idx="27">
                  <c:v>3.9176390180286087E-3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1.4417320747407323E-2</c:v>
                </c:pt>
                <c:pt idx="40">
                  <c:v>1.4144697069711994E-2</c:v>
                </c:pt>
                <c:pt idx="41">
                  <c:v>6.2178471289546225E-3</c:v>
                </c:pt>
                <c:pt idx="42">
                  <c:v>1.7224848863522772E-2</c:v>
                </c:pt>
                <c:pt idx="43">
                  <c:v>4.9537729871874754E-3</c:v>
                </c:pt>
                <c:pt idx="44">
                  <c:v>1.9902305368134632E-2</c:v>
                </c:pt>
                <c:pt idx="45">
                  <c:v>2.3378659655033808E-2</c:v>
                </c:pt>
                <c:pt idx="46">
                  <c:v>1.3559363037274915E-2</c:v>
                </c:pt>
                <c:pt idx="47">
                  <c:v>1.9219317935241047E-2</c:v>
                </c:pt>
                <c:pt idx="48">
                  <c:v>2.6178337603530506E-2</c:v>
                </c:pt>
                <c:pt idx="49">
                  <c:v>2.607061012410317E-2</c:v>
                </c:pt>
                <c:pt idx="50">
                  <c:v>1.1070347090864895E-2</c:v>
                </c:pt>
                <c:pt idx="51">
                  <c:v>1.5072458547994484E-2</c:v>
                </c:pt>
                <c:pt idx="52">
                  <c:v>1.7034260131808147E-2</c:v>
                </c:pt>
                <c:pt idx="53">
                  <c:v>1.4845785830483037E-2</c:v>
                </c:pt>
                <c:pt idx="54">
                  <c:v>2.3392607688247982E-2</c:v>
                </c:pt>
                <c:pt idx="55">
                  <c:v>8.2006382877019401E-3</c:v>
                </c:pt>
                <c:pt idx="56">
                  <c:v>8.1383372363151921E-3</c:v>
                </c:pt>
                <c:pt idx="57">
                  <c:v>1.1396928898015139E-2</c:v>
                </c:pt>
                <c:pt idx="58">
                  <c:v>1.1727473090811355E-2</c:v>
                </c:pt>
                <c:pt idx="59">
                  <c:v>3.4031717368902807E-2</c:v>
                </c:pt>
                <c:pt idx="60">
                  <c:v>2.8901706035993135E-2</c:v>
                </c:pt>
                <c:pt idx="61">
                  <c:v>4.4104360380680344E-2</c:v>
                </c:pt>
                <c:pt idx="62">
                  <c:v>3.008974745981342E-2</c:v>
                </c:pt>
                <c:pt idx="63">
                  <c:v>2.9500461112337475E-2</c:v>
                </c:pt>
                <c:pt idx="64">
                  <c:v>2.1461995330322631E-2</c:v>
                </c:pt>
                <c:pt idx="65">
                  <c:v>2.5591828164498137E-3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8.56620368247047E-4</c:v>
                </c:pt>
                <c:pt idx="71">
                  <c:v>3.6306728811950567E-3</c:v>
                </c:pt>
                <c:pt idx="72">
                  <c:v>6.2967615263379434E-3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A-4186-97B3-4DE84C7097F0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CIRTest!$BB$15:$BB$115</c:f>
              <c:numCache>
                <c:formatCode>General</c:formatCode>
                <c:ptCount val="101"/>
                <c:pt idx="0">
                  <c:v>1</c:v>
                </c:pt>
                <c:pt idx="1">
                  <c:v>1.0001752547396405</c:v>
                </c:pt>
                <c:pt idx="2">
                  <c:v>1.0003505401935049</c:v>
                </c:pt>
                <c:pt idx="3">
                  <c:v>1.0003505401935049</c:v>
                </c:pt>
                <c:pt idx="4">
                  <c:v>1.0003505401935049</c:v>
                </c:pt>
                <c:pt idx="5">
                  <c:v>1.0003505401935049</c:v>
                </c:pt>
                <c:pt idx="6">
                  <c:v>1.0003505401935049</c:v>
                </c:pt>
                <c:pt idx="7">
                  <c:v>1.0003505401935049</c:v>
                </c:pt>
                <c:pt idx="8">
                  <c:v>1.0003505401935049</c:v>
                </c:pt>
                <c:pt idx="9">
                  <c:v>1.0003505401935049</c:v>
                </c:pt>
                <c:pt idx="10">
                  <c:v>1.0003505401935049</c:v>
                </c:pt>
                <c:pt idx="11">
                  <c:v>1.0003505401935049</c:v>
                </c:pt>
                <c:pt idx="12">
                  <c:v>1.0003505401935049</c:v>
                </c:pt>
                <c:pt idx="13">
                  <c:v>1.0003505401935049</c:v>
                </c:pt>
                <c:pt idx="14">
                  <c:v>1.0003505401935049</c:v>
                </c:pt>
                <c:pt idx="15">
                  <c:v>1.0003505401935049</c:v>
                </c:pt>
                <c:pt idx="16">
                  <c:v>1.0003505401935049</c:v>
                </c:pt>
                <c:pt idx="17">
                  <c:v>1.0003505401935049</c:v>
                </c:pt>
                <c:pt idx="18">
                  <c:v>1.0003505401935049</c:v>
                </c:pt>
                <c:pt idx="19">
                  <c:v>1.0003505401935049</c:v>
                </c:pt>
                <c:pt idx="20">
                  <c:v>1.0003505401935049</c:v>
                </c:pt>
                <c:pt idx="21">
                  <c:v>1.0003505401935049</c:v>
                </c:pt>
                <c:pt idx="22">
                  <c:v>1.0003505401935049</c:v>
                </c:pt>
                <c:pt idx="23">
                  <c:v>1.0003505401935049</c:v>
                </c:pt>
                <c:pt idx="24">
                  <c:v>1.0003505401935049</c:v>
                </c:pt>
                <c:pt idx="25">
                  <c:v>1.0003505401935049</c:v>
                </c:pt>
                <c:pt idx="26">
                  <c:v>1.0003505401935049</c:v>
                </c:pt>
                <c:pt idx="27">
                  <c:v>1.0003505401935049</c:v>
                </c:pt>
                <c:pt idx="28">
                  <c:v>1.0003505401935049</c:v>
                </c:pt>
                <c:pt idx="29">
                  <c:v>1.0003505401935049</c:v>
                </c:pt>
                <c:pt idx="30">
                  <c:v>1.0003505401935049</c:v>
                </c:pt>
                <c:pt idx="31">
                  <c:v>1.0003505401935049</c:v>
                </c:pt>
                <c:pt idx="32">
                  <c:v>1.0003505401935049</c:v>
                </c:pt>
                <c:pt idx="33">
                  <c:v>1.0003505401935049</c:v>
                </c:pt>
                <c:pt idx="34">
                  <c:v>1.0003505401935049</c:v>
                </c:pt>
                <c:pt idx="35">
                  <c:v>1.0003505401935049</c:v>
                </c:pt>
                <c:pt idx="36">
                  <c:v>1.0003505401935049</c:v>
                </c:pt>
                <c:pt idx="37">
                  <c:v>1.0003505401935049</c:v>
                </c:pt>
                <c:pt idx="38">
                  <c:v>1.0003505401935049</c:v>
                </c:pt>
                <c:pt idx="39">
                  <c:v>1.0003505401935049</c:v>
                </c:pt>
                <c:pt idx="40">
                  <c:v>1.0003505401935049</c:v>
                </c:pt>
                <c:pt idx="41">
                  <c:v>1.0003505401935049</c:v>
                </c:pt>
                <c:pt idx="42">
                  <c:v>1.0003505401935049</c:v>
                </c:pt>
                <c:pt idx="43">
                  <c:v>1.0003505401935049</c:v>
                </c:pt>
                <c:pt idx="44">
                  <c:v>1.0003505401935049</c:v>
                </c:pt>
                <c:pt idx="45">
                  <c:v>1.0003505401935049</c:v>
                </c:pt>
                <c:pt idx="46">
                  <c:v>1.0003505401935049</c:v>
                </c:pt>
                <c:pt idx="47">
                  <c:v>1.0003505401935049</c:v>
                </c:pt>
                <c:pt idx="48">
                  <c:v>1.0009223101381308</c:v>
                </c:pt>
                <c:pt idx="49">
                  <c:v>1.0027921696463384</c:v>
                </c:pt>
                <c:pt idx="50">
                  <c:v>1.0052909901341158</c:v>
                </c:pt>
                <c:pt idx="51">
                  <c:v>1.0076784577286297</c:v>
                </c:pt>
                <c:pt idx="52">
                  <c:v>1.0095704316275405</c:v>
                </c:pt>
                <c:pt idx="53">
                  <c:v>1.0108044531186759</c:v>
                </c:pt>
                <c:pt idx="54">
                  <c:v>1.0120019253313268</c:v>
                </c:pt>
                <c:pt idx="55">
                  <c:v>1.0130645539659269</c:v>
                </c:pt>
                <c:pt idx="56">
                  <c:v>1.0136663667174677</c:v>
                </c:pt>
                <c:pt idx="57">
                  <c:v>1.0146819816264159</c:v>
                </c:pt>
                <c:pt idx="58">
                  <c:v>1.0157879010087199</c:v>
                </c:pt>
                <c:pt idx="59">
                  <c:v>1.0162863973025653</c:v>
                </c:pt>
                <c:pt idx="60">
                  <c:v>1.0164880937183414</c:v>
                </c:pt>
                <c:pt idx="61">
                  <c:v>1.0166940723294864</c:v>
                </c:pt>
                <c:pt idx="62">
                  <c:v>1.0180068478970239</c:v>
                </c:pt>
                <c:pt idx="63">
                  <c:v>1.020102499356274</c:v>
                </c:pt>
                <c:pt idx="64">
                  <c:v>1.0216169142019613</c:v>
                </c:pt>
                <c:pt idx="65">
                  <c:v>1.0228347944159968</c:v>
                </c:pt>
                <c:pt idx="66">
                  <c:v>1.0236788704478665</c:v>
                </c:pt>
                <c:pt idx="67">
                  <c:v>1.0238306571266445</c:v>
                </c:pt>
                <c:pt idx="68">
                  <c:v>1.0240169777527508</c:v>
                </c:pt>
                <c:pt idx="69">
                  <c:v>1.0248933633757462</c:v>
                </c:pt>
                <c:pt idx="70">
                  <c:v>1.0266661894400528</c:v>
                </c:pt>
                <c:pt idx="71">
                  <c:v>1.0293037502330982</c:v>
                </c:pt>
                <c:pt idx="72">
                  <c:v>1.0330166092206006</c:v>
                </c:pt>
                <c:pt idx="73">
                  <c:v>1.0374623762734838</c:v>
                </c:pt>
                <c:pt idx="74">
                  <c:v>1.04136226247344</c:v>
                </c:pt>
                <c:pt idx="75">
                  <c:v>1.0452474761224835</c:v>
                </c:pt>
                <c:pt idx="76">
                  <c:v>1.0487713417989195</c:v>
                </c:pt>
                <c:pt idx="77">
                  <c:v>1.0518414456797598</c:v>
                </c:pt>
                <c:pt idx="78">
                  <c:v>1.0555219946370438</c:v>
                </c:pt>
                <c:pt idx="79">
                  <c:v>1.059221904068224</c:v>
                </c:pt>
                <c:pt idx="80">
                  <c:v>1.0627463513205664</c:v>
                </c:pt>
                <c:pt idx="81">
                  <c:v>1.0659156385706112</c:v>
                </c:pt>
                <c:pt idx="82">
                  <c:v>1.0693768954797604</c:v>
                </c:pt>
                <c:pt idx="83">
                  <c:v>1.0733796048686099</c:v>
                </c:pt>
                <c:pt idx="84">
                  <c:v>1.0771817849906895</c:v>
                </c:pt>
                <c:pt idx="85">
                  <c:v>1.0811315012767386</c:v>
                </c:pt>
                <c:pt idx="86">
                  <c:v>1.084948913529356</c:v>
                </c:pt>
                <c:pt idx="87">
                  <c:v>1.0885713717413836</c:v>
                </c:pt>
                <c:pt idx="88">
                  <c:v>1.0919281800361798</c:v>
                </c:pt>
                <c:pt idx="89">
                  <c:v>1.0943188317864212</c:v>
                </c:pt>
                <c:pt idx="90">
                  <c:v>1.0963107715211002</c:v>
                </c:pt>
                <c:pt idx="91">
                  <c:v>1.0988036455810593</c:v>
                </c:pt>
                <c:pt idx="92">
                  <c:v>1.1016330362265898</c:v>
                </c:pt>
                <c:pt idx="93">
                  <c:v>1.1045117400878248</c:v>
                </c:pt>
                <c:pt idx="94">
                  <c:v>1.1072092038873973</c:v>
                </c:pt>
                <c:pt idx="95">
                  <c:v>1.1091373097410604</c:v>
                </c:pt>
                <c:pt idx="96">
                  <c:v>1.1105955471503244</c:v>
                </c:pt>
                <c:pt idx="97">
                  <c:v>1.1117610859403184</c:v>
                </c:pt>
                <c:pt idx="98">
                  <c:v>1.1128859462945337</c:v>
                </c:pt>
                <c:pt idx="99">
                  <c:v>1.1135027170933269</c:v>
                </c:pt>
                <c:pt idx="100">
                  <c:v>1.1140340797843136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A-4186-97B3-4DE84C70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413814859681001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51" max="30000" page="10" val="129"/>
</file>

<file path=xl/ctrlProps/ctrlProp3.xml><?xml version="1.0" encoding="utf-8"?>
<formControlPr xmlns="http://schemas.microsoft.com/office/spreadsheetml/2009/9/main" objectType="Spin" dx="26" fmlaLink="$G$8" max="30000" page="10" val="10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27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70" zoomScaleNormal="70" workbookViewId="0">
      <selection activeCell="AY15" sqref="AY15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8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49" max="49" width="6" customWidth="1"/>
    <col min="50" max="50" width="29.44140625" customWidth="1"/>
    <col min="51" max="51" width="13.44140625" customWidth="1"/>
    <col min="53" max="53" width="41.21875" customWidth="1"/>
    <col min="54" max="54" width="19.88671875" customWidth="1"/>
  </cols>
  <sheetData>
    <row r="1" spans="2:66" x14ac:dyDescent="0.3">
      <c r="Y1" s="9"/>
    </row>
    <row r="2" spans="2:66" ht="23.4" x14ac:dyDescent="0.45">
      <c r="B2" s="61" t="s">
        <v>59</v>
      </c>
    </row>
    <row r="3" spans="2:66" ht="23.4" x14ac:dyDescent="0.45">
      <c r="C3" s="61"/>
    </row>
    <row r="4" spans="2:66" ht="21" x14ac:dyDescent="0.4">
      <c r="B4" s="94" t="s">
        <v>52</v>
      </c>
      <c r="I4" s="18"/>
      <c r="K4" s="69" t="s">
        <v>58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23"/>
    </row>
    <row r="7" spans="2:66" ht="25.8" x14ac:dyDescent="0.5">
      <c r="B7" s="50"/>
      <c r="C7" s="18"/>
      <c r="D7" s="18"/>
      <c r="E7" s="18"/>
      <c r="F7" s="18"/>
      <c r="G7" s="71" t="s">
        <v>57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40</v>
      </c>
      <c r="U7" s="18"/>
      <c r="V7" s="18"/>
      <c r="W7" s="18"/>
      <c r="X7" s="18"/>
      <c r="Y7" s="19"/>
      <c r="AD7" s="24"/>
      <c r="AE7" s="33" t="s">
        <v>56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</row>
    <row r="8" spans="2:66" x14ac:dyDescent="0.3">
      <c r="B8" s="50"/>
      <c r="C8" s="18"/>
      <c r="D8" s="18"/>
      <c r="E8" s="18"/>
      <c r="F8" s="18"/>
      <c r="G8" s="51">
        <v>104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29</v>
      </c>
      <c r="U9" s="18"/>
      <c r="V9" s="100"/>
      <c r="W9" s="42" t="s">
        <v>33</v>
      </c>
      <c r="X9" s="18"/>
      <c r="Y9" s="19"/>
      <c r="AD9" s="24"/>
      <c r="AE9" s="90" t="s">
        <v>15</v>
      </c>
      <c r="AF9" s="18"/>
      <c r="AH9" s="90" t="s">
        <v>53</v>
      </c>
      <c r="AK9" s="90" t="s">
        <v>54</v>
      </c>
      <c r="AL9" s="18"/>
      <c r="AM9" s="18"/>
      <c r="AN9" s="39" t="s">
        <v>55</v>
      </c>
      <c r="AQ9" s="39" t="s">
        <v>57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[22903]</v>
      </c>
      <c r="M10" s="91">
        <v>0</v>
      </c>
      <c r="N10" s="18"/>
      <c r="O10" s="74" t="str">
        <f>L15</f>
        <v>timeDiscretization 
[22947]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[23473]</v>
      </c>
      <c r="AF10" s="18"/>
      <c r="AH10" s="74" t="str">
        <f>[2]!obCall("productProcessForPlottingAndPricing", T54, "getProductProcess")</f>
        <v>productProcessForPlottingAndPricing 
[23999]</v>
      </c>
      <c r="AK10" s="74" t="str">
        <f>[2]!obCall("underlyingModelForPlotting", AH10, "getUnderlyingModel")</f>
        <v>underlyingModelForPlotting 
[24372]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[24650]</v>
      </c>
      <c r="AQ10" s="74" t="str">
        <f>[2]!obMake("pathIndexForPlot", "int", G8)</f>
        <v>pathIndexForPlot 
[37367]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[22922]</v>
      </c>
      <c r="M11" s="91">
        <v>100</v>
      </c>
      <c r="N11" s="18"/>
      <c r="O11" s="74" t="str">
        <f>[2]!obMake("numberOfFactors", "int", P11)</f>
        <v>numberOfFactors 
[22941]</v>
      </c>
      <c r="P11" s="51">
        <v>2</v>
      </c>
      <c r="Q11" s="19"/>
      <c r="R11" s="18"/>
      <c r="S11" s="17"/>
      <c r="T11" s="43" t="s">
        <v>35</v>
      </c>
      <c r="U11" s="41"/>
      <c r="V11" s="18"/>
      <c r="W11" s="40" t="s">
        <v>35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[22883]</v>
      </c>
      <c r="M12" s="91">
        <v>0.1</v>
      </c>
      <c r="N12" s="18"/>
      <c r="O12" s="74" t="str">
        <f>[2]!obMake("numberOfPaths", "int",P12)</f>
        <v>numberOfPaths 
[22843]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[22942]</v>
      </c>
      <c r="U12" s="86">
        <f>0.3</f>
        <v>0.3</v>
      </c>
      <c r="V12" s="18"/>
      <c r="W12" s="37" t="str">
        <f>[2]!obMake("shirtParameter", "double", X12)</f>
        <v>shirtParameter 
[22907]</v>
      </c>
      <c r="X12" s="51">
        <v>1E-4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[22923]</v>
      </c>
      <c r="P13" s="51">
        <v>3151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64</v>
      </c>
      <c r="AO13" s="39"/>
      <c r="AP13" s="18"/>
      <c r="AQ13" s="90" t="s">
        <v>25</v>
      </c>
      <c r="AR13" s="39"/>
      <c r="AS13" s="18"/>
      <c r="AT13" s="90" t="s">
        <v>26</v>
      </c>
      <c r="AU13" s="39"/>
      <c r="AV13" s="18"/>
      <c r="AW13" s="18"/>
      <c r="AX13" s="90" t="s">
        <v>65</v>
      </c>
      <c r="AY13" s="39"/>
      <c r="AZ13" s="18"/>
      <c r="BA13" s="90" t="s">
        <v>66</v>
      </c>
      <c r="BB13" s="39"/>
      <c r="BC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T14" s="74"/>
      <c r="AU14" s="74"/>
      <c r="AV14" s="18"/>
      <c r="AW14" s="18"/>
      <c r="AX14" s="74"/>
      <c r="AY14" s="74"/>
      <c r="AZ14" s="18"/>
      <c r="BA14" s="74"/>
      <c r="BB14" s="74"/>
      <c r="BC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[22947]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[24592]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[25076]</v>
      </c>
      <c r="AL15" s="89">
        <f>[2]!obGet([2]!obCall("", AK15, "get",$AQ$10))</f>
        <v>0.83862860294620323</v>
      </c>
      <c r="AM15" s="52"/>
      <c r="AN15" s="89" t="str">
        <f>[2]!obCall("swapPrice"&amp;AE15,  $AH$10,"getFairValue", [2]!obMake("","int",AE15) )</f>
        <v>swapPrice0 
[24745]</v>
      </c>
      <c r="AO15" s="89">
        <f>[2]!obGet([2]!obCall("",  AN15,"get", $AQ$10))</f>
        <v>6.0303124581569056E-2</v>
      </c>
      <c r="AP15" s="52"/>
      <c r="AQ15" s="89" t="str">
        <f>[2]!obCall("intensity"&amp;AE15, $T$54, "getIntensity", [2]!obMake("", "int", AE15))</f>
        <v>intensity0 
[23962]</v>
      </c>
      <c r="AR15" s="89">
        <f>[2]!obGet([2]!obCall("", AQ15, "get",$AQ$10))</f>
        <v>5.0000000000000001E-3</v>
      </c>
      <c r="AS15" s="52"/>
      <c r="AT15" s="89" t="str">
        <f>[2]!obCall("expOfIntegratedIntensity"&amp;AE15, $T$54, "getExpOfIntegratedIntensity", [2]!obMake("", "int", AE15))</f>
        <v>expOfIntegratedIntensity0 
[24005]</v>
      </c>
      <c r="AU15" s="89">
        <f>[2]!obGet([2]!obCall("", AT15, "get",$AQ$10))</f>
        <v>1</v>
      </c>
      <c r="AV15" s="18"/>
      <c r="AW15" s="18"/>
      <c r="AX15" s="89" t="str">
        <f>[2]!obCall("intensityLando"&amp;AE15, $W$53, "getIntensity", [2]!obMake("", "int", AE15))</f>
        <v>intensityLando0 
[26841]</v>
      </c>
      <c r="AY15" s="89">
        <f>[2]!obGet([2]!obCall("", AX15, "get",$AQ$10))</f>
        <v>0</v>
      </c>
      <c r="AZ15" s="52"/>
      <c r="BA15" s="89" t="str">
        <f>[2]!obCall("expOfIntegratedIntensityLando"&amp;AE15, $W$53, "getExpOfIntegratedIntensity", [2]!obMake("", "int", AE15))</f>
        <v>expOfIntegratedIntensityLando0 
[27152]</v>
      </c>
      <c r="BB15" s="89">
        <f>[2]!obGet([2]!obCall("", BA15, "get",$AQ$10))</f>
        <v>1</v>
      </c>
      <c r="BC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[22952]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[22948]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[22949]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[24458]</v>
      </c>
      <c r="AI16" s="89">
        <f>[2]!obGet([2]!obCall("",AH16,"get", $AQ$10))</f>
        <v>-3.6103767876334357E-3</v>
      </c>
      <c r="AJ16" s="87"/>
      <c r="AK16" s="89" t="str">
        <f>[2]!obCall("zcbondFairPrice"&amp;AE16, $AK$10, "getZeroCouponBond", [2]!obMake("", "double",AF16), [2]!obMake("", "double", $AF$115))</f>
        <v>zcbondFairPrice1 
[25091]</v>
      </c>
      <c r="AL16" s="89">
        <f>[2]!obGet([2]!obCall("", AK16, "get",$AQ$10))</f>
        <v>0.86194610867535526</v>
      </c>
      <c r="AM16" s="52"/>
      <c r="AN16" s="89" t="str">
        <f>[2]!obCall("swapPrice"&amp;AE16,  $AH$10,"getFairValue", [2]!obMake("","int",AE16) )</f>
        <v>swapPrice1 
[24706]</v>
      </c>
      <c r="AO16" s="89">
        <f>[2]!obGet([2]!obCall("",  AN16,"get", $AQ$10))</f>
        <v>4.0520534894656679E-2</v>
      </c>
      <c r="AP16" s="52"/>
      <c r="AQ16" s="89" t="str">
        <f>[2]!obCall("intensity"&amp;AE16, $T$54, "getIntensity", [2]!obMake("", "int", AE16))</f>
        <v>intensity1 
[24127]</v>
      </c>
      <c r="AR16" s="89">
        <f>[2]!obGet([2]!obCall("", AQ16, "get",$AQ$10))</f>
        <v>5.3665206029940423E-3</v>
      </c>
      <c r="AS16" s="52"/>
      <c r="AT16" s="89" t="str">
        <f>[2]!obCall("expOfIntegratedIntensity"&amp;AE16, $T$54, "getExpOfIntegratedIntensity", [2]!obMake("", "int", AE16))</f>
        <v>expOfIntegratedIntensity1 
[24027]</v>
      </c>
      <c r="AU16" s="89">
        <f>[2]!obGet([2]!obCall("", AT16, "get",$AQ$10))</f>
        <v>1.0005184603842985</v>
      </c>
      <c r="AV16" s="18"/>
      <c r="AW16" s="18"/>
      <c r="AX16" s="89" t="str">
        <f>[2]!obCall("intensityLando"&amp;AE16, $W$53, "getIntensity", [2]!obMake("", "int", AE16))</f>
        <v>intensityLando1 
[26984]</v>
      </c>
      <c r="AY16" s="89">
        <f>[2]!obGet([2]!obCall("", AX16, "get",$AQ$10))</f>
        <v>3.5103767876334359E-3</v>
      </c>
      <c r="AZ16" s="52"/>
      <c r="BA16" s="89" t="str">
        <f>[2]!obCall("expOfIntegratedIntensityLando"&amp;AE16, $W$53, "getExpOfIntegratedIntensity", [2]!obMake("", "int", AE16))</f>
        <v>expOfIntegratedIntensityLando1 
[27189]</v>
      </c>
      <c r="BB16" s="89">
        <f>[2]!obGet([2]!obCall("", BA16, "get",$AQ$10))</f>
        <v>1.0001752547396405</v>
      </c>
      <c r="BC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[24638]</v>
      </c>
      <c r="AI17" s="89">
        <f>[2]!obGet([2]!obCall("",AH17,"get", $AQ$10))</f>
        <v>-5.6869486371355308E-3</v>
      </c>
      <c r="AJ17" s="52"/>
      <c r="AK17" s="89" t="str">
        <f>[2]!obCall("zcbondFairPrice"&amp;AE17, $AK$10, "getZeroCouponBond", [2]!obMake("", "double",AF17), [2]!obMake("", "double", $AF$115))</f>
        <v>zcbondFairPrice2 
[25085]</v>
      </c>
      <c r="AL17" s="89">
        <f>[2]!obGet([2]!obCall("", AK17, "get",$AQ$10))</f>
        <v>0.87509542259461071</v>
      </c>
      <c r="AM17" s="52"/>
      <c r="AN17" s="89" t="str">
        <f>[2]!obCall("swapPrice"&amp;AE17,  $AH$10,"getFairValue", [2]!obMake("","int",AE17) )</f>
        <v>swapPrice2 
[24754]</v>
      </c>
      <c r="AO17" s="89">
        <f>[2]!obGet([2]!obCall("",  AN17,"get", $AQ$10))</f>
        <v>2.9698234202769846E-2</v>
      </c>
      <c r="AP17" s="52"/>
      <c r="AQ17" s="89" t="str">
        <f>[2]!obCall("intensity"&amp;AE17, $T$54, "getIntensity", [2]!obMake("", "int", AE17))</f>
        <v>intensity2 
[24121]</v>
      </c>
      <c r="AR17" s="89">
        <f>[2]!obGet([2]!obCall("", AQ17, "get",$AQ$10))</f>
        <v>5.3035391578014675E-3</v>
      </c>
      <c r="AS17" s="52"/>
      <c r="AT17" s="89" t="str">
        <f>[2]!obCall("expOfIntegratedIntensity"&amp;AE17, $T$54, "getExpOfIntegratedIntensity", [2]!obMake("", "int", AE17))</f>
        <v>expOfIntegratedIntensity2 
[23966]</v>
      </c>
      <c r="AU17" s="89">
        <f>[2]!obGet([2]!obCall("", AT17, "get",$AQ$10))</f>
        <v>1.0010523823843296</v>
      </c>
      <c r="AV17" s="18"/>
      <c r="AW17" s="18"/>
      <c r="AX17" s="89" t="str">
        <f>[2]!obCall("intensityLando"&amp;AE17, $W$53, "getIntensity", [2]!obMake("", "int", AE17))</f>
        <v>intensityLando2 
[26998]</v>
      </c>
      <c r="AY17" s="89">
        <f>[2]!obGet([2]!obCall("", AX17, "get",$AQ$10))</f>
        <v>5.5869486371355305E-3</v>
      </c>
      <c r="AZ17" s="52"/>
      <c r="BA17" s="89" t="str">
        <f>[2]!obCall("expOfIntegratedIntensityLando"&amp;AE17, $W$53, "getExpOfIntegratedIntensity", [2]!obMake("", "int", AE17))</f>
        <v>expOfIntegratedIntensityLando2 
[27165]</v>
      </c>
      <c r="BB17" s="89">
        <f>[2]!obGet([2]!obCall("", BA17, "get",$AQ$10))</f>
        <v>1.0003505401935049</v>
      </c>
      <c r="BC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[24598]</v>
      </c>
      <c r="AI18" s="89">
        <f>[2]!obGet([2]!obCall("",AH18,"get", $AQ$10))</f>
        <v>-3.198354900867245E-3</v>
      </c>
      <c r="AJ18" s="52"/>
      <c r="AK18" s="89" t="str">
        <f>[2]!obCall("zcbondFairPrice"&amp;AE18, $AK$10, "getZeroCouponBond", [2]!obMake("", "double",AF18), [2]!obMake("", "double", $AF$115))</f>
        <v>zcbondFairPrice3 
[25245]</v>
      </c>
      <c r="AL18" s="89">
        <f>[2]!obGet([2]!obCall("", AK18, "get",$AQ$10))</f>
        <v>0.8576270625276311</v>
      </c>
      <c r="AM18" s="52"/>
      <c r="AN18" s="89" t="str">
        <f>[2]!obCall("swapPrice"&amp;AE18,  $AH$10,"getFairValue", [2]!obMake("","int",AE18) )</f>
        <v>swapPrice3 
[24883]</v>
      </c>
      <c r="AO18" s="89">
        <f>[2]!obGet([2]!obCall("",  AN18,"get", $AQ$10))</f>
        <v>4.7835110533182679E-2</v>
      </c>
      <c r="AP18" s="52"/>
      <c r="AQ18" s="89" t="str">
        <f>[2]!obCall("intensity"&amp;AE18, $T$54, "getIntensity", [2]!obMake("", "int", AE18))</f>
        <v>intensity3 
[23916]</v>
      </c>
      <c r="AR18" s="89">
        <f>[2]!obGet([2]!obCall("", AQ18, "get",$AQ$10))</f>
        <v>5.0079362245784003E-3</v>
      </c>
      <c r="AS18" s="52"/>
      <c r="AT18" s="89" t="str">
        <f>[2]!obCall("expOfIntegratedIntensity"&amp;AE18, $T$54, "getExpOfIntegratedIntensity", [2]!obMake("", "int", AE18))</f>
        <v>expOfIntegratedIntensity3 
[24138]</v>
      </c>
      <c r="AU18" s="89">
        <f>[2]!obGet([2]!obCall("", AT18, "get",$AQ$10))</f>
        <v>1.0015686318050951</v>
      </c>
      <c r="AV18" s="18"/>
      <c r="AW18" s="18"/>
      <c r="AX18" s="89" t="str">
        <f>[2]!obCall("intensityLando"&amp;AE18, $W$53, "getIntensity", [2]!obMake("", "int", AE18))</f>
        <v>intensityLando3 
[26860]</v>
      </c>
      <c r="AY18" s="89">
        <f>[2]!obGet([2]!obCall("", AX18, "get",$AQ$10))</f>
        <v>3.0983549008672452E-3</v>
      </c>
      <c r="AZ18" s="52"/>
      <c r="BA18" s="89" t="str">
        <f>[2]!obCall("expOfIntegratedIntensityLando"&amp;AE18, $W$53, "getExpOfIntegratedIntensity", [2]!obMake("", "int", AE18))</f>
        <v>expOfIntegratedIntensityLando3 
[27155]</v>
      </c>
      <c r="BB18" s="89">
        <f>[2]!obGet([2]!obCall("", BA18, "get",$AQ$10))</f>
        <v>1.0003505401935049</v>
      </c>
      <c r="BC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[24505]</v>
      </c>
      <c r="AI19" s="89">
        <f>[2]!obGet([2]!obCall("",AH19,"get", $AQ$10))</f>
        <v>8.5588441003344451E-3</v>
      </c>
      <c r="AJ19" s="52"/>
      <c r="AK19" s="89" t="str">
        <f>[2]!obCall("zcbondFairPrice"&amp;AE19, $AK$10, "getZeroCouponBond", [2]!obMake("", "double",AF19), [2]!obMake("", "double", $AF$115))</f>
        <v>zcbondFairPrice4 
[25184]</v>
      </c>
      <c r="AL19" s="89">
        <f>[2]!obGet([2]!obCall("", AK19, "get",$AQ$10))</f>
        <v>0.78343301939737797</v>
      </c>
      <c r="AM19" s="52"/>
      <c r="AN19" s="89" t="str">
        <f>[2]!obCall("swapPrice"&amp;AE19,  $AH$10,"getFairValue", [2]!obMake("","int",AE19) )</f>
        <v>swapPrice4 
[24928]</v>
      </c>
      <c r="AO19" s="89">
        <f>[2]!obGet([2]!obCall("",  AN19,"get", $AQ$10))</f>
        <v>0.12117999421091408</v>
      </c>
      <c r="AP19" s="52"/>
      <c r="AQ19" s="89" t="str">
        <f>[2]!obCall("intensity"&amp;AE19, $T$54, "getIntensity", [2]!obMake("", "int", AE19))</f>
        <v>intensity4 
[23956]</v>
      </c>
      <c r="AR19" s="89">
        <f>[2]!obGet([2]!obCall("", AQ19, "get",$AQ$10))</f>
        <v>5.6742250385901976E-3</v>
      </c>
      <c r="AS19" s="52"/>
      <c r="AT19" s="89" t="str">
        <f>[2]!obCall("expOfIntegratedIntensity"&amp;AE19, $T$54, "getExpOfIntegratedIntensity", [2]!obMake("", "int", AE19))</f>
        <v>expOfIntegratedIntensity4 
[23503]</v>
      </c>
      <c r="AU19" s="89">
        <f>[2]!obGet([2]!obCall("", AT19, "get",$AQ$10))</f>
        <v>1.0021037205720407</v>
      </c>
      <c r="AV19" s="18"/>
      <c r="AW19" s="18"/>
      <c r="AX19" s="89" t="str">
        <f>[2]!obCall("intensityLando"&amp;AE19, $W$53, "getIntensity", [2]!obMake("", "int", AE19))</f>
        <v>intensityLando4 
[26910]</v>
      </c>
      <c r="AY19" s="89">
        <f>[2]!obGet([2]!obCall("", AX19, "get",$AQ$10))</f>
        <v>0</v>
      </c>
      <c r="AZ19" s="52"/>
      <c r="BA19" s="89" t="str">
        <f>[2]!obCall("expOfIntegratedIntensityLando"&amp;AE19, $W$53, "getExpOfIntegratedIntensity", [2]!obMake("", "int", AE19))</f>
        <v>expOfIntegratedIntensityLando4 
[27167]</v>
      </c>
      <c r="BB19" s="89">
        <f>[2]!obGet([2]!obCall("", BA19, "get",$AQ$10))</f>
        <v>1.0003505401935049</v>
      </c>
      <c r="BC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[24431]</v>
      </c>
      <c r="AI20" s="89">
        <f>[2]!obGet([2]!obCall("",AH20,"get", $AQ$10))</f>
        <v>7.7444002226018903E-3</v>
      </c>
      <c r="AJ20" s="60"/>
      <c r="AK20" s="89" t="str">
        <f>[2]!obCall("zcbondFairPrice"&amp;AE20, $AK$10, "getZeroCouponBond", [2]!obMake("", "double",AF20), [2]!obMake("", "double", $AF$115))</f>
        <v>zcbondFairPrice5 
[25118]</v>
      </c>
      <c r="AL20" s="89">
        <f>[2]!obGet([2]!obCall("", AK20, "get",$AQ$10))</f>
        <v>0.78821588252643671</v>
      </c>
      <c r="AM20" s="52"/>
      <c r="AN20" s="89" t="str">
        <f>[2]!obCall("swapPrice"&amp;AE20,  $AH$10,"getFairValue", [2]!obMake("","int",AE20) )</f>
        <v>swapPrice5 
[24799]</v>
      </c>
      <c r="AO20" s="89">
        <f>[2]!obGet([2]!obCall("",  AN20,"get", $AQ$10))</f>
        <v>0.11914874431303846</v>
      </c>
      <c r="AP20" s="52"/>
      <c r="AQ20" s="89" t="str">
        <f>[2]!obCall("intensity"&amp;AE20, $T$54, "getIntensity", [2]!obMake("", "int", AE20))</f>
        <v>intensity5 
[23597]</v>
      </c>
      <c r="AR20" s="89">
        <f>[2]!obGet([2]!obCall("", AQ20, "get",$AQ$10))</f>
        <v>5.6474550926938752E-3</v>
      </c>
      <c r="AS20" s="52"/>
      <c r="AT20" s="89" t="str">
        <f>[2]!obCall("expOfIntegratedIntensity"&amp;AE20, $T$54, "getExpOfIntegratedIntensity", [2]!obMake("", "int", AE20))</f>
        <v>expOfIntegratedIntensity5 
[24019]</v>
      </c>
      <c r="AU20" s="89">
        <f>[2]!obGet([2]!obCall("", AT20, "get",$AQ$10))</f>
        <v>1.0026711560540977</v>
      </c>
      <c r="AV20" s="18"/>
      <c r="AW20" s="18"/>
      <c r="AX20" s="89" t="str">
        <f>[2]!obCall("intensityLando"&amp;AE20, $W$53, "getIntensity", [2]!obMake("", "int", AE20))</f>
        <v>intensityLando5 
[26936]</v>
      </c>
      <c r="AY20" s="89">
        <f>[2]!obGet([2]!obCall("", AX20, "get",$AQ$10))</f>
        <v>0</v>
      </c>
      <c r="AZ20" s="52"/>
      <c r="BA20" s="89" t="str">
        <f>[2]!obCall("expOfIntegratedIntensityLando"&amp;AE20, $W$53, "getExpOfIntegratedIntensity", [2]!obMake("", "int", AE20))</f>
        <v>expOfIntegratedIntensityLando5 
[27173]</v>
      </c>
      <c r="BB20" s="89">
        <f>[2]!obGet([2]!obCall("", BA20, "get",$AQ$10))</f>
        <v>1.0003505401935049</v>
      </c>
      <c r="BC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[22952]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[24523]</v>
      </c>
      <c r="AI21" s="89">
        <f>[2]!obGet([2]!obCall("",AH21,"get", $AQ$10))</f>
        <v>1.3874876779941186E-2</v>
      </c>
      <c r="AJ21" s="52"/>
      <c r="AK21" s="89" t="str">
        <f>[2]!obCall("zcbondFairPrice"&amp;AE21, $AK$10, "getZeroCouponBond", [2]!obMake("", "double",AF21), [2]!obMake("", "double", $AF$115))</f>
        <v>zcbondFairPrice6 
[25064]</v>
      </c>
      <c r="AL21" s="89">
        <f>[2]!obGet([2]!obCall("", AK21, "get",$AQ$10))</f>
        <v>0.75275174272418355</v>
      </c>
      <c r="AM21" s="52"/>
      <c r="AN21" s="89" t="str">
        <f>[2]!obCall("swapPrice"&amp;AE21,  $AH$10,"getFairValue", [2]!obMake("","int",AE21) )</f>
        <v>swapPrice6 
[24757]</v>
      </c>
      <c r="AO21" s="89">
        <f>[2]!obGet([2]!obCall("",  AN21,"get", $AQ$10))</f>
        <v>0.15695092064480132</v>
      </c>
      <c r="AP21" s="52"/>
      <c r="AQ21" s="89" t="str">
        <f>[2]!obCall("intensity"&amp;AE21, $T$54, "getIntensity", [2]!obMake("", "int", AE21))</f>
        <v>intensity6 
[23954]</v>
      </c>
      <c r="AR21" s="89">
        <f>[2]!obGet([2]!obCall("", AQ21, "get",$AQ$10))</f>
        <v>5.5498738394927308E-3</v>
      </c>
      <c r="AS21" s="52"/>
      <c r="AT21" s="89" t="str">
        <f>[2]!obCall("expOfIntegratedIntensity"&amp;AE21, $T$54, "getExpOfIntegratedIntensity", [2]!obMake("", "int", AE21))</f>
        <v>expOfIntegratedIntensity6 
[23884]</v>
      </c>
      <c r="AU21" s="89">
        <f>[2]!obGet([2]!obCall("", AT21, "get",$AQ$10))</f>
        <v>1.0032326751645426</v>
      </c>
      <c r="AV21" s="18"/>
      <c r="AW21" s="18"/>
      <c r="AX21" s="89" t="str">
        <f>[2]!obCall("intensityLando"&amp;AE21, $W$53, "getIntensity", [2]!obMake("", "int", AE21))</f>
        <v>intensityLando6 
[26898]</v>
      </c>
      <c r="AY21" s="89">
        <f>[2]!obGet([2]!obCall("", AX21, "get",$AQ$10))</f>
        <v>0</v>
      </c>
      <c r="AZ21" s="52"/>
      <c r="BA21" s="89" t="str">
        <f>[2]!obCall("expOfIntegratedIntensityLando"&amp;AE21, $W$53, "getExpOfIntegratedIntensity", [2]!obMake("", "int", AE21))</f>
        <v>expOfIntegratedIntensityLando6 
[27163]</v>
      </c>
      <c r="BB21" s="89">
        <f>[2]!obGet([2]!obCall("", BA21, "get",$AQ$10))</f>
        <v>1.0003505401935049</v>
      </c>
      <c r="BC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36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[24388]</v>
      </c>
      <c r="AI22" s="89">
        <f>[2]!obGet([2]!obCall("",AH22,"get", $AQ$10))</f>
        <v>1.7955909788968188E-2</v>
      </c>
      <c r="AJ22" s="52"/>
      <c r="AK22" s="89" t="str">
        <f>[2]!obCall("zcbondFairPrice"&amp;AE22, $AK$10, "getZeroCouponBond", [2]!obMake("", "double",AF22), [2]!obMake("", "double", $AF$115))</f>
        <v>zcbondFairPrice7 
[25097]</v>
      </c>
      <c r="AL22" s="89">
        <f>[2]!obGet([2]!obCall("", AK22, "get",$AQ$10))</f>
        <v>0.7305190349302999</v>
      </c>
      <c r="AM22" s="52"/>
      <c r="AN22" s="89" t="str">
        <f>[2]!obCall("swapPrice"&amp;AE22,  $AH$10,"getFairValue", [2]!obMake("","int",AE22) )</f>
        <v>swapPrice7 
[24709]</v>
      </c>
      <c r="AO22" s="89">
        <f>[2]!obGet([2]!obCall("",  AN22,"get", $AQ$10))</f>
        <v>0.18251354836751676</v>
      </c>
      <c r="AP22" s="52"/>
      <c r="AQ22" s="89" t="str">
        <f>[2]!obCall("intensity"&amp;AE22, $T$54, "getIntensity", [2]!obMake("", "int", AE22))</f>
        <v>intensity7 
[23548]</v>
      </c>
      <c r="AR22" s="89">
        <f>[2]!obGet([2]!obCall("", AQ22, "get",$AQ$10))</f>
        <v>5.687611726942896E-3</v>
      </c>
      <c r="AS22" s="52"/>
      <c r="AT22" s="89" t="str">
        <f>[2]!obCall("expOfIntegratedIntensity"&amp;AE22, $T$54, "getExpOfIntegratedIntensity", [2]!obMake("", "int", AE22))</f>
        <v>expOfIntegratedIntensity7 
[23932]</v>
      </c>
      <c r="AU22" s="89">
        <f>[2]!obGet([2]!obCall("", AT22, "get",$AQ$10))</f>
        <v>1.0037965241911879</v>
      </c>
      <c r="AV22" s="18"/>
      <c r="AW22" s="18"/>
      <c r="AX22" s="89" t="str">
        <f>[2]!obCall("intensityLando"&amp;AE22, $W$53, "getIntensity", [2]!obMake("", "int", AE22))</f>
        <v>intensityLando7 
[26960]</v>
      </c>
      <c r="AY22" s="89">
        <f>[2]!obGet([2]!obCall("", AX22, "get",$AQ$10))</f>
        <v>0</v>
      </c>
      <c r="AZ22" s="52"/>
      <c r="BA22" s="89" t="str">
        <f>[2]!obCall("expOfIntegratedIntensityLando"&amp;AE22, $W$53, "getExpOfIntegratedIntensity", [2]!obMake("", "int", AE22))</f>
        <v>expOfIntegratedIntensityLando7 
[27181]</v>
      </c>
      <c r="BB22" s="89">
        <f>[2]!obGet([2]!obCall("", BA22, "get",$AQ$10))</f>
        <v>1.0003505401935049</v>
      </c>
      <c r="BC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[24410]</v>
      </c>
      <c r="AI23" s="89">
        <f>[2]!obGet([2]!obCall("",AH23,"get", $AQ$10))</f>
        <v>1.4498123177765861E-2</v>
      </c>
      <c r="AJ23" s="52"/>
      <c r="AK23" s="89" t="str">
        <f>[2]!obCall("zcbondFairPrice"&amp;AE23, $AK$10, "getZeroCouponBond", [2]!obMake("", "double",AF23), [2]!obMake("", "double", $AF$115))</f>
        <v>zcbondFairPrice8 
[25046]</v>
      </c>
      <c r="AL23" s="89">
        <f>[2]!obGet([2]!obCall("", AK23, "get",$AQ$10))</f>
        <v>0.7498935014889726</v>
      </c>
      <c r="AM23" s="52"/>
      <c r="AN23" s="89" t="str">
        <f>[2]!obCall("swapPrice"&amp;AE23,  $AH$10,"getFairValue", [2]!obMake("","int",AE23) )</f>
        <v>swapPrice8 
[24877]</v>
      </c>
      <c r="AO23" s="89">
        <f>[2]!obGet([2]!obCall("",  AN23,"get", $AQ$10))</f>
        <v>0.16625879120492071</v>
      </c>
      <c r="AP23" s="52"/>
      <c r="AQ23" s="89" t="str">
        <f>[2]!obCall("intensity"&amp;AE23, $T$54, "getIntensity", [2]!obMake("", "int", AE23))</f>
        <v>intensity8 
[23278]</v>
      </c>
      <c r="AR23" s="89">
        <f>[2]!obGet([2]!obCall("", AQ23, "get",$AQ$10))</f>
        <v>5.5058340931302694E-3</v>
      </c>
      <c r="AS23" s="52"/>
      <c r="AT23" s="89" t="str">
        <f>[2]!obCall("expOfIntegratedIntensity"&amp;AE23, $T$54, "getExpOfIntegratedIntensity", [2]!obMake("", "int", AE23))</f>
        <v>expOfIntegratedIntensity8 
[23587]</v>
      </c>
      <c r="AU23" s="89">
        <f>[2]!obGet([2]!obCall("", AT23, "get",$AQ$10))</f>
        <v>1.0043584785320516</v>
      </c>
      <c r="AV23" s="18"/>
      <c r="AW23" s="18"/>
      <c r="AX23" s="89" t="str">
        <f>[2]!obCall("intensityLando"&amp;AE23, $W$53, "getIntensity", [2]!obMake("", "int", AE23))</f>
        <v>intensityLando8 
[27008]</v>
      </c>
      <c r="AY23" s="89">
        <f>[2]!obGet([2]!obCall("", AX23, "get",$AQ$10))</f>
        <v>0</v>
      </c>
      <c r="AZ23" s="52"/>
      <c r="BA23" s="89" t="str">
        <f>[2]!obCall("expOfIntegratedIntensityLando"&amp;AE23, $W$53, "getExpOfIntegratedIntensity", [2]!obMake("", "int", AE23))</f>
        <v>expOfIntegratedIntensityLando8 
[27185]</v>
      </c>
      <c r="BB23" s="89">
        <f>[2]!obGet([2]!obCall("", BA23, "get",$AQ$10))</f>
        <v>1.0003505401935049</v>
      </c>
      <c r="BC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[22953]</v>
      </c>
      <c r="M24" s="13"/>
      <c r="N24" s="18"/>
      <c r="O24" s="18"/>
      <c r="P24" s="18"/>
      <c r="Q24" s="26"/>
      <c r="R24" s="18"/>
      <c r="S24" s="17"/>
      <c r="T24" s="42" t="s">
        <v>60</v>
      </c>
      <c r="U24" s="18"/>
      <c r="V24" s="25" t="s">
        <v>61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[24647]</v>
      </c>
      <c r="AI24" s="89">
        <f>[2]!obGet([2]!obCall("",AH24,"get", $AQ$10))</f>
        <v>1.8509810308039859E-2</v>
      </c>
      <c r="AJ24" s="87"/>
      <c r="AK24" s="89" t="str">
        <f>[2]!obCall("zcbondFairPrice"&amp;AE24, $AK$10, "getZeroCouponBond", [2]!obMake("", "double",AF24), [2]!obMake("", "double", $AF$115))</f>
        <v>zcbondFairPrice9 
[25061]</v>
      </c>
      <c r="AL24" s="89">
        <f>[2]!obGet([2]!obCall("", AK24, "get",$AQ$10))</f>
        <v>0.72858931041655151</v>
      </c>
      <c r="AM24" s="52"/>
      <c r="AN24" s="89" t="str">
        <f>[2]!obCall("swapPrice"&amp;AE24,  $AH$10,"getFairValue", [2]!obMake("","int",AE24) )</f>
        <v>swapPrice9 
[24967]</v>
      </c>
      <c r="AO24" s="89">
        <f>[2]!obGet([2]!obCall("",  AN24,"get", $AQ$10))</f>
        <v>0.19172268718533181</v>
      </c>
      <c r="AP24" s="52"/>
      <c r="AQ24" s="89" t="str">
        <f>[2]!obCall("intensity"&amp;AE24, $T$54, "getIntensity", [2]!obMake("", "int", AE24))</f>
        <v>intensity9 
[23417]</v>
      </c>
      <c r="AR24" s="89">
        <f>[2]!obGet([2]!obCall("", AQ24, "get",$AQ$10))</f>
        <v>5.6991872512578484E-3</v>
      </c>
      <c r="AS24" s="52"/>
      <c r="AT24" s="89" t="str">
        <f>[2]!obCall("expOfIntegratedIntensity"&amp;AE24, $T$54, "getExpOfIntegratedIntensity", [2]!obMake("", "int", AE24))</f>
        <v>expOfIntegratedIntensity9 
[23960]</v>
      </c>
      <c r="AU24" s="89">
        <f>[2]!obGet([2]!obCall("", AT24, "get",$AQ$10))</f>
        <v>1.004921329095612</v>
      </c>
      <c r="AV24" s="18"/>
      <c r="AW24" s="18"/>
      <c r="AX24" s="89" t="str">
        <f>[2]!obCall("intensityLando"&amp;AE24, $W$53, "getIntensity", [2]!obMake("", "int", AE24))</f>
        <v>intensityLando9 
[27032]</v>
      </c>
      <c r="AY24" s="89">
        <f>[2]!obGet([2]!obCall("", AX24, "get",$AQ$10))</f>
        <v>0</v>
      </c>
      <c r="AZ24" s="52"/>
      <c r="BA24" s="89" t="str">
        <f>[2]!obCall("expOfIntegratedIntensityLando"&amp;AE24, $W$53, "getExpOfIntegratedIntensity", [2]!obMake("", "int", AE24))</f>
        <v>expOfIntegratedIntensityLando9 
[27191]</v>
      </c>
      <c r="BB24" s="89">
        <f>[2]!obGet([2]!obCall("", BA24, "get",$AQ$10))</f>
        <v>1.0003505401935049</v>
      </c>
      <c r="BC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[24582]</v>
      </c>
      <c r="AI25" s="89">
        <f>[2]!obGet([2]!obCall("",AH25,"get", $AQ$10))</f>
        <v>4.0582828137857904E-3</v>
      </c>
      <c r="AJ25" s="52"/>
      <c r="AK25" s="89" t="str">
        <f>[2]!obCall("zcbondFairPrice"&amp;AE25, $AK$10, "getZeroCouponBond", [2]!obMake("", "double",AF25), [2]!obMake("", "double", $AF$115))</f>
        <v>zcbondFairPrice10 
[25181]</v>
      </c>
      <c r="AL25" s="89">
        <f>[2]!obGet([2]!obCall("", AK25, "get",$AQ$10))</f>
        <v>0.80969732679168094</v>
      </c>
      <c r="AM25" s="52"/>
      <c r="AN25" s="89" t="str">
        <f>[2]!obCall("swapPrice"&amp;AE25,  $AH$10,"getFairValue", [2]!obMake("","int",AE25) )</f>
        <v>swapPrice10 
[24889]</v>
      </c>
      <c r="AO25" s="89">
        <f>[2]!obGet([2]!obCall("",  AN25,"get", $AQ$10))</f>
        <v>0.10959693773170276</v>
      </c>
      <c r="AP25" s="52"/>
      <c r="AQ25" s="89" t="str">
        <f>[2]!obCall("intensity"&amp;AE25, $T$54, "getIntensity", [2]!obMake("", "int", AE25))</f>
        <v>intensity10 
[24038]</v>
      </c>
      <c r="AR25" s="89">
        <f>[2]!obGet([2]!obCall("", AQ25, "get",$AQ$10))</f>
        <v>5.6678695448270592E-3</v>
      </c>
      <c r="AS25" s="52"/>
      <c r="AT25" s="89" t="str">
        <f>[2]!obCall("expOfIntegratedIntensity"&amp;AE25, $T$54, "getExpOfIntegratedIntensity", [2]!obMake("", "int", AE25))</f>
        <v>expOfIntegratedIntensity10 
[23284]</v>
      </c>
      <c r="AU25" s="89">
        <f>[2]!obGet([2]!obCall("", AT25, "get",$AQ$10))</f>
        <v>1.0054926413248684</v>
      </c>
      <c r="AV25" s="18"/>
      <c r="AW25" s="18"/>
      <c r="AX25" s="89" t="str">
        <f>[2]!obCall("intensityLando"&amp;AE25, $W$53, "getIntensity", [2]!obMake("", "int", AE25))</f>
        <v>intensityLando10 
[26856]</v>
      </c>
      <c r="AY25" s="89">
        <f>[2]!obGet([2]!obCall("", AX25, "get",$AQ$10))</f>
        <v>0</v>
      </c>
      <c r="AZ25" s="52"/>
      <c r="BA25" s="89" t="str">
        <f>[2]!obCall("expOfIntegratedIntensityLando"&amp;AE25, $W$53, "getExpOfIntegratedIntensity", [2]!obMake("", "int", AE25))</f>
        <v>expOfIntegratedIntensityLando10 
[27193]</v>
      </c>
      <c r="BB25" s="89">
        <f>[2]!obGet([2]!obCall("", BA25, "get",$AQ$10))</f>
        <v>1.0003505401935049</v>
      </c>
      <c r="BC25" s="19"/>
    </row>
    <row r="26" spans="2:72" ht="15" thickTop="1" x14ac:dyDescent="0.3">
      <c r="S26" s="17"/>
      <c r="T26" s="39" t="s">
        <v>35</v>
      </c>
      <c r="U26" s="13"/>
      <c r="V26" s="99" t="str">
        <f>[2]!obMake("fixingAndPaymentDatesSwap", "double[]", V27:V36)</f>
        <v>fixingAndPaymentDatesSwap 
[22860]</v>
      </c>
      <c r="W26" s="106" t="s">
        <v>62</v>
      </c>
      <c r="X26" s="107"/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[24668]</v>
      </c>
      <c r="AI26" s="89">
        <f>[2]!obGet([2]!obCall("",AH26,"get", $AQ$10))</f>
        <v>8.0007594157037454E-3</v>
      </c>
      <c r="AJ26" s="52"/>
      <c r="AK26" s="89" t="str">
        <f>[2]!obCall("zcbondFairPrice"&amp;AE26, $AK$10, "getZeroCouponBond", [2]!obMake("", "double",AF26), [2]!obMake("", "double", $AF$115))</f>
        <v>zcbondFairPrice11 
[25139]</v>
      </c>
      <c r="AL26" s="89">
        <f>[2]!obGet([2]!obCall("", AK26, "get",$AQ$10))</f>
        <v>0.78705752027911258</v>
      </c>
      <c r="AM26" s="52"/>
      <c r="AN26" s="89" t="str">
        <f>[2]!obCall("swapPrice"&amp;AE26,  $AH$10,"getFairValue", [2]!obMake("","int",AE26) )</f>
        <v>swapPrice11 
[24970]</v>
      </c>
      <c r="AO26" s="89">
        <f>[2]!obGet([2]!obCall("",  AN26,"get", $AQ$10))</f>
        <v>0.1323361420470146</v>
      </c>
      <c r="AP26" s="52"/>
      <c r="AQ26" s="89" t="str">
        <f>[2]!obCall("intensity"&amp;AE26, $T$54, "getIntensity", [2]!obMake("", "int", AE26))</f>
        <v>intensity11 
[24088]</v>
      </c>
      <c r="AR26" s="89">
        <f>[2]!obGet([2]!obCall("", AQ26, "get",$AQ$10))</f>
        <v>5.8551975370954284E-3</v>
      </c>
      <c r="AS26" s="52"/>
      <c r="AT26" s="89" t="str">
        <f>[2]!obCall("expOfIntegratedIntensity"&amp;AE26, $T$54, "getExpOfIntegratedIntensity", [2]!obMake("", "int", AE26))</f>
        <v>expOfIntegratedIntensity11 
[23901]</v>
      </c>
      <c r="AU26" s="89">
        <f>[2]!obGet([2]!obCall("", AT26, "get",$AQ$10))</f>
        <v>1.0060721262027346</v>
      </c>
      <c r="AV26" s="18"/>
      <c r="AW26" s="18"/>
      <c r="AX26" s="89" t="str">
        <f>[2]!obCall("intensityLando"&amp;AE26, $W$53, "getIntensity", [2]!obMake("", "int", AE26))</f>
        <v>intensityLando11 
[26862]</v>
      </c>
      <c r="AY26" s="89">
        <f>[2]!obGet([2]!obCall("", AX26, "get",$AQ$10))</f>
        <v>0</v>
      </c>
      <c r="AZ26" s="52"/>
      <c r="BA26" s="89" t="str">
        <f>[2]!obCall("expOfIntegratedIntensityLando"&amp;AE26, $W$53, "getExpOfIntegratedIntensity", [2]!obMake("", "int", AE26))</f>
        <v>expOfIntegratedIntensityLando11 
[27157]</v>
      </c>
      <c r="BB26" s="89">
        <f>[2]!obGet([2]!obCall("", BA26, "get",$AQ$10))</f>
        <v>1.0003505401935049</v>
      </c>
      <c r="BC26" s="19"/>
    </row>
    <row r="27" spans="2:72" ht="15" thickBot="1" x14ac:dyDescent="0.35">
      <c r="S27" s="17"/>
      <c r="T27" s="37" t="str">
        <f>L44</f>
        <v>hullWhiteModel 
[22950]</v>
      </c>
      <c r="U27" s="13"/>
      <c r="V27" s="53">
        <v>1</v>
      </c>
      <c r="W27" s="53">
        <v>0.01</v>
      </c>
      <c r="X27" s="59"/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[24424]</v>
      </c>
      <c r="AI27" s="89">
        <f>[2]!obGet([2]!obCall("",AH27,"get", $AQ$10))</f>
        <v>4.5145473655578998E-3</v>
      </c>
      <c r="AJ27" s="52"/>
      <c r="AK27" s="89" t="str">
        <f>[2]!obCall("zcbondFairPrice"&amp;AE27, $AK$10, "getZeroCouponBond", [2]!obMake("", "double",AF27), [2]!obMake("", "double", $AF$115))</f>
        <v>zcbondFairPrice12 
[25352]</v>
      </c>
      <c r="AL27" s="89">
        <f>[2]!obGet([2]!obCall("", AK27, "get",$AQ$10))</f>
        <v>0.8070482267525585</v>
      </c>
      <c r="AM27" s="52"/>
      <c r="AN27" s="89" t="str">
        <f>[2]!obCall("swapPrice"&amp;AE27,  $AH$10,"getFairValue", [2]!obMake("","int",AE27) )</f>
        <v>swapPrice12 
[24874]</v>
      </c>
      <c r="AO27" s="89">
        <f>[2]!obGet([2]!obCall("",  AN27,"get", $AQ$10))</f>
        <v>0.11661568484526486</v>
      </c>
      <c r="AP27" s="52"/>
      <c r="AQ27" s="89" t="str">
        <f>[2]!obCall("intensity"&amp;AE27, $T$54, "getIntensity", [2]!obMake("", "int", AE27))</f>
        <v>intensity12 
[24114]</v>
      </c>
      <c r="AR27" s="89">
        <f>[2]!obGet([2]!obCall("", AQ27, "get",$AQ$10))</f>
        <v>5.7510224277539873E-3</v>
      </c>
      <c r="AS27" s="52"/>
      <c r="AT27" s="89" t="str">
        <f>[2]!obCall("expOfIntegratedIntensity"&amp;AE27, $T$54, "getExpOfIntegratedIntensity", [2]!obMake("", "int", AE27))</f>
        <v>expOfIntegratedIntensity12 
[23635]</v>
      </c>
      <c r="AU27" s="89">
        <f>[2]!obGet([2]!obCall("", AT27, "get",$AQ$10))</f>
        <v>1.0066561303582233</v>
      </c>
      <c r="AV27" s="18"/>
      <c r="AW27" s="18"/>
      <c r="AX27" s="89" t="str">
        <f>[2]!obCall("intensityLando"&amp;AE27, $W$53, "getIntensity", [2]!obMake("", "int", AE27))</f>
        <v>intensityLando12 
[26912]</v>
      </c>
      <c r="AY27" s="89">
        <f>[2]!obGet([2]!obCall("", AX27, "get",$AQ$10))</f>
        <v>0</v>
      </c>
      <c r="AZ27" s="52"/>
      <c r="BA27" s="89" t="str">
        <f>[2]!obCall("expOfIntegratedIntensityLando"&amp;AE27, $W$53, "getExpOfIntegratedIntensity", [2]!obMake("", "int", AE27))</f>
        <v>expOfIntegratedIntensityLando12 
[27169]</v>
      </c>
      <c r="BB27" s="89">
        <f>[2]!obGet([2]!obCall("", BA27, "get",$AQ$10))</f>
        <v>1.0003505401935049</v>
      </c>
      <c r="BC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fixingAndPaymentDatesSwap 
[22860]</v>
      </c>
      <c r="U28" s="18"/>
      <c r="V28" s="55">
        <v>2</v>
      </c>
      <c r="W28" s="55"/>
      <c r="X28" s="59"/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[24684]</v>
      </c>
      <c r="AI28" s="89">
        <f>[2]!obGet([2]!obCall("",AH28,"get", $AQ$10))</f>
        <v>1.5698784001677698E-3</v>
      </c>
      <c r="AJ28" s="52"/>
      <c r="AK28" s="89" t="str">
        <f>[2]!obCall("zcbondFairPrice"&amp;AE28, $AK$10, "getZeroCouponBond", [2]!obMake("", "double",AF28), [2]!obMake("", "double", $AF$115))</f>
        <v>zcbondFairPrice13 
[25274]</v>
      </c>
      <c r="AL28" s="89">
        <f>[2]!obGet([2]!obCall("", AK28, "get",$AQ$10))</f>
        <v>0.82406108798309985</v>
      </c>
      <c r="AM28" s="52"/>
      <c r="AN28" s="89" t="str">
        <f>[2]!obCall("swapPrice"&amp;AE28,  $AH$10,"getFairValue", [2]!obMake("","int",AE28) )</f>
        <v>swapPrice13 
[24994]</v>
      </c>
      <c r="AO28" s="89">
        <f>[2]!obGet([2]!obCall("",  AN28,"get", $AQ$10))</f>
        <v>0.10306066173572437</v>
      </c>
      <c r="AP28" s="52"/>
      <c r="AQ28" s="89" t="str">
        <f>[2]!obCall("intensity"&amp;AE28, $T$54, "getIntensity", [2]!obMake("", "int", AE28))</f>
        <v>intensity13 
[23930]</v>
      </c>
      <c r="AR28" s="89">
        <f>[2]!obGet([2]!obCall("", AQ28, "get",$AQ$10))</f>
        <v>6.1246905864664556E-3</v>
      </c>
      <c r="AS28" s="52"/>
      <c r="AT28" s="89" t="str">
        <f>[2]!obCall("expOfIntegratedIntensity"&amp;AE28, $T$54, "getExpOfIntegratedIntensity", [2]!obMake("", "int", AE28))</f>
        <v>expOfIntegratedIntensity13 
[24067]</v>
      </c>
      <c r="AU28" s="89">
        <f>[2]!obGet([2]!obCall("", AT28, "get",$AQ$10))</f>
        <v>1.007254045822874</v>
      </c>
      <c r="AV28" s="18"/>
      <c r="AW28" s="18"/>
      <c r="AX28" s="89" t="str">
        <f>[2]!obCall("intensityLando"&amp;AE28, $W$53, "getIntensity", [2]!obMake("", "int", AE28))</f>
        <v>intensityLando13 
[26886]</v>
      </c>
      <c r="AY28" s="89">
        <f>[2]!obGet([2]!obCall("", AX28, "get",$AQ$10))</f>
        <v>0</v>
      </c>
      <c r="AZ28" s="52"/>
      <c r="BA28" s="89" t="str">
        <f>[2]!obCall("expOfIntegratedIntensityLando"&amp;AE28, $W$53, "getExpOfIntegratedIntensity", [2]!obMake("", "int", AE28))</f>
        <v>expOfIntegratedIntensityLando13 
[27161]</v>
      </c>
      <c r="BB28" s="89">
        <f>[2]!obGet([2]!obCall("", BA28, "get",$AQ$10))</f>
        <v>1.0003505401935049</v>
      </c>
      <c r="BC28" s="19"/>
    </row>
    <row r="29" spans="2:72" ht="25.8" x14ac:dyDescent="0.5">
      <c r="B29" s="50"/>
      <c r="C29" s="33" t="s">
        <v>50</v>
      </c>
      <c r="D29" s="18"/>
      <c r="E29" s="18"/>
      <c r="F29" s="33"/>
      <c r="G29" s="18"/>
      <c r="H29" s="66"/>
      <c r="K29" s="17"/>
      <c r="L29" s="68" t="s">
        <v>41</v>
      </c>
      <c r="M29" s="18"/>
      <c r="N29" s="33"/>
      <c r="O29" s="33"/>
      <c r="P29" s="18"/>
      <c r="Q29" s="19"/>
      <c r="S29" s="17"/>
      <c r="T29" s="44" t="str">
        <f>[2]!obMake("swapRate","double", W27)</f>
        <v>swapRate 
[22842]</v>
      </c>
      <c r="U29" s="18"/>
      <c r="V29" s="55">
        <v>3</v>
      </c>
      <c r="W29" s="55"/>
      <c r="X29" s="59"/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[24407]</v>
      </c>
      <c r="AI29" s="89">
        <f>[2]!obGet([2]!obCall("",AH29,"get", $AQ$10))</f>
        <v>1.665003194872415E-2</v>
      </c>
      <c r="AJ29" s="52"/>
      <c r="AK29" s="89" t="str">
        <f>[2]!obCall("zcbondFairPrice"&amp;AE29, $AK$10, "getZeroCouponBond", [2]!obMake("", "double",AF29), [2]!obMake("", "double", $AF$115))</f>
        <v>zcbondFairPrice14 
[25485]</v>
      </c>
      <c r="AL29" s="89">
        <f>[2]!obGet([2]!obCall("", AK29, "get",$AQ$10))</f>
        <v>0.74157977096862115</v>
      </c>
      <c r="AM29" s="52"/>
      <c r="AN29" s="89" t="str">
        <f>[2]!obCall("swapPrice"&amp;AE29,  $AH$10,"getFairValue", [2]!obMake("","int",AE29) )</f>
        <v>swapPrice14 
[24862]</v>
      </c>
      <c r="AO29" s="89">
        <f>[2]!obGet([2]!obCall("",  AN29,"get", $AQ$10))</f>
        <v>0.1832678887128667</v>
      </c>
      <c r="AP29" s="52"/>
      <c r="AQ29" s="89" t="str">
        <f>[2]!obCall("intensity"&amp;AE29, $T$54, "getIntensity", [2]!obMake("", "int", AE29))</f>
        <v>intensity14 
[23943]</v>
      </c>
      <c r="AR29" s="89">
        <f>[2]!obGet([2]!obCall("", AQ29, "get",$AQ$10))</f>
        <v>6.5422017116695637E-3</v>
      </c>
      <c r="AS29" s="52"/>
      <c r="AT29" s="89" t="str">
        <f>[2]!obCall("expOfIntegratedIntensity"&amp;AE29, $T$54, "getExpOfIntegratedIntensity", [2]!obMake("", "int", AE29))</f>
        <v>expOfIntegratedIntensity14 
[23442]</v>
      </c>
      <c r="AU29" s="89">
        <f>[2]!obGet([2]!obCall("", AT29, "get",$AQ$10))</f>
        <v>1.0078921868088864</v>
      </c>
      <c r="AV29" s="18"/>
      <c r="AW29" s="18"/>
      <c r="AX29" s="89" t="str">
        <f>[2]!obCall("intensityLando"&amp;AE29, $W$53, "getIntensity", [2]!obMake("", "int", AE29))</f>
        <v>intensityLando14 
[26948]</v>
      </c>
      <c r="AY29" s="89">
        <f>[2]!obGet([2]!obCall("", AX29, "get",$AQ$10))</f>
        <v>0</v>
      </c>
      <c r="AZ29" s="52"/>
      <c r="BA29" s="89" t="str">
        <f>[2]!obCall("expOfIntegratedIntensityLando"&amp;AE29, $W$53, "getExpOfIntegratedIntensity", [2]!obMake("", "int", AE29))</f>
        <v>expOfIntegratedIntensityLando14 
[27175]</v>
      </c>
      <c r="BB29" s="89">
        <f>[2]!obGet([2]!obCall("", BA29, "get",$AQ$10))</f>
        <v>1.0003505401935049</v>
      </c>
      <c r="BC29" s="26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105"/>
      <c r="U30" s="18"/>
      <c r="V30" s="55">
        <v>4</v>
      </c>
      <c r="W30" s="55"/>
      <c r="X30" s="59"/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[24527]</v>
      </c>
      <c r="AI30" s="89">
        <f>[2]!obGet([2]!obCall("",AH30,"get", $AQ$10))</f>
        <v>8.9616251627057126E-3</v>
      </c>
      <c r="AJ30" s="52"/>
      <c r="AK30" s="89" t="str">
        <f>[2]!obCall("zcbondFairPrice"&amp;AE30, $AK$10, "getZeroCouponBond", [2]!obMake("", "double",AF30), [2]!obMake("", "double", $AF$115))</f>
        <v>zcbondFairPrice15 
[25043]</v>
      </c>
      <c r="AL30" s="89">
        <f>[2]!obGet([2]!obCall("", AK30, "get",$AQ$10))</f>
        <v>0.78289594166486143</v>
      </c>
      <c r="AM30" s="52"/>
      <c r="AN30" s="89" t="str">
        <f>[2]!obCall("swapPrice"&amp;AE30,  $AH$10,"getFairValue", [2]!obMake("","int",AE30) )</f>
        <v>swapPrice15 
[24775]</v>
      </c>
      <c r="AO30" s="89">
        <f>[2]!obGet([2]!obCall("",  AN30,"get", $AQ$10))</f>
        <v>0.14701654721380575</v>
      </c>
      <c r="AP30" s="52"/>
      <c r="AQ30" s="89" t="str">
        <f>[2]!obCall("intensity"&amp;AE30, $T$54, "getIntensity", [2]!obMake("", "int", AE30))</f>
        <v>intensity15 
[24003]</v>
      </c>
      <c r="AR30" s="89">
        <f>[2]!obGet([2]!obCall("", AQ30, "get",$AQ$10))</f>
        <v>6.4540885322061734E-3</v>
      </c>
      <c r="AS30" s="52"/>
      <c r="AT30" s="89" t="str">
        <f>[2]!obCall("expOfIntegratedIntensity"&amp;AE30, $T$54, "getExpOfIntegratedIntensity", [2]!obMake("", "int", AE30))</f>
        <v>expOfIntegratedIntensity15 
[23453]</v>
      </c>
      <c r="AU30" s="89">
        <f>[2]!obGet([2]!obCall("", AT30, "get",$AQ$10))</f>
        <v>1.0085473426204248</v>
      </c>
      <c r="AV30" s="18"/>
      <c r="AW30" s="18"/>
      <c r="AX30" s="89" t="str">
        <f>[2]!obCall("intensityLando"&amp;AE30, $W$53, "getIntensity", [2]!obMake("", "int", AE30))</f>
        <v>intensityLando15 
[26962]</v>
      </c>
      <c r="AY30" s="89">
        <f>[2]!obGet([2]!obCall("", AX30, "get",$AQ$10))</f>
        <v>0</v>
      </c>
      <c r="AZ30" s="52"/>
      <c r="BA30" s="89" t="str">
        <f>[2]!obCall("expOfIntegratedIntensityLando"&amp;AE30, $W$53, "getExpOfIntegratedIntensity", [2]!obMake("", "int", AE30))</f>
        <v>expOfIntegratedIntensityLando15 
[27183]</v>
      </c>
      <c r="BB30" s="89">
        <f>[2]!obGet([2]!obCall("", BA30, "get",$AQ$10))</f>
        <v>1.0003505401935049</v>
      </c>
      <c r="BC30" s="19"/>
      <c r="BT30" s="10"/>
    </row>
    <row r="31" spans="2:72" ht="15.6" x14ac:dyDescent="0.3">
      <c r="B31" s="50"/>
      <c r="C31" s="85" t="s">
        <v>47</v>
      </c>
      <c r="D31" s="18"/>
      <c r="E31" s="18"/>
      <c r="F31" s="85" t="s">
        <v>32</v>
      </c>
      <c r="G31" s="18"/>
      <c r="H31" s="66"/>
      <c r="K31" s="17"/>
      <c r="L31" s="42" t="s">
        <v>28</v>
      </c>
      <c r="M31" s="18"/>
      <c r="N31" s="42" t="s">
        <v>42</v>
      </c>
      <c r="O31" s="42"/>
      <c r="P31" s="18"/>
      <c r="Q31" s="19"/>
      <c r="S31" s="17"/>
      <c r="T31" s="18"/>
      <c r="U31" s="18"/>
      <c r="V31" s="55">
        <v>5</v>
      </c>
      <c r="W31" s="55"/>
      <c r="X31" s="59"/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[24644]</v>
      </c>
      <c r="AI31" s="89">
        <f>[2]!obGet([2]!obCall("",AH31,"get", $AQ$10))</f>
        <v>2.0422364507221735E-2</v>
      </c>
      <c r="AJ31" s="52"/>
      <c r="AK31" s="89" t="str">
        <f>[2]!obCall("zcbondFairPrice"&amp;AE31, $AK$10, "getZeroCouponBond", [2]!obMake("", "double",AF31), [2]!obMake("", "double", $AF$115))</f>
        <v>zcbondFairPrice16 
[25094]</v>
      </c>
      <c r="AL31" s="89">
        <f>[2]!obGet([2]!obCall("", AK31, "get",$AQ$10))</f>
        <v>0.72374476249310093</v>
      </c>
      <c r="AM31" s="52"/>
      <c r="AN31" s="89" t="str">
        <f>[2]!obCall("swapPrice"&amp;AE31,  $AH$10,"getFairValue", [2]!obMake("","int",AE31) )</f>
        <v>swapPrice16 
[24901]</v>
      </c>
      <c r="AO31" s="89">
        <f>[2]!obGet([2]!obCall("",  AN31,"get", $AQ$10))</f>
        <v>0.20721391153985802</v>
      </c>
      <c r="AP31" s="52"/>
      <c r="AQ31" s="89" t="str">
        <f>[2]!obCall("intensity"&amp;AE31, $T$54, "getIntensity", [2]!obMake("", "int", AE31))</f>
        <v>intensity16 
[23501]</v>
      </c>
      <c r="AR31" s="89">
        <f>[2]!obGet([2]!obCall("", AQ31, "get",$AQ$10))</f>
        <v>6.5885811838988541E-3</v>
      </c>
      <c r="AS31" s="52"/>
      <c r="AT31" s="89" t="str">
        <f>[2]!obCall("expOfIntegratedIntensity"&amp;AE31, $T$54, "getExpOfIntegratedIntensity", [2]!obMake("", "int", AE31))</f>
        <v>expOfIntegratedIntensity16 
[23321]</v>
      </c>
      <c r="AU31" s="89">
        <f>[2]!obGet([2]!obCall("", AT31, "get",$AQ$10))</f>
        <v>1.0092052646177336</v>
      </c>
      <c r="AV31" s="18"/>
      <c r="AW31" s="18"/>
      <c r="AX31" s="89" t="str">
        <f>[2]!obCall("intensityLando"&amp;AE31, $W$53, "getIntensity", [2]!obMake("", "int", AE31))</f>
        <v>intensityLando16 
[27010]</v>
      </c>
      <c r="AY31" s="89">
        <f>[2]!obGet([2]!obCall("", AX31, "get",$AQ$10))</f>
        <v>0</v>
      </c>
      <c r="AZ31" s="52"/>
      <c r="BA31" s="89" t="str">
        <f>[2]!obCall("expOfIntegratedIntensityLando"&amp;AE31, $W$53, "getExpOfIntegratedIntensity", [2]!obMake("", "int", AE31))</f>
        <v>expOfIntegratedIntensityLando16 
[27187]</v>
      </c>
      <c r="BB31" s="89">
        <f>[2]!obGet([2]!obCall("", BA31, "get",$AQ$10))</f>
        <v>1.0003505401935049</v>
      </c>
      <c r="BC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5"/>
      <c r="X32" s="59"/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[24571]</v>
      </c>
      <c r="AI32" s="89">
        <f>[2]!obGet([2]!obCall("",AH32,"get", $AQ$10))</f>
        <v>1.3561658166773786E-2</v>
      </c>
      <c r="AJ32" s="52"/>
      <c r="AK32" s="89" t="str">
        <f>[2]!obCall("zcbondFairPrice"&amp;AE32, $AK$10, "getZeroCouponBond", [2]!obMake("", "double",AF32), [2]!obMake("", "double", $AF$115))</f>
        <v>zcbondFairPrice17 
[25058]</v>
      </c>
      <c r="AL32" s="89">
        <f>[2]!obGet([2]!obCall("", AK32, "get",$AQ$10))</f>
        <v>0.7589248732239765</v>
      </c>
      <c r="AM32" s="52"/>
      <c r="AN32" s="89" t="str">
        <f>[2]!obCall("swapPrice"&amp;AE32,  $AH$10,"getFairValue", [2]!obMake("","int",AE32) )</f>
        <v>swapPrice17 
[24793]</v>
      </c>
      <c r="AO32" s="89">
        <f>[2]!obGet([2]!obCall("",  AN32,"get", $AQ$10))</f>
        <v>0.17566528204207921</v>
      </c>
      <c r="AP32" s="52"/>
      <c r="AQ32" s="89" t="str">
        <f>[2]!obCall("intensity"&amp;AE32, $T$54, "getIntensity", [2]!obMake("", "int", AE32))</f>
        <v>intensity17 
[24071]</v>
      </c>
      <c r="AR32" s="89">
        <f>[2]!obGet([2]!obCall("", AQ32, "get",$AQ$10))</f>
        <v>6.4504573991346504E-3</v>
      </c>
      <c r="AS32" s="52"/>
      <c r="AT32" s="89" t="str">
        <f>[2]!obCall("expOfIntegratedIntensity"&amp;AE32, $T$54, "getExpOfIntegratedIntensity", [2]!obMake("", "int", AE32))</f>
        <v>expOfIntegratedIntensity17 
[23428]</v>
      </c>
      <c r="AU32" s="89">
        <f>[2]!obGet([2]!obCall("", AT32, "get",$AQ$10))</f>
        <v>1.0098634324604963</v>
      </c>
      <c r="AV32" s="18"/>
      <c r="AW32" s="18"/>
      <c r="AX32" s="89" t="str">
        <f>[2]!obCall("intensityLando"&amp;AE32, $W$53, "getIntensity", [2]!obMake("", "int", AE32))</f>
        <v>intensityLando17 
[26986]</v>
      </c>
      <c r="AY32" s="89">
        <f>[2]!obGet([2]!obCall("", AX32, "get",$AQ$10))</f>
        <v>0</v>
      </c>
      <c r="AZ32" s="52"/>
      <c r="BA32" s="89" t="str">
        <f>[2]!obCall("expOfIntegratedIntensityLando"&amp;AE32, $W$53, "getExpOfIntegratedIntensity", [2]!obMake("", "int", AE32))</f>
        <v>expOfIntegratedIntensityLando17 
[27177]</v>
      </c>
      <c r="BB32" s="89">
        <f>[2]!obGet([2]!obCall("", BA32, "get",$AQ$10))</f>
        <v>1.0003505401935049</v>
      </c>
      <c r="BC32" s="19"/>
      <c r="BT32" s="10"/>
    </row>
    <row r="33" spans="1:114" x14ac:dyDescent="0.3">
      <c r="B33" s="50"/>
      <c r="C33" s="39" t="s">
        <v>35</v>
      </c>
      <c r="D33" s="39"/>
      <c r="E33" s="18"/>
      <c r="F33" s="39" t="s">
        <v>34</v>
      </c>
      <c r="G33" s="18"/>
      <c r="H33" s="66"/>
      <c r="K33" s="17"/>
      <c r="L33" s="39" t="s">
        <v>35</v>
      </c>
      <c r="M33" s="18"/>
      <c r="N33" s="38" t="s">
        <v>35</v>
      </c>
      <c r="O33" s="108"/>
      <c r="P33" s="109"/>
      <c r="Q33" s="19"/>
      <c r="S33" s="17"/>
      <c r="T33" s="37" t="str">
        <f>[2]!obMake("swapConditionalFairValueProcess", "main.net.finmath.antonsporrer.masterthesis.montecarlo.product.SwapConditionalFairValueProcess", T27:T29 )</f>
        <v>swapConditionalFairValueProcess 
[22955]</v>
      </c>
      <c r="U33" s="18"/>
      <c r="V33" s="55">
        <v>7</v>
      </c>
      <c r="W33" s="55"/>
      <c r="X33" s="59"/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[24629]</v>
      </c>
      <c r="AI33" s="89">
        <f>[2]!obGet([2]!obCall("",AH33,"get", $AQ$10))</f>
        <v>1.0668506506374343E-2</v>
      </c>
      <c r="AJ33" s="52"/>
      <c r="AK33" s="89" t="str">
        <f>[2]!obCall("zcbondFairPrice"&amp;AE33, $AK$10, "getZeroCouponBond", [2]!obMake("", "double",AF33), [2]!obMake("", "double", $AF$115))</f>
        <v>zcbondFairPrice18 
[25390]</v>
      </c>
      <c r="AL33" s="89">
        <f>[2]!obGet([2]!obCall("", AK33, "get",$AQ$10))</f>
        <v>0.77419754763324633</v>
      </c>
      <c r="AM33" s="52"/>
      <c r="AN33" s="89" t="str">
        <f>[2]!obCall("swapPrice"&amp;AE33,  $AH$10,"getFairValue", [2]!obMake("","int",AE33) )</f>
        <v>swapPrice18 
[24769]</v>
      </c>
      <c r="AO33" s="89">
        <f>[2]!obGet([2]!obCall("",  AN33,"get", $AQ$10))</f>
        <v>0.16302534588212725</v>
      </c>
      <c r="AP33" s="52"/>
      <c r="AQ33" s="89" t="str">
        <f>[2]!obCall("intensity"&amp;AE33, $T$54, "getIntensity", [2]!obMake("", "int", AE33))</f>
        <v>intensity18 
[23460]</v>
      </c>
      <c r="AR33" s="89">
        <f>[2]!obGet([2]!obCall("", AQ33, "get",$AQ$10))</f>
        <v>6.5320510386078518E-3</v>
      </c>
      <c r="AS33" s="52"/>
      <c r="AT33" s="89" t="str">
        <f>[2]!obCall("expOfIntegratedIntensity"&amp;AE33, $T$54, "getExpOfIntegratedIntensity", [2]!obMake("", "int", AE33))</f>
        <v>expOfIntegratedIntensity18 
[23922]</v>
      </c>
      <c r="AU33" s="89">
        <f>[2]!obGet([2]!obCall("", AT33, "get",$AQ$10))</f>
        <v>1.0105191732931376</v>
      </c>
      <c r="AV33" s="18"/>
      <c r="AW33" s="18"/>
      <c r="AX33" s="89" t="str">
        <f>[2]!obCall("intensityLando"&amp;AE33, $W$53, "getIntensity", [2]!obMake("", "int", AE33))</f>
        <v>intensityLando18 
[27044]</v>
      </c>
      <c r="AY33" s="89">
        <f>[2]!obGet([2]!obCall("", AX33, "get",$AQ$10))</f>
        <v>0</v>
      </c>
      <c r="AZ33" s="52"/>
      <c r="BA33" s="89" t="str">
        <f>[2]!obCall("expOfIntegratedIntensityLando"&amp;AE33, $W$53, "getExpOfIntegratedIntensity", [2]!obMake("", "int", AE33))</f>
        <v>expOfIntegratedIntensityLando18 
[27179]</v>
      </c>
      <c r="BB33" s="89">
        <f>[2]!obGet([2]!obCall("", BA33, "get",$AQ$10))</f>
        <v>1.0003505401935049</v>
      </c>
      <c r="BC33" s="19"/>
      <c r="BT33" s="10"/>
    </row>
    <row r="34" spans="1:114" x14ac:dyDescent="0.3">
      <c r="B34" s="50"/>
      <c r="C34" s="73" t="str">
        <f>[2]!obMake("lossGivenDefault1", "double", D34)</f>
        <v>lossGivenDefault1 
[22901]</v>
      </c>
      <c r="D34" s="101">
        <v>1</v>
      </c>
      <c r="E34" s="18"/>
      <c r="F34" s="74" t="str">
        <f>C34</f>
        <v>lossGivenDefault1 
[22901]</v>
      </c>
      <c r="G34" s="18"/>
      <c r="H34" s="66"/>
      <c r="K34" s="17"/>
      <c r="L34" s="37" t="str">
        <f>L10</f>
        <v>td.initialTime 
[22903]</v>
      </c>
      <c r="M34" s="18"/>
      <c r="N34" s="37" t="str">
        <f>[2]!obMake("initialValue", "double", O34)</f>
        <v>initialValue 
[22884]</v>
      </c>
      <c r="O34" s="110">
        <v>5.0000000000000001E-3</v>
      </c>
      <c r="P34" s="111"/>
      <c r="Q34" s="19"/>
      <c r="S34" s="17"/>
      <c r="T34" s="18"/>
      <c r="U34" s="18"/>
      <c r="V34" s="55">
        <v>8</v>
      </c>
      <c r="W34" s="55"/>
      <c r="X34" s="59"/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[24554]</v>
      </c>
      <c r="AI34" s="89">
        <f>[2]!obGet([2]!obCall("",AH34,"get", $AQ$10))</f>
        <v>4.9839156200986922E-3</v>
      </c>
      <c r="AJ34" s="52"/>
      <c r="AK34" s="89" t="str">
        <f>[2]!obCall("zcbondFairPrice"&amp;AE34, $AK$10, "getZeroCouponBond", [2]!obMake("", "double",AF34), [2]!obMake("", "double", $AF$115))</f>
        <v>zcbondFairPrice19 
[25323]</v>
      </c>
      <c r="AL34" s="89">
        <f>[2]!obGet([2]!obCall("", AK34, "get",$AQ$10))</f>
        <v>0.80433453191508453</v>
      </c>
      <c r="AM34" s="52"/>
      <c r="AN34" s="89" t="str">
        <f>[2]!obCall("swapPrice"&amp;AE34,  $AH$10,"getFairValue", [2]!obMake("","int",AE34) )</f>
        <v>swapPrice19 
[24850]</v>
      </c>
      <c r="AO34" s="89">
        <f>[2]!obGet([2]!obCall("",  AN34,"get", $AQ$10))</f>
        <v>0.13450161641663694</v>
      </c>
      <c r="AP34" s="52"/>
      <c r="AQ34" s="89" t="str">
        <f>[2]!obCall("intensity"&amp;AE34, $T$54, "getIntensity", [2]!obMake("", "int", AE34))</f>
        <v>intensity19 
[24035]</v>
      </c>
      <c r="AR34" s="89">
        <f>[2]!obGet([2]!obCall("", AQ34, "get",$AQ$10))</f>
        <v>6.5094778402721805E-3</v>
      </c>
      <c r="AS34" s="52"/>
      <c r="AT34" s="89" t="str">
        <f>[2]!obCall("expOfIntegratedIntensity"&amp;AE34, $T$54, "getExpOfIntegratedIntensity", [2]!obMake("", "int", AE34))</f>
        <v>expOfIntegratedIntensity19 
[23550]</v>
      </c>
      <c r="AU34" s="89">
        <f>[2]!obGet([2]!obCall("", AT34, "get",$AQ$10))</f>
        <v>1.0111783239271406</v>
      </c>
      <c r="AV34" s="18"/>
      <c r="AW34" s="18"/>
      <c r="AX34" s="89" t="str">
        <f>[2]!obCall("intensityLando"&amp;AE34, $W$53, "getIntensity", [2]!obMake("", "int", AE34))</f>
        <v>intensityLando19 
[26864]</v>
      </c>
      <c r="AY34" s="89">
        <f>[2]!obGet([2]!obCall("", AX34, "get",$AQ$10))</f>
        <v>0</v>
      </c>
      <c r="AZ34" s="52"/>
      <c r="BA34" s="89" t="str">
        <f>[2]!obCall("expOfIntegratedIntensityLando"&amp;AE34, $W$53, "getExpOfIntegratedIntensity", [2]!obMake("", "int", AE34))</f>
        <v>expOfIntegratedIntensityLando19 
[27159]</v>
      </c>
      <c r="BB34" s="89">
        <f>[2]!obGet([2]!obCall("", BA34, "get",$AQ$10))</f>
        <v>1.0003505401935049</v>
      </c>
      <c r="BC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[22922]</v>
      </c>
      <c r="M35" s="18"/>
      <c r="N35" s="37" t="str">
        <f>[2]!obMake("kappa","double",O35)</f>
        <v>kappa 
[22867]</v>
      </c>
      <c r="O35" s="110">
        <v>0.02</v>
      </c>
      <c r="P35" s="111"/>
      <c r="Q35" s="19"/>
      <c r="S35" s="17"/>
      <c r="T35" s="18"/>
      <c r="U35" s="18"/>
      <c r="V35" s="55">
        <v>9</v>
      </c>
      <c r="W35" s="55"/>
      <c r="X35" s="59"/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[24515]</v>
      </c>
      <c r="AI35" s="89">
        <f>[2]!obGet([2]!obCall("",AH35,"get", $AQ$10))</f>
        <v>4.4155884557851421E-4</v>
      </c>
      <c r="AJ35" s="52"/>
      <c r="AK35" s="89" t="str">
        <f>[2]!obCall("zcbondFairPrice"&amp;AE35, $AK$10, "getZeroCouponBond", [2]!obMake("", "double",AF35), [2]!obMake("", "double", $AF$115))</f>
        <v>zcbondFairPrice20 
[25546]</v>
      </c>
      <c r="AL35" s="89">
        <f>[2]!obGet([2]!obCall("", AK35, "get",$AQ$10))</f>
        <v>0.82879097488554654</v>
      </c>
      <c r="AM35" s="52"/>
      <c r="AN35" s="89" t="str">
        <f>[2]!obCall("swapPrice"&amp;AE35,  $AH$10,"getFairValue", [2]!obMake("","int",AE35) )</f>
        <v>swapPrice20 
[24832]</v>
      </c>
      <c r="AO35" s="89">
        <f>[2]!obGet([2]!obCall("",  AN35,"get", $AQ$10))</f>
        <v>0.11087466133902535</v>
      </c>
      <c r="AP35" s="52"/>
      <c r="AQ35" s="89" t="str">
        <f>[2]!obCall("intensity"&amp;AE35, $T$54, "getIntensity", [2]!obMake("", "int", AE35))</f>
        <v>intensity20 
[23864]</v>
      </c>
      <c r="AR35" s="89">
        <f>[2]!obGet([2]!obCall("", AQ35, "get",$AQ$10))</f>
        <v>6.0686936686491083E-3</v>
      </c>
      <c r="AS35" s="52"/>
      <c r="AT35" s="89" t="str">
        <f>[2]!obCall("expOfIntegratedIntensity"&amp;AE35, $T$54, "getExpOfIntegratedIntensity", [2]!obMake("", "int", AE35))</f>
        <v>expOfIntegratedIntensity20 
[23541]</v>
      </c>
      <c r="AU35" s="89">
        <f>[2]!obGet([2]!obCall("", AT35, "get",$AQ$10))</f>
        <v>1.011814462661949</v>
      </c>
      <c r="AV35" s="18"/>
      <c r="AW35" s="18"/>
      <c r="AX35" s="89" t="str">
        <f>[2]!obCall("intensityLando"&amp;AE35, $W$53, "getIntensity", [2]!obMake("", "int", AE35))</f>
        <v>intensityLando20 
[26914]</v>
      </c>
      <c r="AY35" s="89">
        <f>[2]!obGet([2]!obCall("", AX35, "get",$AQ$10))</f>
        <v>0</v>
      </c>
      <c r="AZ35" s="52"/>
      <c r="BA35" s="89" t="str">
        <f>[2]!obCall("expOfIntegratedIntensityLando"&amp;AE35, $W$53, "getExpOfIntegratedIntensity", [2]!obMake("", "int", AE35))</f>
        <v>expOfIntegratedIntensityLando20 
[27171]</v>
      </c>
      <c r="BB35" s="89">
        <f>[2]!obGet([2]!obCall("", BA35, "get",$AQ$10))</f>
        <v>1.0003505401935049</v>
      </c>
      <c r="BC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[22883]</v>
      </c>
      <c r="M36" s="18"/>
      <c r="N36" s="37" t="str">
        <f>[2]!obMake("mu","double",O36)</f>
        <v>mu 
[22887]</v>
      </c>
      <c r="O36" s="110">
        <v>0.01</v>
      </c>
      <c r="P36" s="111"/>
      <c r="Q36" s="19"/>
      <c r="S36" s="17"/>
      <c r="T36" s="18"/>
      <c r="U36" s="18"/>
      <c r="V36" s="58">
        <v>10</v>
      </c>
      <c r="W36" s="58"/>
      <c r="X36" s="59"/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[24421]</v>
      </c>
      <c r="AI36" s="89">
        <f>[2]!obGet([2]!obCall("",AH36,"get", $AQ$10))</f>
        <v>-6.8235009311359398E-3</v>
      </c>
      <c r="AJ36" s="52"/>
      <c r="AK36" s="89" t="str">
        <f>[2]!obCall("zcbondFairPrice"&amp;AE36, $AK$10, "getZeroCouponBond", [2]!obMake("", "double",AF36), [2]!obMake("", "double", $AF$115))</f>
        <v>zcbondFairPrice21 
[25178]</v>
      </c>
      <c r="AL36" s="89">
        <f>[2]!obGet([2]!obCall("", AK36, "get",$AQ$10))</f>
        <v>0.86839454482550316</v>
      </c>
      <c r="AM36" s="52"/>
      <c r="AN36" s="89" t="str">
        <f>[2]!obCall("swapPrice"&amp;AE36,  $AH$10,"getFairValue", [2]!obMake("","int",AE36) )</f>
        <v>swapPrice21 
[24955]</v>
      </c>
      <c r="AO36" s="89">
        <f>[2]!obGet([2]!obCall("",  AN36,"get", $AQ$10))</f>
        <v>6.4372496643824162E-2</v>
      </c>
      <c r="AP36" s="52"/>
      <c r="AQ36" s="89" t="str">
        <f>[2]!obCall("intensity"&amp;AE36, $T$54, "getIntensity", [2]!obMake("", "int", AE36))</f>
        <v>intensity21 
[23317]</v>
      </c>
      <c r="AR36" s="89">
        <f>[2]!obGet([2]!obCall("", AQ36, "get",$AQ$10))</f>
        <v>5.7953888967785024E-3</v>
      </c>
      <c r="AS36" s="52"/>
      <c r="AT36" s="89" t="str">
        <f>[2]!obCall("expOfIntegratedIntensity"&amp;AE36, $T$54, "getExpOfIntegratedIntensity", [2]!obMake("", "int", AE36))</f>
        <v>expOfIntegratedIntensity21 
[23892]</v>
      </c>
      <c r="AU36" s="89">
        <f>[2]!obGet([2]!obCall("", AT36, "get",$AQ$10))</f>
        <v>1.0124148532377228</v>
      </c>
      <c r="AV36" s="18"/>
      <c r="AW36" s="18"/>
      <c r="AX36" s="89" t="str">
        <f>[2]!obCall("intensityLando"&amp;AE36, $W$53, "getIntensity", [2]!obMake("", "int", AE36))</f>
        <v>intensityLando21 
[26888]</v>
      </c>
      <c r="AY36" s="89">
        <f>[2]!obGet([2]!obCall("", AX36, "get",$AQ$10))</f>
        <v>6.7235009311359395E-3</v>
      </c>
      <c r="AZ36" s="52"/>
      <c r="BA36" s="89" t="str">
        <f>[2]!obCall("expOfIntegratedIntensityLando"&amp;AE36, $W$53, "getExpOfIntegratedIntensity", [2]!obMake("", "int", AE36))</f>
        <v>expOfIntegratedIntensityLando21 
[27215]</v>
      </c>
      <c r="BB36" s="89">
        <f>[2]!obGet([2]!obCall("", BA36, "get",$AQ$10))</f>
        <v>1.0003505401935049</v>
      </c>
      <c r="BC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[22951]</v>
      </c>
      <c r="D37" s="18"/>
      <c r="E37" s="18"/>
      <c r="F37" s="74" t="str">
        <f>[2]!obMake("constraintWorstCaseCVA","main.net.finmath.antonsporrer.masterthesis.montecarlo.cva.ConstrainedWorstCaseCVA", F34)</f>
        <v>constraintWorstCaseCVA 
[22946]</v>
      </c>
      <c r="G37" s="18"/>
      <c r="H37" s="66"/>
      <c r="K37" s="17"/>
      <c r="L37" s="37" t="str">
        <f>L49</f>
        <v>meanReversionArrayHW 
[22904]</v>
      </c>
      <c r="M37" s="18"/>
      <c r="N37" s="37" t="str">
        <f>[2]!obMake("nu","double", O37)</f>
        <v>nu 
[22844]</v>
      </c>
      <c r="O37" s="110">
        <v>0.01</v>
      </c>
      <c r="P37" s="111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[24632]</v>
      </c>
      <c r="AI37" s="89">
        <f>[2]!obGet([2]!obCall("",AH37,"get", $AQ$10))</f>
        <v>-1.3210723518464446E-2</v>
      </c>
      <c r="AJ37" s="52"/>
      <c r="AK37" s="89" t="str">
        <f>[2]!obCall("zcbondFairPrice"&amp;AE37, $AK$10, "getZeroCouponBond", [2]!obMake("", "double",AF37), [2]!obMake("", "double", $AF$115))</f>
        <v>zcbondFairPrice22 
[25367]</v>
      </c>
      <c r="AL37" s="89">
        <f>[2]!obGet([2]!obCall("", AK37, "get",$AQ$10))</f>
        <v>0.9039084264355115</v>
      </c>
      <c r="AM37" s="52"/>
      <c r="AN37" s="89" t="str">
        <f>[2]!obCall("swapPrice"&amp;AE37,  $AH$10,"getFairValue", [2]!obMake("","int",AE37) )</f>
        <v>swapPrice22 
[24703]</v>
      </c>
      <c r="AO37" s="89">
        <f>[2]!obGet([2]!obCall("",  AN37,"get", $AQ$10))</f>
        <v>3.265191531855216E-2</v>
      </c>
      <c r="AP37" s="52"/>
      <c r="AQ37" s="89" t="str">
        <f>[2]!obCall("intensity"&amp;AE37, $T$54, "getIntensity", [2]!obMake("", "int", AE37))</f>
        <v>intensity22 
[23310]</v>
      </c>
      <c r="AR37" s="89">
        <f>[2]!obGet([2]!obCall("", AQ37, "get",$AQ$10))</f>
        <v>5.7304670737298256E-3</v>
      </c>
      <c r="AS37" s="52"/>
      <c r="AT37" s="89" t="str">
        <f>[2]!obCall("expOfIntegratedIntensity"&amp;AE37, $T$54, "getExpOfIntegratedIntensity", [2]!obMake("", "int", AE37))</f>
        <v>expOfIntegratedIntensity22 
[23986]</v>
      </c>
      <c r="AU37" s="89">
        <f>[2]!obGet([2]!obCall("", AT37, "get",$AQ$10))</f>
        <v>1.0129984687773281</v>
      </c>
      <c r="AV37" s="18"/>
      <c r="AW37" s="18"/>
      <c r="AX37" s="89" t="str">
        <f>[2]!obCall("intensityLando"&amp;AE37, $W$53, "getIntensity", [2]!obMake("", "int", AE37))</f>
        <v>intensityLando22 
[26900]</v>
      </c>
      <c r="AY37" s="89">
        <f>[2]!obGet([2]!obCall("", AX37, "get",$AQ$10))</f>
        <v>1.3110723518464446E-2</v>
      </c>
      <c r="AZ37" s="52"/>
      <c r="BA37" s="89" t="str">
        <f>[2]!obCall("expOfIntegratedIntensityLando"&amp;AE37, $W$53, "getExpOfIntegratedIntensity", [2]!obMake("", "int", AE37))</f>
        <v>expOfIntegratedIntensityLando22 
[27241]</v>
      </c>
      <c r="BB37" s="89">
        <f>[2]!obGet([2]!obCall("", BA37, "get",$AQ$10))</f>
        <v>1.0003505401935049</v>
      </c>
      <c r="BC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[22902]</v>
      </c>
      <c r="M38" s="18"/>
      <c r="N38" s="37" t="str">
        <f>L24</f>
        <v>process 
[22953]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[24653]</v>
      </c>
      <c r="AI38" s="89">
        <f>[2]!obGet([2]!obCall("",AH38,"get", $AQ$10))</f>
        <v>-1.4000718011536878E-2</v>
      </c>
      <c r="AJ38" s="52"/>
      <c r="AK38" s="89" t="str">
        <f>[2]!obCall("zcbondFairPrice"&amp;AE38, $AK$10, "getZeroCouponBond", [2]!obMake("", "double",AF38), [2]!obMake("", "double", $AF$115))</f>
        <v>zcbondFairPrice23 
[25052]</v>
      </c>
      <c r="AL38" s="89">
        <f>[2]!obGet([2]!obCall("", AK38, "get",$AQ$10))</f>
        <v>0.90707389863118881</v>
      </c>
      <c r="AM38" s="52"/>
      <c r="AN38" s="89" t="str">
        <f>[2]!obCall("swapPrice"&amp;AE38,  $AH$10,"getFairValue", [2]!obMake("","int",AE38) )</f>
        <v>swapPrice23 
[24727]</v>
      </c>
      <c r="AO38" s="89">
        <f>[2]!obGet([2]!obCall("",  AN38,"get", $AQ$10))</f>
        <v>2.9769853487618958E-2</v>
      </c>
      <c r="AP38" s="52"/>
      <c r="AQ38" s="89" t="str">
        <f>[2]!obCall("intensity"&amp;AE38, $T$54, "getIntensity", [2]!obMake("", "int", AE38))</f>
        <v>intensity23 
[23280]</v>
      </c>
      <c r="AR38" s="89">
        <f>[2]!obGet([2]!obCall("", AQ38, "get",$AQ$10))</f>
        <v>6.1566863901854757E-3</v>
      </c>
      <c r="AS38" s="52"/>
      <c r="AT38" s="89" t="str">
        <f>[2]!obCall("expOfIntegratedIntensity"&amp;AE38, $T$54, "getExpOfIntegratedIntensity", [2]!obMake("", "int", AE38))</f>
        <v>expOfIntegratedIntensity23 
[23896]</v>
      </c>
      <c r="AU38" s="89">
        <f>[2]!obGet([2]!obCall("", AT38, "get",$AQ$10))</f>
        <v>1.0136007311520838</v>
      </c>
      <c r="AV38" s="18"/>
      <c r="AW38" s="18"/>
      <c r="AX38" s="89" t="str">
        <f>[2]!obCall("intensityLando"&amp;AE38, $W$53, "getIntensity", [2]!obMake("", "int", AE38))</f>
        <v>intensityLando23 
[26964]</v>
      </c>
      <c r="AY38" s="89">
        <f>[2]!obGet([2]!obCall("", AX38, "get",$AQ$10))</f>
        <v>1.3900718011536878E-2</v>
      </c>
      <c r="AZ38" s="52"/>
      <c r="BA38" s="89" t="str">
        <f>[2]!obCall("expOfIntegratedIntensityLando"&amp;AE38, $W$53, "getExpOfIntegratedIntensity", [2]!obMake("", "int", AE38))</f>
        <v>expOfIntegratedIntensityLando23 
[27247]</v>
      </c>
      <c r="BB38" s="89">
        <f>[2]!obGet([2]!obCall("", BA38, "get",$AQ$10))</f>
        <v>1.0003505401935049</v>
      </c>
      <c r="BC38" s="19"/>
      <c r="BT38" s="10"/>
    </row>
    <row r="39" spans="1:114" x14ac:dyDescent="0.3">
      <c r="B39" s="50"/>
      <c r="C39" s="104" t="s">
        <v>38</v>
      </c>
      <c r="D39" s="23"/>
      <c r="E39" s="18"/>
      <c r="F39" s="14" t="s">
        <v>45</v>
      </c>
      <c r="G39" s="23"/>
      <c r="H39" s="66"/>
      <c r="K39" s="17"/>
      <c r="L39" s="37" t="str">
        <f>N49</f>
        <v>forwardRatesArrayHW 
[22864]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[24502]</v>
      </c>
      <c r="AI39" s="89">
        <f>[2]!obGet([2]!obCall("",AH39,"get", $AQ$10))</f>
        <v>5.6168503339439173E-3</v>
      </c>
      <c r="AJ39" s="52"/>
      <c r="AK39" s="89" t="str">
        <f>[2]!obCall("zcbondFairPrice"&amp;AE39, $AK$10, "getZeroCouponBond", [2]!obMake("", "double",AF39), [2]!obMake("", "double", $AF$115))</f>
        <v>zcbondFairPrice24 
[25016]</v>
      </c>
      <c r="AL39" s="89">
        <f>[2]!obGet([2]!obCall("", AK39, "get",$AQ$10))</f>
        <v>0.80001519732483084</v>
      </c>
      <c r="AM39" s="52"/>
      <c r="AN39" s="89" t="str">
        <f>[2]!obCall("swapPrice"&amp;AE39,  $AH$10,"getFairValue", [2]!obMake("","int",AE39) )</f>
        <v>swapPrice24 
[24856]</v>
      </c>
      <c r="AO39" s="89">
        <f>[2]!obGet([2]!obCall("",  AN39,"get", $AQ$10))</f>
        <v>0.13013343307844893</v>
      </c>
      <c r="AP39" s="52"/>
      <c r="AQ39" s="89" t="str">
        <f>[2]!obCall("intensity"&amp;AE39, $T$54, "getIntensity", [2]!obMake("", "int", AE39))</f>
        <v>intensity24 
[24082]</v>
      </c>
      <c r="AR39" s="89">
        <f>[2]!obGet([2]!obCall("", AQ39, "get",$AQ$10))</f>
        <v>6.1249008117714868E-3</v>
      </c>
      <c r="AS39" s="52"/>
      <c r="AT39" s="89" t="str">
        <f>[2]!obCall("expOfIntegratedIntensity"&amp;AE39, $T$54, "getExpOfIntegratedIntensity", [2]!obMake("", "int", AE39))</f>
        <v>expOfIntegratedIntensity24 
[24062]</v>
      </c>
      <c r="AU39" s="89">
        <f>[2]!obGet([2]!obCall("", AT39, "get",$AQ$10))</f>
        <v>1.014223353590693</v>
      </c>
      <c r="AV39" s="18"/>
      <c r="AW39" s="18"/>
      <c r="AX39" s="89" t="str">
        <f>[2]!obCall("intensityLando"&amp;AE39, $W$53, "getIntensity", [2]!obMake("", "int", AE39))</f>
        <v>intensityLando24 
[27012]</v>
      </c>
      <c r="AY39" s="89">
        <f>[2]!obGet([2]!obCall("", AX39, "get",$AQ$10))</f>
        <v>0</v>
      </c>
      <c r="AZ39" s="52"/>
      <c r="BA39" s="89" t="str">
        <f>[2]!obCall("expOfIntegratedIntensityLando"&amp;AE39, $W$53, "getExpOfIntegratedIntensity", [2]!obMake("", "int", AE39))</f>
        <v>expOfIntegratedIntensityLando24 
[27271]</v>
      </c>
      <c r="BB39" s="89">
        <f>[2]!obGet([2]!obCall("", BA39, "get",$AQ$10))</f>
        <v>1.0003505401935049</v>
      </c>
      <c r="BC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[22843]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[24612]</v>
      </c>
      <c r="AI40" s="89">
        <f>[2]!obGet([2]!obCall("",AH40,"get", $AQ$10))</f>
        <v>-4.4202534719632817E-3</v>
      </c>
      <c r="AJ40" s="52"/>
      <c r="AK40" s="89" t="str">
        <f>[2]!obCall("zcbondFairPrice"&amp;AE40, $AK$10, "getZeroCouponBond", [2]!obMake("", "double",AF40), [2]!obMake("", "double", $AF$115))</f>
        <v>zcbondFairPrice25 
[25418]</v>
      </c>
      <c r="AL40" s="89">
        <f>[2]!obGet([2]!obCall("", AK40, "get",$AQ$10))</f>
        <v>0.85170928147901637</v>
      </c>
      <c r="AM40" s="52"/>
      <c r="AN40" s="89" t="str">
        <f>[2]!obCall("swapPrice"&amp;AE40,  $AH$10,"getFairValue", [2]!obMake("","int",AE40) )</f>
        <v>swapPrice25 
[24976]</v>
      </c>
      <c r="AO40" s="89">
        <f>[2]!obGet([2]!obCall("",  AN40,"get", $AQ$10))</f>
        <v>8.263473648253461E-2</v>
      </c>
      <c r="AP40" s="52"/>
      <c r="AQ40" s="89" t="str">
        <f>[2]!obCall("intensity"&amp;AE40, $T$54, "getIntensity", [2]!obMake("", "int", AE40))</f>
        <v>intensity25 
[24029]</v>
      </c>
      <c r="AR40" s="89">
        <f>[2]!obGet([2]!obCall("", AQ40, "get",$AQ$10))</f>
        <v>5.8815784361391033E-3</v>
      </c>
      <c r="AS40" s="52"/>
      <c r="AT40" s="89" t="str">
        <f>[2]!obCall("expOfIntegratedIntensity"&amp;AE40, $T$54, "getExpOfIntegratedIntensity", [2]!obMake("", "int", AE40))</f>
        <v>expOfIntegratedIntensity25 
[23878]</v>
      </c>
      <c r="AU40" s="89">
        <f>[2]!obGet([2]!obCall("", AT40, "get",$AQ$10))</f>
        <v>1.0148323989670502</v>
      </c>
      <c r="AV40" s="18"/>
      <c r="AW40" s="18"/>
      <c r="AX40" s="89" t="str">
        <f>[2]!obCall("intensityLando"&amp;AE40, $W$53, "getIntensity", [2]!obMake("", "int", AE40))</f>
        <v>intensityLando25 
[27034]</v>
      </c>
      <c r="AY40" s="89">
        <f>[2]!obGet([2]!obCall("", AX40, "get",$AQ$10))</f>
        <v>4.3202534719632814E-3</v>
      </c>
      <c r="AZ40" s="52"/>
      <c r="BA40" s="89" t="str">
        <f>[2]!obCall("expOfIntegratedIntensityLando"&amp;AE40, $W$53, "getExpOfIntegratedIntensity", [2]!obMake("", "int", AE40))</f>
        <v>expOfIntegratedIntensityLando25 
[27279]</v>
      </c>
      <c r="BB40" s="89">
        <f>[2]!obGet([2]!obCall("", BA40, "get",$AQ$10))</f>
        <v>1.0003505401935049</v>
      </c>
      <c r="BC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43</v>
      </c>
      <c r="D41" s="78"/>
      <c r="E41" s="18"/>
      <c r="F41" s="77" t="s">
        <v>43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[22880]</v>
      </c>
      <c r="M41" s="18"/>
      <c r="N41" s="37" t="str">
        <f>[2]!obMake("cirModel",obLibs&amp;"main.net.finmath.antonsporrer.masterthesis.montecarlo.intensitymodel.CIRModel",N34:N37,L24)</f>
        <v>cirModel 
[22954]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[24659]</v>
      </c>
      <c r="AI41" s="89">
        <f>[2]!obGet([2]!obCall("",AH41,"get", $AQ$10))</f>
        <v>-2.8223970738185996E-3</v>
      </c>
      <c r="AJ41" s="52"/>
      <c r="AK41" s="89" t="str">
        <f>[2]!obCall("zcbondFairPrice"&amp;AE41, $AK$10, "getZeroCouponBond", [2]!obMake("", "double",AF41), [2]!obMake("", "double", $AF$115))</f>
        <v>zcbondFairPrice26 
[25531]</v>
      </c>
      <c r="AL41" s="89">
        <f>[2]!obGet([2]!obCall("", AK41, "get",$AQ$10))</f>
        <v>0.84280912855312018</v>
      </c>
      <c r="AM41" s="52"/>
      <c r="AN41" s="89" t="str">
        <f>[2]!obCall("swapPrice"&amp;AE41,  $AH$10,"getFairValue", [2]!obMake("","int",AE41) )</f>
        <v>swapPrice26 
[24844]</v>
      </c>
      <c r="AO41" s="89">
        <f>[2]!obGet([2]!obCall("",  AN41,"get", $AQ$10))</f>
        <v>9.2253863543169667E-2</v>
      </c>
      <c r="AP41" s="52"/>
      <c r="AQ41" s="89" t="str">
        <f>[2]!obCall("intensity"&amp;AE41, $T$54, "getIntensity", [2]!obMake("", "int", AE41))</f>
        <v>intensity26 
[23907]</v>
      </c>
      <c r="AR41" s="89">
        <f>[2]!obGet([2]!obCall("", AQ41, "get",$AQ$10))</f>
        <v>6.0300147543936884E-3</v>
      </c>
      <c r="AS41" s="52"/>
      <c r="AT41" s="89" t="str">
        <f>[2]!obCall("expOfIntegratedIntensity"&amp;AE41, $T$54, "getExpOfIntegratedIntensity", [2]!obMake("", "int", AE41))</f>
        <v>expOfIntegratedIntensity26 
[23948]</v>
      </c>
      <c r="AU41" s="89">
        <f>[2]!obGet([2]!obCall("", AT41, "get",$AQ$10))</f>
        <v>1.015436992525645</v>
      </c>
      <c r="AV41" s="18"/>
      <c r="AW41" s="18"/>
      <c r="AX41" s="89" t="str">
        <f>[2]!obCall("intensityLando"&amp;AE41, $W$53, "getIntensity", [2]!obMake("", "int", AE41))</f>
        <v>intensityLando26 
[26852]</v>
      </c>
      <c r="AY41" s="89">
        <f>[2]!obGet([2]!obCall("", AX41, "get",$AQ$10))</f>
        <v>2.7223970738185998E-3</v>
      </c>
      <c r="AZ41" s="52"/>
      <c r="BA41" s="89" t="str">
        <f>[2]!obCall("expOfIntegratedIntensityLando"&amp;AE41, $W$53, "getExpOfIntegratedIntensity", [2]!obMake("", "int", AE41))</f>
        <v>expOfIntegratedIntensityLando26 
[27303]</v>
      </c>
      <c r="BB41" s="89">
        <f>[2]!obGet([2]!obCall("", BA41, "get",$AQ$10))</f>
        <v>1.0003505401935049</v>
      </c>
      <c r="BC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[22882]</v>
      </c>
      <c r="D42" s="80" t="s">
        <v>22</v>
      </c>
      <c r="E42" s="18"/>
      <c r="F42" s="82" t="str">
        <f>[2]!obMake("penaltyFactorCBCorrIntensity", "double", G42)</f>
        <v>penaltyFactorCBCorrIntensity 
[22945]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49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[24564]</v>
      </c>
      <c r="AI42" s="89">
        <f>[2]!obGet([2]!obCall("",AH42,"get", $AQ$10))</f>
        <v>-4.0176390180286089E-3</v>
      </c>
      <c r="AJ42" s="52"/>
      <c r="AK42" s="89" t="str">
        <f>[2]!obCall("zcbondFairPrice"&amp;AE42, $AK$10, "getZeroCouponBond", [2]!obMake("", "double",AF42), [2]!obMake("", "double", $AF$115))</f>
        <v>zcbondFairPrice27 
[25233]</v>
      </c>
      <c r="AL42" s="89">
        <f>[2]!obGet([2]!obCall("", AK42, "get",$AQ$10))</f>
        <v>0.84860572436696291</v>
      </c>
      <c r="AM42" s="52"/>
      <c r="AN42" s="89" t="str">
        <f>[2]!obCall("swapPrice"&amp;AE42,  $AH$10,"getFairValue", [2]!obMake("","int",AE42) )</f>
        <v>swapPrice27 
[24931]</v>
      </c>
      <c r="AO42" s="89">
        <f>[2]!obGet([2]!obCall("",  AN42,"get", $AQ$10))</f>
        <v>8.7658372171641519E-2</v>
      </c>
      <c r="AP42" s="52"/>
      <c r="AQ42" s="89" t="str">
        <f>[2]!obCall("intensity"&amp;AE42, $T$54, "getIntensity", [2]!obMake("", "int", AE42))</f>
        <v>intensity27 
[23422]</v>
      </c>
      <c r="AR42" s="89">
        <f>[2]!obGet([2]!obCall("", AQ42, "get",$AQ$10))</f>
        <v>5.8825065116698801E-3</v>
      </c>
      <c r="AS42" s="52"/>
      <c r="AT42" s="89" t="str">
        <f>[2]!obCall("expOfIntegratedIntensity"&amp;AE42, $T$54, "getExpOfIntegratedIntensity", [2]!obMake("", "int", AE42))</f>
        <v>expOfIntegratedIntensity27 
[23420]</v>
      </c>
      <c r="AU42" s="89">
        <f>[2]!obGet([2]!obCall("", AT42, "get",$AQ$10))</f>
        <v>1.0160419934233007</v>
      </c>
      <c r="AV42" s="18"/>
      <c r="AW42" s="18"/>
      <c r="AX42" s="89" t="str">
        <f>[2]!obCall("intensityLando"&amp;AE42, $W$53, "getIntensity", [2]!obMake("", "int", AE42))</f>
        <v>intensityLando27 
[26866]</v>
      </c>
      <c r="AY42" s="89">
        <f>[2]!obGet([2]!obCall("", AX42, "get",$AQ$10))</f>
        <v>3.9176390180286087E-3</v>
      </c>
      <c r="AZ42" s="52"/>
      <c r="BA42" s="89" t="str">
        <f>[2]!obCall("expOfIntegratedIntensityLando"&amp;AE42, $W$53, "getExpOfIntegratedIntensity", [2]!obMake("", "int", AE42))</f>
        <v>expOfIntegratedIntensityLando27 
[27327]</v>
      </c>
      <c r="BB42" s="89">
        <f>[2]!obGet([2]!obCall("", BA42, "get",$AQ$10))</f>
        <v>1.0003505401935049</v>
      </c>
      <c r="BC42" s="26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[24512]</v>
      </c>
      <c r="AI43" s="89">
        <f>[2]!obGet([2]!obCall("",AH43,"get", $AQ$10))</f>
        <v>9.6309219858050077E-3</v>
      </c>
      <c r="AJ43" s="52"/>
      <c r="AK43" s="89" t="str">
        <f>[2]!obCall("zcbondFairPrice"&amp;AE43, $AK$10, "getZeroCouponBond", [2]!obMake("", "double",AF43), [2]!obMake("", "double", $AF$115))</f>
        <v>zcbondFairPrice28 
[25358]</v>
      </c>
      <c r="AL43" s="89">
        <f>[2]!obGet([2]!obCall("", AK43, "get",$AQ$10))</f>
        <v>0.78100812830185651</v>
      </c>
      <c r="AM43" s="52"/>
      <c r="AN43" s="89" t="str">
        <f>[2]!obCall("swapPrice"&amp;AE43,  $AH$10,"getFairValue", [2]!obMake("","int",AE43) )</f>
        <v>swapPrice28 
[24790]</v>
      </c>
      <c r="AO43" s="89">
        <f>[2]!obGet([2]!obCall("",  AN43,"get", $AQ$10))</f>
        <v>0.156660821486857</v>
      </c>
      <c r="AP43" s="52"/>
      <c r="AQ43" s="89" t="str">
        <f>[2]!obCall("intensity"&amp;AE43, $T$54, "getIntensity", [2]!obMake("", "int", AE43))</f>
        <v>intensity28 
[23866]</v>
      </c>
      <c r="AR43" s="89">
        <f>[2]!obGet([2]!obCall("", AQ43, "get",$AQ$10))</f>
        <v>5.6419985086931463E-3</v>
      </c>
      <c r="AS43" s="52"/>
      <c r="AT43" s="89" t="str">
        <f>[2]!obCall("expOfIntegratedIntensity"&amp;AE43, $T$54, "getExpOfIntegratedIntensity", [2]!obMake("", "int", AE43))</f>
        <v>expOfIntegratedIntensity28 
[24124]</v>
      </c>
      <c r="AU43" s="89">
        <f>[2]!obGet([2]!obCall("", AT43, "get",$AQ$10))</f>
        <v>1.0166276311894362</v>
      </c>
      <c r="AV43" s="18"/>
      <c r="AW43" s="18"/>
      <c r="AX43" s="89" t="str">
        <f>[2]!obCall("intensityLando"&amp;AE43, $W$53, "getIntensity", [2]!obMake("", "int", AE43))</f>
        <v>intensityLando28 
[26916]</v>
      </c>
      <c r="AY43" s="89">
        <f>[2]!obGet([2]!obCall("", AX43, "get",$AQ$10))</f>
        <v>0</v>
      </c>
      <c r="AZ43" s="52"/>
      <c r="BA43" s="89" t="str">
        <f>[2]!obCall("expOfIntegratedIntensityLando"&amp;AE43, $W$53, "getExpOfIntegratedIntensity", [2]!obMake("", "int", AE43))</f>
        <v>expOfIntegratedIntensityLando28 
[27351]</v>
      </c>
      <c r="BB43" s="89">
        <f>[2]!obGet([2]!obCall("", BA43, "get",$AQ$10))</f>
        <v>1.0003505401935049</v>
      </c>
      <c r="BC43" s="26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48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[22950]</v>
      </c>
      <c r="M44" s="18"/>
      <c r="N44" s="18"/>
      <c r="O44" s="18"/>
      <c r="P44" s="18"/>
      <c r="Q44" s="19"/>
      <c r="S44" s="17"/>
      <c r="T44" s="25" t="s">
        <v>30</v>
      </c>
      <c r="U44" s="18"/>
      <c r="V44" s="18"/>
      <c r="W44" s="25" t="s">
        <v>31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[24382]</v>
      </c>
      <c r="AI44" s="89">
        <f>[2]!obGet([2]!obCall("",AH44,"get", $AQ$10))</f>
        <v>1.2401272182192192E-2</v>
      </c>
      <c r="AJ44" s="52"/>
      <c r="AK44" s="89" t="str">
        <f>[2]!obCall("zcbondFairPrice"&amp;AE44, $AK$10, "getZeroCouponBond", [2]!obMake("", "double",AF44), [2]!obMake("", "double", $AF$115))</f>
        <v>zcbondFairPrice29 
[25293]</v>
      </c>
      <c r="AL44" s="89">
        <f>[2]!obGet([2]!obCall("", AK44, "get",$AQ$10))</f>
        <v>0.76858816651607609</v>
      </c>
      <c r="AM44" s="52"/>
      <c r="AN44" s="89" t="str">
        <f>[2]!obCall("swapPrice"&amp;AE44,  $AH$10,"getFairValue", [2]!obMake("","int",AE44) )</f>
        <v>swapPrice29 
[24910]</v>
      </c>
      <c r="AO44" s="89">
        <f>[2]!obGet([2]!obCall("",  AN44,"get", $AQ$10))</f>
        <v>0.17173283667497097</v>
      </c>
      <c r="AP44" s="52"/>
      <c r="AQ44" s="89" t="str">
        <f>[2]!obCall("intensity"&amp;AE44, $T$54, "getIntensity", [2]!obMake("", "int", AE44))</f>
        <v>intensity29 
[23380]</v>
      </c>
      <c r="AR44" s="89">
        <f>[2]!obGet([2]!obCall("", AQ44, "get",$AQ$10))</f>
        <v>5.5871591096311761E-3</v>
      </c>
      <c r="AS44" s="52"/>
      <c r="AT44" s="89" t="str">
        <f>[2]!obCall("expOfIntegratedIntensity"&amp;AE44, $T$54, "getExpOfIntegratedIntensity", [2]!obMake("", "int", AE44))</f>
        <v>expOfIntegratedIntensity29 
[23882]</v>
      </c>
      <c r="AU44" s="89">
        <f>[2]!obGet([2]!obCall("", AT44, "get",$AQ$10))</f>
        <v>1.0171985850531993</v>
      </c>
      <c r="AV44" s="18"/>
      <c r="AW44" s="18"/>
      <c r="AX44" s="89" t="str">
        <f>[2]!obCall("intensityLando"&amp;AE44, $W$53, "getIntensity", [2]!obMake("", "int", AE44))</f>
        <v>intensityLando29 
[26938]</v>
      </c>
      <c r="AY44" s="89">
        <f>[2]!obGet([2]!obCall("", AX44, "get",$AQ$10))</f>
        <v>0</v>
      </c>
      <c r="AZ44" s="52"/>
      <c r="BA44" s="89" t="str">
        <f>[2]!obCall("expOfIntegratedIntensityLando"&amp;AE44, $W$53, "getExpOfIntegratedIntensity", [2]!obMake("", "int", AE44))</f>
        <v>expOfIntegratedIntensityLando29 
[27217]</v>
      </c>
      <c r="BB44" s="89">
        <f>[2]!obGet([2]!obCall("", BA44, "get",$AQ$10))</f>
        <v>1.0003505401935049</v>
      </c>
      <c r="BC44" s="26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[23478]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[24619]</v>
      </c>
      <c r="AI45" s="89">
        <f>[2]!obGet([2]!obCall("",AH45,"get", $AQ$10))</f>
        <v>2.3842691111510619E-2</v>
      </c>
      <c r="AJ45" s="52"/>
      <c r="AK45" s="89" t="str">
        <f>[2]!obCall("zcbondFairPrice"&amp;AE45, $AK$10, "getZeroCouponBond", [2]!obMake("", "double",AF45), [2]!obMake("", "double", $AF$115))</f>
        <v>zcbondFairPrice30 
[25088]</v>
      </c>
      <c r="AL45" s="89">
        <f>[2]!obGet([2]!obCall("", AK45, "get",$AQ$10))</f>
        <v>0.71892844999689143</v>
      </c>
      <c r="AM45" s="52"/>
      <c r="AN45" s="89" t="str">
        <f>[2]!obCall("swapPrice"&amp;AE45,  $AH$10,"getFairValue", [2]!obMake("","int",AE45) )</f>
        <v>swapPrice30 
[24820]</v>
      </c>
      <c r="AO45" s="89">
        <f>[2]!obGet([2]!obCall("",  AN45,"get", $AQ$10))</f>
        <v>0.2263396450718983</v>
      </c>
      <c r="AP45" s="52"/>
      <c r="AQ45" s="89" t="str">
        <f>[2]!obCall("intensity"&amp;AE45, $T$54, "getIntensity", [2]!obMake("", "int", AE45))</f>
        <v>intensity30 
[23527]</v>
      </c>
      <c r="AR45" s="89">
        <f>[2]!obGet([2]!obCall("", AQ45, "get",$AQ$10))</f>
        <v>5.5187578946333778E-3</v>
      </c>
      <c r="AS45" s="52"/>
      <c r="AT45" s="89" t="str">
        <f>[2]!obCall("expOfIntegratedIntensity"&amp;AE45, $T$54, "getExpOfIntegratedIntensity", [2]!obMake("", "int", AE45))</f>
        <v>expOfIntegratedIntensity30 
[23339]</v>
      </c>
      <c r="AU45" s="89">
        <f>[2]!obGet([2]!obCall("", AT45, "get",$AQ$10))</f>
        <v>1.017763588063717</v>
      </c>
      <c r="AV45" s="18"/>
      <c r="AW45" s="18"/>
      <c r="AX45" s="89" t="str">
        <f>[2]!obCall("intensityLando"&amp;AE45, $W$53, "getIntensity", [2]!obMake("", "int", AE45))</f>
        <v>intensityLando30 
[26950]</v>
      </c>
      <c r="AY45" s="89">
        <f>[2]!obGet([2]!obCall("", AX45, "get",$AQ$10))</f>
        <v>0</v>
      </c>
      <c r="AZ45" s="52"/>
      <c r="BA45" s="89" t="str">
        <f>[2]!obCall("expOfIntegratedIntensityLando"&amp;AE45, $W$53, "getExpOfIntegratedIntensity", [2]!obMake("", "int", AE45))</f>
        <v>expOfIntegratedIntensityLando30 
[27243]</v>
      </c>
      <c r="BB45" s="89">
        <f>[2]!obGet([2]!obCall("", BA45, "get",$AQ$10))</f>
        <v>1.0003505401935049</v>
      </c>
      <c r="BC45" s="26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35</v>
      </c>
      <c r="U46" s="41"/>
      <c r="V46" s="18"/>
      <c r="W46" s="39" t="s">
        <v>35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[24678]</v>
      </c>
      <c r="AI46" s="89">
        <f>[2]!obGet([2]!obCall("",AH46,"get", $AQ$10))</f>
        <v>3.798643825815548E-2</v>
      </c>
      <c r="AJ46" s="52"/>
      <c r="AK46" s="89" t="str">
        <f>[2]!obCall("zcbondFairPrice"&amp;AE46, $AK$10, "getZeroCouponBond", [2]!obMake("", "double",AF46), [2]!obMake("", "double", $AF$115))</f>
        <v>zcbondFairPrice31 
[25022]</v>
      </c>
      <c r="AL46" s="89">
        <f>[2]!obGet([2]!obCall("", AK46, "get",$AQ$10))</f>
        <v>0.6631827230141496</v>
      </c>
      <c r="AM46" s="52"/>
      <c r="AN46" s="89" t="str">
        <f>[2]!obCall("swapPrice"&amp;AE46,  $AH$10,"getFairValue", [2]!obMake("","int",AE46) )</f>
        <v>swapPrice31 
[24826]</v>
      </c>
      <c r="AO46" s="89">
        <f>[2]!obGet([2]!obCall("",  AN46,"get", $AQ$10))</f>
        <v>0.27238722870473797</v>
      </c>
      <c r="AP46" s="52"/>
      <c r="AQ46" s="89" t="str">
        <f>[2]!obCall("intensity"&amp;AE46, $T$54, "getIntensity", [2]!obMake("", "int", AE46))</f>
        <v>intensity31 
[23886]</v>
      </c>
      <c r="AR46" s="89">
        <f>[2]!obGet([2]!obCall("", AQ46, "get",$AQ$10))</f>
        <v>5.4492756024838119E-3</v>
      </c>
      <c r="AS46" s="52"/>
      <c r="AT46" s="89" t="str">
        <f>[2]!obCall("expOfIntegratedIntensity"&amp;AE46, $T$54, "getExpOfIntegratedIntensity", [2]!obMake("", "int", AE46))</f>
        <v>expOfIntegratedIntensity31 
[24078]</v>
      </c>
      <c r="AU46" s="89">
        <f>[2]!obGet([2]!obCall("", AT46, "get",$AQ$10))</f>
        <v>1.0183218843913471</v>
      </c>
      <c r="AV46" s="18"/>
      <c r="AW46" s="18"/>
      <c r="AX46" s="89" t="str">
        <f>[2]!obCall("intensityLando"&amp;AE46, $W$53, "getIntensity", [2]!obMake("", "int", AE46))</f>
        <v>intensityLando31 
[26966]</v>
      </c>
      <c r="AY46" s="89">
        <f>[2]!obGet([2]!obCall("", AX46, "get",$AQ$10))</f>
        <v>0</v>
      </c>
      <c r="AZ46" s="52"/>
      <c r="BA46" s="89" t="str">
        <f>[2]!obCall("expOfIntegratedIntensityLando"&amp;AE46, $W$53, "getExpOfIntegratedIntensity", [2]!obMake("", "int", AE46))</f>
        <v>expOfIntegratedIntensityLando31 
[27249]</v>
      </c>
      <c r="BB46" s="89">
        <f>[2]!obGet([2]!obCall("", BA46, "get",$AQ$10))</f>
        <v>1.0003505401935049</v>
      </c>
      <c r="BC46" s="26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37</v>
      </c>
      <c r="D47" s="78"/>
      <c r="E47" s="18"/>
      <c r="F47" s="77" t="s">
        <v>44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[22950]</v>
      </c>
      <c r="U47" s="92"/>
      <c r="V47" s="18"/>
      <c r="W47" s="74" t="str">
        <f>T27</f>
        <v>hullWhiteModel 
[22950]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[24481]</v>
      </c>
      <c r="AI47" s="89">
        <f>[2]!obGet([2]!obCall("",AH47,"get", $AQ$10))</f>
        <v>4.5727091917827291E-2</v>
      </c>
      <c r="AJ47" s="52"/>
      <c r="AK47" s="89" t="str">
        <f>[2]!obCall("zcbondFairPrice"&amp;AE47, $AK$10, "getZeroCouponBond", [2]!obMake("", "double",AF47), [2]!obMake("", "double", $AF$115))</f>
        <v>zcbondFairPrice32 
[25157]</v>
      </c>
      <c r="AL47" s="89">
        <f>[2]!obGet([2]!obCall("", AK47, "get",$AQ$10))</f>
        <v>0.63608034916338718</v>
      </c>
      <c r="AM47" s="52"/>
      <c r="AN47" s="89" t="str">
        <f>[2]!obCall("swapPrice"&amp;AE47,  $AH$10,"getFairValue", [2]!obMake("","int",AE47) )</f>
        <v>swapPrice32 
[24814]</v>
      </c>
      <c r="AO47" s="89">
        <f>[2]!obGet([2]!obCall("",  AN47,"get", $AQ$10))</f>
        <v>0.29986688253661931</v>
      </c>
      <c r="AP47" s="52"/>
      <c r="AQ47" s="89" t="str">
        <f>[2]!obCall("intensity"&amp;AE47, $T$54, "getIntensity", [2]!obMake("", "int", AE47))</f>
        <v>intensity32 
[23391]</v>
      </c>
      <c r="AR47" s="89">
        <f>[2]!obGet([2]!obCall("", AQ47, "get",$AQ$10))</f>
        <v>5.6491635812558278E-3</v>
      </c>
      <c r="AS47" s="52"/>
      <c r="AT47" s="89" t="str">
        <f>[2]!obCall("expOfIntegratedIntensity"&amp;AE47, $T$54, "getExpOfIntegratedIntensity", [2]!obMake("", "int", AE47))</f>
        <v>expOfIntegratedIntensity32 
[23327]</v>
      </c>
      <c r="AU47" s="89">
        <f>[2]!obGet([2]!obCall("", AT47, "get",$AQ$10))</f>
        <v>1.0188871303857188</v>
      </c>
      <c r="AV47" s="18"/>
      <c r="AW47" s="18"/>
      <c r="AX47" s="89" t="str">
        <f>[2]!obCall("intensityLando"&amp;AE47, $W$53, "getIntensity", [2]!obMake("", "int", AE47))</f>
        <v>intensityLando32 
[27014]</v>
      </c>
      <c r="AY47" s="89">
        <f>[2]!obGet([2]!obCall("", AX47, "get",$AQ$10))</f>
        <v>0</v>
      </c>
      <c r="AZ47" s="52"/>
      <c r="BA47" s="89" t="str">
        <f>[2]!obCall("expOfIntegratedIntensityLando"&amp;AE47, $W$53, "getExpOfIntegratedIntensity", [2]!obMake("", "int", AE47))</f>
        <v>expOfIntegratedIntensityLando32 
[27273]</v>
      </c>
      <c r="BB47" s="89">
        <f>[2]!obGet([2]!obCall("", BA47, "get",$AQ$10))</f>
        <v>1.0003505401935049</v>
      </c>
      <c r="BC47" s="26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[23479]</v>
      </c>
      <c r="D48" s="103">
        <f>[2]!obGet(C48)</f>
        <v>5.8394670324108736E-3</v>
      </c>
      <c r="E48" s="18"/>
      <c r="F48" s="83" t="str">
        <f>[2]!obCall("cwcCVACouponCorr", F37, "getConstrainedWorstCaseCVA",T54,F42)</f>
        <v>cwcCVACouponCorr 
[24136]</v>
      </c>
      <c r="G48" s="103">
        <f>[2]!obGet(F48)</f>
        <v>1.1107203922798072E-2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swapConditionalFairValueProcess 
[22955]</v>
      </c>
      <c r="U48" s="93"/>
      <c r="V48" s="18"/>
      <c r="W48" s="74" t="str">
        <f>T33</f>
        <v>swapConditionalFairValueProcess 
[22955]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[24519]</v>
      </c>
      <c r="AI48" s="89">
        <f>[2]!obGet([2]!obCall("",AH48,"get", $AQ$10))</f>
        <v>2.6310536962685403E-2</v>
      </c>
      <c r="AJ48" s="52"/>
      <c r="AK48" s="89" t="str">
        <f>[2]!obCall("zcbondFairPrice"&amp;AE48, $AK$10, "getZeroCouponBond", [2]!obMake("", "double",AF48), [2]!obMake("", "double", $AF$115))</f>
        <v>zcbondFairPrice33 
[25361]</v>
      </c>
      <c r="AL48" s="89">
        <f>[2]!obGet([2]!obCall("", AK48, "get",$AQ$10))</f>
        <v>0.71293319242908237</v>
      </c>
      <c r="AM48" s="52"/>
      <c r="AN48" s="89" t="str">
        <f>[2]!obCall("swapPrice"&amp;AE48,  $AH$10,"getFairValue", [2]!obMake("","int",AE48) )</f>
        <v>swapPrice33 
[24937]</v>
      </c>
      <c r="AO48" s="89">
        <f>[2]!obGet([2]!obCall("",  AN48,"get", $AQ$10))</f>
        <v>0.23880223794898936</v>
      </c>
      <c r="AP48" s="52"/>
      <c r="AQ48" s="89" t="str">
        <f>[2]!obCall("intensity"&amp;AE48, $T$54, "getIntensity", [2]!obMake("", "int", AE48))</f>
        <v>intensity33 
[23889]</v>
      </c>
      <c r="AR48" s="89">
        <f>[2]!obGet([2]!obCall("", AQ48, "get",$AQ$10))</f>
        <v>5.2557788509858946E-3</v>
      </c>
      <c r="AS48" s="52"/>
      <c r="AT48" s="89" t="str">
        <f>[2]!obCall("expOfIntegratedIntensity"&amp;AE48, $T$54, "getExpOfIntegratedIntensity", [2]!obMake("", "int", AE48))</f>
        <v>expOfIntegratedIntensity33 
[23971]</v>
      </c>
      <c r="AU48" s="89">
        <f>[2]!obGet([2]!obCall("", AT48, "get",$AQ$10))</f>
        <v>1.0194428271430709</v>
      </c>
      <c r="AV48" s="18"/>
      <c r="AW48" s="18"/>
      <c r="AX48" s="89" t="str">
        <f>[2]!obCall("intensityLando"&amp;AE48, $W$53, "getIntensity", [2]!obMake("", "int", AE48))</f>
        <v>intensityLando33 
[26988]</v>
      </c>
      <c r="AY48" s="89">
        <f>[2]!obGet([2]!obCall("", AX48, "get",$AQ$10))</f>
        <v>0</v>
      </c>
      <c r="AZ48" s="52"/>
      <c r="BA48" s="89" t="str">
        <f>[2]!obCall("expOfIntegratedIntensityLando"&amp;AE48, $W$53, "getExpOfIntegratedIntensity", [2]!obMake("", "int", AE48))</f>
        <v>expOfIntegratedIntensityLando33 
[27281]</v>
      </c>
      <c r="BB48" s="89">
        <f>[2]!obGet([2]!obCall("", BA48, "get",$AQ$10))</f>
        <v>1.0003505401935049</v>
      </c>
      <c r="BC48" s="26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[22904]</v>
      </c>
      <c r="M49" s="31" t="str">
        <f>[2]!obMake("volatilitesArrayHW", "double[]",M50:M150)</f>
        <v>volatilitesArrayHW 
[22902]</v>
      </c>
      <c r="N49" s="31" t="str">
        <f>[2]!obMake("forwardRatesArrayHW", "double[]",N50:N54)</f>
        <v>forwardRatesArrayHW 
[22864]</v>
      </c>
      <c r="O49" s="13"/>
      <c r="P49" s="18"/>
      <c r="Q49" s="19"/>
      <c r="S49" s="17"/>
      <c r="T49" s="73" t="str">
        <f>N41</f>
        <v>cirModel 
[22954]</v>
      </c>
      <c r="U49" s="93"/>
      <c r="V49" s="18"/>
      <c r="W49" s="74" t="str">
        <f>[2]!obMake("seed_LandosIntensitySimulation", "int", U51)</f>
        <v>seed_LandosIntensitySimulation 
[22863]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[24484]</v>
      </c>
      <c r="AI49" s="89">
        <f>[2]!obGet([2]!obCall("",AH49,"get", $AQ$10))</f>
        <v>1.9508252528880249E-2</v>
      </c>
      <c r="AJ49" s="52"/>
      <c r="AK49" s="89" t="str">
        <f>[2]!obCall("zcbondFairPrice"&amp;AE49, $AK$10, "getZeroCouponBond", [2]!obMake("", "double",AF49), [2]!obMake("", "double", $AF$115))</f>
        <v>zcbondFairPrice34 
[25443]</v>
      </c>
      <c r="AL49" s="89">
        <f>[2]!obGet([2]!obCall("", AK49, "get",$AQ$10))</f>
        <v>0.7423558596383929</v>
      </c>
      <c r="AM49" s="52"/>
      <c r="AN49" s="89" t="str">
        <f>[2]!obCall("swapPrice"&amp;AE49,  $AH$10,"getFairValue", [2]!obMake("","int",AE49) )</f>
        <v>swapPrice34 
[24721]</v>
      </c>
      <c r="AO49" s="89">
        <f>[2]!obGet([2]!obCall("",  AN49,"get", $AQ$10))</f>
        <v>0.21637328479448603</v>
      </c>
      <c r="AP49" s="52"/>
      <c r="AQ49" s="89" t="str">
        <f>[2]!obCall("intensity"&amp;AE49, $T$54, "getIntensity", [2]!obMake("", "int", AE49))</f>
        <v>intensity34 
[24048]</v>
      </c>
      <c r="AR49" s="89">
        <f>[2]!obGet([2]!obCall("", AQ49, "get",$AQ$10))</f>
        <v>4.9570077629756499E-3</v>
      </c>
      <c r="AS49" s="52"/>
      <c r="AT49" s="89" t="str">
        <f>[2]!obCall("expOfIntegratedIntensity"&amp;AE49, $T$54, "getExpOfIntegratedIntensity", [2]!obMake("", "int", AE49))</f>
        <v>expOfIntegratedIntensity34 
[23861]</v>
      </c>
      <c r="AU49" s="89">
        <f>[2]!obGet([2]!obCall("", AT49, "get",$AQ$10))</f>
        <v>1.0199635276797805</v>
      </c>
      <c r="AV49" s="18"/>
      <c r="AW49" s="18"/>
      <c r="AX49" s="89" t="str">
        <f>[2]!obCall("intensityLando"&amp;AE49, $W$53, "getIntensity", [2]!obMake("", "int", AE49))</f>
        <v>intensityLando34 
[27000]</v>
      </c>
      <c r="AY49" s="89">
        <f>[2]!obGet([2]!obCall("", AX49, "get",$AQ$10))</f>
        <v>0</v>
      </c>
      <c r="AZ49" s="52"/>
      <c r="BA49" s="89" t="str">
        <f>[2]!obCall("expOfIntegratedIntensityLando"&amp;AE49, $W$53, "getExpOfIntegratedIntensity", [2]!obMake("", "int", AE49))</f>
        <v>expOfIntegratedIntensityLando34 
[27305]</v>
      </c>
      <c r="BB49" s="89">
        <f>[2]!obGet([2]!obCall("", BA49, "get",$AQ$10))</f>
        <v>1.0003505401935049</v>
      </c>
      <c r="BC49" s="26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39</v>
      </c>
      <c r="D50" s="23"/>
      <c r="E50" s="18"/>
      <c r="F50" s="14" t="s">
        <v>46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[22948]</v>
      </c>
      <c r="U50" s="76"/>
      <c r="V50" s="18"/>
      <c r="W50" s="74" t="str">
        <f>W16</f>
        <v>intensityFunctionSwitchShiftFloor 
[22949]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[24401]</v>
      </c>
      <c r="AI50" s="89">
        <f>[2]!obGet([2]!obCall("",AH50,"get", $AQ$10))</f>
        <v>1.4611220807432795E-2</v>
      </c>
      <c r="AJ50" s="52"/>
      <c r="AK50" s="89" t="str">
        <f>[2]!obCall("zcbondFairPrice"&amp;AE50, $AK$10, "getZeroCouponBond", [2]!obMake("", "double",AF50), [2]!obMake("", "double", $AF$115))</f>
        <v>zcbondFairPrice35 
[25456]</v>
      </c>
      <c r="AL50" s="89">
        <f>[2]!obGet([2]!obCall("", AK50, "get",$AQ$10))</f>
        <v>0.7641651397188125</v>
      </c>
      <c r="AM50" s="52"/>
      <c r="AN50" s="89" t="str">
        <f>[2]!obCall("swapPrice"&amp;AE50,  $AH$10,"getFairValue", [2]!obMake("","int",AE50) )</f>
        <v>swapPrice35 
[24808]</v>
      </c>
      <c r="AO50" s="89">
        <f>[2]!obGet([2]!obCall("",  AN50,"get", $AQ$10))</f>
        <v>0.19971927331128314</v>
      </c>
      <c r="AP50" s="52"/>
      <c r="AQ50" s="89" t="str">
        <f>[2]!obCall("intensity"&amp;AE50, $T$54, "getIntensity", [2]!obMake("", "int", AE50))</f>
        <v>intensity35 
[23958]</v>
      </c>
      <c r="AR50" s="89">
        <f>[2]!obGet([2]!obCall("", AQ50, "get",$AQ$10))</f>
        <v>4.6859156773373994E-3</v>
      </c>
      <c r="AS50" s="52"/>
      <c r="AT50" s="89" t="str">
        <f>[2]!obCall("expOfIntegratedIntensity"&amp;AE50, $T$54, "getExpOfIntegratedIntensity", [2]!obMake("", "int", AE50))</f>
        <v>expOfIntegratedIntensity35 
[23618]</v>
      </c>
      <c r="AU50" s="89">
        <f>[2]!obGet([2]!obCall("", AT50, "get",$AQ$10))</f>
        <v>1.0204554177621781</v>
      </c>
      <c r="AV50" s="18"/>
      <c r="AW50" s="18"/>
      <c r="AX50" s="89" t="str">
        <f>[2]!obCall("intensityLando"&amp;AE50, $W$53, "getIntensity", [2]!obMake("", "int", AE50))</f>
        <v>intensityLando35 
[26868]</v>
      </c>
      <c r="AY50" s="89">
        <f>[2]!obGet([2]!obCall("", AX50, "get",$AQ$10))</f>
        <v>0</v>
      </c>
      <c r="AZ50" s="52"/>
      <c r="BA50" s="89" t="str">
        <f>[2]!obCall("expOfIntegratedIntensityLando"&amp;AE50, $W$53, "getExpOfIntegratedIntensity", [2]!obMake("", "int", AE50))</f>
        <v>expOfIntegratedIntensityLando35 
[27329]</v>
      </c>
      <c r="BB50" s="89">
        <f>[2]!obGet([2]!obCall("", BA50, "get",$AQ$10))</f>
        <v>1.0003505401935049</v>
      </c>
      <c r="BC50" s="26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[22940]</v>
      </c>
      <c r="U51" s="101">
        <v>129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[24451]</v>
      </c>
      <c r="AI51" s="89">
        <f>[2]!obGet([2]!obCall("",AH51,"get", $AQ$10))</f>
        <v>1.3339047589420606E-2</v>
      </c>
      <c r="AJ51" s="52"/>
      <c r="AK51" s="89" t="str">
        <f>[2]!obCall("zcbondFairPrice"&amp;AE51, $AK$10, "getZeroCouponBond", [2]!obMake("", "double",AF51), [2]!obMake("", "double", $AF$115))</f>
        <v>zcbondFairPrice36 
[25305]</v>
      </c>
      <c r="AL51" s="89">
        <f>[2]!obGet([2]!obCall("", AK51, "get",$AQ$10))</f>
        <v>0.7707909209446423</v>
      </c>
      <c r="AM51" s="52"/>
      <c r="AN51" s="89" t="str">
        <f>[2]!obCall("swapPrice"&amp;AE51,  $AH$10,"getFairValue", [2]!obMake("","int",AE51) )</f>
        <v>swapPrice36 
[24742]</v>
      </c>
      <c r="AO51" s="89">
        <f>[2]!obGet([2]!obCall("",  AN51,"get", $AQ$10))</f>
        <v>0.19670555652389876</v>
      </c>
      <c r="AP51" s="52"/>
      <c r="AQ51" s="89" t="str">
        <f>[2]!obCall("intensity"&amp;AE51, $T$54, "getIntensity", [2]!obMake("", "int", AE51))</f>
        <v>intensity36 
[23899]</v>
      </c>
      <c r="AR51" s="89">
        <f>[2]!obGet([2]!obCall("", AQ51, "get",$AQ$10))</f>
        <v>4.6431150741829165E-3</v>
      </c>
      <c r="AS51" s="52"/>
      <c r="AT51" s="89" t="str">
        <f>[2]!obCall("expOfIntegratedIntensity"&amp;AE51, $T$54, "getExpOfIntegratedIntensity", [2]!obMake("", "int", AE51))</f>
        <v>expOfIntegratedIntensity36 
[23969]</v>
      </c>
      <c r="AU51" s="89">
        <f>[2]!obGet([2]!obCall("", AT51, "get",$AQ$10))</f>
        <v>1.020931521791917</v>
      </c>
      <c r="AV51" s="18"/>
      <c r="AW51" s="18"/>
      <c r="AX51" s="89" t="str">
        <f>[2]!obCall("intensityLando"&amp;AE51, $W$53, "getIntensity", [2]!obMake("", "int", AE51))</f>
        <v>intensityLando36 
[26918]</v>
      </c>
      <c r="AY51" s="89">
        <f>[2]!obGet([2]!obCall("", AX51, "get",$AQ$10))</f>
        <v>0</v>
      </c>
      <c r="AZ51" s="52"/>
      <c r="BA51" s="89" t="str">
        <f>[2]!obCall("expOfIntegratedIntensityLando"&amp;AE51, $W$53, "getExpOfIntegratedIntensity", [2]!obMake("", "int", AE51))</f>
        <v>expOfIntegratedIntensityLando36 
[27353]</v>
      </c>
      <c r="BB51" s="89">
        <f>[2]!obGet([2]!obCall("", BA51, "get",$AQ$10))</f>
        <v>1.0003505401935049</v>
      </c>
      <c r="BC51" s="26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43</v>
      </c>
      <c r="D52" s="78"/>
      <c r="E52" s="18"/>
      <c r="F52" s="77" t="s">
        <v>43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[24601]</v>
      </c>
      <c r="AI52" s="89">
        <f>[2]!obGet([2]!obCall("",AH52,"get", $AQ$10))</f>
        <v>1.1972880382103592E-2</v>
      </c>
      <c r="AJ52" s="52"/>
      <c r="AK52" s="89" t="str">
        <f>[2]!obCall("zcbondFairPrice"&amp;AE52, $AK$10, "getZeroCouponBond", [2]!obMake("", "double",AF52), [2]!obMake("", "double", $AF$115))</f>
        <v>zcbondFairPrice37 
[25333]</v>
      </c>
      <c r="AL52" s="89">
        <f>[2]!obGet([2]!obCall("", AK52, "get",$AQ$10))</f>
        <v>0.77777459925590164</v>
      </c>
      <c r="AM52" s="52"/>
      <c r="AN52" s="89" t="str">
        <f>[2]!obCall("swapPrice"&amp;AE52,  $AH$10,"getFairValue", [2]!obMake("","int",AE52) )</f>
        <v>swapPrice37 
[24865]</v>
      </c>
      <c r="AO52" s="89">
        <f>[2]!obGet([2]!obCall("",  AN52,"get", $AQ$10))</f>
        <v>0.19314587670965366</v>
      </c>
      <c r="AP52" s="52"/>
      <c r="AQ52" s="89" t="str">
        <f>[2]!obCall("intensity"&amp;AE52, $T$54, "getIntensity", [2]!obMake("", "int", AE52))</f>
        <v>intensity37 
[23874]</v>
      </c>
      <c r="AR52" s="89">
        <f>[2]!obGet([2]!obCall("", AQ52, "get",$AQ$10))</f>
        <v>4.5525377060455065E-3</v>
      </c>
      <c r="AS52" s="52"/>
      <c r="AT52" s="89" t="str">
        <f>[2]!obCall("expOfIntegratedIntensity"&amp;AE52, $T$54, "getExpOfIntegratedIntensity", [2]!obMake("", "int", AE52))</f>
        <v>expOfIntegratedIntensity37 
[23329]</v>
      </c>
      <c r="AU52" s="89">
        <f>[2]!obGet([2]!obCall("", AT52, "get",$AQ$10))</f>
        <v>1.0214010363102972</v>
      </c>
      <c r="AV52" s="18"/>
      <c r="AW52" s="18"/>
      <c r="AX52" s="89" t="str">
        <f>[2]!obCall("intensityLando"&amp;AE52, $W$53, "getIntensity", [2]!obMake("", "int", AE52))</f>
        <v>intensityLando37 
[26890]</v>
      </c>
      <c r="AY52" s="89">
        <f>[2]!obGet([2]!obCall("", AX52, "get",$AQ$10))</f>
        <v>0</v>
      </c>
      <c r="AZ52" s="52"/>
      <c r="BA52" s="89" t="str">
        <f>[2]!obCall("expOfIntegratedIntensityLando"&amp;AE52, $W$53, "getExpOfIntegratedIntensity", [2]!obMake("", "int", AE52))</f>
        <v>expOfIntegratedIntensityLando37 
[27219]</v>
      </c>
      <c r="BB52" s="89">
        <f>[2]!obGet([2]!obCall("", BA52, "get",$AQ$10))</f>
        <v>1.0003505401935049</v>
      </c>
      <c r="BC52" s="26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[22862]</v>
      </c>
      <c r="D53" s="80" t="s">
        <v>22</v>
      </c>
      <c r="E53" s="18"/>
      <c r="F53" s="82" t="str">
        <f>[2]!obMake("penaltyFactorCBLandosIntensity", "double", G53)</f>
        <v>penaltyFactorCBLandosIntensity 
[22921]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[22956]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[24437]</v>
      </c>
      <c r="AI53" s="89">
        <f>[2]!obGet([2]!obCall("",AH53,"get", $AQ$10))</f>
        <v>4.8275122946269764E-3</v>
      </c>
      <c r="AJ53" s="52"/>
      <c r="AK53" s="89" t="str">
        <f>[2]!obCall("zcbondFairPrice"&amp;AE53, $AK$10, "getZeroCouponBond", [2]!obMake("", "double",AF53), [2]!obMake("", "double", $AF$115))</f>
        <v>zcbondFairPrice38 
[25145]</v>
      </c>
      <c r="AL53" s="89">
        <f>[2]!obGet([2]!obCall("", AK53, "get",$AQ$10))</f>
        <v>0.80926718764583572</v>
      </c>
      <c r="AM53" s="52"/>
      <c r="AN53" s="89" t="str">
        <f>[2]!obCall("swapPrice"&amp;AE53,  $AH$10,"getFairValue", [2]!obMake("","int",AE53) )</f>
        <v>swapPrice38 
[24997]</v>
      </c>
      <c r="AO53" s="89">
        <f>[2]!obGet([2]!obCall("",  AN53,"get", $AQ$10))</f>
        <v>0.16505203225279075</v>
      </c>
      <c r="AP53" s="52"/>
      <c r="AQ53" s="89" t="str">
        <f>[2]!obCall("intensity"&amp;AE53, $T$54, "getIntensity", [2]!obMake("", "int", AE53))</f>
        <v>intensity38 
[23306]</v>
      </c>
      <c r="AR53" s="89">
        <f>[2]!obGet([2]!obCall("", AQ53, "get",$AQ$10))</f>
        <v>4.569559204751673E-3</v>
      </c>
      <c r="AS53" s="52"/>
      <c r="AT53" s="89" t="str">
        <f>[2]!obCall("expOfIntegratedIntensity"&amp;AE53, $T$54, "getExpOfIntegratedIntensity", [2]!obMake("", "int", AE53))</f>
        <v>expOfIntegratedIntensity38 
[23405]</v>
      </c>
      <c r="AU53" s="89">
        <f>[2]!obGet([2]!obCall("", AT53, "get",$AQ$10))</f>
        <v>1.0218670085302133</v>
      </c>
      <c r="AV53" s="18"/>
      <c r="AW53" s="18"/>
      <c r="AX53" s="89" t="str">
        <f>[2]!obCall("intensityLando"&amp;AE53, $W$53, "getIntensity", [2]!obMake("", "int", AE53))</f>
        <v>intensityLando38 
[26902]</v>
      </c>
      <c r="AY53" s="89">
        <f>[2]!obGet([2]!obCall("", AX53, "get",$AQ$10))</f>
        <v>0</v>
      </c>
      <c r="AZ53" s="52"/>
      <c r="BA53" s="89" t="str">
        <f>[2]!obCall("expOfIntegratedIntensityLando"&amp;AE53, $W$53, "getExpOfIntegratedIntensity", [2]!obMake("", "int", AE53))</f>
        <v>expOfIntegratedIntensityLando38 
[27235]</v>
      </c>
      <c r="BB53" s="89">
        <f>[2]!obGet([2]!obCall("", BA53, "get",$AQ$10))</f>
        <v>1.0003505401935049</v>
      </c>
      <c r="BC53" s="26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[23273]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[24533]</v>
      </c>
      <c r="AI54" s="89">
        <f>[2]!obGet([2]!obCall("",AH54,"get", $AQ$10))</f>
        <v>-1.4517320747407322E-2</v>
      </c>
      <c r="AJ54" s="52"/>
      <c r="AK54" s="89" t="str">
        <f>[2]!obCall("zcbondFairPrice"&amp;AE54, $AK$10, "getZeroCouponBond", [2]!obMake("", "double",AF54), [2]!obMake("", "double", $AF$115))</f>
        <v>zcbondFairPrice39 
[25386]</v>
      </c>
      <c r="AL54" s="89">
        <f>[2]!obGet([2]!obCall("", AK54, "get",$AQ$10))</f>
        <v>0.89692560042056002</v>
      </c>
      <c r="AM54" s="52"/>
      <c r="AN54" s="89" t="str">
        <f>[2]!obCall("swapPrice"&amp;AE54,  $AH$10,"getFairValue", [2]!obMake("","int",AE54) )</f>
        <v>swapPrice39 
[24949]</v>
      </c>
      <c r="AO54" s="89">
        <f>[2]!obGet([2]!obCall("",  AN54,"get", $AQ$10))</f>
        <v>7.8508150520060216E-2</v>
      </c>
      <c r="AP54" s="52"/>
      <c r="AQ54" s="89" t="str">
        <f>[2]!obCall("intensity"&amp;AE54, $T$54, "getIntensity", [2]!obMake("", "int", AE54))</f>
        <v>intensity39 
[23333]</v>
      </c>
      <c r="AR54" s="89">
        <f>[2]!obGet([2]!obCall("", AQ54, "get",$AQ$10))</f>
        <v>4.5846902262227929E-3</v>
      </c>
      <c r="AS54" s="52"/>
      <c r="AT54" s="89" t="str">
        <f>[2]!obCall("expOfIntegratedIntensity"&amp;AE54, $T$54, "getExpOfIntegratedIntensity", [2]!obMake("", "int", AE54))</f>
        <v>expOfIntegratedIntensity39 
[23925]</v>
      </c>
      <c r="AU54" s="89">
        <f>[2]!obGet([2]!obCall("", AT54, "get",$AQ$10))</f>
        <v>1.0223348368615452</v>
      </c>
      <c r="AV54" s="18"/>
      <c r="AW54" s="18"/>
      <c r="AX54" s="89" t="str">
        <f>[2]!obCall("intensityLando"&amp;AE54, $W$53, "getIntensity", [2]!obMake("", "int", AE54))</f>
        <v>intensityLando39 
[26968]</v>
      </c>
      <c r="AY54" s="89">
        <f>[2]!obGet([2]!obCall("", AX54, "get",$AQ$10))</f>
        <v>1.4417320747407323E-2</v>
      </c>
      <c r="AZ54" s="52"/>
      <c r="BA54" s="89" t="str">
        <f>[2]!obCall("expOfIntegratedIntensityLando"&amp;AE54, $W$53, "getExpOfIntegratedIntensity", [2]!obMake("", "int", AE54))</f>
        <v>expOfIntegratedIntensityLando39 
[27251]</v>
      </c>
      <c r="BB54" s="89">
        <f>[2]!obGet([2]!obCall("", BA54, "get",$AQ$10))</f>
        <v>1.0003505401935049</v>
      </c>
      <c r="BC54" s="26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48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[24557]</v>
      </c>
      <c r="AI55" s="89">
        <f>[2]!obGet([2]!obCall("",AH55,"get", $AQ$10))</f>
        <v>-1.4244697069711994E-2</v>
      </c>
      <c r="AJ55" s="52"/>
      <c r="AK55" s="89" t="str">
        <f>[2]!obCall("zcbondFairPrice"&amp;AE55, $AK$10, "getZeroCouponBond", [2]!obMake("", "double",AF55), [2]!obMake("", "double", $AF$115))</f>
        <v>zcbondFairPrice40 
[25103]</v>
      </c>
      <c r="AL55" s="89">
        <f>[2]!obGet([2]!obCall("", AK55, "get",$AQ$10))</f>
        <v>0.89545196530446758</v>
      </c>
      <c r="AM55" s="52"/>
      <c r="AN55" s="89" t="str">
        <f>[2]!obCall("swapPrice"&amp;AE55,  $AH$10,"getFairValue", [2]!obMake("","int",AE55) )</f>
        <v>swapPrice40 
[24772]</v>
      </c>
      <c r="AO55" s="89">
        <f>[2]!obGet([2]!obCall("",  AN55,"get", $AQ$10))</f>
        <v>8.0652268501378632E-2</v>
      </c>
      <c r="AP55" s="52"/>
      <c r="AQ55" s="89" t="str">
        <f>[2]!obCall("intensity"&amp;AE55, $T$54, "getIntensity", [2]!obMake("", "int", AE55))</f>
        <v>intensity40 
[23980]</v>
      </c>
      <c r="AR55" s="89">
        <f>[2]!obGet([2]!obCall("", AQ55, "get",$AQ$10))</f>
        <v>4.4863659931015133E-3</v>
      </c>
      <c r="AS55" s="52"/>
      <c r="AT55" s="89" t="str">
        <f>[2]!obCall("expOfIntegratedIntensity"&amp;AE55, $T$54, "getExpOfIntegratedIntensity", [2]!obMake("", "int", AE55))</f>
        <v>expOfIntegratedIntensity40 
[23941]</v>
      </c>
      <c r="AU55" s="89">
        <f>[2]!obGet([2]!obCall("", AT55, "get",$AQ$10))</f>
        <v>1.022798624868779</v>
      </c>
      <c r="AV55" s="18"/>
      <c r="AW55" s="18"/>
      <c r="AX55" s="89" t="str">
        <f>[2]!obCall("intensityLando"&amp;AE55, $W$53, "getIntensity", [2]!obMake("", "int", AE55))</f>
        <v>intensityLando40 
[27016]</v>
      </c>
      <c r="AY55" s="89">
        <f>[2]!obGet([2]!obCall("", AX55, "get",$AQ$10))</f>
        <v>1.4144697069711994E-2</v>
      </c>
      <c r="AZ55" s="52"/>
      <c r="BA55" s="89" t="str">
        <f>[2]!obCall("expOfIntegratedIntensityLando"&amp;AE55, $W$53, "getExpOfIntegratedIntensity", [2]!obMake("", "int", AE55))</f>
        <v>expOfIntegratedIntensityLando40 
[27267]</v>
      </c>
      <c r="BB55" s="89">
        <f>[2]!obGet([2]!obCall("", BA55, "get",$AQ$10))</f>
        <v>1.0003505401935049</v>
      </c>
      <c r="BC55" s="26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[22957]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[24414]</v>
      </c>
      <c r="AI56" s="89">
        <f>[2]!obGet([2]!obCall("",AH56,"get", $AQ$10))</f>
        <v>-6.3178471289546227E-3</v>
      </c>
      <c r="AJ56" s="52"/>
      <c r="AK56" s="89" t="str">
        <f>[2]!obCall("zcbondFairPrice"&amp;AE56, $AK$10, "getZeroCouponBond", [2]!obMake("", "double",AF56), [2]!obMake("", "double", $AF$115))</f>
        <v>zcbondFairPrice41 
[25543]</v>
      </c>
      <c r="AL56" s="89">
        <f>[2]!obGet([2]!obCall("", AK56, "get",$AQ$10))</f>
        <v>0.85992717901239246</v>
      </c>
      <c r="AM56" s="52"/>
      <c r="AN56" s="89" t="str">
        <f>[2]!obCall("swapPrice"&amp;AE56,  $AH$10,"getFairValue", [2]!obMake("","int",AE56) )</f>
        <v>swapPrice41 
[24892]</v>
      </c>
      <c r="AO56" s="89">
        <f>[2]!obGet([2]!obCall("",  AN56,"get", $AQ$10))</f>
        <v>7.8618351370581707E-2</v>
      </c>
      <c r="AP56" s="52"/>
      <c r="AQ56" s="89" t="str">
        <f>[2]!obCall("intensity"&amp;AE56, $T$54, "getIntensity", [2]!obMake("", "int", AE56))</f>
        <v>intensity41 
[23529]</v>
      </c>
      <c r="AR56" s="89">
        <f>[2]!obGet([2]!obCall("", AQ56, "get",$AQ$10))</f>
        <v>4.3936844995857045E-3</v>
      </c>
      <c r="AS56" s="52"/>
      <c r="AT56" s="89" t="str">
        <f>[2]!obCall("expOfIntegratedIntensity"&amp;AE56, $T$54, "getExpOfIntegratedIntensity", [2]!obMake("", "int", AE56))</f>
        <v>expOfIntegratedIntensity41 
[23983]</v>
      </c>
      <c r="AU56" s="89">
        <f>[2]!obGet([2]!obCall("", AT56, "get",$AQ$10))</f>
        <v>1.0232528508716972</v>
      </c>
      <c r="AV56" s="18"/>
      <c r="AW56" s="18"/>
      <c r="AX56" s="89" t="str">
        <f>[2]!obCall("intensityLando"&amp;AE56, $W$53, "getIntensity", [2]!obMake("", "int", AE56))</f>
        <v>intensityLando41 
[26990]</v>
      </c>
      <c r="AY56" s="89">
        <f>[2]!obGet([2]!obCall("", AX56, "get",$AQ$10))</f>
        <v>6.2178471289546225E-3</v>
      </c>
      <c r="AZ56" s="52"/>
      <c r="BA56" s="89" t="str">
        <f>[2]!obCall("expOfIntegratedIntensityLando"&amp;AE56, $W$53, "getExpOfIntegratedIntensity", [2]!obMake("", "int", AE56))</f>
        <v>expOfIntegratedIntensityLando41 
[27283]</v>
      </c>
      <c r="BB56" s="89">
        <f>[2]!obGet([2]!obCall("", BA56, "get",$AQ$10))</f>
        <v>1.0003505401935049</v>
      </c>
      <c r="BC56" s="26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[24608]</v>
      </c>
      <c r="AI57" s="89">
        <f>[2]!obGet([2]!obCall("",AH57,"get", $AQ$10))</f>
        <v>-1.7324848863522771E-2</v>
      </c>
      <c r="AJ57" s="52"/>
      <c r="AK57" s="89" t="str">
        <f>[2]!obCall("zcbondFairPrice"&amp;AE57, $AK$10, "getZeroCouponBond", [2]!obMake("", "double",AF57), [2]!obMake("", "double", $AF$115))</f>
        <v>zcbondFairPrice42 
[25427]</v>
      </c>
      <c r="AL57" s="89">
        <f>[2]!obGet([2]!obCall("", AK57, "get",$AQ$10))</f>
        <v>0.90953211064378281</v>
      </c>
      <c r="AM57" s="52"/>
      <c r="AN57" s="89" t="str">
        <f>[2]!obCall("swapPrice"&amp;AE57,  $AH$10,"getFairValue", [2]!obMake("","int",AE57) )</f>
        <v>swapPrice42 
[24835]</v>
      </c>
      <c r="AO57" s="89">
        <f>[2]!obGet([2]!obCall("",  AN57,"get", $AQ$10))</f>
        <v>3.7409106361065314E-2</v>
      </c>
      <c r="AP57" s="52"/>
      <c r="AQ57" s="89" t="str">
        <f>[2]!obCall("intensity"&amp;AE57, $T$54, "getIntensity", [2]!obMake("", "int", AE57))</f>
        <v>intensity42 
[24090]</v>
      </c>
      <c r="AR57" s="89">
        <f>[2]!obGet([2]!obCall("", AQ57, "get",$AQ$10))</f>
        <v>3.9579206578512433E-3</v>
      </c>
      <c r="AS57" s="52"/>
      <c r="AT57" s="89" t="str">
        <f>[2]!obCall("expOfIntegratedIntensity"&amp;AE57, $T$54, "getExpOfIntegratedIntensity", [2]!obMake("", "int", AE57))</f>
        <v>expOfIntegratedIntensity42 
[23319]</v>
      </c>
      <c r="AU57" s="89">
        <f>[2]!obGet([2]!obCall("", AT57, "get",$AQ$10))</f>
        <v>1.0236802302874253</v>
      </c>
      <c r="AV57" s="18"/>
      <c r="AW57" s="18"/>
      <c r="AX57" s="89" t="str">
        <f>[2]!obCall("intensityLando"&amp;AE57, $W$53, "getIntensity", [2]!obMake("", "int", AE57))</f>
        <v>intensityLando42 
[27046]</v>
      </c>
      <c r="AY57" s="89">
        <f>[2]!obGet([2]!obCall("", AX57, "get",$AQ$10))</f>
        <v>1.7224848863522772E-2</v>
      </c>
      <c r="AZ57" s="52"/>
      <c r="BA57" s="89" t="str">
        <f>[2]!obCall("expOfIntegratedIntensityLando"&amp;AE57, $W$53, "getExpOfIntegratedIntensity", [2]!obMake("", "int", AE57))</f>
        <v>expOfIntegratedIntensityLando42 
[27307]</v>
      </c>
      <c r="BB57" s="89">
        <f>[2]!obGet([2]!obCall("", BA57, "get",$AQ$10))</f>
        <v>1.0003505401935049</v>
      </c>
      <c r="BC57" s="26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37</v>
      </c>
      <c r="D58" s="78"/>
      <c r="E58" s="18"/>
      <c r="F58" s="77" t="s">
        <v>44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[24478]</v>
      </c>
      <c r="AI58" s="89">
        <f>[2]!obGet([2]!obCall("",AH58,"get", $AQ$10))</f>
        <v>-5.0537729871874756E-3</v>
      </c>
      <c r="AJ58" s="52"/>
      <c r="AK58" s="89" t="str">
        <f>[2]!obCall("zcbondFairPrice"&amp;AE58, $AK$10, "getZeroCouponBond", [2]!obMake("", "double",AF58), [2]!obMake("", "double", $AF$115))</f>
        <v>zcbondFairPrice43 
[25049]</v>
      </c>
      <c r="AL58" s="89">
        <f>[2]!obGet([2]!obCall("", AK58, "get",$AQ$10))</f>
        <v>0.85573892295635146</v>
      </c>
      <c r="AM58" s="52"/>
      <c r="AN58" s="89" t="str">
        <f>[2]!obCall("swapPrice"&amp;AE58,  $AH$10,"getFairValue", [2]!obMake("","int",AE58) )</f>
        <v>swapPrice43 
[24919]</v>
      </c>
      <c r="AO58" s="89">
        <f>[2]!obGet([2]!obCall("",  AN58,"get", $AQ$10))</f>
        <v>8.5324303515688094E-2</v>
      </c>
      <c r="AP58" s="52"/>
      <c r="AQ58" s="89" t="str">
        <f>[2]!obCall("intensity"&amp;AE58, $T$54, "getIntensity", [2]!obMake("", "int", AE58))</f>
        <v>intensity43 
[24109]</v>
      </c>
      <c r="AR58" s="89">
        <f>[2]!obGet([2]!obCall("", AQ58, "get",$AQ$10))</f>
        <v>4.009640868114903E-3</v>
      </c>
      <c r="AS58" s="52"/>
      <c r="AT58" s="89" t="str">
        <f>[2]!obCall("expOfIntegratedIntensity"&amp;AE58, $T$54, "getExpOfIntegratedIntensity", [2]!obMake("", "int", AE58))</f>
        <v>expOfIntegratedIntensity43 
[23431]</v>
      </c>
      <c r="AU58" s="89">
        <f>[2]!obGet([2]!obCall("", AT58, "get",$AQ$10))</f>
        <v>1.0240881232907324</v>
      </c>
      <c r="AV58" s="18"/>
      <c r="AW58" s="18"/>
      <c r="AX58" s="89" t="str">
        <f>[2]!obCall("intensityLando"&amp;AE58, $W$53, "getIntensity", [2]!obMake("", "int", AE58))</f>
        <v>intensityLando43 
[26870]</v>
      </c>
      <c r="AY58" s="89">
        <f>[2]!obGet([2]!obCall("", AX58, "get",$AQ$10))</f>
        <v>4.9537729871874754E-3</v>
      </c>
      <c r="AZ58" s="52"/>
      <c r="BA58" s="89" t="str">
        <f>[2]!obCall("expOfIntegratedIntensityLando"&amp;AE58, $W$53, "getExpOfIntegratedIntensity", [2]!obMake("", "int", AE58))</f>
        <v>expOfIntegratedIntensityLando43 
[27331]</v>
      </c>
      <c r="BB58" s="89">
        <f>[2]!obGet([2]!obCall("", BA58, "get",$AQ$10))</f>
        <v>1.0003505401935049</v>
      </c>
      <c r="BC58" s="26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[23112]</v>
      </c>
      <c r="D59" s="103">
        <f>[2]!obGet(C59)</f>
        <v>7.2406886950645492E-4</v>
      </c>
      <c r="E59" s="18"/>
      <c r="F59" s="83" t="str">
        <f>[2]!obCall("cwcCVACouponLando", F37, "getConstrainedWorstCaseCVA",W53,F53)</f>
        <v>cwcCVACouponLando 
[22958]</v>
      </c>
      <c r="G59" s="103">
        <f>[2]!obGet(F59)</f>
        <v>3.4741740832515813E-2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[24690]</v>
      </c>
      <c r="AI59" s="89">
        <f>[2]!obGet([2]!obCall("",AH59,"get", $AQ$10))</f>
        <v>-2.0002305368134632E-2</v>
      </c>
      <c r="AJ59" s="52"/>
      <c r="AK59" s="89" t="str">
        <f>[2]!obCall("zcbondFairPrice"&amp;AE59, $AK$10, "getZeroCouponBond", [2]!obMake("", "double",AF59), [2]!obMake("", "double", $AF$115))</f>
        <v>zcbondFairPrice44 
[25479]</v>
      </c>
      <c r="AL59" s="89">
        <f>[2]!obGet([2]!obCall("", AK59, "get",$AQ$10))</f>
        <v>0.92136143361020917</v>
      </c>
      <c r="AM59" s="52"/>
      <c r="AN59" s="89" t="str">
        <f>[2]!obCall("swapPrice"&amp;AE59,  $AH$10,"getFairValue", [2]!obMake("","int",AE59) )</f>
        <v>swapPrice44 
[24751]</v>
      </c>
      <c r="AO59" s="89">
        <f>[2]!obGet([2]!obCall("",  AN59,"get", $AQ$10))</f>
        <v>2.7983865994519297E-2</v>
      </c>
      <c r="AP59" s="52"/>
      <c r="AQ59" s="89" t="str">
        <f>[2]!obCall("intensity"&amp;AE59, $T$54, "getIntensity", [2]!obMake("", "int", AE59))</f>
        <v>intensity44 
[23978]</v>
      </c>
      <c r="AR59" s="89">
        <f>[2]!obGet([2]!obCall("", AQ59, "get",$AQ$10))</f>
        <v>4.1173997986805799E-3</v>
      </c>
      <c r="AS59" s="52"/>
      <c r="AT59" s="89" t="str">
        <f>[2]!obCall("expOfIntegratedIntensity"&amp;AE59, $T$54, "getExpOfIntegratedIntensity", [2]!obMake("", "int", AE59))</f>
        <v>expOfIntegratedIntensity44 
[23337]</v>
      </c>
      <c r="AU59" s="89">
        <f>[2]!obGet([2]!obCall("", AT59, "get",$AQ$10))</f>
        <v>1.0245043481431308</v>
      </c>
      <c r="AV59" s="18"/>
      <c r="AW59" s="18"/>
      <c r="AX59" s="89" t="str">
        <f>[2]!obCall("intensityLando"&amp;AE59, $W$53, "getIntensity", [2]!obMake("", "int", AE59))</f>
        <v>intensityLando44 
[26920]</v>
      </c>
      <c r="AY59" s="89">
        <f>[2]!obGet([2]!obCall("", AX59, "get",$AQ$10))</f>
        <v>1.9902305368134632E-2</v>
      </c>
      <c r="AZ59" s="52"/>
      <c r="BA59" s="89" t="str">
        <f>[2]!obCall("expOfIntegratedIntensityLando"&amp;AE59, $W$53, "getExpOfIntegratedIntensity", [2]!obMake("", "int", AE59))</f>
        <v>expOfIntegratedIntensityLando44 
[27355]</v>
      </c>
      <c r="BB59" s="89">
        <f>[2]!obGet([2]!obCall("", BA59, "get",$AQ$10))</f>
        <v>1.0003505401935049</v>
      </c>
      <c r="BC59" s="26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[24378]</v>
      </c>
      <c r="AI60" s="89">
        <f>[2]!obGet([2]!obCall("",AH60,"get", $AQ$10))</f>
        <v>-2.3478659655033807E-2</v>
      </c>
      <c r="AJ60" s="52"/>
      <c r="AK60" s="89" t="str">
        <f>[2]!obCall("zcbondFairPrice"&amp;AE60, $AK$10, "getZeroCouponBond", [2]!obMake("", "double",AF60), [2]!obMake("", "double", $AF$115))</f>
        <v>zcbondFairPrice45 
[25109]</v>
      </c>
      <c r="AL60" s="89">
        <f>[2]!obGet([2]!obCall("", AK60, "get",$AQ$10))</f>
        <v>0.93670340695667287</v>
      </c>
      <c r="AM60" s="52"/>
      <c r="AN60" s="89" t="str">
        <f>[2]!obCall("swapPrice"&amp;AE60,  $AH$10,"getFairValue", [2]!obMake("","int",AE60) )</f>
        <v>swapPrice45 
[24823]</v>
      </c>
      <c r="AO60" s="89">
        <f>[2]!obGet([2]!obCall("",  AN60,"get", $AQ$10))</f>
        <v>1.4233095308449184E-2</v>
      </c>
      <c r="AP60" s="52"/>
      <c r="AQ60" s="89" t="str">
        <f>[2]!obCall("intensity"&amp;AE60, $T$54, "getIntensity", [2]!obMake("", "int", AE60))</f>
        <v>intensity45 
[23585]</v>
      </c>
      <c r="AR60" s="89">
        <f>[2]!obGet([2]!obCall("", AQ60, "get",$AQ$10))</f>
        <v>4.0967101210100786E-3</v>
      </c>
      <c r="AS60" s="52"/>
      <c r="AT60" s="89" t="str">
        <f>[2]!obCall("expOfIntegratedIntensity"&amp;AE60, $T$54, "getExpOfIntegratedIntensity", [2]!obMake("", "int", AE60))</f>
        <v>expOfIntegratedIntensity45 
[24051]</v>
      </c>
      <c r="AU60" s="89">
        <f>[2]!obGet([2]!obCall("", AT60, "get",$AQ$10))</f>
        <v>1.0249252041275905</v>
      </c>
      <c r="AV60" s="18"/>
      <c r="AW60" s="18"/>
      <c r="AX60" s="89" t="str">
        <f>[2]!obCall("intensityLando"&amp;AE60, $W$53, "getIntensity", [2]!obMake("", "int", AE60))</f>
        <v>intensityLando45 
[26940]</v>
      </c>
      <c r="AY60" s="89">
        <f>[2]!obGet([2]!obCall("", AX60, "get",$AQ$10))</f>
        <v>2.3378659655033808E-2</v>
      </c>
      <c r="AZ60" s="52"/>
      <c r="BA60" s="89" t="str">
        <f>[2]!obCall("expOfIntegratedIntensityLando"&amp;AE60, $W$53, "getExpOfIntegratedIntensity", [2]!obMake("", "int", AE60))</f>
        <v>expOfIntegratedIntensityLando45 
[27221]</v>
      </c>
      <c r="BB60" s="89">
        <f>[2]!obGet([2]!obCall("", BA60, "get",$AQ$10))</f>
        <v>1.0003505401935049</v>
      </c>
      <c r="BC60" s="26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[24681]</v>
      </c>
      <c r="AI61" s="89">
        <f>[2]!obGet([2]!obCall("",AH61,"get", $AQ$10))</f>
        <v>-1.3659363037274915E-2</v>
      </c>
      <c r="AJ61" s="52"/>
      <c r="AK61" s="89" t="str">
        <f>[2]!obCall("zcbondFairPrice"&amp;AE61, $AK$10, "getZeroCouponBond", [2]!obMake("", "double",AF61), [2]!obMake("", "double", $AF$115))</f>
        <v>zcbondFairPrice46 
[25034]</v>
      </c>
      <c r="AL61" s="89">
        <f>[2]!obGet([2]!obCall("", AK61, "get",$AQ$10))</f>
        <v>0.89396151359733167</v>
      </c>
      <c r="AM61" s="52"/>
      <c r="AN61" s="89" t="str">
        <f>[2]!obCall("swapPrice"&amp;AE61,  $AH$10,"getFairValue", [2]!obMake("","int",AE61) )</f>
        <v>swapPrice46 
[24778]</v>
      </c>
      <c r="AO61" s="89">
        <f>[2]!obGet([2]!obCall("",  AN61,"get", $AQ$10))</f>
        <v>5.4789943080847503E-2</v>
      </c>
      <c r="AP61" s="52"/>
      <c r="AQ61" s="89" t="str">
        <f>[2]!obCall("intensity"&amp;AE61, $T$54, "getIntensity", [2]!obMake("", "int", AE61))</f>
        <v>intensity46 
[23610]</v>
      </c>
      <c r="AR61" s="89">
        <f>[2]!obGet([2]!obCall("", AQ61, "get",$AQ$10))</f>
        <v>4.0643170688616156E-3</v>
      </c>
      <c r="AS61" s="52"/>
      <c r="AT61" s="89" t="str">
        <f>[2]!obCall("expOfIntegratedIntensity"&amp;AE61, $T$54, "getExpOfIntegratedIntensity", [2]!obMake("", "int", AE61))</f>
        <v>expOfIntegratedIntensity46 
[24025]</v>
      </c>
      <c r="AU61" s="89">
        <f>[2]!obGet([2]!obCall("", AT61, "get",$AQ$10))</f>
        <v>1.0253435115901741</v>
      </c>
      <c r="AV61" s="18"/>
      <c r="AW61" s="18"/>
      <c r="AX61" s="89" t="str">
        <f>[2]!obCall("intensityLando"&amp;AE61, $W$53, "getIntensity", [2]!obMake("", "int", AE61))</f>
        <v>intensityLando46 
[26952]</v>
      </c>
      <c r="AY61" s="89">
        <f>[2]!obGet([2]!obCall("", AX61, "get",$AQ$10))</f>
        <v>1.3559363037274915E-2</v>
      </c>
      <c r="AZ61" s="52"/>
      <c r="BA61" s="89" t="str">
        <f>[2]!obCall("expOfIntegratedIntensityLando"&amp;AE61, $W$53, "getExpOfIntegratedIntensity", [2]!obMake("", "int", AE61))</f>
        <v>expOfIntegratedIntensityLando46 
[27347]</v>
      </c>
      <c r="BB61" s="89">
        <f>[2]!obGet([2]!obCall("", BA61, "get",$AQ$10))</f>
        <v>1.0003505401935049</v>
      </c>
      <c r="BC61" s="26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[24394]</v>
      </c>
      <c r="AI62" s="89">
        <f>[2]!obGet([2]!obCall("",AH62,"get", $AQ$10))</f>
        <v>-1.9319317935241047E-2</v>
      </c>
      <c r="AJ62" s="52"/>
      <c r="AK62" s="89" t="str">
        <f>[2]!obCall("zcbondFairPrice"&amp;AE62, $AK$10, "getZeroCouponBond", [2]!obMake("", "double",AF62), [2]!obMake("", "double", $AF$115))</f>
        <v>zcbondFairPrice47 
[25112]</v>
      </c>
      <c r="AL62" s="89">
        <f>[2]!obGet([2]!obCall("", AK62, "get",$AQ$10))</f>
        <v>0.91835205187676061</v>
      </c>
      <c r="AM62" s="52"/>
      <c r="AN62" s="89" t="str">
        <f>[2]!obCall("swapPrice"&amp;AE62,  $AH$10,"getFairValue", [2]!obMake("","int",AE62) )</f>
        <v>swapPrice47 
[24838]</v>
      </c>
      <c r="AO62" s="89">
        <f>[2]!obGet([2]!obCall("",  AN62,"get", $AQ$10))</f>
        <v>3.2491794454682199E-2</v>
      </c>
      <c r="AP62" s="52"/>
      <c r="AQ62" s="89" t="str">
        <f>[2]!obCall("intensity"&amp;AE62, $T$54, "getIntensity", [2]!obMake("", "int", AE62))</f>
        <v>intensity47 
[24130]</v>
      </c>
      <c r="AR62" s="89">
        <f>[2]!obGet([2]!obCall("", AQ62, "get",$AQ$10))</f>
        <v>4.0252799922580618E-3</v>
      </c>
      <c r="AS62" s="52"/>
      <c r="AT62" s="89" t="str">
        <f>[2]!obCall("expOfIntegratedIntensity"&amp;AE62, $T$54, "getExpOfIntegratedIntensity", [2]!obMake("", "int", AE62))</f>
        <v>expOfIntegratedIntensity47 
[23490]</v>
      </c>
      <c r="AU62" s="89">
        <f>[2]!obGet([2]!obCall("", AT62, "get",$AQ$10))</f>
        <v>1.0257583262695089</v>
      </c>
      <c r="AV62" s="18"/>
      <c r="AW62" s="18"/>
      <c r="AX62" s="89" t="str">
        <f>[2]!obCall("intensityLando"&amp;AE62, $W$53, "getIntensity", [2]!obMake("", "int", AE62))</f>
        <v>intensityLando47 
[26970]</v>
      </c>
      <c r="AY62" s="89">
        <f>[2]!obGet([2]!obCall("", AX62, "get",$AQ$10))</f>
        <v>1.9219317935241047E-2</v>
      </c>
      <c r="AZ62" s="52"/>
      <c r="BA62" s="89" t="str">
        <f>[2]!obCall("expOfIntegratedIntensityLando"&amp;AE62, $W$53, "getExpOfIntegratedIntensity", [2]!obMake("", "int", AE62))</f>
        <v>expOfIntegratedIntensityLando47 
[27253]</v>
      </c>
      <c r="BB62" s="89">
        <f>[2]!obGet([2]!obCall("", BA62, "get",$AQ$10))</f>
        <v>1.0003505401935049</v>
      </c>
      <c r="BC62" s="26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63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[24635]</v>
      </c>
      <c r="AI63" s="89">
        <f>[2]!obGet([2]!obCall("",AH63,"get", $AQ$10))</f>
        <v>-2.6278337603530506E-2</v>
      </c>
      <c r="AJ63" s="52"/>
      <c r="AK63" s="89" t="str">
        <f>[2]!obCall("zcbondFairPrice"&amp;AE63, $AK$10, "getZeroCouponBond", [2]!obMake("", "double",AF63), [2]!obMake("", "double", $AF$115))</f>
        <v>zcbondFairPrice48 
[25082]</v>
      </c>
      <c r="AL63" s="89">
        <f>[2]!obGet([2]!obCall("", AK63, "get",$AQ$10))</f>
        <v>0.94826121869679991</v>
      </c>
      <c r="AM63" s="52"/>
      <c r="AN63" s="89" t="str">
        <f>[2]!obCall("swapPrice"&amp;AE63,  $AH$10,"getFairValue", [2]!obMake("","int",AE63) )</f>
        <v>swapPrice48 
[24724]</v>
      </c>
      <c r="AO63" s="89">
        <f>[2]!obGet([2]!obCall("",  AN63,"get", $AQ$10))</f>
        <v>3.6906974031176709E-3</v>
      </c>
      <c r="AP63" s="52"/>
      <c r="AQ63" s="89" t="str">
        <f>[2]!obCall("intensity"&amp;AE63, $T$54, "getIntensity", [2]!obMake("", "int", AE63))</f>
        <v>intensity48 
[23481]</v>
      </c>
      <c r="AR63" s="89">
        <f>[2]!obGet([2]!obCall("", AQ63, "get",$AQ$10))</f>
        <v>4.2116835246667223E-3</v>
      </c>
      <c r="AS63" s="52"/>
      <c r="AT63" s="89" t="str">
        <f>[2]!obCall("expOfIntegratedIntensity"&amp;AE63, $T$54, "getExpOfIntegratedIntensity", [2]!obMake("", "int", AE63))</f>
        <v>expOfIntegratedIntensity48 
[24043]</v>
      </c>
      <c r="AU63" s="89">
        <f>[2]!obGet([2]!obCall("", AT63, "get",$AQ$10))</f>
        <v>1.0261808699709958</v>
      </c>
      <c r="AV63" s="18"/>
      <c r="AW63" s="18"/>
      <c r="AX63" s="89" t="str">
        <f>[2]!obCall("intensityLando"&amp;AE63, $W$53, "getIntensity", [2]!obMake("", "int", AE63))</f>
        <v>intensityLando48 
[27018]</v>
      </c>
      <c r="AY63" s="89">
        <f>[2]!obGet([2]!obCall("", AX63, "get",$AQ$10))</f>
        <v>2.6178337603530506E-2</v>
      </c>
      <c r="AZ63" s="52"/>
      <c r="BA63" s="89" t="str">
        <f>[2]!obCall("expOfIntegratedIntensityLando"&amp;AE63, $W$53, "getExpOfIntegratedIntensity", [2]!obMake("", "int", AE63))</f>
        <v>expOfIntegratedIntensityLando48 
[27275]</v>
      </c>
      <c r="BB63" s="89">
        <f>[2]!obGet([2]!obCall("", BA63, "get",$AQ$10))</f>
        <v>1.0009223101381308</v>
      </c>
      <c r="BC63" s="26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[24444]</v>
      </c>
      <c r="AI64" s="89">
        <f>[2]!obGet([2]!obCall("",AH64,"get", $AQ$10))</f>
        <v>-2.6170610124103169E-2</v>
      </c>
      <c r="AJ64" s="52"/>
      <c r="AK64" s="89" t="str">
        <f>[2]!obCall("zcbondFairPrice"&amp;AE64, $AK$10, "getZeroCouponBond", [2]!obMake("", "double",AF64), [2]!obMake("", "double", $AF$115))</f>
        <v>zcbondFairPrice49 
[25236]</v>
      </c>
      <c r="AL64" s="89">
        <f>[2]!obGet([2]!obCall("", AK64, "get",$AQ$10))</f>
        <v>0.94751466736242262</v>
      </c>
      <c r="AM64" s="52"/>
      <c r="AN64" s="89" t="str">
        <f>[2]!obCall("swapPrice"&amp;AE64,  $AH$10,"getFairValue", [2]!obMake("","int",AE64) )</f>
        <v>swapPrice49 
[24847]</v>
      </c>
      <c r="AO64" s="89">
        <f>[2]!obGet([2]!obCall("",  AN64,"get", $AQ$10))</f>
        <v>4.4897220164412666E-3</v>
      </c>
      <c r="AP64" s="52"/>
      <c r="AQ64" s="89" t="str">
        <f>[2]!obCall("intensity"&amp;AE64, $T$54, "getIntensity", [2]!obMake("", "int", AE64))</f>
        <v>intensity49 
[23308]</v>
      </c>
      <c r="AR64" s="89">
        <f>[2]!obGet([2]!obCall("", AQ64, "get",$AQ$10))</f>
        <v>4.150539416004787E-3</v>
      </c>
      <c r="AS64" s="52"/>
      <c r="AT64" s="89" t="str">
        <f>[2]!obCall("expOfIntegratedIntensity"&amp;AE64, $T$54, "getExpOfIntegratedIntensity", [2]!obMake("", "int", AE64))</f>
        <v>expOfIntegratedIntensity49 
[23331]</v>
      </c>
      <c r="AU64" s="89">
        <f>[2]!obGet([2]!obCall("", AT64, "get",$AQ$10))</f>
        <v>1.0266100173410009</v>
      </c>
      <c r="AV64" s="18"/>
      <c r="AW64" s="18"/>
      <c r="AX64" s="89" t="str">
        <f>[2]!obCall("intensityLando"&amp;AE64, $W$53, "getIntensity", [2]!obMake("", "int", AE64))</f>
        <v>intensityLando49 
[27036]</v>
      </c>
      <c r="AY64" s="89">
        <f>[2]!obGet([2]!obCall("", AX64, "get",$AQ$10))</f>
        <v>2.607061012410317E-2</v>
      </c>
      <c r="AZ64" s="52"/>
      <c r="BA64" s="89" t="str">
        <f>[2]!obCall("expOfIntegratedIntensityLando"&amp;AE64, $W$53, "getExpOfIntegratedIntensity", [2]!obMake("", "int", AE64))</f>
        <v>expOfIntegratedIntensityLando49 
[27285]</v>
      </c>
      <c r="BB64" s="89">
        <f>[2]!obGet([2]!obCall("", BA64, "get",$AQ$10))</f>
        <v>1.0027921696463384</v>
      </c>
      <c r="BC64" s="26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48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[24417]</v>
      </c>
      <c r="AI65" s="89">
        <f>[2]!obGet([2]!obCall("",AH65,"get", $AQ$10))</f>
        <v>-1.1170347090864894E-2</v>
      </c>
      <c r="AJ65" s="52"/>
      <c r="AK65" s="89" t="str">
        <f>[2]!obCall("zcbondFairPrice"&amp;AE65, $AK$10, "getZeroCouponBond", [2]!obMake("", "double",AF65), [2]!obMake("", "double", $AF$115))</f>
        <v>zcbondFairPrice50 
[25007]</v>
      </c>
      <c r="AL65" s="89">
        <f>[2]!obGet([2]!obCall("", AK65, "get",$AQ$10))</f>
        <v>0.8864597582639101</v>
      </c>
      <c r="AM65" s="52"/>
      <c r="AN65" s="89" t="str">
        <f>[2]!obCall("swapPrice"&amp;AE65,  $AH$10,"getFairValue", [2]!obMake("","int",AE65) )</f>
        <v>swapPrice50 
[24802]</v>
      </c>
      <c r="AO65" s="89">
        <f>[2]!obGet([2]!obCall("",  AN65,"get", $AQ$10))</f>
        <v>6.7556602569161406E-2</v>
      </c>
      <c r="AP65" s="52"/>
      <c r="AQ65" s="89" t="str">
        <f>[2]!obCall("intensity"&amp;AE65, $T$54, "getIntensity", [2]!obMake("", "int", AE65))</f>
        <v>intensity50 
[24017]</v>
      </c>
      <c r="AR65" s="89">
        <f>[2]!obGet([2]!obCall("", AQ65, "get",$AQ$10))</f>
        <v>4.2634872540040798E-3</v>
      </c>
      <c r="AS65" s="52"/>
      <c r="AT65" s="89" t="str">
        <f>[2]!obCall("expOfIntegratedIntensity"&amp;AE65, $T$54, "getExpOfIntegratedIntensity", [2]!obMake("", "int", AE65))</f>
        <v>expOfIntegratedIntensity50 
[23919]</v>
      </c>
      <c r="AU65" s="89">
        <f>[2]!obGet([2]!obCall("", AT65, "get",$AQ$10))</f>
        <v>1.027042004406677</v>
      </c>
      <c r="AV65" s="18"/>
      <c r="AW65" s="18"/>
      <c r="AX65" s="89" t="str">
        <f>[2]!obCall("intensityLando"&amp;AE65, $W$53, "getIntensity", [2]!obMake("", "int", AE65))</f>
        <v>intensityLando50 
[27002]</v>
      </c>
      <c r="AY65" s="89">
        <f>[2]!obGet([2]!obCall("", AX65, "get",$AQ$10))</f>
        <v>1.1070347090864895E-2</v>
      </c>
      <c r="AZ65" s="52"/>
      <c r="BA65" s="89" t="str">
        <f>[2]!obCall("expOfIntegratedIntensityLando"&amp;AE65, $W$53, "getExpOfIntegratedIntensity", [2]!obMake("", "int", AE65))</f>
        <v>expOfIntegratedIntensityLando50 
[27309]</v>
      </c>
      <c r="BB65" s="89">
        <f>[2]!obGet([2]!obCall("", BA65, "get",$AQ$10))</f>
        <v>1.0052909901341158</v>
      </c>
      <c r="BC65" s="26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[24468]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[24365]</v>
      </c>
      <c r="AI66" s="89">
        <f>[2]!obGet([2]!obCall("",AH66,"get", $AQ$10))</f>
        <v>-1.5172458547994483E-2</v>
      </c>
      <c r="AJ66" s="52"/>
      <c r="AK66" s="89" t="str">
        <f>[2]!obCall("zcbondFairPrice"&amp;AE66, $AK$10, "getZeroCouponBond", [2]!obMake("", "double",AF66), [2]!obMake("", "double", $AF$115))</f>
        <v>zcbondFairPrice51 
[25308]</v>
      </c>
      <c r="AL66" s="89">
        <f>[2]!obGet([2]!obCall("", AK66, "get",$AQ$10))</f>
        <v>0.90305677783966354</v>
      </c>
      <c r="AM66" s="52"/>
      <c r="AN66" s="89" t="str">
        <f>[2]!obCall("swapPrice"&amp;AE66,  $AH$10,"getFairValue", [2]!obMake("","int",AE66) )</f>
        <v>swapPrice51 
[24886]</v>
      </c>
      <c r="AO66" s="89">
        <f>[2]!obGet([2]!obCall("",  AN66,"get", $AQ$10))</f>
        <v>5.4953923432018326E-2</v>
      </c>
      <c r="AP66" s="52"/>
      <c r="AQ66" s="89" t="str">
        <f>[2]!obCall("intensity"&amp;AE66, $T$54, "getIntensity", [2]!obMake("", "int", AE66))</f>
        <v>intensity51 
[23568]</v>
      </c>
      <c r="AR66" s="89">
        <f>[2]!obGet([2]!obCall("", AQ66, "get",$AQ$10))</f>
        <v>4.3788114411433291E-3</v>
      </c>
      <c r="AS66" s="52"/>
      <c r="AT66" s="89" t="str">
        <f>[2]!obCall("expOfIntegratedIntensity"&amp;AE66, $T$54, "getExpOfIntegratedIntensity", [2]!obMake("", "int", AE66))</f>
        <v>expOfIntegratedIntensity51 
[23546]</v>
      </c>
      <c r="AU66" s="89">
        <f>[2]!obGet([2]!obCall("", AT66, "get",$AQ$10))</f>
        <v>1.0274859004955619</v>
      </c>
      <c r="AV66" s="18"/>
      <c r="AW66" s="18"/>
      <c r="AX66" s="89" t="str">
        <f>[2]!obCall("intensityLando"&amp;AE66, $W$53, "getIntensity", [2]!obMake("", "int", AE66))</f>
        <v>intensityLando51 
[26872]</v>
      </c>
      <c r="AY66" s="89">
        <f>[2]!obGet([2]!obCall("", AX66, "get",$AQ$10))</f>
        <v>1.5072458547994484E-2</v>
      </c>
      <c r="AZ66" s="52"/>
      <c r="BA66" s="89" t="str">
        <f>[2]!obCall("expOfIntegratedIntensityLando"&amp;AE66, $W$53, "getExpOfIntegratedIntensity", [2]!obMake("", "int", AE66))</f>
        <v>expOfIntegratedIntensityLando51 
[27333]</v>
      </c>
      <c r="BB66" s="89">
        <f>[2]!obGet([2]!obCall("", BA66, "get",$AQ$10))</f>
        <v>1.0076784577286297</v>
      </c>
      <c r="BC66" s="26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[24490]</v>
      </c>
      <c r="AI67" s="89">
        <f>[2]!obGet([2]!obCall("",AH67,"get", $AQ$10))</f>
        <v>-1.7134260131808146E-2</v>
      </c>
      <c r="AJ67" s="52"/>
      <c r="AK67" s="89" t="str">
        <f>[2]!obCall("zcbondFairPrice"&amp;AE67, $AK$10, "getZeroCouponBond", [2]!obMake("", "double",AF67), [2]!obMake("", "double", $AF$115))</f>
        <v>zcbondFairPrice52 
[25055]</v>
      </c>
      <c r="AL67" s="89">
        <f>[2]!obGet([2]!obCall("", AK67, "get",$AQ$10))</f>
        <v>0.91146556087282082</v>
      </c>
      <c r="AM67" s="52"/>
      <c r="AN67" s="89" t="str">
        <f>[2]!obCall("swapPrice"&amp;AE67,  $AH$10,"getFairValue", [2]!obMake("","int",AE67) )</f>
        <v>swapPrice52 
[25000]</v>
      </c>
      <c r="AO67" s="89">
        <f>[2]!obGet([2]!obCall("",  AN67,"get", $AQ$10))</f>
        <v>4.9245960191000915E-2</v>
      </c>
      <c r="AP67" s="52"/>
      <c r="AQ67" s="89" t="str">
        <f>[2]!obCall("intensity"&amp;AE67, $T$54, "getIntensity", [2]!obMake("", "int", AE67))</f>
        <v>intensity52 
[24119]</v>
      </c>
      <c r="AR67" s="89">
        <f>[2]!obGet([2]!obCall("", AQ67, "get",$AQ$10))</f>
        <v>4.629808128187465E-3</v>
      </c>
      <c r="AS67" s="52"/>
      <c r="AT67" s="89" t="str">
        <f>[2]!obCall("expOfIntegratedIntensity"&amp;AE67, $T$54, "getExpOfIntegratedIntensity", [2]!obMake("", "int", AE67))</f>
        <v>expOfIntegratedIntensity52 
[23870]</v>
      </c>
      <c r="AU67" s="89">
        <f>[2]!obGet([2]!obCall("", AT67, "get",$AQ$10))</f>
        <v>1.0279488162230481</v>
      </c>
      <c r="AV67" s="18"/>
      <c r="AW67" s="18"/>
      <c r="AX67" s="89" t="str">
        <f>[2]!obCall("intensityLando"&amp;AE67, $W$53, "getIntensity", [2]!obMake("", "int", AE67))</f>
        <v>intensityLando52 
[26922]</v>
      </c>
      <c r="AY67" s="89">
        <f>[2]!obGet([2]!obCall("", AX67, "get",$AQ$10))</f>
        <v>1.7034260131808147E-2</v>
      </c>
      <c r="AZ67" s="52"/>
      <c r="BA67" s="89" t="str">
        <f>[2]!obCall("expOfIntegratedIntensityLando"&amp;AE67, $W$53, "getExpOfIntegratedIntensity", [2]!obMake("", "int", AE67))</f>
        <v>expOfIntegratedIntensityLando52 
[27357]</v>
      </c>
      <c r="BB67" s="89">
        <f>[2]!obGet([2]!obCall("", BA67, "get",$AQ$10))</f>
        <v>1.0095704316275405</v>
      </c>
      <c r="BC67" s="26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51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[24542]</v>
      </c>
      <c r="AI68" s="89">
        <f>[2]!obGet([2]!obCall("",AH68,"get", $AQ$10))</f>
        <v>-1.4945785830483036E-2</v>
      </c>
      <c r="AJ68" s="52"/>
      <c r="AK68" s="89" t="str">
        <f>[2]!obCall("zcbondFairPrice"&amp;AE68, $AK$10, "getZeroCouponBond", [2]!obMake("", "double",AF68), [2]!obMake("", "double", $AF$115))</f>
        <v>zcbondFairPrice53 
[25239]</v>
      </c>
      <c r="AL68" s="89">
        <f>[2]!obGet([2]!obCall("", AK68, "get",$AQ$10))</f>
        <v>0.90386594073513959</v>
      </c>
      <c r="AM68" s="52"/>
      <c r="AN68" s="89" t="str">
        <f>[2]!obCall("swapPrice"&amp;AE68,  $AH$10,"getFairValue", [2]!obMake("","int",AE68) )</f>
        <v>swapPrice53 
[24781]</v>
      </c>
      <c r="AO68" s="89">
        <f>[2]!obGet([2]!obCall("",  AN68,"get", $AQ$10))</f>
        <v>5.6814786032802322E-2</v>
      </c>
      <c r="AP68" s="52"/>
      <c r="AQ68" s="89" t="str">
        <f>[2]!obCall("intensity"&amp;AE68, $T$54, "getIntensity", [2]!obMake("", "int", AE68))</f>
        <v>intensity53 
[23996]</v>
      </c>
      <c r="AR68" s="89">
        <f>[2]!obGet([2]!obCall("", AQ68, "get",$AQ$10))</f>
        <v>4.321982252141544E-3</v>
      </c>
      <c r="AS68" s="52"/>
      <c r="AT68" s="89" t="str">
        <f>[2]!obCall("expOfIntegratedIntensity"&amp;AE68, $T$54, "getExpOfIntegratedIntensity", [2]!obMake("", "int", AE68))</f>
        <v>expOfIntegratedIntensity53 
[23914]</v>
      </c>
      <c r="AU68" s="89">
        <f>[2]!obGet([2]!obCall("", AT68, "get",$AQ$10))</f>
        <v>1.0284090183224102</v>
      </c>
      <c r="AV68" s="18"/>
      <c r="AW68" s="18"/>
      <c r="AX68" s="89" t="str">
        <f>[2]!obCall("intensityLando"&amp;AE68, $W$53, "getIntensity", [2]!obMake("", "int", AE68))</f>
        <v>intensityLando53 
[26892]</v>
      </c>
      <c r="AY68" s="89">
        <f>[2]!obGet([2]!obCall("", AX68, "get",$AQ$10))</f>
        <v>1.4845785830483037E-2</v>
      </c>
      <c r="AZ68" s="52"/>
      <c r="BA68" s="89" t="str">
        <f>[2]!obCall("expOfIntegratedIntensityLando"&amp;AE68, $W$53, "getExpOfIntegratedIntensity", [2]!obMake("", "int", AE68))</f>
        <v>expOfIntegratedIntensityLando53 
[27223]</v>
      </c>
      <c r="BB68" s="89">
        <f>[2]!obGet([2]!obCall("", BA68, "get",$AQ$10))</f>
        <v>1.0108044531186759</v>
      </c>
      <c r="BC68" s="26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[24469]</v>
      </c>
      <c r="D69" s="103">
        <f>[2]!obGet(C69)</f>
        <v>6.0303124581569056E-2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[24391]</v>
      </c>
      <c r="AI69" s="89">
        <f>[2]!obGet([2]!obCall("",AH69,"get", $AQ$10))</f>
        <v>-2.3492607688247982E-2</v>
      </c>
      <c r="AJ69" s="52"/>
      <c r="AK69" s="89" t="str">
        <f>[2]!obCall("zcbondFairPrice"&amp;AE69, $AK$10, "getZeroCouponBond", [2]!obMake("", "double",AF69), [2]!obMake("", "double", $AF$115))</f>
        <v>zcbondFairPrice54 
[25028]</v>
      </c>
      <c r="AL69" s="89">
        <f>[2]!obGet([2]!obCall("", AK69, "get",$AQ$10))</f>
        <v>0.93712930231816149</v>
      </c>
      <c r="AM69" s="52"/>
      <c r="AN69" s="89" t="str">
        <f>[2]!obCall("swapPrice"&amp;AE69,  $AH$10,"getFairValue", [2]!obMake("","int",AE69) )</f>
        <v>swapPrice54 
[24958]</v>
      </c>
      <c r="AO69" s="89">
        <f>[2]!obGet([2]!obCall("",  AN69,"get", $AQ$10))</f>
        <v>2.9159721661585092E-2</v>
      </c>
      <c r="AP69" s="52"/>
      <c r="AQ69" s="89" t="str">
        <f>[2]!obCall("intensity"&amp;AE69, $T$54, "getIntensity", [2]!obMake("", "int", AE69))</f>
        <v>intensity54 
[23386]</v>
      </c>
      <c r="AR69" s="89">
        <f>[2]!obGet([2]!obCall("", AQ69, "get",$AQ$10))</f>
        <v>4.39054972944781E-3</v>
      </c>
      <c r="AS69" s="52"/>
      <c r="AT69" s="89" t="str">
        <f>[2]!obCall("expOfIntegratedIntensity"&amp;AE69, $T$54, "getExpOfIntegratedIntensity", [2]!obMake("", "int", AE69))</f>
        <v>expOfIntegratedIntensity54 
[23287]</v>
      </c>
      <c r="AU69" s="89">
        <f>[2]!obGet([2]!obCall("", AT69, "get",$AQ$10))</f>
        <v>1.0288571182405599</v>
      </c>
      <c r="AV69" s="18"/>
      <c r="AW69" s="18"/>
      <c r="AX69" s="89" t="str">
        <f>[2]!obCall("intensityLando"&amp;AE69, $W$53, "getIntensity", [2]!obMake("", "int", AE69))</f>
        <v>intensityLando54 
[26904]</v>
      </c>
      <c r="AY69" s="89">
        <f>[2]!obGet([2]!obCall("", AX69, "get",$AQ$10))</f>
        <v>2.3392607688247982E-2</v>
      </c>
      <c r="AZ69" s="52"/>
      <c r="BA69" s="89" t="str">
        <f>[2]!obCall("expOfIntegratedIntensityLando"&amp;AE69, $W$53, "getExpOfIntegratedIntensity", [2]!obMake("", "int", AE69))</f>
        <v>expOfIntegratedIntensityLando54 
[27299]</v>
      </c>
      <c r="BB69" s="89">
        <f>[2]!obGet([2]!obCall("", BA69, "get",$AQ$10))</f>
        <v>1.0120019253313268</v>
      </c>
      <c r="BC69" s="26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[24595]</v>
      </c>
      <c r="AI70" s="89">
        <f>[2]!obGet([2]!obCall("",AH70,"get", $AQ$10))</f>
        <v>-8.3006382877019395E-3</v>
      </c>
      <c r="AJ70" s="52"/>
      <c r="AK70" s="89" t="str">
        <f>[2]!obCall("zcbondFairPrice"&amp;AE70, $AK$10, "getZeroCouponBond", [2]!obMake("", "double",AF70), [2]!obMake("", "double", $AF$115))</f>
        <v>zcbondFairPrice55 
[25175]</v>
      </c>
      <c r="AL70" s="89">
        <f>[2]!obGet([2]!obCall("", AK70, "get",$AQ$10))</f>
        <v>0.88182385925268336</v>
      </c>
      <c r="AM70" s="52"/>
      <c r="AN70" s="89" t="str">
        <f>[2]!obCall("swapPrice"&amp;AE70,  $AH$10,"getFairValue", [2]!obMake("","int",AE70) )</f>
        <v>swapPrice55 
[24784]</v>
      </c>
      <c r="AO70" s="89">
        <f>[2]!obGet([2]!obCall("",  AN70,"get", $AQ$10))</f>
        <v>7.9205291930083632E-2</v>
      </c>
      <c r="AP70" s="52"/>
      <c r="AQ70" s="89" t="str">
        <f>[2]!obCall("intensity"&amp;AE70, $T$54, "getIntensity", [2]!obMake("", "int", AE70))</f>
        <v>intensity55 
[24134]</v>
      </c>
      <c r="AR70" s="89">
        <f>[2]!obGet([2]!obCall("", AQ70, "get",$AQ$10))</f>
        <v>4.4801298431352034E-3</v>
      </c>
      <c r="AS70" s="52"/>
      <c r="AT70" s="89" t="str">
        <f>[2]!obCall("expOfIntegratedIntensity"&amp;AE70, $T$54, "getExpOfIntegratedIntensity", [2]!obMake("", "int", AE70))</f>
        <v>expOfIntegratedIntensity55 
[23894]</v>
      </c>
      <c r="AU70" s="89">
        <f>[2]!obGet([2]!obCall("", AT70, "get",$AQ$10))</f>
        <v>1.0293135525462331</v>
      </c>
      <c r="AV70" s="18"/>
      <c r="AW70" s="18"/>
      <c r="AX70" s="89" t="str">
        <f>[2]!obCall("intensityLando"&amp;AE70, $W$53, "getIntensity", [2]!obMake("", "int", AE70))</f>
        <v>intensityLando55 
[26972]</v>
      </c>
      <c r="AY70" s="89">
        <f>[2]!obGet([2]!obCall("", AX70, "get",$AQ$10))</f>
        <v>8.2006382877019401E-3</v>
      </c>
      <c r="AZ70" s="52"/>
      <c r="BA70" s="89" t="str">
        <f>[2]!obCall("expOfIntegratedIntensityLando"&amp;AE70, $W$53, "getExpOfIntegratedIntensity", [2]!obMake("", "int", AE70))</f>
        <v>expOfIntegratedIntensityLando55 
[27255]</v>
      </c>
      <c r="BB70" s="89">
        <f>[2]!obGet([2]!obCall("", BA70, "get",$AQ$10))</f>
        <v>1.0130645539659269</v>
      </c>
      <c r="BC70" s="26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[24462]</v>
      </c>
      <c r="AI71" s="89">
        <f>[2]!obGet([2]!obCall("",AH71,"get", $AQ$10))</f>
        <v>-8.2383372363151915E-3</v>
      </c>
      <c r="AJ71" s="52"/>
      <c r="AK71" s="89" t="str">
        <f>[2]!obCall("zcbondFairPrice"&amp;AE71, $AK$10, "getZeroCouponBond", [2]!obMake("", "double",AF71), [2]!obMake("", "double", $AF$115))</f>
        <v>zcbondFairPrice56 
[25364]</v>
      </c>
      <c r="AL71" s="89">
        <f>[2]!obGet([2]!obCall("", AK71, "get",$AQ$10))</f>
        <v>0.88307153475723921</v>
      </c>
      <c r="AM71" s="52"/>
      <c r="AN71" s="89" t="str">
        <f>[2]!obCall("swapPrice"&amp;AE71,  $AH$10,"getFairValue", [2]!obMake("","int",AE71) )</f>
        <v>swapPrice56 
[24748]</v>
      </c>
      <c r="AO71" s="89">
        <f>[2]!obGet([2]!obCall("",  AN71,"get", $AQ$10))</f>
        <v>8.0084852707752008E-2</v>
      </c>
      <c r="AP71" s="52"/>
      <c r="AQ71" s="89" t="str">
        <f>[2]!obCall("intensity"&amp;AE71, $T$54, "getIntensity", [2]!obMake("", "int", AE71))</f>
        <v>intensity56 
[23904]</v>
      </c>
      <c r="AR71" s="89">
        <f>[2]!obGet([2]!obCall("", AQ71, "get",$AQ$10))</f>
        <v>4.4674971250004648E-3</v>
      </c>
      <c r="AS71" s="52"/>
      <c r="AT71" s="89" t="str">
        <f>[2]!obCall("expOfIntegratedIntensity"&amp;AE71, $T$54, "getExpOfIntegratedIntensity", [2]!obMake("", "int", AE71))</f>
        <v>expOfIntegratedIntensity56 
[23975]</v>
      </c>
      <c r="AU71" s="89">
        <f>[2]!obGet([2]!obCall("", AT71, "get",$AQ$10))</f>
        <v>1.0297741512552578</v>
      </c>
      <c r="AV71" s="18"/>
      <c r="AW71" s="18"/>
      <c r="AX71" s="89" t="str">
        <f>[2]!obCall("intensityLando"&amp;AE71, $W$53, "getIntensity", [2]!obMake("", "int", AE71))</f>
        <v>intensityLando56 
[27020]</v>
      </c>
      <c r="AY71" s="89">
        <f>[2]!obGet([2]!obCall("", AX71, "get",$AQ$10))</f>
        <v>8.1383372363151921E-3</v>
      </c>
      <c r="AZ71" s="52"/>
      <c r="BA71" s="89" t="str">
        <f>[2]!obCall("expOfIntegratedIntensityLando"&amp;AE71, $W$53, "getExpOfIntegratedIntensity", [2]!obMake("", "int", AE71))</f>
        <v>expOfIntegratedIntensityLando56 
[27269]</v>
      </c>
      <c r="BB71" s="89">
        <f>[2]!obGet([2]!obCall("", BA71, "get",$AQ$10))</f>
        <v>1.0136663667174677</v>
      </c>
      <c r="BC71" s="26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[24672]</v>
      </c>
      <c r="AI72" s="89">
        <f>[2]!obGet([2]!obCall("",AH72,"get", $AQ$10))</f>
        <v>-1.1496928898015138E-2</v>
      </c>
      <c r="AJ72" s="52"/>
      <c r="AK72" s="89" t="str">
        <f>[2]!obCall("zcbondFairPrice"&amp;AE72, $AK$10, "getZeroCouponBond", [2]!obMake("", "double",AF72), [2]!obMake("", "double", $AF$115))</f>
        <v>zcbondFairPrice57 
[25073]</v>
      </c>
      <c r="AL72" s="89">
        <f>[2]!obGet([2]!obCall("", AK72, "get",$AQ$10))</f>
        <v>0.89581481252203676</v>
      </c>
      <c r="AM72" s="52"/>
      <c r="AN72" s="89" t="str">
        <f>[2]!obCall("swapPrice"&amp;AE72,  $AH$10,"getFairValue", [2]!obMake("","int",AE72) )</f>
        <v>swapPrice57 
[24805]</v>
      </c>
      <c r="AO72" s="89">
        <f>[2]!obGet([2]!obCall("",  AN72,"get", $AQ$10))</f>
        <v>7.0188320429275808E-2</v>
      </c>
      <c r="AP72" s="52"/>
      <c r="AQ72" s="89" t="str">
        <f>[2]!obCall("intensity"&amp;AE72, $T$54, "getIntensity", [2]!obMake("", "int", AE72))</f>
        <v>intensity57 
[23335]</v>
      </c>
      <c r="AR72" s="89">
        <f>[2]!obGet([2]!obCall("", AQ72, "get",$AQ$10))</f>
        <v>4.5821088040324271E-3</v>
      </c>
      <c r="AS72" s="52"/>
      <c r="AT72" s="89" t="str">
        <f>[2]!obCall("expOfIntegratedIntensity"&amp;AE72, $T$54, "getExpOfIntegratedIntensity", [2]!obMake("", "int", AE72))</f>
        <v>expOfIntegratedIntensity57 
[23607]</v>
      </c>
      <c r="AU72" s="89">
        <f>[2]!obGet([2]!obCall("", AT72, "get",$AQ$10))</f>
        <v>1.0302402092015632</v>
      </c>
      <c r="AV72" s="18"/>
      <c r="AW72" s="18"/>
      <c r="AX72" s="89" t="str">
        <f>[2]!obCall("intensityLando"&amp;AE72, $W$53, "getIntensity", [2]!obMake("", "int", AE72))</f>
        <v>intensityLando57 
[26992]</v>
      </c>
      <c r="AY72" s="89">
        <f>[2]!obGet([2]!obCall("", AX72, "get",$AQ$10))</f>
        <v>1.1396928898015139E-2</v>
      </c>
      <c r="AZ72" s="52"/>
      <c r="BA72" s="89" t="str">
        <f>[2]!obCall("expOfIntegratedIntensityLando"&amp;AE72, $W$53, "getExpOfIntegratedIntensity", [2]!obMake("", "int", AE72))</f>
        <v>expOfIntegratedIntensityLando57 
[27287]</v>
      </c>
      <c r="BB72" s="89">
        <f>[2]!obGet([2]!obCall("", BA72, "get",$AQ$10))</f>
        <v>1.0146819816264159</v>
      </c>
      <c r="BC72" s="26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[24375]</v>
      </c>
      <c r="AI73" s="89">
        <f>[2]!obGet([2]!obCall("",AH73,"get", $AQ$10))</f>
        <v>-1.1827473090811355E-2</v>
      </c>
      <c r="AJ73" s="52"/>
      <c r="AK73" s="89" t="str">
        <f>[2]!obCall("zcbondFairPrice"&amp;AE73, $AK$10, "getZeroCouponBond", [2]!obMake("", "double",AF73), [2]!obMake("", "double", $AF$115))</f>
        <v>zcbondFairPrice58 
[25037]</v>
      </c>
      <c r="AL73" s="89">
        <f>[2]!obGet([2]!obCall("", AK73, "get",$AQ$10))</f>
        <v>0.89829300881101848</v>
      </c>
      <c r="AM73" s="52"/>
      <c r="AN73" s="89" t="str">
        <f>[2]!obCall("swapPrice"&amp;AE73,  $AH$10,"getFairValue", [2]!obMake("","int",AE73) )</f>
        <v>swapPrice58 
[24760]</v>
      </c>
      <c r="AO73" s="89">
        <f>[2]!obGet([2]!obCall("",  AN73,"get", $AQ$10))</f>
        <v>6.9649586341794967E-2</v>
      </c>
      <c r="AP73" s="52"/>
      <c r="AQ73" s="89" t="str">
        <f>[2]!obCall("intensity"&amp;AE73, $T$54, "getIntensity", [2]!obMake("", "int", AE73))</f>
        <v>intensity58 
[24098]</v>
      </c>
      <c r="AR73" s="89">
        <f>[2]!obGet([2]!obCall("", AQ73, "get",$AQ$10))</f>
        <v>4.364743682413642E-3</v>
      </c>
      <c r="AS73" s="52"/>
      <c r="AT73" s="89" t="str">
        <f>[2]!obCall("expOfIntegratedIntensity"&amp;AE73, $T$54, "getExpOfIntegratedIntensity", [2]!obMake("", "int", AE73))</f>
        <v>expOfIntegratedIntensity58 
[23998]</v>
      </c>
      <c r="AU73" s="89">
        <f>[2]!obGet([2]!obCall("", AT73, "get",$AQ$10))</f>
        <v>1.0307011826592807</v>
      </c>
      <c r="AV73" s="18"/>
      <c r="AW73" s="18"/>
      <c r="AX73" s="89" t="str">
        <f>[2]!obCall("intensityLando"&amp;AE73, $W$53, "getIntensity", [2]!obMake("", "int", AE73))</f>
        <v>intensityLando58 
[27048]</v>
      </c>
      <c r="AY73" s="89">
        <f>[2]!obGet([2]!obCall("", AX73, "get",$AQ$10))</f>
        <v>1.1727473090811355E-2</v>
      </c>
      <c r="AZ73" s="52"/>
      <c r="BA73" s="89" t="str">
        <f>[2]!obCall("expOfIntegratedIntensityLando"&amp;AE73, $W$53, "getExpOfIntegratedIntensity", [2]!obMake("", "int", AE73))</f>
        <v>expOfIntegratedIntensityLando58 
[27311]</v>
      </c>
      <c r="BB73" s="89">
        <f>[2]!obGet([2]!obCall("", BA73, "get",$AQ$10))</f>
        <v>1.0157879010087199</v>
      </c>
      <c r="BC73" s="26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[24575]</v>
      </c>
      <c r="AI74" s="89">
        <f>[2]!obGet([2]!obCall("",AH74,"get", $AQ$10))</f>
        <v>-3.413171736890281E-2</v>
      </c>
      <c r="AJ74" s="52"/>
      <c r="AK74" s="89" t="str">
        <f>[2]!obCall("zcbondFairPrice"&amp;AE74, $AK$10, "getZeroCouponBond", [2]!obMake("", "double",AF74), [2]!obMake("", "double", $AF$115))</f>
        <v>zcbondFairPrice59 
[25070]</v>
      </c>
      <c r="AL74" s="89">
        <f>[2]!obGet([2]!obCall("", AK74, "get",$AQ$10))</f>
        <v>0.97722395361580949</v>
      </c>
      <c r="AM74" s="52"/>
      <c r="AN74" s="89" t="str">
        <f>[2]!obCall("swapPrice"&amp;AE74,  $AH$10,"getFairValue", [2]!obMake("","int",AE74) )</f>
        <v>swapPrice59 
[24964]</v>
      </c>
      <c r="AO74" s="89">
        <f>[2]!obGet([2]!obCall("",  AN74,"get", $AQ$10))</f>
        <v>-7.1946910816023113E-3</v>
      </c>
      <c r="AP74" s="52"/>
      <c r="AQ74" s="89" t="str">
        <f>[2]!obCall("intensity"&amp;AE74, $T$54, "getIntensity", [2]!obMake("", "int", AE74))</f>
        <v>intensity59 
[23492]</v>
      </c>
      <c r="AR74" s="89">
        <f>[2]!obGet([2]!obCall("", AQ74, "get",$AQ$10))</f>
        <v>4.28599346497193E-3</v>
      </c>
      <c r="AS74" s="52"/>
      <c r="AT74" s="89" t="str">
        <f>[2]!obCall("expOfIntegratedIntensity"&amp;AE74, $T$54, "getExpOfIntegratedIntensity", [2]!obMake("", "int", AE74))</f>
        <v>expOfIntegratedIntensity59 
[24086]</v>
      </c>
      <c r="AU74" s="89">
        <f>[2]!obGet([2]!obCall("", AT74, "get",$AQ$10))</f>
        <v>1.0311470953395976</v>
      </c>
      <c r="AV74" s="18"/>
      <c r="AW74" s="18"/>
      <c r="AX74" s="89" t="str">
        <f>[2]!obCall("intensityLando"&amp;AE74, $W$53, "getIntensity", [2]!obMake("", "int", AE74))</f>
        <v>intensityLando59 
[26874]</v>
      </c>
      <c r="AY74" s="89">
        <f>[2]!obGet([2]!obCall("", AX74, "get",$AQ$10))</f>
        <v>3.4031717368902807E-2</v>
      </c>
      <c r="AZ74" s="52"/>
      <c r="BA74" s="89" t="str">
        <f>[2]!obCall("expOfIntegratedIntensityLando"&amp;AE74, $W$53, "getExpOfIntegratedIntensity", [2]!obMake("", "int", AE74))</f>
        <v>expOfIntegratedIntensityLando59 
[27335]</v>
      </c>
      <c r="BB74" s="89">
        <f>[2]!obGet([2]!obCall("", BA74, "get",$AQ$10))</f>
        <v>1.0162863973025653</v>
      </c>
      <c r="BC74" s="26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[24509]</v>
      </c>
      <c r="AI75" s="89">
        <f>[2]!obGet([2]!obCall("",AH75,"get", $AQ$10))</f>
        <v>-2.9001706035993134E-2</v>
      </c>
      <c r="AJ75" s="52"/>
      <c r="AK75" s="89" t="str">
        <f>[2]!obCall("zcbondFairPrice"&amp;AE75, $AK$10, "getZeroCouponBond", [2]!obMake("", "double",AF75), [2]!obMake("", "double", $AF$115))</f>
        <v>zcbondFairPrice60 
[25115]</v>
      </c>
      <c r="AL75" s="89">
        <f>[2]!obGet([2]!obCall("", AK75, "get",$AQ$10))</f>
        <v>0.95899442164558224</v>
      </c>
      <c r="AM75" s="52"/>
      <c r="AN75" s="89" t="str">
        <f>[2]!obCall("swapPrice"&amp;AE75,  $AH$10,"getFairValue", [2]!obMake("","int",AE75) )</f>
        <v>swapPrice60 
[24961]</v>
      </c>
      <c r="AO75" s="89">
        <f>[2]!obGet([2]!obCall("",  AN75,"get", $AQ$10))</f>
        <v>1.1260367622133227E-2</v>
      </c>
      <c r="AP75" s="52"/>
      <c r="AQ75" s="89" t="str">
        <f>[2]!obCall("intensity"&amp;AE75, $T$54, "getIntensity", [2]!obMake("", "int", AE75))</f>
        <v>intensity60 
[23950]</v>
      </c>
      <c r="AR75" s="89">
        <f>[2]!obGet([2]!obCall("", AQ75, "get",$AQ$10))</f>
        <v>4.5947450828402823E-3</v>
      </c>
      <c r="AS75" s="52"/>
      <c r="AT75" s="89" t="str">
        <f>[2]!obCall("expOfIntegratedIntensity"&amp;AE75, $T$54, "getExpOfIntegratedIntensity", [2]!obMake("", "int", AE75))</f>
        <v>expOfIntegratedIntensity60 
[23991]</v>
      </c>
      <c r="AU75" s="89">
        <f>[2]!obGet([2]!obCall("", AT75, "get",$AQ$10))</f>
        <v>1.0316050643975618</v>
      </c>
      <c r="AV75" s="18"/>
      <c r="AW75" s="18"/>
      <c r="AX75" s="89" t="str">
        <f>[2]!obCall("intensityLando"&amp;AE75, $W$53, "getIntensity", [2]!obMake("", "int", AE75))</f>
        <v>intensityLando60 
[26924]</v>
      </c>
      <c r="AY75" s="89">
        <f>[2]!obGet([2]!obCall("", AX75, "get",$AQ$10))</f>
        <v>2.8901706035993135E-2</v>
      </c>
      <c r="AZ75" s="52"/>
      <c r="BA75" s="89" t="str">
        <f>[2]!obCall("expOfIntegratedIntensityLando"&amp;AE75, $W$53, "getExpOfIntegratedIntensity", [2]!obMake("", "int", AE75))</f>
        <v>expOfIntegratedIntensityLando60 
[27359]</v>
      </c>
      <c r="BB75" s="89">
        <f>[2]!obGet([2]!obCall("", BA75, "get",$AQ$10))</f>
        <v>1.0164880937183414</v>
      </c>
      <c r="BC75" s="26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[24622]</v>
      </c>
      <c r="AI76" s="89">
        <f>[2]!obGet([2]!obCall("",AH76,"get", $AQ$10))</f>
        <v>-4.4204360380680346E-2</v>
      </c>
      <c r="AJ76" s="52"/>
      <c r="AK76" s="89" t="str">
        <f>[2]!obCall("zcbondFairPrice"&amp;AE76, $AK$10, "getZeroCouponBond", [2]!obMake("", "double",AF76), [2]!obMake("", "double", $AF$115))</f>
        <v>zcbondFairPrice61 
[25299]</v>
      </c>
      <c r="AL76" s="89">
        <f>[2]!obGet([2]!obCall("", AK76, "get",$AQ$10))</f>
        <v>1.0123101973765762</v>
      </c>
      <c r="AM76" s="52"/>
      <c r="AN76" s="89" t="str">
        <f>[2]!obCall("swapPrice"&amp;AE76,  $AH$10,"getFairValue", [2]!obMake("","int",AE76) )</f>
        <v>swapPrice61 
[24733]</v>
      </c>
      <c r="AO76" s="89">
        <f>[2]!obGet([2]!obCall("",  AN76,"get", $AQ$10))</f>
        <v>-3.8947118223394472E-2</v>
      </c>
      <c r="AP76" s="52"/>
      <c r="AQ76" s="89" t="str">
        <f>[2]!obCall("intensity"&amp;AE76, $T$54, "getIntensity", [2]!obMake("", "int", AE76))</f>
        <v>intensity61 
[23570]</v>
      </c>
      <c r="AR76" s="89">
        <f>[2]!obGet([2]!obCall("", AQ76, "get",$AQ$10))</f>
        <v>4.5128220770458572E-3</v>
      </c>
      <c r="AS76" s="52"/>
      <c r="AT76" s="89" t="str">
        <f>[2]!obCall("expOfIntegratedIntensity"&amp;AE76, $T$54, "getExpOfIntegratedIntensity", [2]!obMake("", "int", AE76))</f>
        <v>expOfIntegratedIntensity61 
[23393]</v>
      </c>
      <c r="AU76" s="89">
        <f>[2]!obGet([2]!obCall("", AT76, "get",$AQ$10))</f>
        <v>1.0320749419958106</v>
      </c>
      <c r="AV76" s="18"/>
      <c r="AW76" s="18"/>
      <c r="AX76" s="89" t="str">
        <f>[2]!obCall("intensityLando"&amp;AE76, $W$53, "getIntensity", [2]!obMake("", "int", AE76))</f>
        <v>intensityLando61 
[26942]</v>
      </c>
      <c r="AY76" s="89">
        <f>[2]!obGet([2]!obCall("", AX76, "get",$AQ$10))</f>
        <v>4.4104360380680344E-2</v>
      </c>
      <c r="AZ76" s="52"/>
      <c r="BA76" s="89" t="str">
        <f>[2]!obCall("expOfIntegratedIntensityLando"&amp;AE76, $W$53, "getExpOfIntegratedIntensity", [2]!obMake("", "int", AE76))</f>
        <v>expOfIntegratedIntensityLando61 
[27225]</v>
      </c>
      <c r="BB76" s="89">
        <f>[2]!obGet([2]!obCall("", BA76, "get",$AQ$10))</f>
        <v>1.0166940723294864</v>
      </c>
      <c r="BC76" s="26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[24440]</v>
      </c>
      <c r="AI77" s="89">
        <f>[2]!obGet([2]!obCall("",AH77,"get", $AQ$10))</f>
        <v>-3.0189747459813419E-2</v>
      </c>
      <c r="AJ77" s="52"/>
      <c r="AK77" s="89" t="str">
        <f>[2]!obCall("zcbondFairPrice"&amp;AE77, $AK$10, "getZeroCouponBond", [2]!obMake("", "double",AF77), [2]!obMake("", "double", $AF$115))</f>
        <v>zcbondFairPrice62 
[25151]</v>
      </c>
      <c r="AL77" s="89">
        <f>[2]!obGet([2]!obCall("", AK77, "get",$AQ$10))</f>
        <v>0.96344649738251509</v>
      </c>
      <c r="AM77" s="52"/>
      <c r="AN77" s="89" t="str">
        <f>[2]!obCall("swapPrice"&amp;AE77,  $AH$10,"getFairValue", [2]!obMake("","int",AE77) )</f>
        <v>swapPrice62 
[24730]</v>
      </c>
      <c r="AO77" s="89">
        <f>[2]!obGet([2]!obCall("",  AN77,"get", $AQ$10))</f>
        <v>-9.7395475959838329E-4</v>
      </c>
      <c r="AP77" s="52"/>
      <c r="AQ77" s="89" t="str">
        <f>[2]!obCall("intensity"&amp;AE77, $T$54, "getIntensity", [2]!obMake("", "int", AE77))</f>
        <v>intensity62 
[23463]</v>
      </c>
      <c r="AR77" s="89">
        <f>[2]!obGet([2]!obCall("", AQ77, "get",$AQ$10))</f>
        <v>4.4723722975898847E-3</v>
      </c>
      <c r="AS77" s="52"/>
      <c r="AT77" s="89" t="str">
        <f>[2]!obCall("expOfIntegratedIntensity"&amp;AE77, $T$54, "getExpOfIntegratedIntensity", [2]!obMake("", "int", AE77))</f>
        <v>expOfIntegratedIntensity62 
[24065]</v>
      </c>
      <c r="AU77" s="89">
        <f>[2]!obGet([2]!obCall("", AT77, "get",$AQ$10))</f>
        <v>1.0325387158636201</v>
      </c>
      <c r="AV77" s="18"/>
      <c r="AW77" s="18"/>
      <c r="AX77" s="89" t="str">
        <f>[2]!obCall("intensityLando"&amp;AE77, $W$53, "getIntensity", [2]!obMake("", "int", AE77))</f>
        <v>intensityLando62 
[26954]</v>
      </c>
      <c r="AY77" s="89">
        <f>[2]!obGet([2]!obCall("", AX77, "get",$AQ$10))</f>
        <v>3.008974745981342E-2</v>
      </c>
      <c r="AZ77" s="52"/>
      <c r="BA77" s="89" t="str">
        <f>[2]!obCall("expOfIntegratedIntensityLando"&amp;AE77, $W$53, "getExpOfIntegratedIntensity", [2]!obMake("", "int", AE77))</f>
        <v>expOfIntegratedIntensityLando62 
[27323]</v>
      </c>
      <c r="BB77" s="89">
        <f>[2]!obGet([2]!obCall("", BA77, "get",$AQ$10))</f>
        <v>1.0180068478970239</v>
      </c>
      <c r="BC77" s="26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[24487]</v>
      </c>
      <c r="AI78" s="89">
        <f>[2]!obGet([2]!obCall("",AH78,"get", $AQ$10))</f>
        <v>-2.9600461112337474E-2</v>
      </c>
      <c r="AJ78" s="52"/>
      <c r="AK78" s="89" t="str">
        <f>[2]!obCall("zcbondFairPrice"&amp;AE78, $AK$10, "getZeroCouponBond", [2]!obMake("", "double",AF78), [2]!obMake("", "double", $AF$115))</f>
        <v>zcbondFairPrice63 
[25482]</v>
      </c>
      <c r="AL78" s="89">
        <f>[2]!obGet([2]!obCall("", AK78, "get",$AQ$10))</f>
        <v>0.96175112808654262</v>
      </c>
      <c r="AM78" s="52"/>
      <c r="AN78" s="89" t="str">
        <f>[2]!obCall("swapPrice"&amp;AE78,  $AH$10,"getFairValue", [2]!obMake("","int",AE78) )</f>
        <v>swapPrice63 
[24904]</v>
      </c>
      <c r="AO78" s="89">
        <f>[2]!obGet([2]!obCall("",  AN78,"get", $AQ$10))</f>
        <v>6.768903230662815E-4</v>
      </c>
      <c r="AP78" s="52"/>
      <c r="AQ78" s="89" t="str">
        <f>[2]!obCall("intensity"&amp;AE78, $T$54, "getIntensity", [2]!obMake("", "int", AE78))</f>
        <v>intensity63 
[23298]</v>
      </c>
      <c r="AR78" s="89">
        <f>[2]!obGet([2]!obCall("", AQ78, "get",$AQ$10))</f>
        <v>4.589336618727599E-3</v>
      </c>
      <c r="AS78" s="52"/>
      <c r="AT78" s="89" t="str">
        <f>[2]!obCall("expOfIntegratedIntensity"&amp;AE78, $T$54, "getExpOfIntegratedIntensity", [2]!obMake("", "int", AE78))</f>
        <v>expOfIntegratedIntensity63 
[24076]</v>
      </c>
      <c r="AU78" s="89">
        <f>[2]!obGet([2]!obCall("", AT78, "get",$AQ$10))</f>
        <v>1.0330066501271165</v>
      </c>
      <c r="AV78" s="18"/>
      <c r="AW78" s="18"/>
      <c r="AX78" s="89" t="str">
        <f>[2]!obCall("intensityLando"&amp;AE78, $W$53, "getIntensity", [2]!obMake("", "int", AE78))</f>
        <v>intensityLando63 
[26974]</v>
      </c>
      <c r="AY78" s="89">
        <f>[2]!obGet([2]!obCall("", AX78, "get",$AQ$10))</f>
        <v>2.9500461112337475E-2</v>
      </c>
      <c r="AZ78" s="52"/>
      <c r="BA78" s="89" t="str">
        <f>[2]!obCall("expOfIntegratedIntensityLando"&amp;AE78, $W$53, "getExpOfIntegratedIntensity", [2]!obMake("", "int", AE78))</f>
        <v>expOfIntegratedIntensityLando63 
[27257]</v>
      </c>
      <c r="BB78" s="89">
        <f>[2]!obGet([2]!obCall("", BA78, "get",$AQ$10))</f>
        <v>1.020102499356274</v>
      </c>
      <c r="BC78" s="26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[24539]</v>
      </c>
      <c r="AI79" s="89">
        <f>[2]!obGet([2]!obCall("",AH79,"get", $AQ$10))</f>
        <v>-2.1561995330322631E-2</v>
      </c>
      <c r="AJ79" s="52"/>
      <c r="AK79" s="89" t="str">
        <f>[2]!obCall("zcbondFairPrice"&amp;AE79, $AK$10, "getZeroCouponBond", [2]!obMake("", "double",AF79), [2]!obMake("", "double", $AF$115))</f>
        <v>zcbondFairPrice64 
[25040]</v>
      </c>
      <c r="AL79" s="89">
        <f>[2]!obGet([2]!obCall("", AK79, "get",$AQ$10))</f>
        <v>0.93691729125347534</v>
      </c>
      <c r="AM79" s="52"/>
      <c r="AN79" s="89" t="str">
        <f>[2]!obCall("swapPrice"&amp;AE79,  $AH$10,"getFairValue", [2]!obMake("","int",AE79) )</f>
        <v>swapPrice64 
[24982]</v>
      </c>
      <c r="AO79" s="89">
        <f>[2]!obGet([2]!obCall("",  AN79,"get", $AQ$10))</f>
        <v>2.1761698376795868E-2</v>
      </c>
      <c r="AP79" s="52"/>
      <c r="AQ79" s="89" t="str">
        <f>[2]!obCall("intensity"&amp;AE79, $T$54, "getIntensity", [2]!obMake("", "int", AE79))</f>
        <v>intensity64 
[23563]</v>
      </c>
      <c r="AR79" s="89">
        <f>[2]!obGet([2]!obCall("", AQ79, "get",$AQ$10))</f>
        <v>4.6876255074041065E-3</v>
      </c>
      <c r="AS79" s="52"/>
      <c r="AT79" s="89" t="str">
        <f>[2]!obCall("expOfIntegratedIntensity"&amp;AE79, $T$54, "getExpOfIntegratedIntensity", [2]!obMake("", "int", AE79))</f>
        <v>expOfIntegratedIntensity64 
[23325]</v>
      </c>
      <c r="AU79" s="89">
        <f>[2]!obGet([2]!obCall("", AT79, "get",$AQ$10))</f>
        <v>1.033485919451071</v>
      </c>
      <c r="AV79" s="18"/>
      <c r="AW79" s="18"/>
      <c r="AX79" s="89" t="str">
        <f>[2]!obCall("intensityLando"&amp;AE79, $W$53, "getIntensity", [2]!obMake("", "int", AE79))</f>
        <v>intensityLando64 
[27022]</v>
      </c>
      <c r="AY79" s="89">
        <f>[2]!obGet([2]!obCall("", AX79, "get",$AQ$10))</f>
        <v>2.1461995330322631E-2</v>
      </c>
      <c r="AZ79" s="52"/>
      <c r="BA79" s="89" t="str">
        <f>[2]!obCall("expOfIntegratedIntensityLando"&amp;AE79, $W$53, "getExpOfIntegratedIntensity", [2]!obMake("", "int", AE79))</f>
        <v>expOfIntegratedIntensityLando64 
[27301]</v>
      </c>
      <c r="BB79" s="89">
        <f>[2]!obGet([2]!obCall("", BA79, "get",$AQ$10))</f>
        <v>1.0216169142019613</v>
      </c>
      <c r="BC79" s="26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[24693]</v>
      </c>
      <c r="AI80" s="89">
        <f>[2]!obGet([2]!obCall("",AH80,"get", $AQ$10))</f>
        <v>-2.6591828164498135E-3</v>
      </c>
      <c r="AJ80" s="52"/>
      <c r="AK80" s="89" t="str">
        <f>[2]!obCall("zcbondFairPrice"&amp;AE80, $AK$10, "getZeroCouponBond", [2]!obMake("", "double",AF80), [2]!obMake("", "double", $AF$115))</f>
        <v>zcbondFairPrice65 
[25242]</v>
      </c>
      <c r="AL80" s="89">
        <f>[2]!obGet([2]!obCall("", AK80, "get",$AQ$10))</f>
        <v>0.88266081902723359</v>
      </c>
      <c r="AM80" s="52"/>
      <c r="AN80" s="89" t="str">
        <f>[2]!obCall("swapPrice"&amp;AE80,  $AH$10,"getFairValue", [2]!obMake("","int",AE80) )</f>
        <v>swapPrice65 
[24763]</v>
      </c>
      <c r="AO80" s="89">
        <f>[2]!obGet([2]!obCall("",  AN80,"get", $AQ$10))</f>
        <v>6.9229411673008889E-2</v>
      </c>
      <c r="AP80" s="52"/>
      <c r="AQ80" s="89" t="str">
        <f>[2]!obCall("intensity"&amp;AE80, $T$54, "getIntensity", [2]!obMake("", "int", AE80))</f>
        <v>intensity65 
[24056]</v>
      </c>
      <c r="AR80" s="89">
        <f>[2]!obGet([2]!obCall("", AQ80, "get",$AQ$10))</f>
        <v>4.8663923797647307E-3</v>
      </c>
      <c r="AS80" s="52"/>
      <c r="AT80" s="89" t="str">
        <f>[2]!obCall("expOfIntegratedIntensity"&amp;AE80, $T$54, "getExpOfIntegratedIntensity", [2]!obMake("", "int", AE80))</f>
        <v>expOfIntegratedIntensity65 
[23275]</v>
      </c>
      <c r="AU80" s="89">
        <f>[2]!obGet([2]!obCall("", AT80, "get",$AQ$10))</f>
        <v>1.0339797345376631</v>
      </c>
      <c r="AV80" s="18"/>
      <c r="AW80" s="18"/>
      <c r="AX80" s="89" t="str">
        <f>[2]!obCall("intensityLando"&amp;AE80, $W$53, "getIntensity", [2]!obMake("", "int", AE80))</f>
        <v>intensityLando65 
[27038]</v>
      </c>
      <c r="AY80" s="89">
        <f>[2]!obGet([2]!obCall("", AX80, "get",$AQ$10))</f>
        <v>2.5591828164498137E-3</v>
      </c>
      <c r="AZ80" s="52"/>
      <c r="BA80" s="89" t="str">
        <f>[2]!obCall("expOfIntegratedIntensityLando"&amp;AE80, $W$53, "getExpOfIntegratedIntensity", [2]!obMake("", "int", AE80))</f>
        <v>expOfIntegratedIntensityLando65 
[27289]</v>
      </c>
      <c r="BB80" s="89">
        <f>[2]!obGet([2]!obCall("", BA80, "get",$AQ$10))</f>
        <v>1.0228347944159968</v>
      </c>
      <c r="BC80" s="26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[24675]</v>
      </c>
      <c r="AI81" s="89">
        <f>[2]!obGet([2]!obCall("",AH81,"get", $AQ$10))</f>
        <v>1.1861962002367563E-2</v>
      </c>
      <c r="AJ81" s="52"/>
      <c r="AK81" s="89" t="str">
        <f>[2]!obCall("zcbondFairPrice"&amp;AE81, $AK$10, "getZeroCouponBond", [2]!obMake("", "double",AF81), [2]!obMake("", "double", $AF$115))</f>
        <v>zcbondFairPrice66 
[25031]</v>
      </c>
      <c r="AL81" s="89">
        <f>[2]!obGet([2]!obCall("", AK81, "get",$AQ$10))</f>
        <v>0.8457477707723462</v>
      </c>
      <c r="AM81" s="52"/>
      <c r="AN81" s="89" t="str">
        <f>[2]!obCall("swapPrice"&amp;AE81,  $AH$10,"getFairValue", [2]!obMake("","int",AE81) )</f>
        <v>swapPrice66 
[24979]</v>
      </c>
      <c r="AO81" s="89">
        <f>[2]!obGet([2]!obCall("",  AN81,"get", $AQ$10))</f>
        <v>0.10433680071998674</v>
      </c>
      <c r="AP81" s="52"/>
      <c r="AQ81" s="89" t="str">
        <f>[2]!obCall("intensity"&amp;AE81, $T$54, "getIntensity", [2]!obMake("", "int", AE81))</f>
        <v>intensity66 
[23848]</v>
      </c>
      <c r="AR81" s="89">
        <f>[2]!obGet([2]!obCall("", AQ81, "get",$AQ$10))</f>
        <v>4.6744496211106133E-3</v>
      </c>
      <c r="AS81" s="52"/>
      <c r="AT81" s="89" t="str">
        <f>[2]!obCall("expOfIntegratedIntensity"&amp;AE81, $T$54, "getExpOfIntegratedIntensity", [2]!obMake("", "int", AE81))</f>
        <v>expOfIntegratedIntensity66 
[23623]</v>
      </c>
      <c r="AU81" s="89">
        <f>[2]!obGet([2]!obCall("", AT81, "get",$AQ$10))</f>
        <v>1.0344731040712927</v>
      </c>
      <c r="AV81" s="18"/>
      <c r="AW81" s="18"/>
      <c r="AX81" s="89" t="str">
        <f>[2]!obCall("intensityLando"&amp;AE81, $W$53, "getIntensity", [2]!obMake("", "int", AE81))</f>
        <v>intensityLando66 
[27004]</v>
      </c>
      <c r="AY81" s="89">
        <f>[2]!obGet([2]!obCall("", AX81, "get",$AQ$10))</f>
        <v>0</v>
      </c>
      <c r="AZ81" s="52"/>
      <c r="BA81" s="89" t="str">
        <f>[2]!obCall("expOfIntegratedIntensityLando"&amp;AE81, $W$53, "getExpOfIntegratedIntensity", [2]!obMake("", "int", AE81))</f>
        <v>expOfIntegratedIntensityLando66 
[27313]</v>
      </c>
      <c r="BB81" s="89">
        <f>[2]!obGet([2]!obCall("", BA81, "get",$AQ$10))</f>
        <v>1.0236788704478665</v>
      </c>
      <c r="BC81" s="26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[24656]</v>
      </c>
      <c r="AI82" s="89">
        <f>[2]!obGet([2]!obCall("",AH82,"get", $AQ$10))</f>
        <v>2.3272118079992667E-2</v>
      </c>
      <c r="AJ82" s="52"/>
      <c r="AK82" s="89" t="str">
        <f>[2]!obCall("zcbondFairPrice"&amp;AE82, $AK$10, "getZeroCouponBond", [2]!obMake("", "double",AF82), [2]!obMake("", "double", $AF$115))</f>
        <v>zcbondFairPrice67 
[25534]</v>
      </c>
      <c r="AL82" s="89">
        <f>[2]!obGet([2]!obCall("", AK82, "get",$AQ$10))</f>
        <v>0.82014148404395903</v>
      </c>
      <c r="AM82" s="52"/>
      <c r="AN82" s="89" t="str">
        <f>[2]!obCall("swapPrice"&amp;AE82,  $AH$10,"getFairValue", [2]!obMake("","int",AE82) )</f>
        <v>swapPrice67 
[24766]</v>
      </c>
      <c r="AO82" s="89">
        <f>[2]!obGet([2]!obCall("",  AN82,"get", $AQ$10))</f>
        <v>0.13160118413851496</v>
      </c>
      <c r="AP82" s="52"/>
      <c r="AQ82" s="89" t="str">
        <f>[2]!obCall("intensity"&amp;AE82, $T$54, "getIntensity", [2]!obMake("", "int", AE82))</f>
        <v>intensity67 
[24021]</v>
      </c>
      <c r="AR82" s="89">
        <f>[2]!obGet([2]!obCall("", AQ82, "get",$AQ$10))</f>
        <v>4.8454370056544571E-3</v>
      </c>
      <c r="AS82" s="52"/>
      <c r="AT82" s="89" t="str">
        <f>[2]!obCall("expOfIntegratedIntensity"&amp;AE82, $T$54, "getExpOfIntegratedIntensity", [2]!obMake("", "int", AE82))</f>
        <v>expOfIntegratedIntensity67 
[23447]</v>
      </c>
      <c r="AU82" s="89">
        <f>[2]!obGet([2]!obCall("", AT82, "get",$AQ$10))</f>
        <v>1.0349656246139465</v>
      </c>
      <c r="AV82" s="18"/>
      <c r="AW82" s="18"/>
      <c r="AX82" s="89" t="str">
        <f>[2]!obCall("intensityLando"&amp;AE82, $W$53, "getIntensity", [2]!obMake("", "int", AE82))</f>
        <v>intensityLando67 
[26876]</v>
      </c>
      <c r="AY82" s="89">
        <f>[2]!obGet([2]!obCall("", AX82, "get",$AQ$10))</f>
        <v>0</v>
      </c>
      <c r="AZ82" s="52"/>
      <c r="BA82" s="89" t="str">
        <f>[2]!obCall("expOfIntegratedIntensityLando"&amp;AE82, $W$53, "getExpOfIntegratedIntensity", [2]!obMake("", "int", AE82))</f>
        <v>expOfIntegratedIntensityLando67 
[27337]</v>
      </c>
      <c r="BB82" s="89">
        <f>[2]!obGet([2]!obCall("", BA82, "get",$AQ$10))</f>
        <v>1.0238306571266445</v>
      </c>
      <c r="BC82" s="26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[24404]</v>
      </c>
      <c r="AI83" s="89">
        <f>[2]!obGet([2]!obCall("",AH83,"get", $AQ$10))</f>
        <v>9.8258136240002153E-3</v>
      </c>
      <c r="AJ83" s="52"/>
      <c r="AK83" s="89" t="str">
        <f>[2]!obCall("zcbondFairPrice"&amp;AE83, $AK$10, "getZeroCouponBond", [2]!obMake("", "double",AF83), [2]!obMake("", "double", $AF$115))</f>
        <v>zcbondFairPrice68 
[25296]</v>
      </c>
      <c r="AL83" s="89">
        <f>[2]!obGet([2]!obCall("", AK83, "get",$AQ$10))</f>
        <v>0.85768514097409509</v>
      </c>
      <c r="AM83" s="52"/>
      <c r="AN83" s="89" t="str">
        <f>[2]!obCall("swapPrice"&amp;AE83,  $AH$10,"getFairValue", [2]!obMake("","int",AE83) )</f>
        <v>swapPrice68 
[24916]</v>
      </c>
      <c r="AO83" s="89">
        <f>[2]!obGet([2]!obCall("",  AN83,"get", $AQ$10))</f>
        <v>0.10143324442601087</v>
      </c>
      <c r="AP83" s="52"/>
      <c r="AQ83" s="89" t="str">
        <f>[2]!obCall("intensity"&amp;AE83, $T$54, "getIntensity", [2]!obMake("", "int", AE83))</f>
        <v>intensity68 
[24084]</v>
      </c>
      <c r="AR83" s="89">
        <f>[2]!obGet([2]!obCall("", AQ83, "get",$AQ$10))</f>
        <v>4.3965482807838477E-3</v>
      </c>
      <c r="AS83" s="52"/>
      <c r="AT83" s="89" t="str">
        <f>[2]!obCall("expOfIntegratedIntensity"&amp;AE83, $T$54, "getExpOfIntegratedIntensity", [2]!obMake("", "int", AE83))</f>
        <v>expOfIntegratedIntensity68 
[23937]</v>
      </c>
      <c r="AU83" s="89">
        <f>[2]!obGet([2]!obCall("", AT83, "get",$AQ$10))</f>
        <v>1.0354439919857719</v>
      </c>
      <c r="AV83" s="18"/>
      <c r="AW83" s="18"/>
      <c r="AX83" s="89" t="str">
        <f>[2]!obCall("intensityLando"&amp;AE83, $W$53, "getIntensity", [2]!obMake("", "int", AE83))</f>
        <v>intensityLando68 
[26926]</v>
      </c>
      <c r="AY83" s="89">
        <f>[2]!obGet([2]!obCall("", AX83, "get",$AQ$10))</f>
        <v>0</v>
      </c>
      <c r="AZ83" s="52"/>
      <c r="BA83" s="89" t="str">
        <f>[2]!obCall("expOfIntegratedIntensityLando"&amp;AE83, $W$53, "getExpOfIntegratedIntensity", [2]!obMake("", "int", AE83))</f>
        <v>expOfIntegratedIntensityLando68 
[27361]</v>
      </c>
      <c r="BB83" s="89">
        <f>[2]!obGet([2]!obCall("", BA83, "get",$AQ$10))</f>
        <v>1.0240169777527508</v>
      </c>
      <c r="BC83" s="26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[24561]</v>
      </c>
      <c r="AI84" s="89">
        <f>[2]!obGet([2]!obCall("",AH84,"get", $AQ$10))</f>
        <v>3.893276005456324E-4</v>
      </c>
      <c r="AJ84" s="52"/>
      <c r="AK84" s="89" t="str">
        <f>[2]!obCall("zcbondFairPrice"&amp;AE84, $AK$10, "getZeroCouponBond", [2]!obMake("", "double",AF84), [2]!obMake("", "double", $AF$115))</f>
        <v>zcbondFairPrice69 
[25203]</v>
      </c>
      <c r="AL84" s="89">
        <f>[2]!obGet([2]!obCall("", AK84, "get",$AQ$10))</f>
        <v>0.88470179945953775</v>
      </c>
      <c r="AM84" s="52"/>
      <c r="AN84" s="89" t="str">
        <f>[2]!obCall("swapPrice"&amp;AE84,  $AH$10,"getFairValue", [2]!obMake("","int",AE84) )</f>
        <v>swapPrice69 
[24925]</v>
      </c>
      <c r="AO84" s="89">
        <f>[2]!obGet([2]!obCall("",  AN84,"get", $AQ$10))</f>
        <v>7.911257110276082E-2</v>
      </c>
      <c r="AP84" s="52"/>
      <c r="AQ84" s="89" t="str">
        <f>[2]!obCall("intensity"&amp;AE84, $T$54, "getIntensity", [2]!obMake("", "int", AE84))</f>
        <v>intensity69 
[23323]</v>
      </c>
      <c r="AR84" s="89">
        <f>[2]!obGet([2]!obCall("", AQ84, "get",$AQ$10))</f>
        <v>4.7101799966053765E-3</v>
      </c>
      <c r="AS84" s="52"/>
      <c r="AT84" s="89" t="str">
        <f>[2]!obCall("expOfIntegratedIntensity"&amp;AE84, $T$54, "getExpOfIntegratedIntensity", [2]!obMake("", "int", AE84))</f>
        <v>expOfIntegratedIntensity69 
[24010]</v>
      </c>
      <c r="AU84" s="89">
        <f>[2]!obGet([2]!obCall("", AT84, "get",$AQ$10))</f>
        <v>1.0359155746960875</v>
      </c>
      <c r="AV84" s="18"/>
      <c r="AW84" s="18"/>
      <c r="AX84" s="89" t="str">
        <f>[2]!obCall("intensityLando"&amp;AE84, $W$53, "getIntensity", [2]!obMake("", "int", AE84))</f>
        <v>intensityLando69 
[26894]</v>
      </c>
      <c r="AY84" s="89">
        <f>[2]!obGet([2]!obCall("", AX84, "get",$AQ$10))</f>
        <v>0</v>
      </c>
      <c r="AZ84" s="52"/>
      <c r="BA84" s="89" t="str">
        <f>[2]!obCall("expOfIntegratedIntensityLando"&amp;AE84, $W$53, "getExpOfIntegratedIntensity", [2]!obMake("", "int", AE84))</f>
        <v>expOfIntegratedIntensityLando69 
[27227]</v>
      </c>
      <c r="BB84" s="89">
        <f>[2]!obGet([2]!obCall("", BA84, "get",$AQ$10))</f>
        <v>1.0248933633757462</v>
      </c>
      <c r="BC84" s="26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[24465]</v>
      </c>
      <c r="AI85" s="89">
        <f>[2]!obGet([2]!obCall("",AH85,"get", $AQ$10))</f>
        <v>-9.5662036824704704E-4</v>
      </c>
      <c r="AJ85" s="52"/>
      <c r="AK85" s="89" t="str">
        <f>[2]!obCall("zcbondFairPrice"&amp;AE85, $AK$10, "getZeroCouponBond", [2]!obMake("", "double",AF85), [2]!obMake("", "double", $AF$115))</f>
        <v>zcbondFairPrice70 
[25025]</v>
      </c>
      <c r="AL85" s="89">
        <f>[2]!obGet([2]!obCall("", AK85, "get",$AQ$10))</f>
        <v>0.89083985303349511</v>
      </c>
      <c r="AM85" s="52"/>
      <c r="AN85" s="89" t="str">
        <f>[2]!obCall("swapPrice"&amp;AE85,  $AH$10,"getFairValue", [2]!obMake("","int",AE85) )</f>
        <v>swapPrice70 
[24913]</v>
      </c>
      <c r="AO85" s="89">
        <f>[2]!obGet([2]!obCall("",  AN85,"get", $AQ$10))</f>
        <v>7.6318205052271271E-2</v>
      </c>
      <c r="AP85" s="52"/>
      <c r="AQ85" s="89" t="str">
        <f>[2]!obCall("intensity"&amp;AE85, $T$54, "getIntensity", [2]!obMake("", "int", AE85))</f>
        <v>intensity70 
[23880]</v>
      </c>
      <c r="AR85" s="89">
        <f>[2]!obGet([2]!obCall("", AQ85, "get",$AQ$10))</f>
        <v>4.6938466195240031E-3</v>
      </c>
      <c r="AS85" s="52"/>
      <c r="AT85" s="89" t="str">
        <f>[2]!obCall("expOfIntegratedIntensity"&amp;AE85, $T$54, "getExpOfIntegratedIntensity", [2]!obMake("", "int", AE85))</f>
        <v>expOfIntegratedIntensity70 
[24092]</v>
      </c>
      <c r="AU85" s="89">
        <f>[2]!obGet([2]!obCall("", AT85, "get",$AQ$10))</f>
        <v>1.0364027781107834</v>
      </c>
      <c r="AV85" s="18"/>
      <c r="AW85" s="18"/>
      <c r="AX85" s="89" t="str">
        <f>[2]!obCall("intensityLando"&amp;AE85, $W$53, "getIntensity", [2]!obMake("", "int", AE85))</f>
        <v>intensityLando70 
[26906]</v>
      </c>
      <c r="AY85" s="89">
        <f>[2]!obGet([2]!obCall("", AX85, "get",$AQ$10))</f>
        <v>8.56620368247047E-4</v>
      </c>
      <c r="AZ85" s="52"/>
      <c r="BA85" s="89" t="str">
        <f>[2]!obCall("expOfIntegratedIntensityLando"&amp;AE85, $W$53, "getExpOfIntegratedIntensity", [2]!obMake("", "int", AE85))</f>
        <v>expOfIntegratedIntensityLando70 
[27371]</v>
      </c>
      <c r="BB85" s="89">
        <f>[2]!obGet([2]!obCall("", BA85, "get",$AQ$10))</f>
        <v>1.0266661894400528</v>
      </c>
      <c r="BC85" s="26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[24579]</v>
      </c>
      <c r="AI86" s="89">
        <f>[2]!obGet([2]!obCall("",AH86,"get", $AQ$10))</f>
        <v>-3.7306728811950566E-3</v>
      </c>
      <c r="AJ86" s="52"/>
      <c r="AK86" s="89" t="str">
        <f>[2]!obCall("zcbondFairPrice"&amp;AE86, $AK$10, "getZeroCouponBond", [2]!obMake("", "double",AF86), [2]!obMake("", "double", $AF$115))</f>
        <v>zcbondFairPrice71 
[25106]</v>
      </c>
      <c r="AL86" s="89">
        <f>[2]!obGet([2]!obCall("", AK86, "get",$AQ$10))</f>
        <v>0.90033039275013316</v>
      </c>
      <c r="AM86" s="52"/>
      <c r="AN86" s="89" t="str">
        <f>[2]!obCall("swapPrice"&amp;AE86,  $AH$10,"getFairValue", [2]!obMake("","int",AE86) )</f>
        <v>swapPrice71 
[24985]</v>
      </c>
      <c r="AO86" s="89">
        <f>[2]!obGet([2]!obCall("",  AN86,"get", $AQ$10))</f>
        <v>7.745982926621986E-2</v>
      </c>
      <c r="AP86" s="52"/>
      <c r="AQ86" s="89" t="str">
        <f>[2]!obCall("intensity"&amp;AE86, $T$54, "getIntensity", [2]!obMake("", "int", AE86))</f>
        <v>intensity71 
[23516]</v>
      </c>
      <c r="AR86" s="89">
        <f>[2]!obGet([2]!obCall("", AQ86, "get",$AQ$10))</f>
        <v>4.6531026056852989E-3</v>
      </c>
      <c r="AS86" s="52"/>
      <c r="AT86" s="89" t="str">
        <f>[2]!obCall("expOfIntegratedIntensity"&amp;AE86, $T$54, "getExpOfIntegratedIntensity", [2]!obMake("", "int", AE86))</f>
        <v>expOfIntegratedIntensity71 
[23952]</v>
      </c>
      <c r="AU86" s="89">
        <f>[2]!obGet([2]!obCall("", AT86, "get",$AQ$10))</f>
        <v>1.0368872515178673</v>
      </c>
      <c r="AV86" s="18"/>
      <c r="AW86" s="18"/>
      <c r="AX86" s="89" t="str">
        <f>[2]!obCall("intensityLando"&amp;AE86, $W$53, "getIntensity", [2]!obMake("", "int", AE86))</f>
        <v>intensityLando71 
[26976]</v>
      </c>
      <c r="AY86" s="89">
        <f>[2]!obGet([2]!obCall("", AX86, "get",$AQ$10))</f>
        <v>3.6306728811950567E-3</v>
      </c>
      <c r="AZ86" s="52"/>
      <c r="BA86" s="89" t="str">
        <f>[2]!obCall("expOfIntegratedIntensityLando"&amp;AE86, $W$53, "getExpOfIntegratedIntensity", [2]!obMake("", "int", AE86))</f>
        <v>expOfIntegratedIntensityLando71 
[27259]</v>
      </c>
      <c r="BB86" s="89">
        <f>[2]!obGet([2]!obCall("", BA86, "get",$AQ$10))</f>
        <v>1.0293037502330982</v>
      </c>
      <c r="BC86" s="26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[24665]</v>
      </c>
      <c r="AI87" s="89">
        <f>[2]!obGet([2]!obCall("",AH87,"get", $AQ$10))</f>
        <v>-6.3967615263379437E-3</v>
      </c>
      <c r="AJ87" s="52"/>
      <c r="AK87" s="89" t="str">
        <f>[2]!obCall("zcbondFairPrice"&amp;AE87, $AK$10, "getZeroCouponBond", [2]!obMake("", "double",AF87), [2]!obMake("", "double", $AF$115))</f>
        <v>zcbondFairPrice72 
[25207]</v>
      </c>
      <c r="AL87" s="89">
        <f>[2]!obGet([2]!obCall("", AK87, "get",$AQ$10))</f>
        <v>0.90927744246290132</v>
      </c>
      <c r="AM87" s="52"/>
      <c r="AN87" s="89" t="str">
        <f>[2]!obCall("swapPrice"&amp;AE87,  $AH$10,"getFairValue", [2]!obMake("","int",AE87) )</f>
        <v>swapPrice72 
[24943]</v>
      </c>
      <c r="AO87" s="89">
        <f>[2]!obGet([2]!obCall("",  AN87,"get", $AQ$10))</f>
        <v>7.3610300946981178E-2</v>
      </c>
      <c r="AP87" s="52"/>
      <c r="AQ87" s="89" t="str">
        <f>[2]!obCall("intensity"&amp;AE87, $T$54, "getIntensity", [2]!obMake("", "int", AE87))</f>
        <v>intensity72 
[24117]</v>
      </c>
      <c r="AR87" s="89">
        <f>[2]!obGet([2]!obCall("", AQ87, "get",$AQ$10))</f>
        <v>4.4553749886756906E-3</v>
      </c>
      <c r="AS87" s="52"/>
      <c r="AT87" s="89" t="str">
        <f>[2]!obCall("expOfIntegratedIntensity"&amp;AE87, $T$54, "getExpOfIntegratedIntensity", [2]!obMake("", "int", AE87))</f>
        <v>expOfIntegratedIntensity72 
[24111]</v>
      </c>
      <c r="AU87" s="89">
        <f>[2]!obGet([2]!obCall("", AT87, "get",$AQ$10))</f>
        <v>1.0373595822799739</v>
      </c>
      <c r="AV87" s="18"/>
      <c r="AW87" s="18"/>
      <c r="AX87" s="89" t="str">
        <f>[2]!obCall("intensityLando"&amp;AE87, $W$53, "getIntensity", [2]!obMake("", "int", AE87))</f>
        <v>intensityLando72 
[27024]</v>
      </c>
      <c r="AY87" s="89">
        <f>[2]!obGet([2]!obCall("", AX87, "get",$AQ$10))</f>
        <v>6.2967615263379434E-3</v>
      </c>
      <c r="AZ87" s="52"/>
      <c r="BA87" s="89" t="str">
        <f>[2]!obCall("expOfIntegratedIntensityLando"&amp;AE87, $W$53, "getExpOfIntegratedIntensity", [2]!obMake("", "int", AE87))</f>
        <v>expOfIntegratedIntensityLando72 
[27325]</v>
      </c>
      <c r="BB87" s="89">
        <f>[2]!obGet([2]!obCall("", BA87, "get",$AQ$10))</f>
        <v>1.0330166092206006</v>
      </c>
      <c r="BC87" s="26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[24368]</v>
      </c>
      <c r="AI88" s="89">
        <f>[2]!obGet([2]!obCall("",AH88,"get", $AQ$10))</f>
        <v>1.3980286990053291E-2</v>
      </c>
      <c r="AJ88" s="52"/>
      <c r="AK88" s="89" t="str">
        <f>[2]!obCall("zcbondFairPrice"&amp;AE88, $AK$10, "getZeroCouponBond", [2]!obMake("", "double",AF88), [2]!obMake("", "double", $AF$115))</f>
        <v>zcbondFairPrice73 
[25248]</v>
      </c>
      <c r="AL88" s="89">
        <f>[2]!obGet([2]!obCall("", AK88, "get",$AQ$10))</f>
        <v>0.86603681787626341</v>
      </c>
      <c r="AM88" s="52"/>
      <c r="AN88" s="89" t="str">
        <f>[2]!obCall("swapPrice"&amp;AE88,  $AH$10,"getFairValue", [2]!obMake("","int",AE88) )</f>
        <v>swapPrice73 
[24715]</v>
      </c>
      <c r="AO88" s="89">
        <f>[2]!obGet([2]!obCall("",  AN88,"get", $AQ$10))</f>
        <v>0.10655038307508391</v>
      </c>
      <c r="AP88" s="52"/>
      <c r="AQ88" s="89" t="str">
        <f>[2]!obCall("intensity"&amp;AE88, $T$54, "getIntensity", [2]!obMake("", "int", AE88))</f>
        <v>intensity73 
[23296]</v>
      </c>
      <c r="AR88" s="89">
        <f>[2]!obGet([2]!obCall("", AQ88, "get",$AQ$10))</f>
        <v>4.5766408904151894E-3</v>
      </c>
      <c r="AS88" s="52"/>
      <c r="AT88" s="89" t="str">
        <f>[2]!obCall("expOfIntegratedIntensity"&amp;AE88, $T$54, "getExpOfIntegratedIntensity", [2]!obMake("", "int", AE88))</f>
        <v>expOfIntegratedIntensity73 
[23531]</v>
      </c>
      <c r="AU88" s="89">
        <f>[2]!obGet([2]!obCall("", AT88, "get",$AQ$10))</f>
        <v>1.0378281604881296</v>
      </c>
      <c r="AV88" s="18"/>
      <c r="AW88" s="18"/>
      <c r="AX88" s="89" t="str">
        <f>[2]!obCall("intensityLando"&amp;AE88, $W$53, "getIntensity", [2]!obMake("", "int", AE88))</f>
        <v>intensityLando73 
[26994]</v>
      </c>
      <c r="AY88" s="89">
        <f>[2]!obGet([2]!obCall("", AX88, "get",$AQ$10))</f>
        <v>0</v>
      </c>
      <c r="AZ88" s="52"/>
      <c r="BA88" s="89" t="str">
        <f>[2]!obCall("expOfIntegratedIntensityLando"&amp;AE88, $W$53, "getExpOfIntegratedIntensity", [2]!obMake("", "int", AE88))</f>
        <v>expOfIntegratedIntensityLando73 
[27291]</v>
      </c>
      <c r="BB88" s="89">
        <f>[2]!obGet([2]!obCall("", BA88, "get",$AQ$10))</f>
        <v>1.0374623762734838</v>
      </c>
      <c r="BC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[24551]</v>
      </c>
      <c r="AI89" s="89">
        <f>[2]!obGet([2]!obCall("",AH89,"get", $AQ$10))</f>
        <v>1.5326509561107763E-2</v>
      </c>
      <c r="AJ89" s="52"/>
      <c r="AK89" s="89" t="str">
        <f>[2]!obCall("zcbondFairPrice"&amp;AE89, $AK$10, "getZeroCouponBond", [2]!obMake("", "double",AF89), [2]!obMake("", "double", $AF$115))</f>
        <v>zcbondFairPrice74 
[25476]</v>
      </c>
      <c r="AL89" s="89">
        <f>[2]!obGet([2]!obCall("", AK89, "get",$AQ$10))</f>
        <v>0.86716102438021447</v>
      </c>
      <c r="AM89" s="52"/>
      <c r="AN89" s="89" t="str">
        <f>[2]!obCall("swapPrice"&amp;AE89,  $AH$10,"getFairValue", [2]!obMake("","int",AE89) )</f>
        <v>swapPrice74 
[24712]</v>
      </c>
      <c r="AO89" s="89">
        <f>[2]!obGet([2]!obCall("",  AN89,"get", $AQ$10))</f>
        <v>0.10952974511748281</v>
      </c>
      <c r="AP89" s="52"/>
      <c r="AQ89" s="89" t="str">
        <f>[2]!obCall("intensity"&amp;AE89, $T$54, "getIntensity", [2]!obMake("", "int", AE89))</f>
        <v>intensity74 
[24059]</v>
      </c>
      <c r="AR89" s="89">
        <f>[2]!obGet([2]!obCall("", AQ89, "get",$AQ$10))</f>
        <v>4.3424623546570963E-3</v>
      </c>
      <c r="AS89" s="52"/>
      <c r="AT89" s="89" t="str">
        <f>[2]!obCall("expOfIntegratedIntensity"&amp;AE89, $T$54, "getExpOfIntegratedIntensity", [2]!obMake("", "int", AE89))</f>
        <v>expOfIntegratedIntensity74 
[24104]</v>
      </c>
      <c r="AU89" s="89">
        <f>[2]!obGet([2]!obCall("", AT89, "get",$AQ$10))</f>
        <v>1.038291088528734</v>
      </c>
      <c r="AV89" s="18"/>
      <c r="AW89" s="18"/>
      <c r="AX89" s="89" t="str">
        <f>[2]!obCall("intensityLando"&amp;AE89, $W$53, "getIntensity", [2]!obMake("", "int", AE89))</f>
        <v>intensityLando74 
[27050]</v>
      </c>
      <c r="AY89" s="89">
        <f>[2]!obGet([2]!obCall("", AX89, "get",$AQ$10))</f>
        <v>0</v>
      </c>
      <c r="AZ89" s="52"/>
      <c r="BA89" s="89" t="str">
        <f>[2]!obCall("expOfIntegratedIntensityLando"&amp;AE89, $W$53, "getExpOfIntegratedIntensity", [2]!obMake("", "int", AE89))</f>
        <v>expOfIntegratedIntensityLando74 
[27315]</v>
      </c>
      <c r="BB89" s="89">
        <f>[2]!obGet([2]!obCall("", BA89, "get",$AQ$10))</f>
        <v>1.04136226247344</v>
      </c>
      <c r="BC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[24605]</v>
      </c>
      <c r="AI90" s="89">
        <f>[2]!obGet([2]!obCall("",AH90,"get", $AQ$10))</f>
        <v>3.9071674248144957E-3</v>
      </c>
      <c r="AJ90" s="52"/>
      <c r="AK90" s="89" t="str">
        <f>[2]!obCall("zcbondFairPrice"&amp;AE90, $AK$10, "getZeroCouponBond", [2]!obMake("", "double",AF90), [2]!obMake("", "double", $AF$115))</f>
        <v>zcbondFairPrice75 
[25393]</v>
      </c>
      <c r="AL90" s="89">
        <f>[2]!obGet([2]!obCall("", AK90, "get",$AQ$10))</f>
        <v>0.89499575056304648</v>
      </c>
      <c r="AM90" s="52"/>
      <c r="AN90" s="89" t="str">
        <f>[2]!obCall("swapPrice"&amp;AE90,  $AH$10,"getFairValue", [2]!obMake("","int",AE90) )</f>
        <v>swapPrice75 
[24841]</v>
      </c>
      <c r="AO90" s="89">
        <f>[2]!obGet([2]!obCall("",  AN90,"get", $AQ$10))</f>
        <v>9.2000107461366998E-2</v>
      </c>
      <c r="AP90" s="52"/>
      <c r="AQ90" s="89" t="str">
        <f>[2]!obCall("intensity"&amp;AE90, $T$54, "getIntensity", [2]!obMake("", "int", AE90))</f>
        <v>intensity75 
[24015]</v>
      </c>
      <c r="AR90" s="89">
        <f>[2]!obGet([2]!obCall("", AQ90, "get",$AQ$10))</f>
        <v>3.9880968020422078E-3</v>
      </c>
      <c r="AS90" s="52"/>
      <c r="AT90" s="89" t="str">
        <f>[2]!obCall("expOfIntegratedIntensity"&amp;AE90, $T$54, "getExpOfIntegratedIntensity", [2]!obMake("", "int", AE90))</f>
        <v>expOfIntegratedIntensity75 
[23595]</v>
      </c>
      <c r="AU90" s="89">
        <f>[2]!obGet([2]!obCall("", AT90, "get",$AQ$10))</f>
        <v>1.0387236558774202</v>
      </c>
      <c r="AV90" s="18"/>
      <c r="AW90" s="18"/>
      <c r="AX90" s="89" t="str">
        <f>[2]!obCall("intensityLando"&amp;AE90, $W$53, "getIntensity", [2]!obMake("", "int", AE90))</f>
        <v>intensityLando75 
[26878]</v>
      </c>
      <c r="AY90" s="89">
        <f>[2]!obGet([2]!obCall("", AX90, "get",$AQ$10))</f>
        <v>0</v>
      </c>
      <c r="AZ90" s="52"/>
      <c r="BA90" s="89" t="str">
        <f>[2]!obCall("expOfIntegratedIntensityLando"&amp;AE90, $W$53, "getExpOfIntegratedIntensity", [2]!obMake("", "int", AE90))</f>
        <v>expOfIntegratedIntensityLando75 
[27339]</v>
      </c>
      <c r="BB90" s="89">
        <f>[2]!obGet([2]!obCall("", BA90, "get",$AQ$10))</f>
        <v>1.0452474761224835</v>
      </c>
      <c r="BC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[24385]</v>
      </c>
      <c r="AI91" s="89">
        <f>[2]!obGet([2]!obCall("",AH91,"get", $AQ$10))</f>
        <v>3.3632526362585998E-3</v>
      </c>
      <c r="AJ91" s="52"/>
      <c r="AK91" s="89" t="str">
        <f>[2]!obCall("zcbondFairPrice"&amp;AE91, $AK$10, "getZeroCouponBond", [2]!obMake("", "double",AF91), [2]!obMake("", "double", $AF$115))</f>
        <v>zcbondFairPrice76 
[25421]</v>
      </c>
      <c r="AL91" s="89">
        <f>[2]!obGet([2]!obCall("", AK91, "get",$AQ$10))</f>
        <v>0.89952040488388407</v>
      </c>
      <c r="AM91" s="52"/>
      <c r="AN91" s="89" t="str">
        <f>[2]!obCall("swapPrice"&amp;AE91,  $AH$10,"getFairValue", [2]!obMake("","int",AE91) )</f>
        <v>swapPrice76 
[24871]</v>
      </c>
      <c r="AO91" s="89">
        <f>[2]!obGet([2]!obCall("",  AN91,"get", $AQ$10))</f>
        <v>9.1712779798923227E-2</v>
      </c>
      <c r="AP91" s="52"/>
      <c r="AQ91" s="89" t="str">
        <f>[2]!obCall("intensity"&amp;AE91, $T$54, "getIntensity", [2]!obMake("", "int", AE91))</f>
        <v>intensity76 
[23402]</v>
      </c>
      <c r="AR91" s="89">
        <f>[2]!obGet([2]!obCall("", AQ91, "get",$AQ$10))</f>
        <v>3.9660060296733361E-3</v>
      </c>
      <c r="AS91" s="52"/>
      <c r="AT91" s="89" t="str">
        <f>[2]!obCall("expOfIntegratedIntensity"&amp;AE91, $T$54, "getExpOfIntegratedIntensity", [2]!obMake("", "int", AE91))</f>
        <v>expOfIntegratedIntensity76 
[23434]</v>
      </c>
      <c r="AU91" s="89">
        <f>[2]!obGet([2]!obCall("", AT91, "get",$AQ$10))</f>
        <v>1.0391368437740789</v>
      </c>
      <c r="AV91" s="18"/>
      <c r="AW91" s="18"/>
      <c r="AX91" s="89" t="str">
        <f>[2]!obCall("intensityLando"&amp;AE91, $W$53, "getIntensity", [2]!obMake("", "int", AE91))</f>
        <v>intensityLando76 
[26928]</v>
      </c>
      <c r="AY91" s="89">
        <f>[2]!obGet([2]!obCall("", AX91, "get",$AQ$10))</f>
        <v>0</v>
      </c>
      <c r="AZ91" s="52"/>
      <c r="BA91" s="89" t="str">
        <f>[2]!obCall("expOfIntegratedIntensityLando"&amp;AE91, $W$53, "getExpOfIntegratedIntensity", [2]!obMake("", "int", AE91))</f>
        <v>expOfIntegratedIntensityLando76 
[27363]</v>
      </c>
      <c r="BB91" s="89">
        <f>[2]!obGet([2]!obCall("", BA91, "get",$AQ$10))</f>
        <v>1.0487713417989195</v>
      </c>
      <c r="BC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[24371]</v>
      </c>
      <c r="AI92" s="89">
        <f>[2]!obGet([2]!obCall("",AH92,"get", $AQ$10))</f>
        <v>3.0586344388224343E-4</v>
      </c>
      <c r="AJ92" s="52"/>
      <c r="AK92" s="89" t="str">
        <f>[2]!obCall("zcbondFairPrice"&amp;AE92, $AK$10, "getZeroCouponBond", [2]!obMake("", "double",AF92), [2]!obMake("", "double", $AF$115))</f>
        <v>zcbondFairPrice77 
[25067]</v>
      </c>
      <c r="AL92" s="89">
        <f>[2]!obGet([2]!obCall("", AK92, "get",$AQ$10))</f>
        <v>0.90898059318866675</v>
      </c>
      <c r="AM92" s="52"/>
      <c r="AN92" s="89" t="str">
        <f>[2]!obCall("swapPrice"&amp;AE92,  $AH$10,"getFairValue", [2]!obMake("","int",AE92) )</f>
        <v>swapPrice77 
[24991]</v>
      </c>
      <c r="AO92" s="89">
        <f>[2]!obGet([2]!obCall("",  AN92,"get", $AQ$10))</f>
        <v>8.7121414539270137E-2</v>
      </c>
      <c r="AP92" s="52"/>
      <c r="AQ92" s="89" t="str">
        <f>[2]!obCall("intensity"&amp;AE92, $T$54, "getIntensity", [2]!obMake("", "int", AE92))</f>
        <v>intensity77 
[23927]</v>
      </c>
      <c r="AR92" s="89">
        <f>[2]!obGet([2]!obCall("", AQ92, "get",$AQ$10))</f>
        <v>3.7689243070864018E-3</v>
      </c>
      <c r="AS92" s="52"/>
      <c r="AT92" s="89" t="str">
        <f>[2]!obCall("expOfIntegratedIntensity"&amp;AE92, $T$54, "getExpOfIntegratedIntensity", [2]!obMake("", "int", AE92))</f>
        <v>expOfIntegratedIntensity77 
[24040]</v>
      </c>
      <c r="AU92" s="89">
        <f>[2]!obGet([2]!obCall("", AT92, "get",$AQ$10))</f>
        <v>1.039538804052285</v>
      </c>
      <c r="AV92" s="18"/>
      <c r="AW92" s="18"/>
      <c r="AX92" s="89" t="str">
        <f>[2]!obCall("intensityLando"&amp;AE92, $W$53, "getIntensity", [2]!obMake("", "int", AE92))</f>
        <v>intensityLando77 
[26944]</v>
      </c>
      <c r="AY92" s="89">
        <f>[2]!obGet([2]!obCall("", AX92, "get",$AQ$10))</f>
        <v>0</v>
      </c>
      <c r="AZ92" s="52"/>
      <c r="BA92" s="89" t="str">
        <f>[2]!obCall("expOfIntegratedIntensityLando"&amp;AE92, $W$53, "getExpOfIntegratedIntensity", [2]!obMake("", "int", AE92))</f>
        <v>expOfIntegratedIntensityLando77 
[27229]</v>
      </c>
      <c r="BB92" s="89">
        <f>[2]!obGet([2]!obCall("", BA92, "get",$AQ$10))</f>
        <v>1.0518414456797598</v>
      </c>
      <c r="BC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[24697]</v>
      </c>
      <c r="AI93" s="89">
        <f>[2]!obGet([2]!obCall("",AH93,"get", $AQ$10))</f>
        <v>1.7918490351518497E-2</v>
      </c>
      <c r="AJ93" s="52"/>
      <c r="AK93" s="89" t="str">
        <f>[2]!obCall("zcbondFairPrice"&amp;AE93, $AK$10, "getZeroCouponBond", [2]!obMake("", "double",AF93), [2]!obMake("", "double", $AF$115))</f>
        <v>zcbondFairPrice78 
[25415]</v>
      </c>
      <c r="AL93" s="89">
        <f>[2]!obGet([2]!obCall("", AK93, "get",$AQ$10))</f>
        <v>0.8793926587277936</v>
      </c>
      <c r="AM93" s="52"/>
      <c r="AN93" s="89" t="str">
        <f>[2]!obCall("swapPrice"&amp;AE93,  $AH$10,"getFairValue", [2]!obMake("","int",AE93) )</f>
        <v>swapPrice78 
[24880]</v>
      </c>
      <c r="AO93" s="89">
        <f>[2]!obGet([2]!obCall("",  AN93,"get", $AQ$10))</f>
        <v>0.11746692825683192</v>
      </c>
      <c r="AP93" s="52"/>
      <c r="AQ93" s="89" t="str">
        <f>[2]!obCall("intensity"&amp;AE93, $T$54, "getIntensity", [2]!obMake("", "int", AE93))</f>
        <v>intensity78 
[24102]</v>
      </c>
      <c r="AR93" s="89">
        <f>[2]!obGet([2]!obCall("", AQ93, "get",$AQ$10))</f>
        <v>3.7148137244958361E-3</v>
      </c>
      <c r="AS93" s="52"/>
      <c r="AT93" s="89" t="str">
        <f>[2]!obCall("expOfIntegratedIntensity"&amp;AE93, $T$54, "getExpOfIntegratedIntensity", [2]!obMake("", "int", AE93))</f>
        <v>expOfIntegratedIntensity78 
[24032]</v>
      </c>
      <c r="AU93" s="89">
        <f>[2]!obGet([2]!obCall("", AT93, "get",$AQ$10))</f>
        <v>1.0399278586414706</v>
      </c>
      <c r="AV93" s="18"/>
      <c r="AW93" s="18"/>
      <c r="AX93" s="89" t="str">
        <f>[2]!obCall("intensityLando"&amp;AE93, $W$53, "getIntensity", [2]!obMake("", "int", AE93))</f>
        <v>intensityLando78 
[26956]</v>
      </c>
      <c r="AY93" s="89">
        <f>[2]!obGet([2]!obCall("", AX93, "get",$AQ$10))</f>
        <v>0</v>
      </c>
      <c r="AZ93" s="52"/>
      <c r="BA93" s="89" t="str">
        <f>[2]!obCall("expOfIntegratedIntensityLando"&amp;AE93, $W$53, "getExpOfIntegratedIntensity", [2]!obMake("", "int", AE93))</f>
        <v>expOfIntegratedIntensityLando78 
[27245]</v>
      </c>
      <c r="BB93" s="89">
        <f>[2]!obGet([2]!obCall("", BA93, "get",$AQ$10))</f>
        <v>1.0555219946370438</v>
      </c>
      <c r="BC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[24589]</v>
      </c>
      <c r="AI94" s="89">
        <f>[2]!obGet([2]!obCall("",AH94,"get", $AQ$10))</f>
        <v>2.6992128300688985E-2</v>
      </c>
      <c r="AJ94" s="52"/>
      <c r="AK94" s="89" t="str">
        <f>[2]!obCall("zcbondFairPrice"&amp;AE94, $AK$10, "getZeroCouponBond", [2]!obMake("", "double",AF94), [2]!obMake("", "double", $AF$115))</f>
        <v>zcbondFairPrice79 
[25473]</v>
      </c>
      <c r="AL94" s="89">
        <f>[2]!obGet([2]!obCall("", AK94, "get",$AQ$10))</f>
        <v>0.86816166086894453</v>
      </c>
      <c r="AM94" s="52"/>
      <c r="AN94" s="89" t="str">
        <f>[2]!obCall("swapPrice"&amp;AE94,  $AH$10,"getFairValue", [2]!obMake("","int",AE94) )</f>
        <v>swapPrice79 
[24736]</v>
      </c>
      <c r="AO94" s="89">
        <f>[2]!obGet([2]!obCall("",  AN94,"get", $AQ$10))</f>
        <v>0.13361626159654139</v>
      </c>
      <c r="AP94" s="52"/>
      <c r="AQ94" s="89" t="str">
        <f>[2]!obCall("intensity"&amp;AE94, $T$54, "getIntensity", [2]!obMake("", "int", AE94))</f>
        <v>intensity79 
[23450]</v>
      </c>
      <c r="AR94" s="89">
        <f>[2]!obGet([2]!obCall("", AQ94, "get",$AQ$10))</f>
        <v>3.8940955011687074E-3</v>
      </c>
      <c r="AS94" s="52"/>
      <c r="AT94" s="89" t="str">
        <f>[2]!obCall("expOfIntegratedIntensity"&amp;AE94, $T$54, "getExpOfIntegratedIntensity", [2]!obMake("", "int", AE94))</f>
        <v>expOfIntegratedIntensity79 
[23854]</v>
      </c>
      <c r="AU94" s="89">
        <f>[2]!obGet([2]!obCall("", AT94, "get",$AQ$10))</f>
        <v>1.0403235697438264</v>
      </c>
      <c r="AV94" s="18"/>
      <c r="AW94" s="18"/>
      <c r="AX94" s="89" t="str">
        <f>[2]!obCall("intensityLando"&amp;AE94, $W$53, "getIntensity", [2]!obMake("", "int", AE94))</f>
        <v>intensityLando79 
[26978]</v>
      </c>
      <c r="AY94" s="89">
        <f>[2]!obGet([2]!obCall("", AX94, "get",$AQ$10))</f>
        <v>0</v>
      </c>
      <c r="AZ94" s="52"/>
      <c r="BA94" s="89" t="str">
        <f>[2]!obCall("expOfIntegratedIntensityLando"&amp;AE94, $W$53, "getExpOfIntegratedIntensity", [2]!obMake("", "int", AE94))</f>
        <v>expOfIntegratedIntensityLando79 
[27261]</v>
      </c>
      <c r="BB94" s="89">
        <f>[2]!obGet([2]!obCall("", BA94, "get",$AQ$10))</f>
        <v>1.059221904068224</v>
      </c>
      <c r="BC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[24493]</v>
      </c>
      <c r="AI95" s="89">
        <f>[2]!obGet([2]!obCall("",AH95,"get", $AQ$10))</f>
        <v>3.3825582717233925E-2</v>
      </c>
      <c r="AJ95" s="52"/>
      <c r="AK95" s="89" t="str">
        <f>[2]!obCall("zcbondFairPrice"&amp;AE95, $AK$10, "getZeroCouponBond", [2]!obMake("", "double",AF95), [2]!obMake("", "double", $AF$115))</f>
        <v>zcbondFairPrice80 
[25100]</v>
      </c>
      <c r="AL95" s="89">
        <f>[2]!obGet([2]!obCall("", AK95, "get",$AQ$10))</f>
        <v>0.86219897239920817</v>
      </c>
      <c r="AM95" s="52"/>
      <c r="AN95" s="89" t="str">
        <f>[2]!obCall("swapPrice"&amp;AE95,  $AH$10,"getFairValue", [2]!obMake("","int",AE95) )</f>
        <v>swapPrice80 
[24898]</v>
      </c>
      <c r="AO95" s="89">
        <f>[2]!obGet([2]!obCall("",  AN95,"get", $AQ$10))</f>
        <v>0.14633331474148914</v>
      </c>
      <c r="AP95" s="52"/>
      <c r="AQ95" s="89" t="str">
        <f>[2]!obCall("intensity"&amp;AE95, $T$54, "getIntensity", [2]!obMake("", "int", AE95))</f>
        <v>intensity80 
[24001]</v>
      </c>
      <c r="AR95" s="89">
        <f>[2]!obGet([2]!obCall("", AQ95, "get",$AQ$10))</f>
        <v>4.1905320121697768E-3</v>
      </c>
      <c r="AS95" s="52"/>
      <c r="AT95" s="89" t="str">
        <f>[2]!obCall("expOfIntegratedIntensity"&amp;AE95, $T$54, "getExpOfIntegratedIntensity", [2]!obMake("", "int", AE95))</f>
        <v>expOfIntegratedIntensity80 
[23934]</v>
      </c>
      <c r="AU95" s="89">
        <f>[2]!obGet([2]!obCall("", AT95, "get",$AQ$10))</f>
        <v>1.0407441861790154</v>
      </c>
      <c r="AV95" s="18"/>
      <c r="AW95" s="18"/>
      <c r="AX95" s="89" t="str">
        <f>[2]!obCall("intensityLando"&amp;AE95, $W$53, "getIntensity", [2]!obMake("", "int", AE95))</f>
        <v>intensityLando80 
[27026]</v>
      </c>
      <c r="AY95" s="89">
        <f>[2]!obGet([2]!obCall("", AX95, "get",$AQ$10))</f>
        <v>0</v>
      </c>
      <c r="AZ95" s="52"/>
      <c r="BA95" s="89" t="str">
        <f>[2]!obCall("expOfIntegratedIntensityLando"&amp;AE95, $W$53, "getExpOfIntegratedIntensity", [2]!obMake("", "int", AE95))</f>
        <v>expOfIntegratedIntensityLando80 
[27373]</v>
      </c>
      <c r="BB95" s="89">
        <f>[2]!obGet([2]!obCall("", BA95, "get",$AQ$10))</f>
        <v>1.0627463513205664</v>
      </c>
      <c r="BC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[24536]</v>
      </c>
      <c r="AI96" s="89">
        <f>[2]!obGet([2]!obCall("",AH96,"get", $AQ$10))</f>
        <v>3.4262941047188022E-2</v>
      </c>
      <c r="AJ96" s="52"/>
      <c r="AK96" s="89" t="str">
        <f>[2]!obCall("zcbondFairPrice"&amp;AE96, $AK$10, "getZeroCouponBond", [2]!obMake("", "double",AF96), [2]!obMake("", "double", $AF$115))</f>
        <v>zcbondFairPrice81 
[25148]</v>
      </c>
      <c r="AL96" s="89">
        <f>[2]!obGet([2]!obCall("", AK96, "get",$AQ$10))</f>
        <v>0.86739553312071926</v>
      </c>
      <c r="AM96" s="52"/>
      <c r="AN96" s="89" t="str">
        <f>[2]!obCall("swapPrice"&amp;AE96,  $AH$10,"getFairValue", [2]!obMake("","int",AE96) )</f>
        <v>swapPrice81 
[24700]</v>
      </c>
      <c r="AO96" s="89">
        <f>[2]!obGet([2]!obCall("",  AN96,"get", $AQ$10))</f>
        <v>0.12128917796488459</v>
      </c>
      <c r="AP96" s="52"/>
      <c r="AQ96" s="89" t="str">
        <f>[2]!obCall("intensity"&amp;AE96, $T$54, "getIntensity", [2]!obMake("", "int", AE96))</f>
        <v>intensity81 
[23994]</v>
      </c>
      <c r="AR96" s="89">
        <f>[2]!obGet([2]!obCall("", AQ96, "get",$AQ$10))</f>
        <v>4.0923144284927817E-3</v>
      </c>
      <c r="AS96" s="52"/>
      <c r="AT96" s="89" t="str">
        <f>[2]!obCall("expOfIntegratedIntensity"&amp;AE96, $T$54, "getExpOfIntegratedIntensity", [2]!obMake("", "int", AE96))</f>
        <v>expOfIntegratedIntensity81 
[23872]</v>
      </c>
      <c r="AU96" s="89">
        <f>[2]!obGet([2]!obCall("", AT96, "get",$AQ$10))</f>
        <v>1.0411752916562722</v>
      </c>
      <c r="AV96" s="18"/>
      <c r="AW96" s="18"/>
      <c r="AX96" s="89" t="str">
        <f>[2]!obCall("intensityLando"&amp;AE96, $W$53, "getIntensity", [2]!obMake("", "int", AE96))</f>
        <v>intensityLando81 
[27040]</v>
      </c>
      <c r="AY96" s="89">
        <f>[2]!obGet([2]!obCall("", AX96, "get",$AQ$10))</f>
        <v>0</v>
      </c>
      <c r="AZ96" s="52"/>
      <c r="BA96" s="89" t="str">
        <f>[2]!obCall("expOfIntegratedIntensityLando"&amp;AE96, $W$53, "getExpOfIntegratedIntensity", [2]!obMake("", "int", AE96))</f>
        <v>expOfIntegratedIntensityLando81 
[27293]</v>
      </c>
      <c r="BB96" s="89">
        <f>[2]!obGet([2]!obCall("", BA96, "get",$AQ$10))</f>
        <v>1.0659156385706112</v>
      </c>
      <c r="BC96" s="19"/>
    </row>
    <row r="97" spans="1:55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[24548]</v>
      </c>
      <c r="AI97" s="89">
        <f>[2]!obGet([2]!obCall("",AH97,"get", $AQ$10))</f>
        <v>2.3131283220940463E-2</v>
      </c>
      <c r="AJ97" s="52"/>
      <c r="AK97" s="89" t="str">
        <f>[2]!obCall("zcbondFairPrice"&amp;AE97, $AK$10, "getZeroCouponBond", [2]!obMake("", "double",AF97), [2]!obMake("", "double", $AF$115))</f>
        <v>zcbondFairPrice82 
[25430]</v>
      </c>
      <c r="AL97" s="89">
        <f>[2]!obGet([2]!obCall("", AK97, "get",$AQ$10))</f>
        <v>0.8903058101829896</v>
      </c>
      <c r="AM97" s="52"/>
      <c r="AN97" s="89" t="str">
        <f>[2]!obCall("swapPrice"&amp;AE97,  $AH$10,"getFairValue", [2]!obMake("","int",AE97) )</f>
        <v>swapPrice82 
[24940]</v>
      </c>
      <c r="AO97" s="89">
        <f>[2]!obGet([2]!obCall("",  AN97,"get", $AQ$10))</f>
        <v>0.11414185300748181</v>
      </c>
      <c r="AP97" s="52"/>
      <c r="AQ97" s="89" t="str">
        <f>[2]!obCall("intensity"&amp;AE97, $T$54, "getIntensity", [2]!obMake("", "int", AE97))</f>
        <v>intensity82 
[23939]</v>
      </c>
      <c r="AR97" s="89">
        <f>[2]!obGet([2]!obCall("", AQ97, "get",$AQ$10))</f>
        <v>4.0935322761348108E-3</v>
      </c>
      <c r="AS97" s="52"/>
      <c r="AT97" s="89" t="str">
        <f>[2]!obCall("expOfIntegratedIntensity"&amp;AE97, $T$54, "getExpOfIntegratedIntensity", [2]!obMake("", "int", AE97))</f>
        <v>expOfIntegratedIntensity82 
[23384]</v>
      </c>
      <c r="AU97" s="89">
        <f>[2]!obGet([2]!obCall("", AT97, "get",$AQ$10))</f>
        <v>1.0416015239436334</v>
      </c>
      <c r="AV97" s="18"/>
      <c r="AW97" s="18"/>
      <c r="AX97" s="89" t="str">
        <f>[2]!obCall("intensityLando"&amp;AE97, $W$53, "getIntensity", [2]!obMake("", "int", AE97))</f>
        <v>intensityLando82 
[27006]</v>
      </c>
      <c r="AY97" s="89">
        <f>[2]!obGet([2]!obCall("", AX97, "get",$AQ$10))</f>
        <v>0</v>
      </c>
      <c r="AZ97" s="52"/>
      <c r="BA97" s="89" t="str">
        <f>[2]!obCall("expOfIntegratedIntensityLando"&amp;AE97, $W$53, "getExpOfIntegratedIntensity", [2]!obMake("", "int", AE97))</f>
        <v>expOfIntegratedIntensityLando82 
[27317]</v>
      </c>
      <c r="BB97" s="89">
        <f>[2]!obGet([2]!obCall("", BA97, "get",$AQ$10))</f>
        <v>1.0693768954797604</v>
      </c>
      <c r="BC97" s="19"/>
    </row>
    <row r="98" spans="1:55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[24641]</v>
      </c>
      <c r="AI98" s="89">
        <f>[2]!obGet([2]!obCall("",AH98,"get", $AQ$10))</f>
        <v>2.9074597207025807E-2</v>
      </c>
      <c r="AJ98" s="52"/>
      <c r="AK98" s="89" t="str">
        <f>[2]!obCall("zcbondFairPrice"&amp;AE98, $AK$10, "getZeroCouponBond", [2]!obMake("", "double",AF98), [2]!obMake("", "double", $AF$115))</f>
        <v>zcbondFairPrice83 
[25142]</v>
      </c>
      <c r="AL98" s="89">
        <f>[2]!obGet([2]!obCall("", AK98, "get",$AQ$10))</f>
        <v>0.88698979663886712</v>
      </c>
      <c r="AM98" s="52"/>
      <c r="AN98" s="89" t="str">
        <f>[2]!obCall("swapPrice"&amp;AE98,  $AH$10,"getFairValue", [2]!obMake("","int",AE98) )</f>
        <v>swapPrice83 
[24796]</v>
      </c>
      <c r="AO98" s="89">
        <f>[2]!obGet([2]!obCall("",  AN98,"get", $AQ$10))</f>
        <v>0.11959781418946003</v>
      </c>
      <c r="AP98" s="52"/>
      <c r="AQ98" s="89" t="str">
        <f>[2]!obCall("intensity"&amp;AE98, $T$54, "getIntensity", [2]!obMake("", "int", AE98))</f>
        <v>intensity83 
[24074]</v>
      </c>
      <c r="AR98" s="89">
        <f>[2]!obGet([2]!obCall("", AQ98, "get",$AQ$10))</f>
        <v>4.2829653991352974E-3</v>
      </c>
      <c r="AS98" s="52"/>
      <c r="AT98" s="89" t="str">
        <f>[2]!obCall("expOfIntegratedIntensity"&amp;AE98, $T$54, "getExpOfIntegratedIntensity", [2]!obMake("", "int", AE98))</f>
        <v>expOfIntegratedIntensity83 
[23538]</v>
      </c>
      <c r="AU98" s="89">
        <f>[2]!obGet([2]!obCall("", AT98, "get",$AQ$10))</f>
        <v>1.0420378639494747</v>
      </c>
      <c r="AV98" s="18"/>
      <c r="AW98" s="18"/>
      <c r="AX98" s="89" t="str">
        <f>[2]!obCall("intensityLando"&amp;AE98, $W$53, "getIntensity", [2]!obMake("", "int", AE98))</f>
        <v>intensityLando83 
[26880]</v>
      </c>
      <c r="AY98" s="89">
        <f>[2]!obGet([2]!obCall("", AX98, "get",$AQ$10))</f>
        <v>0</v>
      </c>
      <c r="AZ98" s="52"/>
      <c r="BA98" s="89" t="str">
        <f>[2]!obCall("expOfIntegratedIntensityLando"&amp;AE98, $W$53, "getExpOfIntegratedIntensity", [2]!obMake("", "int", AE98))</f>
        <v>expOfIntegratedIntensityLando83 
[27341]</v>
      </c>
      <c r="BB98" s="89">
        <f>[2]!obGet([2]!obCall("", BA98, "get",$AQ$10))</f>
        <v>1.0733796048686099</v>
      </c>
      <c r="BC98" s="19"/>
    </row>
    <row r="99" spans="1:55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[24434]</v>
      </c>
      <c r="AI99" s="89">
        <f>[2]!obGet([2]!obCall("",AH99,"get", $AQ$10))</f>
        <v>1.9031548220260749E-2</v>
      </c>
      <c r="AJ99" s="52"/>
      <c r="AK99" s="89" t="str">
        <f>[2]!obCall("zcbondFairPrice"&amp;AE99, $AK$10, "getZeroCouponBond", [2]!obMake("", "double",AF99), [2]!obMake("", "double", $AF$115))</f>
        <v>zcbondFairPrice84 
[25327]</v>
      </c>
      <c r="AL99" s="89">
        <f>[2]!obGet([2]!obCall("", AK99, "get",$AQ$10))</f>
        <v>0.90672492740323718</v>
      </c>
      <c r="AM99" s="52"/>
      <c r="AN99" s="89" t="str">
        <f>[2]!obCall("swapPrice"&amp;AE99,  $AH$10,"getFairValue", [2]!obMake("","int",AE99) )</f>
        <v>swapPrice84 
[24829]</v>
      </c>
      <c r="AO99" s="89">
        <f>[2]!obGet([2]!obCall("",  AN99,"get", $AQ$10))</f>
        <v>0.11267554673687452</v>
      </c>
      <c r="AP99" s="52"/>
      <c r="AQ99" s="89" t="str">
        <f>[2]!obCall("intensity"&amp;AE99, $T$54, "getIntensity", [2]!obMake("", "int", AE99))</f>
        <v>intensity84 
[23876]</v>
      </c>
      <c r="AR99" s="89">
        <f>[2]!obGet([2]!obCall("", AQ99, "get",$AQ$10))</f>
        <v>4.1674557234058366E-3</v>
      </c>
      <c r="AS99" s="52"/>
      <c r="AT99" s="89" t="str">
        <f>[2]!obCall("expOfIntegratedIntensity"&amp;AE99, $T$54, "getExpOfIntegratedIntensity", [2]!obMake("", "int", AE99))</f>
        <v>expOfIntegratedIntensity84 
[24132]</v>
      </c>
      <c r="AU99" s="89">
        <f>[2]!obGet([2]!obCall("", AT99, "get",$AQ$10))</f>
        <v>1.0424782399157826</v>
      </c>
      <c r="AV99" s="18"/>
      <c r="AW99" s="18"/>
      <c r="AX99" s="89" t="str">
        <f>[2]!obCall("intensityLando"&amp;AE99, $W$53, "getIntensity", [2]!obMake("", "int", AE99))</f>
        <v>intensityLando84 
[26930]</v>
      </c>
      <c r="AY99" s="89">
        <f>[2]!obGet([2]!obCall("", AX99, "get",$AQ$10))</f>
        <v>0</v>
      </c>
      <c r="AZ99" s="52"/>
      <c r="BA99" s="89" t="str">
        <f>[2]!obCall("expOfIntegratedIntensityLando"&amp;AE99, $W$53, "getExpOfIntegratedIntensity", [2]!obMake("", "int", AE99))</f>
        <v>expOfIntegratedIntensityLando84 
[27365]</v>
      </c>
      <c r="BB99" s="89">
        <f>[2]!obGet([2]!obCall("", BA99, "get",$AQ$10))</f>
        <v>1.0771817849906895</v>
      </c>
      <c r="BC99" s="19"/>
    </row>
    <row r="100" spans="1:55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[24499]</v>
      </c>
      <c r="AI100" s="89">
        <f>[2]!obGet([2]!obCall("",AH100,"get", $AQ$10))</f>
        <v>1.372352106526856E-2</v>
      </c>
      <c r="AJ100" s="52"/>
      <c r="AK100" s="89" t="str">
        <f>[2]!obCall("zcbondFairPrice"&amp;AE100, $AK$10, "getZeroCouponBond", [2]!obMake("", "double",AF100), [2]!obMake("", "double", $AF$115))</f>
        <v>zcbondFairPrice85 
[25355]</v>
      </c>
      <c r="AL100" s="89">
        <f>[2]!obGet([2]!obCall("", AK100, "get",$AQ$10))</f>
        <v>0.9189267125295234</v>
      </c>
      <c r="AM100" s="52"/>
      <c r="AN100" s="89" t="str">
        <f>[2]!obCall("swapPrice"&amp;AE100,  $AH$10,"getFairValue", [2]!obMake("","int",AE100) )</f>
        <v>swapPrice85 
[24952]</v>
      </c>
      <c r="AO100" s="89">
        <f>[2]!obGet([2]!obCall("",  AN100,"get", $AQ$10))</f>
        <v>0.10912550110236274</v>
      </c>
      <c r="AP100" s="52"/>
      <c r="AQ100" s="89" t="str">
        <f>[2]!obCall("intensity"&amp;AE100, $T$54, "getIntensity", [2]!obMake("", "int", AE100))</f>
        <v>intensity85 
[23633]</v>
      </c>
      <c r="AR100" s="89">
        <f>[2]!obGet([2]!obCall("", AQ100, "get",$AQ$10))</f>
        <v>4.4382717049821409E-3</v>
      </c>
      <c r="AS100" s="52"/>
      <c r="AT100" s="89" t="str">
        <f>[2]!obCall("expOfIntegratedIntensity"&amp;AE100, $T$54, "getExpOfIntegratedIntensity", [2]!obMake("", "int", AE100))</f>
        <v>expOfIntegratedIntensity85 
[23912]</v>
      </c>
      <c r="AU100" s="89">
        <f>[2]!obGet([2]!obCall("", AT100, "get",$AQ$10))</f>
        <v>1.0429269006142894</v>
      </c>
      <c r="AV100" s="18"/>
      <c r="AW100" s="18"/>
      <c r="AX100" s="89" t="str">
        <f>[2]!obCall("intensityLando"&amp;AE100, $W$53, "getIntensity", [2]!obMake("", "int", AE100))</f>
        <v>intensityLando85 
[26896]</v>
      </c>
      <c r="AY100" s="89">
        <f>[2]!obGet([2]!obCall("", AX100, "get",$AQ$10))</f>
        <v>0</v>
      </c>
      <c r="AZ100" s="52"/>
      <c r="BA100" s="89" t="str">
        <f>[2]!obCall("expOfIntegratedIntensityLando"&amp;AE100, $W$53, "getExpOfIntegratedIntensity", [2]!obMake("", "int", AE100))</f>
        <v>expOfIntegratedIntensityLando85 
[27231]</v>
      </c>
      <c r="BB100" s="89">
        <f>[2]!obGet([2]!obCall("", BA100, "get",$AQ$10))</f>
        <v>1.0811315012767386</v>
      </c>
      <c r="BC100" s="19"/>
    </row>
    <row r="101" spans="1:55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[24616]</v>
      </c>
      <c r="AI101" s="89">
        <f>[2]!obGet([2]!obCall("",AH101,"get", $AQ$10))</f>
        <v>2.3098336576667107E-2</v>
      </c>
      <c r="AJ101" s="52"/>
      <c r="AK101" s="89" t="str">
        <f>[2]!obCall("zcbondFairPrice"&amp;AE101, $AK$10, "getZeroCouponBond", [2]!obMake("", "double",AF101), [2]!obMake("", "double", $AF$115))</f>
        <v>zcbondFairPrice86 
[25187]</v>
      </c>
      <c r="AL101" s="89">
        <f>[2]!obGet([2]!obCall("", AK101, "get",$AQ$10))</f>
        <v>0.91214150150363704</v>
      </c>
      <c r="AM101" s="52"/>
      <c r="AN101" s="89" t="str">
        <f>[2]!obCall("swapPrice"&amp;AE101,  $AH$10,"getFairValue", [2]!obMake("","int",AE101) )</f>
        <v>swapPrice86 
[24868]</v>
      </c>
      <c r="AO101" s="89">
        <f>[2]!obGet([2]!obCall("",  AN101,"get", $AQ$10))</f>
        <v>0.11773979525538092</v>
      </c>
      <c r="AP101" s="52"/>
      <c r="AQ101" s="89" t="str">
        <f>[2]!obCall("intensity"&amp;AE101, $T$54, "getIntensity", [2]!obMake("", "int", AE101))</f>
        <v>intensity86 
[24053]</v>
      </c>
      <c r="AR101" s="89">
        <f>[2]!obGet([2]!obCall("", AQ101, "get",$AQ$10))</f>
        <v>4.7770954132985068E-3</v>
      </c>
      <c r="AS101" s="52"/>
      <c r="AT101" s="89" t="str">
        <f>[2]!obCall("expOfIntegratedIntensity"&amp;AE101, $T$54, "getExpOfIntegratedIntensity", [2]!obMake("", "int", AE101))</f>
        <v>expOfIntegratedIntensity86 
[24023]</v>
      </c>
      <c r="AU101" s="89">
        <f>[2]!obGet([2]!obCall("", AT101, "get",$AQ$10))</f>
        <v>1.0434075590552199</v>
      </c>
      <c r="AV101" s="18"/>
      <c r="AW101" s="18"/>
      <c r="AX101" s="89" t="str">
        <f>[2]!obCall("intensityLando"&amp;AE101, $W$53, "getIntensity", [2]!obMake("", "int", AE101))</f>
        <v>intensityLando86 
[26908]</v>
      </c>
      <c r="AY101" s="89">
        <f>[2]!obGet([2]!obCall("", AX101, "get",$AQ$10))</f>
        <v>0</v>
      </c>
      <c r="AZ101" s="52"/>
      <c r="BA101" s="89" t="str">
        <f>[2]!obCall("expOfIntegratedIntensityLando"&amp;AE101, $W$53, "getExpOfIntegratedIntensity", [2]!obMake("", "int", AE101))</f>
        <v>expOfIntegratedIntensityLando86 
[27237]</v>
      </c>
      <c r="BB101" s="89">
        <f>[2]!obGet([2]!obCall("", BA101, "get",$AQ$10))</f>
        <v>1.084948913529356</v>
      </c>
      <c r="BC101" s="19"/>
    </row>
    <row r="102" spans="1:55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[24585]</v>
      </c>
      <c r="AI102" s="89">
        <f>[2]!obGet([2]!obCall("",AH102,"get", $AQ$10))</f>
        <v>2.5987689627688354E-2</v>
      </c>
      <c r="AJ102" s="52"/>
      <c r="AK102" s="89" t="str">
        <f>[2]!obCall("zcbondFairPrice"&amp;AE102, $AK$10, "getZeroCouponBond", [2]!obMake("", "double",AF102), [2]!obMake("", "double", $AF$115))</f>
        <v>zcbondFairPrice87 
[25537]</v>
      </c>
      <c r="AL102" s="89">
        <f>[2]!obGet([2]!obCall("", AK102, "get",$AQ$10))</f>
        <v>0.91447897526626554</v>
      </c>
      <c r="AM102" s="52"/>
      <c r="AN102" s="89" t="str">
        <f>[2]!obCall("swapPrice"&amp;AE102,  $AH$10,"getFairValue", [2]!obMake("","int",AE102) )</f>
        <v>swapPrice87 
[24859]</v>
      </c>
      <c r="AO102" s="89">
        <f>[2]!obGet([2]!obCall("",  AN102,"get", $AQ$10))</f>
        <v>0.12112765263040726</v>
      </c>
      <c r="AP102" s="52"/>
      <c r="AQ102" s="89" t="str">
        <f>[2]!obCall("intensity"&amp;AE102, $T$54, "getIntensity", [2]!obMake("", "int", AE102))</f>
        <v>intensity87 
[24094]</v>
      </c>
      <c r="AR102" s="89">
        <f>[2]!obGet([2]!obCall("", AQ102, "get",$AQ$10))</f>
        <v>4.4721220536846299E-3</v>
      </c>
      <c r="AS102" s="52"/>
      <c r="AT102" s="89" t="str">
        <f>[2]!obCall("expOfIntegratedIntensity"&amp;AE102, $T$54, "getExpOfIntegratedIntensity", [2]!obMake("", "int", AE102))</f>
        <v>expOfIntegratedIntensity87 
[23856]</v>
      </c>
      <c r="AU102" s="89">
        <f>[2]!obGet([2]!obCall("", AT102, "get",$AQ$10))</f>
        <v>1.0438902058202599</v>
      </c>
      <c r="AV102" s="18"/>
      <c r="AW102" s="18"/>
      <c r="AX102" s="89" t="str">
        <f>[2]!obCall("intensityLando"&amp;AE102, $W$53, "getIntensity", [2]!obMake("", "int", AE102))</f>
        <v>intensityLando87 
[26980]</v>
      </c>
      <c r="AY102" s="89">
        <f>[2]!obGet([2]!obCall("", AX102, "get",$AQ$10))</f>
        <v>0</v>
      </c>
      <c r="AZ102" s="52"/>
      <c r="BA102" s="89" t="str">
        <f>[2]!obCall("expOfIntegratedIntensityLando"&amp;AE102, $W$53, "getExpOfIntegratedIntensity", [2]!obMake("", "int", AE102))</f>
        <v>expOfIntegratedIntensityLando87 
[27263]</v>
      </c>
      <c r="BB102" s="89">
        <f>[2]!obGet([2]!obCall("", BA102, "get",$AQ$10))</f>
        <v>1.0885713717413836</v>
      </c>
      <c r="BC102" s="19"/>
    </row>
    <row r="103" spans="1:55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[24496]</v>
      </c>
      <c r="AI103" s="89">
        <f>[2]!obGet([2]!obCall("",AH103,"get", $AQ$10))</f>
        <v>3.6314793020817013E-2</v>
      </c>
      <c r="AJ103" s="52"/>
      <c r="AK103" s="89" t="str">
        <f>[2]!obCall("zcbondFairPrice"&amp;AE103, $AK$10, "getZeroCouponBond", [2]!obMake("", "double",AF103), [2]!obMake("", "double", $AF$115))</f>
        <v>zcbondFairPrice88 
[25004]</v>
      </c>
      <c r="AL103" s="89">
        <f>[2]!obGet([2]!obCall("", AK103, "get",$AQ$10))</f>
        <v>0.90946163385410139</v>
      </c>
      <c r="AM103" s="52"/>
      <c r="AN103" s="89" t="str">
        <f>[2]!obCall("swapPrice"&amp;AE103,  $AH$10,"getFairValue", [2]!obMake("","int",AE103) )</f>
        <v>swapPrice88 
[24853]</v>
      </c>
      <c r="AO103" s="89">
        <f>[2]!obGet([2]!obCall("",  AN103,"get", $AQ$10))</f>
        <v>0.13107479988351711</v>
      </c>
      <c r="AP103" s="52"/>
      <c r="AQ103" s="89" t="str">
        <f>[2]!obCall("intensity"&amp;AE103, $T$54, "getIntensity", [2]!obMake("", "int", AE103))</f>
        <v>intensity88 
[24069]</v>
      </c>
      <c r="AR103" s="89">
        <f>[2]!obGet([2]!obCall("", AQ103, "get",$AQ$10))</f>
        <v>4.4263719944057454E-3</v>
      </c>
      <c r="AS103" s="52"/>
      <c r="AT103" s="89" t="str">
        <f>[2]!obCall("expOfIntegratedIntensity"&amp;AE103, $T$54, "getExpOfIntegratedIntensity", [2]!obMake("", "int", AE103))</f>
        <v>expOfIntegratedIntensity88 
[24013]</v>
      </c>
      <c r="AU103" s="89">
        <f>[2]!obGet([2]!obCall("", AT103, "get",$AQ$10))</f>
        <v>1.0443547616979567</v>
      </c>
      <c r="AV103" s="18"/>
      <c r="AW103" s="18"/>
      <c r="AX103" s="89" t="str">
        <f>[2]!obCall("intensityLando"&amp;AE103, $W$53, "getIntensity", [2]!obMake("", "int", AE103))</f>
        <v>intensityLando88 
[27028]</v>
      </c>
      <c r="AY103" s="89">
        <f>[2]!obGet([2]!obCall("", AX103, "get",$AQ$10))</f>
        <v>0</v>
      </c>
      <c r="AZ103" s="52"/>
      <c r="BA103" s="89" t="str">
        <f>[2]!obCall("expOfIntegratedIntensityLando"&amp;AE103, $W$53, "getExpOfIntegratedIntensity", [2]!obMake("", "int", AE103))</f>
        <v>expOfIntegratedIntensityLando88 
[27239]</v>
      </c>
      <c r="BB103" s="89">
        <f>[2]!obGet([2]!obCall("", BA103, "get",$AQ$10))</f>
        <v>1.0919281800361798</v>
      </c>
      <c r="BC103" s="19"/>
    </row>
    <row r="104" spans="1:55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[24687]</v>
      </c>
      <c r="AI104" s="89">
        <f>[2]!obGet([2]!obCall("",AH104,"get", $AQ$10))</f>
        <v>2.0727037723931842E-2</v>
      </c>
      <c r="AJ104" s="52"/>
      <c r="AK104" s="89" t="str">
        <f>[2]!obCall("zcbondFairPrice"&amp;AE104, $AK$10, "getZeroCouponBond", [2]!obMake("", "double",AF104), [2]!obMake("", "double", $AF$115))</f>
        <v>zcbondFairPrice89 
[25302]</v>
      </c>
      <c r="AL104" s="89">
        <f>[2]!obGet([2]!obCall("", AK104, "get",$AQ$10))</f>
        <v>0.93178076943262778</v>
      </c>
      <c r="AM104" s="52"/>
      <c r="AN104" s="89" t="str">
        <f>[2]!obCall("swapPrice"&amp;AE104,  $AH$10,"getFairValue", [2]!obMake("","int",AE104) )</f>
        <v>swapPrice89 
[24973]</v>
      </c>
      <c r="AO104" s="89">
        <f>[2]!obGet([2]!obCall("",  AN104,"get", $AQ$10))</f>
        <v>0.1183894568059779</v>
      </c>
      <c r="AP104" s="52"/>
      <c r="AQ104" s="89" t="str">
        <f>[2]!obCall("intensity"&amp;AE104, $T$54, "getIntensity", [2]!obMake("", "int", AE104))</f>
        <v>intensity89 
[23973]</v>
      </c>
      <c r="AR104" s="89">
        <f>[2]!obGet([2]!obCall("", AQ104, "get",$AQ$10))</f>
        <v>4.2292284621358762E-3</v>
      </c>
      <c r="AS104" s="52"/>
      <c r="AT104" s="89" t="str">
        <f>[2]!obCall("expOfIntegratedIntensity"&amp;AE104, $T$54, "getExpOfIntegratedIntensity", [2]!obMake("", "int", AE104))</f>
        <v>expOfIntegratedIntensity89 
[23440]</v>
      </c>
      <c r="AU104" s="89">
        <f>[2]!obGet([2]!obCall("", AT104, "get",$AQ$10))</f>
        <v>1.0448068353927398</v>
      </c>
      <c r="AV104" s="18"/>
      <c r="AW104" s="18"/>
      <c r="AX104" s="89" t="str">
        <f>[2]!obCall("intensityLando"&amp;AE104, $W$53, "getIntensity", [2]!obMake("", "int", AE104))</f>
        <v>intensityLando89 
[26996]</v>
      </c>
      <c r="AY104" s="89">
        <f>[2]!obGet([2]!obCall("", AX104, "get",$AQ$10))</f>
        <v>0</v>
      </c>
      <c r="AZ104" s="52"/>
      <c r="BA104" s="89" t="str">
        <f>[2]!obCall("expOfIntegratedIntensityLando"&amp;AE104, $W$53, "getExpOfIntegratedIntensity", [2]!obMake("", "int", AE104))</f>
        <v>expOfIntegratedIntensityLando89 
[27295]</v>
      </c>
      <c r="BB104" s="89">
        <f>[2]!obGet([2]!obCall("", BA104, "get",$AQ$10))</f>
        <v>1.0943188317864212</v>
      </c>
      <c r="BC104" s="19"/>
    </row>
    <row r="105" spans="1:55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[24625]</v>
      </c>
      <c r="AI105" s="89">
        <f>[2]!obGet([2]!obCall("",AH105,"get", $AQ$10))</f>
        <v>1.8112664013002346E-2</v>
      </c>
      <c r="AJ105" s="52"/>
      <c r="AK105" s="89" t="str">
        <f>[2]!obCall("zcbondFairPrice"&amp;AE105, $AK$10, "getZeroCouponBond", [2]!obMake("", "double",AF105), [2]!obMake("", "double", $AF$115))</f>
        <v>zcbondFairPrice90 
[25136]</v>
      </c>
      <c r="AL105" s="89">
        <f>[2]!obGet([2]!obCall("", AK105, "get",$AQ$10))</f>
        <v>0.93991927547496046</v>
      </c>
      <c r="AM105" s="52"/>
      <c r="AN105" s="89" t="str">
        <f>[2]!obCall("swapPrice"&amp;AE105,  $AH$10,"getFairValue", [2]!obMake("","int",AE105) )</f>
        <v>swapPrice90 
[24922]</v>
      </c>
      <c r="AO105" s="89">
        <f>[2]!obGet([2]!obCall("",  AN105,"get", $AQ$10))</f>
        <v>0.1168591688066456</v>
      </c>
      <c r="AP105" s="52"/>
      <c r="AQ105" s="89" t="str">
        <f>[2]!obCall("intensity"&amp;AE105, $T$54, "getIntensity", [2]!obMake("", "int", AE105))</f>
        <v>intensity90 
[23909]</v>
      </c>
      <c r="AR105" s="89">
        <f>[2]!obGet([2]!obCall("", AQ105, "get",$AQ$10))</f>
        <v>4.483801413868122E-3</v>
      </c>
      <c r="AS105" s="52"/>
      <c r="AT105" s="89" t="str">
        <f>[2]!obCall("expOfIntegratedIntensity"&amp;AE105, $T$54, "getExpOfIntegratedIntensity", [2]!obMake("", "int", AE105))</f>
        <v>expOfIntegratedIntensity90 
[23395]</v>
      </c>
      <c r="AU105" s="89">
        <f>[2]!obGet([2]!obCall("", AT105, "get",$AQ$10))</f>
        <v>1.0452621062138174</v>
      </c>
      <c r="AV105" s="18"/>
      <c r="AW105" s="18"/>
      <c r="AX105" s="89" t="str">
        <f>[2]!obCall("intensityLando"&amp;AE105, $W$53, "getIntensity", [2]!obMake("", "int", AE105))</f>
        <v>intensityLando90 
[26854]</v>
      </c>
      <c r="AY105" s="89">
        <f>[2]!obGet([2]!obCall("", AX105, "get",$AQ$10))</f>
        <v>0</v>
      </c>
      <c r="AZ105" s="52"/>
      <c r="BA105" s="89" t="str">
        <f>[2]!obCall("expOfIntegratedIntensityLando"&amp;AE105, $W$53, "getExpOfIntegratedIntensity", [2]!obMake("", "int", AE105))</f>
        <v>expOfIntegratedIntensityLando90 
[27319]</v>
      </c>
      <c r="BB105" s="89">
        <f>[2]!obGet([2]!obCall("", BA105, "get",$AQ$10))</f>
        <v>1.0963107715211002</v>
      </c>
      <c r="BC105" s="19"/>
    </row>
    <row r="106" spans="1:55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[24472]</v>
      </c>
      <c r="AI106" s="89">
        <f>[2]!obGet([2]!obCall("",AH106,"get", $AQ$10))</f>
        <v>1.5258706543270965E-2</v>
      </c>
      <c r="AJ106" s="52"/>
      <c r="AK106" s="89" t="str">
        <f>[2]!obCall("zcbondFairPrice"&amp;AE106, $AK$10, "getZeroCouponBond", [2]!obMake("", "double",AF106), [2]!obMake("", "double", $AF$115))</f>
        <v>zcbondFairPrice91 
[25488]</v>
      </c>
      <c r="AL106" s="89">
        <f>[2]!obGet([2]!obCall("", AK106, "get",$AQ$10))</f>
        <v>0.94791278330601003</v>
      </c>
      <c r="AM106" s="52"/>
      <c r="AN106" s="89" t="str">
        <f>[2]!obCall("swapPrice"&amp;AE106,  $AH$10,"getFairValue", [2]!obMake("","int",AE106) )</f>
        <v>swapPrice91 
[24817]</v>
      </c>
      <c r="AO106" s="89">
        <f>[2]!obGet([2]!obCall("",  AN106,"get", $AQ$10))</f>
        <v>5.1112550935090595E-2</v>
      </c>
      <c r="AP106" s="52"/>
      <c r="AQ106" s="89" t="str">
        <f>[2]!obCall("intensity"&amp;AE106, $T$54, "getIntensity", [2]!obMake("", "int", AE106))</f>
        <v>intensity91 
[23282]</v>
      </c>
      <c r="AR106" s="89">
        <f>[2]!obGet([2]!obCall("", AQ106, "get",$AQ$10))</f>
        <v>4.3731914210294242E-3</v>
      </c>
      <c r="AS106" s="52"/>
      <c r="AT106" s="89" t="str">
        <f>[2]!obCall("expOfIntegratedIntensity"&amp;AE106, $T$54, "getExpOfIntegratedIntensity", [2]!obMake("", "int", AE106))</f>
        <v>expOfIntegratedIntensity91 
[24045]</v>
      </c>
      <c r="AU106" s="89">
        <f>[2]!obGet([2]!obCall("", AT106, "get",$AQ$10))</f>
        <v>1.0457251026744254</v>
      </c>
      <c r="AV106" s="18"/>
      <c r="AW106" s="18"/>
      <c r="AX106" s="89" t="str">
        <f>[2]!obCall("intensityLando"&amp;AE106, $W$53, "getIntensity", [2]!obMake("", "int", AE106))</f>
        <v>intensityLando91 
[26882]</v>
      </c>
      <c r="AY106" s="89">
        <f>[2]!obGet([2]!obCall("", AX106, "get",$AQ$10))</f>
        <v>0</v>
      </c>
      <c r="AZ106" s="52"/>
      <c r="BA106" s="89" t="str">
        <f>[2]!obCall("expOfIntegratedIntensityLando"&amp;AE106, $W$53, "getExpOfIntegratedIntensity", [2]!obMake("", "int", AE106))</f>
        <v>expOfIntegratedIntensityLando91 
[27343]</v>
      </c>
      <c r="BB106" s="89">
        <f>[2]!obGet([2]!obCall("", BA106, "get",$AQ$10))</f>
        <v>1.0988036455810593</v>
      </c>
      <c r="BC106" s="19"/>
    </row>
    <row r="107" spans="1:55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[24545]</v>
      </c>
      <c r="AI107" s="89">
        <f>[2]!obGet([2]!obCall("",AH107,"get", $AQ$10))</f>
        <v>2.4811386681461808E-2</v>
      </c>
      <c r="AJ107" s="52"/>
      <c r="AK107" s="89" t="str">
        <f>[2]!obCall("zcbondFairPrice"&amp;AE107, $AK$10, "getZeroCouponBond", [2]!obMake("", "double",AF107), [2]!obMake("", "double", $AF$115))</f>
        <v>zcbondFairPrice92 
[25010]</v>
      </c>
      <c r="AL107" s="89">
        <f>[2]!obGet([2]!obCall("", AK107, "get",$AQ$10))</f>
        <v>0.94625204528499474</v>
      </c>
      <c r="AM107" s="52"/>
      <c r="AN107" s="89" t="str">
        <f>[2]!obCall("swapPrice"&amp;AE107,  $AH$10,"getFairValue", [2]!obMake("","int",AE107) )</f>
        <v>swapPrice92 
[24787]</v>
      </c>
      <c r="AO107" s="89">
        <f>[2]!obGet([2]!obCall("",  AN107,"get", $AQ$10))</f>
        <v>5.1023002024912611E-2</v>
      </c>
      <c r="AP107" s="52"/>
      <c r="AQ107" s="89" t="str">
        <f>[2]!obCall("intensity"&amp;AE107, $T$54, "getIntensity", [2]!obMake("", "int", AE107))</f>
        <v>intensity92 
[23514]</v>
      </c>
      <c r="AR107" s="89">
        <f>[2]!obGet([2]!obCall("", AQ107, "get",$AQ$10))</f>
        <v>4.4417587933446544E-3</v>
      </c>
      <c r="AS107" s="52"/>
      <c r="AT107" s="89" t="str">
        <f>[2]!obCall("expOfIntegratedIntensity"&amp;AE107, $T$54, "getExpOfIntegratedIntensity", [2]!obMake("", "int", AE107))</f>
        <v>expOfIntegratedIntensity92 
[23410]</v>
      </c>
      <c r="AU107" s="89">
        <f>[2]!obGet([2]!obCall("", AT107, "get",$AQ$10))</f>
        <v>1.0461861049956751</v>
      </c>
      <c r="AV107" s="18"/>
      <c r="AW107" s="18"/>
      <c r="AX107" s="89" t="str">
        <f>[2]!obCall("intensityLando"&amp;AE107, $W$53, "getIntensity", [2]!obMake("", "int", AE107))</f>
        <v>intensityLando92 
[26932]</v>
      </c>
      <c r="AY107" s="89">
        <f>[2]!obGet([2]!obCall("", AX107, "get",$AQ$10))</f>
        <v>0</v>
      </c>
      <c r="AZ107" s="52"/>
      <c r="BA107" s="89" t="str">
        <f>[2]!obCall("expOfIntegratedIntensityLando"&amp;AE107, $W$53, "getExpOfIntegratedIntensity", [2]!obMake("", "int", AE107))</f>
        <v>expOfIntegratedIntensityLando92 
[27367]</v>
      </c>
      <c r="BB107" s="89">
        <f>[2]!obGet([2]!obCall("", BA107, "get",$AQ$10))</f>
        <v>1.1016330362265898</v>
      </c>
      <c r="BC107" s="19"/>
    </row>
    <row r="108" spans="1:55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[24530]</v>
      </c>
      <c r="AI108" s="89">
        <f>[2]!obGet([2]!obCall("",AH108,"get", $AQ$10))</f>
        <v>1.255275885931654E-2</v>
      </c>
      <c r="AJ108" s="52"/>
      <c r="AK108" s="89" t="str">
        <f>[2]!obCall("zcbondFairPrice"&amp;AE108, $AK$10, "getZeroCouponBond", [2]!obMake("", "double",AF108), [2]!obMake("", "double", $AF$115))</f>
        <v>zcbondFairPrice93 
[25079]</v>
      </c>
      <c r="AL108" s="89">
        <f>[2]!obGet([2]!obCall("", AK108, "get",$AQ$10))</f>
        <v>0.96069016709396104</v>
      </c>
      <c r="AM108" s="52"/>
      <c r="AN108" s="89" t="str">
        <f>[2]!obCall("swapPrice"&amp;AE108,  $AH$10,"getFairValue", [2]!obMake("","int",AE108) )</f>
        <v>swapPrice93 
[24907]</v>
      </c>
      <c r="AO108" s="89">
        <f>[2]!obGet([2]!obCall("",  AN108,"get", $AQ$10))</f>
        <v>5.1801522210909168E-2</v>
      </c>
      <c r="AP108" s="52"/>
      <c r="AQ108" s="89" t="str">
        <f>[2]!obCall("intensity"&amp;AE108, $T$54, "getIntensity", [2]!obMake("", "int", AE108))</f>
        <v>intensity93 
[23988]</v>
      </c>
      <c r="AR108" s="89">
        <f>[2]!obGet([2]!obCall("", AQ108, "get",$AQ$10))</f>
        <v>4.4418628314944406E-3</v>
      </c>
      <c r="AS108" s="52"/>
      <c r="AT108" s="89" t="str">
        <f>[2]!obCall("expOfIntegratedIntensity"&amp;AE108, $T$54, "getExpOfIntegratedIntensity", [2]!obMake("", "int", AE108))</f>
        <v>expOfIntegratedIntensity93 
[23300]</v>
      </c>
      <c r="AU108" s="89">
        <f>[2]!obGet([2]!obCall("", AT108, "get",$AQ$10))</f>
        <v>1.0466509042908572</v>
      </c>
      <c r="AV108" s="18"/>
      <c r="AW108" s="18"/>
      <c r="AX108" s="89" t="str">
        <f>[2]!obCall("intensityLando"&amp;AE108, $W$53, "getIntensity", [2]!obMake("", "int", AE108))</f>
        <v>intensityLando93 
[26946]</v>
      </c>
      <c r="AY108" s="89">
        <f>[2]!obGet([2]!obCall("", AX108, "get",$AQ$10))</f>
        <v>0</v>
      </c>
      <c r="AZ108" s="52"/>
      <c r="BA108" s="89" t="str">
        <f>[2]!obCall("expOfIntegratedIntensityLando"&amp;AE108, $W$53, "getExpOfIntegratedIntensity", [2]!obMake("", "int", AE108))</f>
        <v>expOfIntegratedIntensityLando93 
[27233]</v>
      </c>
      <c r="BB108" s="89">
        <f>[2]!obGet([2]!obCall("", BA108, "get",$AQ$10))</f>
        <v>1.1045117400878248</v>
      </c>
      <c r="BC108" s="19"/>
    </row>
    <row r="109" spans="1:55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[24455]</v>
      </c>
      <c r="AI109" s="89">
        <f>[2]!obGet([2]!obCall("",AH109,"get", $AQ$10))</f>
        <v>2.5705750633722962E-2</v>
      </c>
      <c r="AJ109" s="52"/>
      <c r="AK109" s="89" t="str">
        <f>[2]!obCall("zcbondFairPrice"&amp;AE109, $AK$10, "getZeroCouponBond", [2]!obMake("", "double",AF109), [2]!obMake("", "double", $AF$115))</f>
        <v>zcbondFairPrice94 
[25380]</v>
      </c>
      <c r="AL109" s="89">
        <f>[2]!obGet([2]!obCall("", AK109, "get",$AQ$10))</f>
        <v>0.958584343123983</v>
      </c>
      <c r="AM109" s="52"/>
      <c r="AN109" s="89" t="str">
        <f>[2]!obCall("swapPrice"&amp;AE109,  $AH$10,"getFairValue", [2]!obMake("","int",AE109) )</f>
        <v>swapPrice94 
[24988]</v>
      </c>
      <c r="AO109" s="89">
        <f>[2]!obGet([2]!obCall("",  AN109,"get", $AQ$10))</f>
        <v>5.168797375284262E-2</v>
      </c>
      <c r="AP109" s="52"/>
      <c r="AQ109" s="89" t="str">
        <f>[2]!obCall("intensity"&amp;AE109, $T$54, "getIntensity", [2]!obMake("", "int", AE109))</f>
        <v>intensity94 
[24007]</v>
      </c>
      <c r="AR109" s="89">
        <f>[2]!obGet([2]!obCall("", AQ109, "get",$AQ$10))</f>
        <v>4.625159104193313E-3</v>
      </c>
      <c r="AS109" s="52"/>
      <c r="AT109" s="89" t="str">
        <f>[2]!obCall("expOfIntegratedIntensity"&amp;AE109, $T$54, "getExpOfIntegratedIntensity", [2]!obMake("", "int", AE109))</f>
        <v>expOfIntegratedIntensity94 
[23851]</v>
      </c>
      <c r="AU109" s="89">
        <f>[2]!obGet([2]!obCall("", AT109, "get",$AQ$10))</f>
        <v>1.0471255122001473</v>
      </c>
      <c r="AV109" s="18"/>
      <c r="AW109" s="18"/>
      <c r="AX109" s="89" t="str">
        <f>[2]!obCall("intensityLando"&amp;AE109, $W$53, "getIntensity", [2]!obMake("", "int", AE109))</f>
        <v>intensityLando94 
[26958]</v>
      </c>
      <c r="AY109" s="89">
        <f>[2]!obGet([2]!obCall("", AX109, "get",$AQ$10))</f>
        <v>0</v>
      </c>
      <c r="AZ109" s="52"/>
      <c r="BA109" s="89" t="str">
        <f>[2]!obCall("expOfIntegratedIntensityLando"&amp;AE109, $W$53, "getExpOfIntegratedIntensity", [2]!obMake("", "int", AE109))</f>
        <v>expOfIntegratedIntensityLando94 
[27349]</v>
      </c>
      <c r="BB109" s="89">
        <f>[2]!obGet([2]!obCall("", BA109, "get",$AQ$10))</f>
        <v>1.1072092038873973</v>
      </c>
      <c r="BC109" s="19"/>
    </row>
    <row r="110" spans="1:55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[24568]</v>
      </c>
      <c r="AI110" s="89">
        <f>[2]!obGet([2]!obCall("",AH110,"get", $AQ$10))</f>
        <v>2.3468106802587967E-2</v>
      </c>
      <c r="AJ110" s="52"/>
      <c r="AK110" s="89" t="str">
        <f>[2]!obCall("zcbondFairPrice"&amp;AE110, $AK$10, "getZeroCouponBond", [2]!obMake("", "double",AF110), [2]!obMake("", "double", $AF$115))</f>
        <v>zcbondFairPrice95 
[25540]</v>
      </c>
      <c r="AL110" s="89">
        <f>[2]!obGet([2]!obCall("", AK110, "get",$AQ$10))</f>
        <v>0.96629798678583712</v>
      </c>
      <c r="AM110" s="52"/>
      <c r="AN110" s="89" t="str">
        <f>[2]!obCall("swapPrice"&amp;AE110,  $AH$10,"getFairValue", [2]!obMake("","int",AE110) )</f>
        <v>swapPrice95 
[24946]</v>
      </c>
      <c r="AO110" s="89">
        <f>[2]!obGet([2]!obCall("",  AN110,"get", $AQ$10))</f>
        <v>5.2103902318745732E-2</v>
      </c>
      <c r="AP110" s="52"/>
      <c r="AQ110" s="89" t="str">
        <f>[2]!obCall("intensity"&amp;AE110, $T$54, "getIntensity", [2]!obMake("", "int", AE110))</f>
        <v>intensity95 
[23612]</v>
      </c>
      <c r="AR110" s="89">
        <f>[2]!obGet([2]!obCall("", AQ110, "get",$AQ$10))</f>
        <v>4.5217981335224739E-3</v>
      </c>
      <c r="AS110" s="52"/>
      <c r="AT110" s="89" t="str">
        <f>[2]!obCall("expOfIntegratedIntensity"&amp;AE110, $T$54, "getExpOfIntegratedIntensity", [2]!obMake("", "int", AE110))</f>
        <v>expOfIntegratedIntensity95 
[24096]</v>
      </c>
      <c r="AU110" s="89">
        <f>[2]!obGet([2]!obCall("", AT110, "get",$AQ$10))</f>
        <v>1.047604522343061</v>
      </c>
      <c r="AV110" s="18"/>
      <c r="AW110" s="18"/>
      <c r="AX110" s="89" t="str">
        <f>[2]!obCall("intensityLando"&amp;AE110, $W$53, "getIntensity", [2]!obMake("", "int", AE110))</f>
        <v>intensityLando95 
[26982]</v>
      </c>
      <c r="AY110" s="89">
        <f>[2]!obGet([2]!obCall("", AX110, "get",$AQ$10))</f>
        <v>0</v>
      </c>
      <c r="AZ110" s="52"/>
      <c r="BA110" s="89" t="str">
        <f>[2]!obCall("expOfIntegratedIntensityLando"&amp;AE110, $W$53, "getExpOfIntegratedIntensity", [2]!obMake("", "int", AE110))</f>
        <v>expOfIntegratedIntensityLando95 
[27265]</v>
      </c>
      <c r="BB110" s="89">
        <f>[2]!obGet([2]!obCall("", BA110, "get",$AQ$10))</f>
        <v>1.1091373097410604</v>
      </c>
      <c r="BC110" s="19"/>
    </row>
    <row r="111" spans="1:55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[24428]</v>
      </c>
      <c r="AI111" s="89">
        <f>[2]!obGet([2]!obCall("",AH111,"get", $AQ$10))</f>
        <v>2.9692909427113501E-2</v>
      </c>
      <c r="AJ111" s="52"/>
      <c r="AK111" s="89" t="str">
        <f>[2]!obCall("zcbondFairPrice"&amp;AE111, $AK$10, "getZeroCouponBond", [2]!obMake("", "double",AF111), [2]!obMake("", "double", $AF$115))</f>
        <v>zcbondFairPrice96 
[25190]</v>
      </c>
      <c r="AL111" s="89">
        <f>[2]!obGet([2]!obCall("", AK111, "get",$AQ$10))</f>
        <v>0.97044727201164915</v>
      </c>
      <c r="AM111" s="52"/>
      <c r="AN111" s="89" t="str">
        <f>[2]!obCall("swapPrice"&amp;AE111,  $AH$10,"getFairValue", [2]!obMake("","int",AE111) )</f>
        <v>swapPrice96 
[24811]</v>
      </c>
      <c r="AO111" s="89">
        <f>[2]!obGet([2]!obCall("",  AN111,"get", $AQ$10))</f>
        <v>5.2327636565380531E-2</v>
      </c>
      <c r="AP111" s="52"/>
      <c r="AQ111" s="89" t="str">
        <f>[2]!obCall("intensity"&amp;AE111, $T$54, "getIntensity", [2]!obMake("", "int", AE111))</f>
        <v>intensity96 
[24080]</v>
      </c>
      <c r="AR111" s="89">
        <f>[2]!obGet([2]!obCall("", AQ111, "get",$AQ$10))</f>
        <v>4.5491107248370613E-3</v>
      </c>
      <c r="AS111" s="52"/>
      <c r="AT111" s="89" t="str">
        <f>[2]!obCall("expOfIntegratedIntensity"&amp;AE111, $T$54, "getExpOfIntegratedIntensity", [2]!obMake("", "int", AE111))</f>
        <v>expOfIntegratedIntensity96 
[23868]</v>
      </c>
      <c r="AU111" s="89">
        <f>[2]!obGet([2]!obCall("", AT111, "get",$AQ$10))</f>
        <v>1.0480797663643833</v>
      </c>
      <c r="AV111" s="18"/>
      <c r="AW111" s="18"/>
      <c r="AX111" s="89" t="str">
        <f>[2]!obCall("intensityLando"&amp;AE111, $W$53, "getIntensity", [2]!obMake("", "int", AE111))</f>
        <v>intensityLando96 
[27030]</v>
      </c>
      <c r="AY111" s="89">
        <f>[2]!obGet([2]!obCall("", AX111, "get",$AQ$10))</f>
        <v>0</v>
      </c>
      <c r="AZ111" s="52"/>
      <c r="BA111" s="89" t="str">
        <f>[2]!obCall("expOfIntegratedIntensityLando"&amp;AE111, $W$53, "getExpOfIntegratedIntensity", [2]!obMake("", "int", AE111))</f>
        <v>expOfIntegratedIntensityLando96 
[27277]</v>
      </c>
      <c r="BB111" s="89">
        <f>[2]!obGet([2]!obCall("", BA111, "get",$AQ$10))</f>
        <v>1.1105955471503244</v>
      </c>
      <c r="BC111" s="19"/>
    </row>
    <row r="112" spans="1:55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[24447]</v>
      </c>
      <c r="AI112" s="89">
        <f>[2]!obGet([2]!obCall("",AH112,"get", $AQ$10))</f>
        <v>2.9808980726210708E-2</v>
      </c>
      <c r="AJ112" s="52"/>
      <c r="AK112" s="89" t="str">
        <f>[2]!obCall("zcbondFairPrice"&amp;AE112, $AK$10, "getZeroCouponBond", [2]!obMake("", "double",AF112), [2]!obMake("", "double", $AF$115))</f>
        <v>zcbondFairPrice97 
[25019]</v>
      </c>
      <c r="AL112" s="89">
        <f>[2]!obGet([2]!obCall("", AK112, "get",$AQ$10))</f>
        <v>0.97763672286714742</v>
      </c>
      <c r="AM112" s="52"/>
      <c r="AN112" s="89" t="str">
        <f>[2]!obCall("swapPrice"&amp;AE112,  $AH$10,"getFairValue", [2]!obMake("","int",AE112) )</f>
        <v>swapPrice97 
[24934]</v>
      </c>
      <c r="AO112" s="89">
        <f>[2]!obGet([2]!obCall("",  AN112,"get", $AQ$10))</f>
        <v>5.2715300050374836E-2</v>
      </c>
      <c r="AP112" s="52"/>
      <c r="AQ112" s="89" t="str">
        <f>[2]!obCall("intensity"&amp;AE112, $T$54, "getIntensity", [2]!obMake("", "int", AE112))</f>
        <v>intensity97 
[24106]</v>
      </c>
      <c r="AR112" s="89">
        <f>[2]!obGet([2]!obCall("", AQ112, "get",$AQ$10))</f>
        <v>4.7509345123267072E-3</v>
      </c>
      <c r="AS112" s="52"/>
      <c r="AT112" s="89" t="str">
        <f>[2]!obCall("expOfIntegratedIntensity"&amp;AE112, $T$54, "getExpOfIntegratedIntensity", [2]!obMake("", "int", AE112))</f>
        <v>expOfIntegratedIntensity97 
[23858]</v>
      </c>
      <c r="AU112" s="89">
        <f>[2]!obGet([2]!obCall("", AT112, "get",$AQ$10))</f>
        <v>1.0485672391555421</v>
      </c>
      <c r="AV112" s="18"/>
      <c r="AW112" s="18"/>
      <c r="AX112" s="89" t="str">
        <f>[2]!obCall("intensityLando"&amp;AE112, $W$53, "getIntensity", [2]!obMake("", "int", AE112))</f>
        <v>intensityLando97 
[27042]</v>
      </c>
      <c r="AY112" s="89">
        <f>[2]!obGet([2]!obCall("", AX112, "get",$AQ$10))</f>
        <v>0</v>
      </c>
      <c r="AZ112" s="52"/>
      <c r="BA112" s="89" t="str">
        <f>[2]!obCall("expOfIntegratedIntensityLando"&amp;AE112, $W$53, "getExpOfIntegratedIntensity", [2]!obMake("", "int", AE112))</f>
        <v>expOfIntegratedIntensityLando97 
[27297]</v>
      </c>
      <c r="BB112" s="89">
        <f>[2]!obGet([2]!obCall("", BA112, "get",$AQ$10))</f>
        <v>1.1117610859403184</v>
      </c>
      <c r="BC112" s="19"/>
    </row>
    <row r="113" spans="1:55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[24662]</v>
      </c>
      <c r="AI113" s="89">
        <f>[2]!obGet([2]!obCall("",AH113,"get", $AQ$10))</f>
        <v>1.7382705626872583E-2</v>
      </c>
      <c r="AJ113" s="52"/>
      <c r="AK113" s="89" t="str">
        <f>[2]!obCall("zcbondFairPrice"&amp;AE113, $AK$10, "getZeroCouponBond", [2]!obMake("", "double",AF113), [2]!obMake("", "double", $AF$115))</f>
        <v>zcbondFairPrice98 
[25013]</v>
      </c>
      <c r="AL113" s="89">
        <f>[2]!obGet([2]!obCall("", AK113, "get",$AQ$10))</f>
        <v>0.98741903796847308</v>
      </c>
      <c r="AM113" s="52"/>
      <c r="AN113" s="89" t="str">
        <f>[2]!obCall("swapPrice"&amp;AE113,  $AH$10,"getFairValue", [2]!obMake("","int",AE113) )</f>
        <v>swapPrice98 
[24895]</v>
      </c>
      <c r="AO113" s="89">
        <f>[2]!obGet([2]!obCall("",  AN113,"get", $AQ$10))</f>
        <v>5.3242773767034568E-2</v>
      </c>
      <c r="AP113" s="52"/>
      <c r="AQ113" s="89" t="str">
        <f>[2]!obCall("intensity"&amp;AE113, $T$54, "getIntensity", [2]!obMake("", "int", AE113))</f>
        <v>intensity98 
[23458]</v>
      </c>
      <c r="AR113" s="89">
        <f>[2]!obGet([2]!obCall("", AQ113, "get",$AQ$10))</f>
        <v>4.4644653427740886E-3</v>
      </c>
      <c r="AS113" s="52"/>
      <c r="AT113" s="89" t="str">
        <f>[2]!obCall("expOfIntegratedIntensity"&amp;AE113, $T$54, "getExpOfIntegratedIntensity", [2]!obMake("", "int", AE113))</f>
        <v>expOfIntegratedIntensity98 
[23637]</v>
      </c>
      <c r="AU113" s="89">
        <f>[2]!obGet([2]!obCall("", AT113, "get",$AQ$10))</f>
        <v>1.0490504988019527</v>
      </c>
      <c r="AV113" s="18"/>
      <c r="AW113" s="18"/>
      <c r="AX113" s="89" t="str">
        <f>[2]!obCall("intensityLando"&amp;AE113, $W$53, "getIntensity", [2]!obMake("", "int", AE113))</f>
        <v>intensityLando98 
[26858]</v>
      </c>
      <c r="AY113" s="89">
        <f>[2]!obGet([2]!obCall("", AX113, "get",$AQ$10))</f>
        <v>0</v>
      </c>
      <c r="AZ113" s="52"/>
      <c r="BA113" s="89" t="str">
        <f>[2]!obCall("expOfIntegratedIntensityLando"&amp;AE113, $W$53, "getExpOfIntegratedIntensity", [2]!obMake("", "int", AE113))</f>
        <v>expOfIntegratedIntensityLando98 
[27321]</v>
      </c>
      <c r="BB113" s="89">
        <f>[2]!obGet([2]!obCall("", BA113, "get",$AQ$10))</f>
        <v>1.1128859462945337</v>
      </c>
      <c r="BC113" s="19"/>
    </row>
    <row r="114" spans="1:55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[24398]</v>
      </c>
      <c r="AI114" s="89">
        <f>[2]!obGet([2]!obCall("",AH114,"get", $AQ$10))</f>
        <v>1.4773082812448688E-2</v>
      </c>
      <c r="AJ114" s="52"/>
      <c r="AK114" s="89" t="str">
        <f>[2]!obCall("zcbondFairPrice"&amp;AE114, $AK$10, "getZeroCouponBond", [2]!obMake("", "double",AF114), [2]!obMake("", "double", $AF$115))</f>
        <v>zcbondFairPrice99 
[25383]</v>
      </c>
      <c r="AL114" s="89">
        <f>[2]!obGet([2]!obCall("", AK114, "get",$AQ$10))</f>
        <v>0.99392399457007963</v>
      </c>
      <c r="AM114" s="52"/>
      <c r="AN114" s="89" t="str">
        <f>[2]!obCall("swapPrice"&amp;AE114,  $AH$10,"getFairValue", [2]!obMake("","int",AE114) )</f>
        <v>swapPrice99 
[24718]</v>
      </c>
      <c r="AO114" s="89">
        <f>[2]!obGet([2]!obCall("",  AN114,"get", $AQ$10))</f>
        <v>5.3593528532120072E-2</v>
      </c>
      <c r="AP114" s="52"/>
      <c r="AQ114" s="89" t="str">
        <f>[2]!obCall("intensity"&amp;AE114, $T$54, "getIntensity", [2]!obMake("", "int", AE114))</f>
        <v>intensity99 
[23964]</v>
      </c>
      <c r="AR114" s="89">
        <f>[2]!obGet([2]!obCall("", AQ114, "get",$AQ$10))</f>
        <v>4.6246331427852293E-3</v>
      </c>
      <c r="AS114" s="52"/>
      <c r="AT114" s="89" t="str">
        <f>[2]!obCall("expOfIntegratedIntensity"&amp;AE114, $T$54, "getExpOfIntegratedIntensity", [2]!obMake("", "int", AE114))</f>
        <v>expOfIntegratedIntensity99 
[23946]</v>
      </c>
      <c r="AU114" s="89">
        <f>[2]!obGet([2]!obCall("", AT114, "get",$AQ$10))</f>
        <v>1.0495273533131828</v>
      </c>
      <c r="AV114" s="18"/>
      <c r="AW114" s="18"/>
      <c r="AX114" s="89" t="str">
        <f>[2]!obCall("intensityLando"&amp;AE114, $W$53, "getIntensity", [2]!obMake("", "int", AE114))</f>
        <v>intensityLando99 
[26884]</v>
      </c>
      <c r="AY114" s="89">
        <f>[2]!obGet([2]!obCall("", AX114, "get",$AQ$10))</f>
        <v>0</v>
      </c>
      <c r="AZ114" s="52"/>
      <c r="BA114" s="89" t="str">
        <f>[2]!obCall("expOfIntegratedIntensityLando"&amp;AE114, $W$53, "getExpOfIntegratedIntensity", [2]!obMake("", "int", AE114))</f>
        <v>expOfIntegratedIntensityLando99 
[27345]</v>
      </c>
      <c r="BB114" s="89">
        <f>[2]!obGet([2]!obCall("", BA114, "get",$AQ$10))</f>
        <v>1.1135027170933269</v>
      </c>
      <c r="BC114" s="19"/>
    </row>
    <row r="115" spans="1:55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[24475]</v>
      </c>
      <c r="AI115" s="89">
        <f>[2]!obGet([2]!obCall("",AH115,"get", $AQ$10))</f>
        <v>2.1421872435398948E-2</v>
      </c>
      <c r="AJ115" s="52"/>
      <c r="AK115" s="89" t="str">
        <f>[2]!obCall("zcbondFairPrice"&amp;AE115, $AK$10, "getZeroCouponBond", [2]!obMake("", "double",AF115), [2]!obMake("", "double", $AF$115))</f>
        <v>zcbondFairPrice100 
[25424]</v>
      </c>
      <c r="AL115" s="89">
        <f>[2]!obGet([2]!obCall("", AK115, "get",$AQ$10))</f>
        <v>1</v>
      </c>
      <c r="AM115" s="52"/>
      <c r="AN115" s="89" t="str">
        <f>[2]!obCall("swapPrice"&amp;AE115,  $AH$10,"getFairValue", [2]!obMake("","int",AE115) )</f>
        <v>swapPrice100 
[24739]</v>
      </c>
      <c r="AO115" s="89">
        <f>[2]!obGet([2]!obCall("",  AN115,"get", $AQ$10))</f>
        <v>5.3921153755123852E-2</v>
      </c>
      <c r="AP115" s="52"/>
      <c r="AQ115" s="89" t="str">
        <f>[2]!obCall("intensity"&amp;AE115, $T$54, "getIntensity", [2]!obMake("", "int", AE115))</f>
        <v>intensity100 
[23621]</v>
      </c>
      <c r="AR115" s="89">
        <f>[2]!obGet([2]!obCall("", AQ115, "get",$AQ$10))</f>
        <v>4.745053373215377E-3</v>
      </c>
      <c r="AS115" s="52"/>
      <c r="AT115" s="89" t="str">
        <f>[2]!obCall("expOfIntegratedIntensity"&amp;AE115, $T$54, "getExpOfIntegratedIntensity", [2]!obMake("", "int", AE115))</f>
        <v>expOfIntegratedIntensity100 
[24100]</v>
      </c>
      <c r="AU115" s="89">
        <f>[2]!obGet([2]!obCall("", AT115, "get",$AQ$10))</f>
        <v>1.0500191556195495</v>
      </c>
      <c r="AV115" s="18"/>
      <c r="AW115" s="18"/>
      <c r="AX115" s="89" t="str">
        <f>[2]!obCall("intensityLando"&amp;AE115, $W$53, "getIntensity", [2]!obMake("", "int", AE115))</f>
        <v>intensityLando100 
[26934]</v>
      </c>
      <c r="AY115" s="89">
        <f>[2]!obGet([2]!obCall("", AX115, "get",$AQ$10))</f>
        <v>0</v>
      </c>
      <c r="AZ115" s="52"/>
      <c r="BA115" s="89" t="str">
        <f>[2]!obCall("expOfIntegratedIntensityLando"&amp;AE115, $W$53, "getExpOfIntegratedIntensity", [2]!obMake("", "int", AE115))</f>
        <v>expOfIntegratedIntensityLando100 
[27369]</v>
      </c>
      <c r="BB115" s="89">
        <f>[2]!obGet([2]!obCall("", BA115, "get",$AQ$10))</f>
        <v>1.1140340797843136</v>
      </c>
      <c r="BC115" s="19"/>
    </row>
    <row r="116" spans="1:55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112"/>
      <c r="AY116" s="21"/>
      <c r="AZ116" s="21"/>
      <c r="BA116" s="21"/>
      <c r="BB116" s="21"/>
      <c r="BC116" s="22"/>
    </row>
    <row r="117" spans="1:55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5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5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5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5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5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5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5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5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5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5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5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2017-04-06T22:07:20Z</dcterms:modified>
</cp:coreProperties>
</file>