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ebastianranasinghe/Documents/Research/mass_shootings/"/>
    </mc:Choice>
  </mc:AlternateContent>
  <xr:revisionPtr revIDLastSave="0" documentId="13_ncr:1_{5CDDF6AC-583F-7747-9E38-19CEE60127A2}" xr6:coauthVersionLast="47" xr6:coauthVersionMax="47" xr10:uidLastSave="{00000000-0000-0000-0000-000000000000}"/>
  <bookViews>
    <workbookView xWindow="14480" yWindow="780" windowWidth="19720" windowHeight="19940" firstSheet="3" activeTab="4" xr2:uid="{00000000-000D-0000-FFFF-FFFF00000000}"/>
  </bookViews>
  <sheets>
    <sheet name="mass_shooting_list" sheetId="1" r:id="rId1"/>
    <sheet name="NST-EST2023-ALLDATA" sheetId="2" r:id="rId2"/>
    <sheet name="statista_registered_weapons" sheetId="3" r:id="rId3"/>
    <sheet name="mha_mental_health" sheetId="5" r:id="rId4"/>
    <sheet name="final" sheetId="4" r:id="rId5"/>
  </sheets>
  <definedNames>
    <definedName name="_xlnm._FilterDatabase" localSheetId="4" hidden="1">final!#REF!</definedName>
    <definedName name="_xlnm._FilterDatabase" localSheetId="0" hidden="1">mass_shooting_list!$A$1:$L$328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3" i="4" l="1"/>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02" i="4"/>
  <c r="C61"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02"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61" i="4"/>
  <c r="B64" i="4"/>
  <c r="B67" i="4"/>
  <c r="B70" i="4"/>
  <c r="B73" i="4"/>
  <c r="B76" i="4"/>
  <c r="B79" i="4"/>
  <c r="B82" i="4"/>
  <c r="B85" i="4"/>
  <c r="B88" i="4"/>
  <c r="B91" i="4"/>
  <c r="B94"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61" i="4"/>
  <c r="H4" i="4"/>
  <c r="I4" i="4" s="1"/>
  <c r="D61" i="4"/>
  <c r="D62" i="4"/>
  <c r="D63" i="4"/>
  <c r="D64" i="4"/>
  <c r="D65" i="4"/>
  <c r="D66" i="4"/>
  <c r="D67" i="4"/>
  <c r="D68" i="4"/>
  <c r="D69" i="4"/>
  <c r="D70" i="4"/>
  <c r="D71" i="4"/>
  <c r="D72" i="4"/>
  <c r="D73" i="4"/>
  <c r="D74" i="4"/>
  <c r="D75" i="4"/>
  <c r="D76" i="4"/>
  <c r="E76" i="4" s="1"/>
  <c r="D77" i="4"/>
  <c r="D78" i="4"/>
  <c r="D79" i="4"/>
  <c r="D80" i="4"/>
  <c r="D81" i="4"/>
  <c r="D82" i="4"/>
  <c r="D83" i="4"/>
  <c r="D84" i="4"/>
  <c r="D85" i="4"/>
  <c r="D86" i="4"/>
  <c r="D87" i="4"/>
  <c r="D88" i="4"/>
  <c r="D89" i="4"/>
  <c r="D90" i="4"/>
  <c r="D91" i="4"/>
  <c r="D92" i="4"/>
  <c r="E92" i="4" s="1"/>
  <c r="D93" i="4"/>
  <c r="D94" i="4"/>
  <c r="D95" i="4"/>
  <c r="C62" i="4"/>
  <c r="E62" i="4" s="1"/>
  <c r="C63" i="4"/>
  <c r="E63" i="4" s="1"/>
  <c r="C64" i="4"/>
  <c r="E64" i="4" s="1"/>
  <c r="C65" i="4"/>
  <c r="C66" i="4"/>
  <c r="C67" i="4"/>
  <c r="E67" i="4" s="1"/>
  <c r="C68" i="4"/>
  <c r="E68" i="4" s="1"/>
  <c r="C69" i="4"/>
  <c r="E69" i="4" s="1"/>
  <c r="C70" i="4"/>
  <c r="E70" i="4" s="1"/>
  <c r="C71" i="4"/>
  <c r="E71" i="4" s="1"/>
  <c r="C72" i="4"/>
  <c r="E72" i="4" s="1"/>
  <c r="C73" i="4"/>
  <c r="C74" i="4"/>
  <c r="C75" i="4"/>
  <c r="E75" i="4" s="1"/>
  <c r="C76" i="4"/>
  <c r="C77" i="4"/>
  <c r="E77" i="4" s="1"/>
  <c r="C78" i="4"/>
  <c r="E78" i="4" s="1"/>
  <c r="C79" i="4"/>
  <c r="E79" i="4" s="1"/>
  <c r="C80" i="4"/>
  <c r="E80" i="4" s="1"/>
  <c r="C81" i="4"/>
  <c r="C82" i="4"/>
  <c r="C83" i="4"/>
  <c r="E83" i="4" s="1"/>
  <c r="C84" i="4"/>
  <c r="C85" i="4"/>
  <c r="E85" i="4" s="1"/>
  <c r="C86" i="4"/>
  <c r="E86" i="4" s="1"/>
  <c r="C87" i="4"/>
  <c r="E87" i="4" s="1"/>
  <c r="C88" i="4"/>
  <c r="E88" i="4" s="1"/>
  <c r="C89" i="4"/>
  <c r="C90" i="4"/>
  <c r="C91" i="4"/>
  <c r="E91" i="4" s="1"/>
  <c r="C92" i="4"/>
  <c r="C93" i="4"/>
  <c r="E93" i="4" s="1"/>
  <c r="C94" i="4"/>
  <c r="E94" i="4" s="1"/>
  <c r="C95" i="4"/>
  <c r="E95" i="4" s="1"/>
  <c r="E4" i="4"/>
  <c r="H5" i="4"/>
  <c r="I5" i="4" s="1"/>
  <c r="H6" i="4"/>
  <c r="I6" i="4" s="1"/>
  <c r="H7" i="4"/>
  <c r="I7" i="4" s="1"/>
  <c r="H8" i="4"/>
  <c r="I8" i="4" s="1"/>
  <c r="H9" i="4"/>
  <c r="I9" i="4" s="1"/>
  <c r="H10" i="4"/>
  <c r="I10" i="4" s="1"/>
  <c r="H11" i="4"/>
  <c r="I11" i="4" s="1"/>
  <c r="H12" i="4"/>
  <c r="I12" i="4" s="1"/>
  <c r="H13" i="4"/>
  <c r="I13" i="4" s="1"/>
  <c r="H14" i="4"/>
  <c r="I14" i="4" s="1"/>
  <c r="H15" i="4"/>
  <c r="I15" i="4" s="1"/>
  <c r="H16" i="4"/>
  <c r="I16" i="4" s="1"/>
  <c r="H17" i="4"/>
  <c r="I17" i="4" s="1"/>
  <c r="H18" i="4"/>
  <c r="I18" i="4" s="1"/>
  <c r="H19" i="4"/>
  <c r="I19" i="4" s="1"/>
  <c r="H20" i="4"/>
  <c r="I20" i="4" s="1"/>
  <c r="H21" i="4"/>
  <c r="I21" i="4" s="1"/>
  <c r="H22" i="4"/>
  <c r="I22" i="4" s="1"/>
  <c r="H23" i="4"/>
  <c r="I23" i="4" s="1"/>
  <c r="H24" i="4"/>
  <c r="I24" i="4" s="1"/>
  <c r="H25" i="4"/>
  <c r="I25" i="4" s="1"/>
  <c r="H26" i="4"/>
  <c r="I26" i="4" s="1"/>
  <c r="H27" i="4"/>
  <c r="I27" i="4" s="1"/>
  <c r="H28" i="4"/>
  <c r="I28" i="4" s="1"/>
  <c r="H29" i="4"/>
  <c r="I29" i="4" s="1"/>
  <c r="H30" i="4"/>
  <c r="I30" i="4" s="1"/>
  <c r="H31" i="4"/>
  <c r="I31" i="4" s="1"/>
  <c r="H32" i="4"/>
  <c r="I32" i="4" s="1"/>
  <c r="H33" i="4"/>
  <c r="I33" i="4" s="1"/>
  <c r="H34" i="4"/>
  <c r="I34" i="4" s="1"/>
  <c r="H35" i="4"/>
  <c r="I35" i="4" s="1"/>
  <c r="H36" i="4"/>
  <c r="I36" i="4" s="1"/>
  <c r="H37" i="4"/>
  <c r="I37" i="4" s="1"/>
  <c r="H38" i="4"/>
  <c r="I38" i="4" s="1"/>
  <c r="H39" i="4"/>
  <c r="I39" i="4" s="1"/>
  <c r="H40" i="4"/>
  <c r="I40" i="4" s="1"/>
  <c r="H41" i="4"/>
  <c r="I41" i="4" s="1"/>
  <c r="H42" i="4"/>
  <c r="I42" i="4" s="1"/>
  <c r="H43" i="4"/>
  <c r="I43" i="4" s="1"/>
  <c r="H44" i="4"/>
  <c r="I44" i="4" s="1"/>
  <c r="H45" i="4"/>
  <c r="I45" i="4" s="1"/>
  <c r="H46" i="4"/>
  <c r="I46" i="4" s="1"/>
  <c r="H47" i="4"/>
  <c r="I47" i="4" s="1"/>
  <c r="H48" i="4"/>
  <c r="I48" i="4" s="1"/>
  <c r="H49" i="4"/>
  <c r="I49" i="4" s="1"/>
  <c r="H50" i="4"/>
  <c r="I50" i="4" s="1"/>
  <c r="H51" i="4"/>
  <c r="I51" i="4" s="1"/>
  <c r="H52" i="4"/>
  <c r="I52" i="4" s="1"/>
  <c r="H53" i="4"/>
  <c r="I53" i="4" s="1"/>
  <c r="H54" i="4"/>
  <c r="I54" i="4" s="1"/>
  <c r="E5" i="4"/>
  <c r="F5" i="4"/>
  <c r="E6" i="4"/>
  <c r="F6" i="4"/>
  <c r="E7" i="4"/>
  <c r="F7" i="4"/>
  <c r="G7" i="4" s="1"/>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F4" i="4"/>
  <c r="E84" i="4" l="1"/>
  <c r="E90" i="4"/>
  <c r="E82" i="4"/>
  <c r="E74" i="4"/>
  <c r="E66" i="4"/>
  <c r="E89" i="4"/>
  <c r="E81" i="4"/>
  <c r="E73" i="4"/>
  <c r="E65" i="4"/>
  <c r="E61" i="4"/>
  <c r="G9" i="4"/>
  <c r="G4" i="4"/>
  <c r="G53" i="4"/>
  <c r="G45" i="4"/>
  <c r="G44" i="4"/>
  <c r="G36" i="4"/>
  <c r="G27" i="4"/>
  <c r="G46" i="4"/>
  <c r="G38" i="4"/>
  <c r="G34" i="4"/>
  <c r="G26" i="4"/>
  <c r="G18" i="4"/>
  <c r="G10" i="4"/>
  <c r="G47" i="4"/>
  <c r="G39" i="4"/>
  <c r="G31" i="4"/>
  <c r="G23" i="4"/>
  <c r="G15" i="4"/>
  <c r="G28" i="4"/>
  <c r="G20" i="4"/>
  <c r="G12" i="4"/>
  <c r="G49" i="4"/>
  <c r="G41" i="4"/>
  <c r="G33" i="4"/>
  <c r="G25" i="4"/>
  <c r="G17" i="4"/>
  <c r="G30" i="4"/>
  <c r="G22" i="4"/>
  <c r="G14" i="4"/>
  <c r="G6" i="4"/>
  <c r="G52" i="4"/>
  <c r="G54" i="4"/>
  <c r="G43" i="4"/>
  <c r="G35" i="4"/>
  <c r="G19" i="4"/>
  <c r="G11" i="4"/>
  <c r="G51" i="4"/>
  <c r="G48" i="4"/>
  <c r="G40" i="4"/>
  <c r="G32" i="4"/>
  <c r="G24" i="4"/>
  <c r="G16" i="4"/>
  <c r="G8" i="4"/>
  <c r="G37" i="4"/>
  <c r="G29" i="4"/>
  <c r="G21" i="4"/>
  <c r="G13" i="4"/>
  <c r="G5" i="4"/>
  <c r="G50" i="4"/>
  <c r="G42" i="4"/>
</calcChain>
</file>

<file path=xl/sharedStrings.xml><?xml version="1.0" encoding="utf-8"?>
<sst xmlns="http://schemas.openxmlformats.org/spreadsheetml/2006/main" count="1358" uniqueCount="779">
  <si>
    <t>Date</t>
  </si>
  <si>
    <t>Location</t>
  </si>
  <si>
    <t>Dead</t>
  </si>
  <si>
    <t>Injured</t>
  </si>
  <si>
    <t>Total</t>
  </si>
  <si>
    <t>Description</t>
  </si>
  <si>
    <t>State</t>
  </si>
  <si>
    <t>Year</t>
  </si>
  <si>
    <t>Honolulu, Hawaii</t>
  </si>
  <si>
    <t>1999 Honolulu shootings: A service technician opened fire inside a Xerox building and killed seven people while an eighth escaped, he then held thirty-five school children inside the Hawaii Nature Center before surrendering to police.</t>
  </si>
  <si>
    <t>Fort Worth, Texas</t>
  </si>
  <si>
    <t>Wedgwood Baptist Church shooting: During a concert in the church for teenagers, the perpetrator entered and shot and killed seven attendees and wounded seven others before committing suicide.</t>
  </si>
  <si>
    <t>Los Angeles, California</t>
  </si>
  <si>
    <t>Los Angeles Jewish Community Center shooting: Affiliated with the Aryan Nations, the perpetrator killed one and wounded five when entering a Jewish community center.</t>
  </si>
  <si>
    <t>July 27‚Äì29, 1999</t>
  </si>
  <si>
    <t>Stockbridge and Atlanta, Georgia</t>
  </si>
  <si>
    <t>1999 Atlanta day trading firm shootings: The perpetrator bludgeoned his wife and two children to death within the two days before he entered two separate Buckhead firms. There, he shot fellow traders, killing an additional nine and wounding thirteen, committing suicide afterwards.</t>
  </si>
  <si>
    <t>July 2‚Äì4, 1999</t>
  </si>
  <si>
    <t>Chicago, Urbana, Springfield, and Decatur, Illinois Bloomington, Indiana</t>
  </si>
  <si>
    <t>1999 Independence Day weekend shootings: Part of the Creativity Movement, the perpetrator killed former Northwestern University basketball coach Ricky Byrdsong and a Korean American Indiana University graduate student Won-Joon Yoon as well as wounding a black minister and nine Orthodox Jews before killing himself.</t>
  </si>
  <si>
    <t>Las Vegas, Nevada</t>
  </si>
  <si>
    <t>1999 Las Vegas shooting: A man entered an Albertson's supermarket and shot indiscriminately with a shotgun. He killed four people and wounded another before being arrested.[240]</t>
  </si>
  <si>
    <t>Columbine, Colorado</t>
  </si>
  <si>
    <t>Columbine High School massacre: Two students from the school shot and killed twelve classmates and a teacher. They died from suicide.</t>
  </si>
  <si>
    <t>Muskegon, Michigan</t>
  </si>
  <si>
    <t>Muskegon shooting: An 18-year-old man shot and killed four family members and another person at their home. He was arrested shortly after.[241]</t>
  </si>
  <si>
    <t>Washington, D.C.</t>
  </si>
  <si>
    <t>1998 United States Capitol shooting: A schizophrenic man entered the United States Capitol, where he shot four people, two fatally, before being shot by police and taken into custody.[242]</t>
  </si>
  <si>
    <t>Tacoma, Washington</t>
  </si>
  <si>
    <t>Trang Dai massacre: Four gunmen entered the Trang Dai Cafe and opened fire, killing five diners and wounding five others.</t>
  </si>
  <si>
    <t>Springfield, Oregon</t>
  </si>
  <si>
    <t>Thurston High School shooting: An expelled student targeted his parents and the school and killed four people and injured twenty-five others before being arrested.</t>
  </si>
  <si>
    <t>Edinboro, Pennsylvania</t>
  </si>
  <si>
    <t>1998 Parker Middle School dance shooting: A 14-year-old student opened fire and fatally shot a teacher and injured another and two students during an 8th grade dance, before being arrested.[243]</t>
  </si>
  <si>
    <t>near Pine Bluff, Arkansas</t>
  </si>
  <si>
    <t>Pine Bluff shooting: A man shot and killed his girlfriend and four others. He was taken into custody after being shot in the arm during a standoff.[244]</t>
  </si>
  <si>
    <t>Craighead County, Arkansas</t>
  </si>
  <si>
    <t>1998 Westside Middle School shooting: Two students aged 11 and 13, shot and killed four students and a teacher and injured ten others before being arrested.</t>
  </si>
  <si>
    <t>Newington, Connecticut</t>
  </si>
  <si>
    <t>Connecticut Lottery Headquarters shooting: A disgruntled accountant employed by Connecticut's lottery headquarters shot and stabbed four of his supervisors to death before taking his own life by gunshot.[245]</t>
  </si>
  <si>
    <t>Bartow, Florida</t>
  </si>
  <si>
    <t>Bartow shooting: A man killed three former business partners at a manufacturing plant, as well as a visiting relative of two of the other victims. The suspect was convicted of murder and sentenced to death.</t>
  </si>
  <si>
    <t>West Paducah, Kentucky</t>
  </si>
  <si>
    <t>1997 Heath High School shooting: A 14-year-old student opened fire on a group of students praying before the school opened, killing three and injuring five before surrendering.[246]</t>
  </si>
  <si>
    <t>Shelbyville, Tennessee</t>
  </si>
  <si>
    <t>Shelbyville shooting: A man killed his three children and their half-sister with a semi-automatic rifle at his workplace. He surrendered to police shortly after.[247]</t>
  </si>
  <si>
    <t>Channelview, Texas</t>
  </si>
  <si>
    <t>Channelview shooting: A man killed five people with a rifle, including his ex-wife, at a party. The shooter was convicted of murder and executed by lethal injection in 2016.</t>
  </si>
  <si>
    <t>Pearl, Mississippi</t>
  </si>
  <si>
    <t>1997 Pearl High School shooting: The perpetrator fatally stabbed and bludgeoned his mother, then drove to the high school and shot and killed two students and injured seven before being arrested.</t>
  </si>
  <si>
    <t>Aiken, South Carolina</t>
  </si>
  <si>
    <t>Aiken shooting: The perpetrator shot seven people at a manufacturing factory of his former employer. The perpetrator was executed in 2005.</t>
  </si>
  <si>
    <t>Colebrook, New Hampshire, and Bloomfield, Vermont</t>
  </si>
  <si>
    <t>Colebrook shooting: After killing two New Hampshire State troopers in a supermarket parking lot, a gunman drove to the office of a district judge, killing her and a newspaper editor who attempted to disarm him. Police pursued the gunman to Vermont, where he wounded four more police officers in a gunfight before being killed by police.</t>
  </si>
  <si>
    <t>near Greenville, Tennessee</t>
  </si>
  <si>
    <t>Lillelid murders: Six people kidnapped four family members and shot them alongside the road, killing three.[248]</t>
  </si>
  <si>
    <t>Detroit, Michigan</t>
  </si>
  <si>
    <t>1997 Detroit shootings: An armed gunman opened fire killing three people and wounding two others in northeast Detroit before being killed by police.[249]</t>
  </si>
  <si>
    <t>North Hollywood shootout: Upon leaving a bank, two heavily armed bank robbers were confronted by the LAPD. The robbers proceeded to open fire on the police in an attempt to escape. During this attempt, both of the robbers got shot. Following this, one of them took his own life, while the other one was mortally wounded. Out of the 20 injured, 12 were police officers, and 8 were civilians</t>
  </si>
  <si>
    <t>New York City, New York</t>
  </si>
  <si>
    <t>1997 Empire State Building shooting: A gunman opened fire on the observation deck of the Empire State Building, killing one and wounding six, before taking his own life.</t>
  </si>
  <si>
    <t>Bethel, Alaska</t>
  </si>
  <si>
    <t>1997 Bethel Regional High School shooting: A student shot and killed two people and wounded two others before surrendering to police. He was reportedly assisted by several students in learning how to shoot, and many knew about the shooting plans in advance.</t>
  </si>
  <si>
    <t>Winona, Mississippi</t>
  </si>
  <si>
    <t>Tardy Furniture shooting: Four people were shot to death at a furniture store. Curtis Flowers, a former employee of the store, was convicted of the murders, but these were overturned due to racial bias. The fourth and fifth trials ended as mistrials, and a sixth trial found Flowers guilty, but this was overturned by the Supreme Court in 2019. In 2020, the Mississippi Attorney General announced she would not pursue a seventh trial against Flowers.</t>
  </si>
  <si>
    <t>Jackson, Mississippi</t>
  </si>
  <si>
    <t>1996 Jackson firehouse shooting: After killing his wife at home, a firefighter shot four supervisors and wounded two other coworkers, before leading officers on a chase and wounding one in a shootout.</t>
  </si>
  <si>
    <t>Moses Lake, Washington</t>
  </si>
  <si>
    <t>Frontier Middle School shooting: A student shot and killed a teacher and two students and wounded another before being arrested.[250]</t>
  </si>
  <si>
    <t>Freddy's Fashion Mart attack: A man entered a store, setting it on fire and wounding four customers with a revolver as they fled. Police found the gunman dead of a self-inflicted gunshot wound and seven employees dead from smoke inhalation.[251]</t>
  </si>
  <si>
    <t>Fort Bragg, North Carolina</t>
  </si>
  <si>
    <t>1995 Fort Bragg shooting: An Army sergeant opened fire on other soldiers with a rifle, killing one person and wounding eighteen others before being subdued and disarmed.[252]</t>
  </si>
  <si>
    <t>Brookline, Massachusetts</t>
  </si>
  <si>
    <t>Brookline clinic shootings: A man shot six people at a Planned Parenthood clinic before killing a woman at another facility. The gunman was captured in Norfolk, Virginia, the day after.</t>
  </si>
  <si>
    <t>Wickliffe, Ohio</t>
  </si>
  <si>
    <t>Wickliffe Middle School shooting: A 37-year-old former student entered the building and shot and killed the custodian and wounded three other adults before he was arrested.[253]</t>
  </si>
  <si>
    <t>Fairchild Air Force Base, Washington</t>
  </si>
  <si>
    <t>Fairchild Air Force Base shooting: A former airman who had been discharged returned to the base hospital and killed four people and injured twenty-two others before being shot and killed by responding police.</t>
  </si>
  <si>
    <t>Gadsden, Alabama</t>
  </si>
  <si>
    <t>1994 Popeyes shooting: Two robbers entered a Popeyes restaurant and led four employees into the freezer, where they opened fire. Three employees were killed and another wounded.[254]</t>
  </si>
  <si>
    <t>Bucyrus, Ohio</t>
  </si>
  <si>
    <t>1994 Bucyrus shooting: A gunman shot and killed three people and wounded three others at an apartment complex.[255]</t>
  </si>
  <si>
    <t>Aurora, Colorado</t>
  </si>
  <si>
    <t>Aurora, Colorado, Chuck E. Cheese shooting: The perpetrator shot and killed four employees and injured one in revenge for being fired from the restaurant.</t>
  </si>
  <si>
    <t>Garden City, New York</t>
  </si>
  <si>
    <t>Long Island Rail Road shooting: A passenger opened fire on other passengers and killed six and wounded nineteen before being subdued by three passengers and arrested.</t>
  </si>
  <si>
    <t>Fayetteville, North Carolina</t>
  </si>
  <si>
    <t>Luigi's Restaurant shooting: A soldier entered a restaurant and shot indiscriminately, killing four people and wounding seven others before being shot and wounded by an off-duty police officer.[256]</t>
  </si>
  <si>
    <t>near Mason City, Iowa</t>
  </si>
  <si>
    <t>1993 Iowa murders: A man involved in the manufacturing of methamphetamine executed a dealer and his family after the dealer was set to testify against him.[257]</t>
  </si>
  <si>
    <t>San Francisco, California</t>
  </si>
  <si>
    <t>101 California Street shooting: The perpetrator opened fire in an office building, killing eight people and wounding six others before committing suicide.</t>
  </si>
  <si>
    <t>Langley, Virginia</t>
  </si>
  <si>
    <t>CIA Headquarters shooting: A Pakistani national fired an AK-47 style weapon at a line of cars waiting at a red light to turn into the main entrance of the CIA Headquarters. He was captured in 1997.[258]</t>
  </si>
  <si>
    <t>Palatine, Illinois</t>
  </si>
  <si>
    <t>Brown's Chicken Massacre: Two robbers entered a Brown's Chicken restaurant and murdered seven employees. The two were arrested and convicted in 2007 and 2009.[259]</t>
  </si>
  <si>
    <t>Great Barrington, Massachusetts</t>
  </si>
  <si>
    <t>1992 Bard College at Simon's Rock shooting: The perpetrator, Wayne Lo, had been stockpiling ammunition and weapons in his dorm, and after several alarms had been raised by third parties, he opened fire and killed a professor and student and wounded four others.[260]</t>
  </si>
  <si>
    <t>Houston, Texas</t>
  </si>
  <si>
    <t>Brownstone Lane murders: Three men fatally shot four people and wounded two others during a drug deal gone wrong.[261]</t>
  </si>
  <si>
    <t>Olivehurst, California</t>
  </si>
  <si>
    <t>1992 Lindhurst High School shooting: A 20-year-old past student opened fire on a classroom and killed four people, wounded ten others, and held eighty people hostage during an eight-hour siege before he surrendered.</t>
  </si>
  <si>
    <t>Austin, Texas</t>
  </si>
  <si>
    <t>1991 Austin Yogurt Shop murders: Four teenage girls aged; 13, 15, 17, and 17-years-old were shot and killed execution style after being stripped and bound with their own clothes, the store was also robbed and set on fire.[262]</t>
  </si>
  <si>
    <t>Royal Oak, Michigan</t>
  </si>
  <si>
    <t>Royal Oak post office shootings: A former postal worker, who had been fired and had previously sent threats to the post office, shot eight people, killing four, before killing himself. Three others were injured escaping or hiding from the gunman.</t>
  </si>
  <si>
    <t>Iowa City, Iowa</t>
  </si>
  <si>
    <t>University of Iowa shooting: A former graduate student attended a meeting for a research group before opening fire and killed five individuals and injured one before committing suicide.</t>
  </si>
  <si>
    <t>Killeen, Texas</t>
  </si>
  <si>
    <t>Killeen, Texas, Luby's Restaurant shooting: A former Merchant Marine drove his vehicle through the front window of the restaurant before opening fire on a crowd of about eighty people, killing twenty-three and injuring twenty-seven. He then committed suicide.</t>
  </si>
  <si>
    <t>Youngstown, Ohio</t>
  </si>
  <si>
    <t>1991 Youngstown shooting: A man, accompanied by three accomplices, tied up four people and shot them execution-style.[263]</t>
  </si>
  <si>
    <t>August 9‚Äì10, 1991</t>
  </si>
  <si>
    <t>Waddell, Arizona</t>
  </si>
  <si>
    <t>Arizona Buddhist Temple shooting: Nine men were robbed and killed in a Buddhist temple, with the perpetrator remaining un-convicted until 2014.[264]</t>
  </si>
  <si>
    <t>Denver, Colorado</t>
  </si>
  <si>
    <t>Father's Day Bank Massacre: A bank robber killed four unarmed guards during a robbery. A retired police officer was arrested for the crime, but he was acquitted. The case remains officially unsolved.</t>
  </si>
  <si>
    <t>Sacramento County, California</t>
  </si>
  <si>
    <t>Sacramento Hostage Crisis: For eight hours forty-one people were held hostage inside an electronics store, by four Vietnamese refugees who killed three and injured 14. Three of the four perpetrators were shot and killed by responding police.[265]</t>
  </si>
  <si>
    <t>Boston, Massachusetts</t>
  </si>
  <si>
    <t>Boston Chinatown massacre: Six men were shot, five fatally, in a gang-related shooting at a social club.[266]</t>
  </si>
  <si>
    <t>Berkeley, California</t>
  </si>
  <si>
    <t>Henry's Pub hostage incident: A schizophrenic man held 33 hostages in a bar near the University of California, Berkeley campus. After seven hours police stormed the bar, and in the siege the gunman and a hostage were killed, and six students and a police officer were wounded.[267]</t>
  </si>
  <si>
    <t>June 17‚Äì18, 1990</t>
  </si>
  <si>
    <t>Jacksonville, Florida</t>
  </si>
  <si>
    <t>GMAC Office shooting: A convicted felon returned to the loan office he had used to purchase a car and opened fire, killing nine people and injuring four before committing suicide.</t>
  </si>
  <si>
    <t>Las Cruces, New Mexico</t>
  </si>
  <si>
    <t>Las Cruces bowling alley massacre: Two unknown perpetrators entered the bowling alley and killed four people and injured three before fleeing. One of the injured died in 1999. The case is still unsolved.</t>
  </si>
  <si>
    <t>Parkland, Washington</t>
  </si>
  <si>
    <t>2009 Lakewood shooting: A man killed four police officers at a coffee shop and fled the scene with a gunshot wound. He was killed by police two days later.[200]</t>
  </si>
  <si>
    <t>Jupiter, Florida</t>
  </si>
  <si>
    <t>2009 Thanksgiving murders: A man opened fire at his family's Thanksgiving dinner, killing four relatives and wounding another. He was arrested in January 2010.[201]</t>
  </si>
  <si>
    <t>Saipan, Northern Mariana Islands</t>
  </si>
  <si>
    <t>2009 Saipan shooting: A gunman shot at people throughout Saipan, before committing suicide at the edge of a cliff.[202]</t>
  </si>
  <si>
    <t>Pearcy, Arkansas</t>
  </si>
  <si>
    <t>Pearcy murders: Three men killed five people in two robberies on the same property.[203]</t>
  </si>
  <si>
    <t>Fort Hood, Texas</t>
  </si>
  <si>
    <t>2009 Fort Hood shooting: A U.S. army psychiatrist opened fire and killed thirteen individuals and injured 33 others.</t>
  </si>
  <si>
    <t>Toa Baja, Puerto Rico</t>
  </si>
  <si>
    <t>2009 Sabana Seca massacre: Eight people were killed and twenty others were wounded after multiple gunmen opened fire at a bar.</t>
  </si>
  <si>
    <t>Collier Township, Pennsylvania</t>
  </si>
  <si>
    <t>2009 Collier Township shooting: A man entered a woman's aerobics class and opened fire, killing three people and injuring nine before committing suicide.[204]</t>
  </si>
  <si>
    <t>Pittsburgh, Pennsylvania</t>
  </si>
  <si>
    <t>2009 shooting of Pittsburgh police officers: A man opened fire on police officers responding to a domestic violence 9-1-1 call, killing three and injuring two before he was arrested.[205]</t>
  </si>
  <si>
    <t>Binghamton, New York</t>
  </si>
  <si>
    <t>Binghamton shooting: A man shot and killed thirteen people at a civic center in Binghamton, New York, before committing suicide.</t>
  </si>
  <si>
    <t>Carthage, North Carolina</t>
  </si>
  <si>
    <t>Carthage nursing home shooting: A man attacked the workplace of his estranged wife, killing eight people and wounding two others before being arrested.</t>
  </si>
  <si>
    <t>Geneva and Samson, Alabama</t>
  </si>
  <si>
    <t>Geneva County shootings: A man killed ten people and wounded six others in a shooting spree before committing suicide.[206]</t>
  </si>
  <si>
    <t>Covina, California</t>
  </si>
  <si>
    <t>Covina massacre: A man entered his former in-laws' home armed with four handguns and a homemade flamethrower. He killed nine people and injured three before committing suicide.[207]</t>
  </si>
  <si>
    <t>Skagit County, Washington</t>
  </si>
  <si>
    <t>2008 Skagit County shootings: A man killed six people and wounded two others in several locations before being arrested by police.</t>
  </si>
  <si>
    <t>Knoxville, Tennessee</t>
  </si>
  <si>
    <t>Knoxville Unitarian Universalist church shooting: A former truck driver opened fire at a church during a church youth performance, killing two and wounding six before being restrained by churchgoers. A manifesto written by the gunman attributed the shooting to hatred of liberals, Democrats, African-Americans, and homosexuals.</t>
  </si>
  <si>
    <t>Henderson, Kentucky</t>
  </si>
  <si>
    <t>Atlantis Plastics shooting: A plastic factory worker shot his superintendent and five co-workers before committing suicide.</t>
  </si>
  <si>
    <t>DeKalb, Illinois</t>
  </si>
  <si>
    <t>Northern Illinois University shooting: A former graduate student entered a lecture hall and opened fire, killing five people and wounding twenty-one before committing suicide.</t>
  </si>
  <si>
    <t>Kirkwood, Missouri</t>
  </si>
  <si>
    <t>Kirkwood City Council shooting: A man opened fire during a public city council meeting, killing six people and injuring one other before being shot and killed by police.[208]</t>
  </si>
  <si>
    <t>Tinley Park, Illinois</t>
  </si>
  <si>
    <t>Lane Bryant shooting: Four customers and the clothing store manager were killed and a part-time employee was injured in a robbery gone awry.[209]</t>
  </si>
  <si>
    <t>Cockeysville, Maryland</t>
  </si>
  <si>
    <t>Browning family murders: A fifteen-year-old boy shot and killed his parents and two brothers in their home. The gunman allegedly killed his family so he would not be required to share his inheritance.[210]</t>
  </si>
  <si>
    <t>Carnation, Washington</t>
  </si>
  <si>
    <t>2007 Carnation murders: A woman and her boyfriend killed the former's parents, brother, sister-in-law, niece, and nephew at the parent's home.</t>
  </si>
  <si>
    <t>Arvada and Colorado Springs, Colorado</t>
  </si>
  <si>
    <t>2007 Colorado YWAM and New Life shootings: A man stormed a dormitory at the Youth With A Mission organization in Arvada, Colorado, before driving to Colorado Springs and attacking the New Life Church. He killed four people and wounded five others before committing suicide.</t>
  </si>
  <si>
    <t>Omaha, Nebraska</t>
  </si>
  <si>
    <t>Westroads Mall shooting: A 19-year-old killed eight people and wounded four in a Von Maur department store at the Westroads Mall before committing suicide.</t>
  </si>
  <si>
    <t>Cleveland, Ohio</t>
  </si>
  <si>
    <t>2007 SuccessTech Academy shooting: A fourteen-year-old student wounded four at his school before committing suicide.[211]</t>
  </si>
  <si>
    <t>Crandon, Wisconsin</t>
  </si>
  <si>
    <t>Crandon shooting: An off-duty sheriff's deputy entered a homecoming party at a duplex with a semiautomatic rifle and killed six people and wounded one. He killed himself later that day.</t>
  </si>
  <si>
    <t>Neosho, Missouri</t>
  </si>
  <si>
    <t>Neosho church shooting: A man killed three people and wounded five others at a church, specifically targeting church leaders. The shooter surrendered to law enforcement.[212]</t>
  </si>
  <si>
    <t>Joliet, Illinois</t>
  </si>
  <si>
    <t>Vaughn family murders: Four family members were fatally shot and another wounded inside a car. The wounded husband was arrested and convicted of the murders.[213]</t>
  </si>
  <si>
    <t>Blacksburg, Virginia</t>
  </si>
  <si>
    <t>Virginia Tech shooting: A 23-year-old student killed thirty-two students and teachers, and wounded seventeen others. Other people were injured attempting to escape. When police stormed the building he was in, the shooter killed himself.</t>
  </si>
  <si>
    <t>New York City</t>
  </si>
  <si>
    <t>2007 New York City shooting: A man shot and killed a man inside a Pizzeria and two NYPD Auxiliary officers before being shot and killed by police.</t>
  </si>
  <si>
    <t>Salt Lake City, Utah</t>
  </si>
  <si>
    <t>Trolley Square shooting: A man opened fire in a parking garage and shopping mall and killed five people and injured four others before being killed by police.</t>
  </si>
  <si>
    <t>Bart Township, Lancaster County, Pennsylvania</t>
  </si>
  <si>
    <t>West Nickel Mines School shooting: A man took hostages in an Amish schoolhouse, and killed five schoolgirls and injured five others before committing suicide.</t>
  </si>
  <si>
    <t>Seattle, Washington</t>
  </si>
  <si>
    <t>Seattle Jewish Federation shooting: The perpetrator forced his way into the building, repeatedly shouting that he was angry at Israel and wanted to make a statement, he killed one and injured six.[214]</t>
  </si>
  <si>
    <t>2006 Denver shooting: A man fired a handgun at his co-workers in a Safeway warehouse, killing one and wounding four. The perpetrator was killed and an officer was wounded in a gunfight with police.[215]</t>
  </si>
  <si>
    <t>Indianapolis, Indiana</t>
  </si>
  <si>
    <t>Hamilton Avenue murders: Two perpetrators killed a family of seven in a house at 560 North Hamilton Avenue.</t>
  </si>
  <si>
    <t>Milwaukee, Wisconsin</t>
  </si>
  <si>
    <t>Memorial Day park shooting: A man shot five people execution-style during a Memorial Day picnic, killing two. The primary suspect, the ex-husband of one of the injured, was placed on the FBI Ten Most Wanted Fugitives list, captured in 2022, and died in custody in 2023.[216]</t>
  </si>
  <si>
    <t>Capitol Hill massacre: A guest returned to a house party armed with a shotgun and a semiautomatic handgun. He shot indiscriminately, killing six people and injuring two, before committing suicide.</t>
  </si>
  <si>
    <t>Goleta, California</t>
  </si>
  <si>
    <t>Goleta postal facility shootings: A woman killed her neighbor before driving to the mail processing plant, where she shot and killed six people before committing suicide.</t>
  </si>
  <si>
    <t>Tacoma Mall shooting: A man attempted suicide by cop by opening fire in a shopping mall with an illegal MAK 90 semi-automatic rifle and a pistol. He injured six people and took four hostages before surrendering to a SWAT team.</t>
  </si>
  <si>
    <t>Oklahoma City, Oklahoma</t>
  </si>
  <si>
    <t>Oklahoma City home shooting: Several men invaded a trailer home and forced four people outside, where they were shot to death with a rifle. The perpetrators believed that one of the victims had been responsible for a motorcycle accident that left one of the perpetrators severely injured.[217]</t>
  </si>
  <si>
    <t>Red Lake, Minnesota</t>
  </si>
  <si>
    <t>Red Lake shootings: A 16-year-old student killed nine people and wounded five others before committing suicide.</t>
  </si>
  <si>
    <t>Brookfield, Wisconsin</t>
  </si>
  <si>
    <t>Living Church of God shooting: A man shot and killed seven members of his church and wounded four others, before committing suicide in a Sheraton hotel.[218]</t>
  </si>
  <si>
    <t>Tyler, Texas</t>
  </si>
  <si>
    <t>Tyler courthouse shooting: A man shot his ex-wife and son outside a courthouse, killing his wife. Following a shootout the man shot a resident who tried to intervene, before fleeing and dying after a shootout with police.</t>
  </si>
  <si>
    <t>Columbus, Ohio</t>
  </si>
  <si>
    <t>Columbus nightclub shooting: A deranged fan killed four, including musician Dimebag Darrell, and wounded three others before being killed by police.</t>
  </si>
  <si>
    <t>Meteor, Wisconsin</t>
  </si>
  <si>
    <t>Hunting Trip (2004): A man shot eight people while on a hunting trip in northern Wisconsin; six were killed and two were wounded.</t>
  </si>
  <si>
    <t>Birmingham, Alabama</t>
  </si>
  <si>
    <t>2004 shooting of Birmingham police officers: A man shot at police in a crack house, killing three and wounding one.[219]</t>
  </si>
  <si>
    <t>McKinney, Texas</t>
  </si>
  <si>
    <t>McKinney quadruple murder: Three men killed four people in a robbery.[220]</t>
  </si>
  <si>
    <t>Fresno, California</t>
  </si>
  <si>
    <t>Wesson family murders: A man convicted of the molestation and murders of his children and nieces shot and killed nine members of his family during a standoff over a child custody dispute.[221]</t>
  </si>
  <si>
    <t>Sugar Land, Texas</t>
  </si>
  <si>
    <t>2003 Sugar Land murders: A friend of a man shot three of the man's family members, killing two. The two then staged a struggle in which the friend shot the man. The man escaped to Mexico and was apprehended in 2005.[222]</t>
  </si>
  <si>
    <t>Chesnee, South Carolina</t>
  </si>
  <si>
    <t>Superbike murders: A disgruntled customer shot and killed four people at a motorcycle shop.[223]</t>
  </si>
  <si>
    <t>Clear Lake City, Texas</t>
  </si>
  <si>
    <t>Clear Lake murders: A seventeen-year-old girl, accompanied by her boyfriend, shot and killed four people following an argument over drugs. One of the victims was also beaten.[224]</t>
  </si>
  <si>
    <t>Meridian, Mississippi</t>
  </si>
  <si>
    <t>Lockheed Martin shooting: A man opened fire at his workplace, killing six and wounding eight before committing suicide.[225]</t>
  </si>
  <si>
    <t>Bakersfield, California</t>
  </si>
  <si>
    <t>Brothers family murders: A man shot and killed five family members before fleeing. He was arrested in 2004 and sentenced to death.[226]</t>
  </si>
  <si>
    <t>Madison County, Montana</t>
  </si>
  <si>
    <t>2003 Ennis shooting: A man opened fire on a group of people outside of a bar, and then engaged in a high speed chase and shootout with law enforcement, he killed one and injured 10 including himself.[227]</t>
  </si>
  <si>
    <t>New Orleans, Louisiana</t>
  </si>
  <si>
    <t>John McDonogh High School shooting: Two perpetrators opened fire in the school gymnasium and killed one student and wounded three others.[228]</t>
  </si>
  <si>
    <t>2002 Los Angeles International Airport shooting: The gunman opened fire at a line of passengers at a ticket counter, he killed two and injured five before being killed by a security officer.[229]</t>
  </si>
  <si>
    <t>Grundy, Virginia</t>
  </si>
  <si>
    <t>Appalachian School of Law shooting: A former student opened fire after a meeting with a professor in the offices of the dean of students and a professor, killing them and a student and injured three other students before he was subdued by a Marine veteran.[230]</t>
  </si>
  <si>
    <t>Elgin, Illinois</t>
  </si>
  <si>
    <t>JB's Pub shooting: A man kicked out of a bar for harassing female customers and employees went home, retrieved several guns, and opened fire, shooting 16 people, 2 fatally. Five other people suffered cuts and bruises.[231]</t>
  </si>
  <si>
    <t>Santee, California</t>
  </si>
  <si>
    <t>Santana High School shooting: A 15-year-old student entered a boys bathroom and shot another student then left and began to fire widely, another student was killed and thirteen were injured.[232]</t>
  </si>
  <si>
    <t>Melrose Park, Illinois</t>
  </si>
  <si>
    <t>2001 Navistar shooting: A 66-year-old man entered his old workplace with an AK-47 and shot eight people, killing four, before turning the gun on himself.[233]</t>
  </si>
  <si>
    <t>Philadelphia, Pennsylvania</t>
  </si>
  <si>
    <t>Lex Street massacre: Ten people were shot in a crack house, seven fatally.[234]</t>
  </si>
  <si>
    <t>Wakefield, Massachusetts</t>
  </si>
  <si>
    <t>Wakefield massacre: Michael McDermott, an application support employee, shot and killed seven co-workers.</t>
  </si>
  <si>
    <t>Roanoke, Virginia</t>
  </si>
  <si>
    <t>2000 Roanoke shooting: A man entered a gay bar and shot at patrons, killing one and wounding six before being arrested.[235]</t>
  </si>
  <si>
    <t>Wendy's massacre: Two robbers locked seven employees in the restaurant freezer and shot and killed five and wounded two during a robbery.[236]</t>
  </si>
  <si>
    <t>Irving, Texas</t>
  </si>
  <si>
    <t>Irving car wash shooting: A former employee entered a car wash and shot and killed five people and wounded another during a robbery. One of the victims also had his throat slit.[237]</t>
  </si>
  <si>
    <t>Wilkinsburg, Pennsylvania</t>
  </si>
  <si>
    <t>2000 Wilkinsburg shooting: The perpetrator shot and killed three people in a racially motivated shooting spree.[238]</t>
  </si>
  <si>
    <t>Manchester, Connecticut</t>
  </si>
  <si>
    <t>Hartford Beer Distributors shooting: An employee of Hartford Distributors, a beer distribution company, was fired. In retaliation he shot and killed eight coworkers and injured two others before committing suicide.</t>
  </si>
  <si>
    <t>West Memphis, Arkansas</t>
  </si>
  <si>
    <t>2010 West Memphis police shootings: A father and son shot two police officers during a traffic stop, killing both, before getting into a shootout with officers in a Walmart parking lot. In the shootout both shooters were killed and two more officers wounded.</t>
  </si>
  <si>
    <t>Huntsville, Alabama</t>
  </si>
  <si>
    <t>2010 University of Alabama in Huntsville shooting: A biology professor opened fire on other faculty members, killing three and injuring three others, before she was arrested.</t>
  </si>
  <si>
    <t>January 19‚Äì20, 2010</t>
  </si>
  <si>
    <t>Appomattox, Virginia</t>
  </si>
  <si>
    <t>2010 Appomattox shootings: A man shot and killed four family members and four other individuals before being apprehended by police.[198]</t>
  </si>
  <si>
    <t>Kennesaw, Georgia</t>
  </si>
  <si>
    <t>Penske office shooting: A former employee of a Penske truck rental business shot five people, four employees and one customer, at the business. Four people were killed and a fifth injured.</t>
  </si>
  <si>
    <t>St. Louis, Missouri</t>
  </si>
  <si>
    <t>ABB plant shooting: An employee opened fire in the parking lot of an ABB Group power plant before entering the factory. He killed three people and injured five before committing suicide.[199]</t>
  </si>
  <si>
    <t>Irwindale, California</t>
  </si>
  <si>
    <t>Southern California Edison shooting: An employee opened fire during the workday, and killed two and wounded two others before committing suicide.[195]</t>
  </si>
  <si>
    <t>Seal Beach, California</t>
  </si>
  <si>
    <t>Seal Beach shooting: A man entered his ex-wife's workplace and shot and killed eight people and injured one. He then fled the scene and was later arrested.</t>
  </si>
  <si>
    <t>Carson City, Nevada</t>
  </si>
  <si>
    <t>Carson City IHOP shooting: A man opened fire inside and outside an IHOP, and then targeted nearby local businesses. He killed four people and injured seven before committing suicide.</t>
  </si>
  <si>
    <t>Copley Township, Ohio</t>
  </si>
  <si>
    <t>2011 Copley Township shooting: A man killed seven people; including a 16-year-old and an 11-year-old, and injured one between three homes before being killed by responding police.[196]</t>
  </si>
  <si>
    <t>Grand Rapids, Michigan</t>
  </si>
  <si>
    <t>Grand Rapids mass murder: A man killed seven people and wounded two in a spree shooting in two homes, then took hostages in a third before committing suicide.</t>
  </si>
  <si>
    <t>Medford, New York</t>
  </si>
  <si>
    <t>2011 Medford shooting: A man killed four people in a pharmacy robbery gone wrong. He was sentenced to life imprisonment.[197]</t>
  </si>
  <si>
    <t>Casas Adobes, Arizona</t>
  </si>
  <si>
    <t>2011 Tucson shooting: A man killed six people and injured fifteen during an assassination attempt of U.S. Representative Gabrielle Giffords before he was tackled and arrested. Giffords was wounded in the attack but survived.</t>
  </si>
  <si>
    <t>Webster, New York</t>
  </si>
  <si>
    <t>2012 Webster shooting: A man set fire to his home and the family car before opening fire on responding firefighters, two were killed and three wounded before he committed suicide, a fourth body was found in the house.[186]</t>
  </si>
  <si>
    <t>Newtown, Connecticut</t>
  </si>
  <si>
    <t>Sandy Hook Elementary School shooting: A 20-year-old killed his mother before shooting and killing twenty children and six adults at Sandy Hook Elementary School in Newtown, Connecticut. He then committed suicide.</t>
  </si>
  <si>
    <t>Clackamas, Oregon</t>
  </si>
  <si>
    <t>Clackamas Town Center shooting: A 22-year-old opened fire at the town center wearing a hockey mask, and killed two people and injured a third before fumbling with his weapon and being unable to reload. He committed suicide in a stairwell of the location.[187]</t>
  </si>
  <si>
    <t>Fresno meat plant shooting: A man shot four coworkers, two fatally, at the meat processing plant he worked at before walking outside and fatally shooting himself in the head.[188]</t>
  </si>
  <si>
    <t>Azana Spa shooting: The perpetrator drove to his ex-wife's work place and waited until she was there to confront her and shot and killed her and two other women, and injured four others before committing suicide.[189]</t>
  </si>
  <si>
    <t>Minneapolis, Minnesota</t>
  </si>
  <si>
    <t>Accent Signage Systems shooting: A former employee entered a local sign-making business, and killed five and wounded four; two of the four later died of their wounds, the perpetrator committed suicide.[190]</t>
  </si>
  <si>
    <t>2012 Empire State Building shooting: A man shot and killed a former co-worker before engaging in a shoot-out with the New York police in which nine bystanders were wounded and the perpetrator was killed.[191]</t>
  </si>
  <si>
    <t>College Station, Texas</t>
  </si>
  <si>
    <t>2012 College Station shooting: The perpetrator fatally shot an officer attempting to serve him a notice to appear in court, he then injured a neighbor and engaged in a shootout with responding officers until he was killed by the officers.[192]</t>
  </si>
  <si>
    <t>Oak Creek, Wisconsin</t>
  </si>
  <si>
    <t>Wisconsin Sikh temple shooting: The perpetrator, a member of the Hammerskins and various white power and neo-Nazi bands, fatally shot six people at a Sikh temple before being killed by responding police officers.</t>
  </si>
  <si>
    <t>Aurora, Colorado, movie theater shooting: A shooter, 24-year-old James Eagan Holmes, stormed a late-night premiere of The Dark Knight Rises and shot and killed twelve people and wounded seventy others. He was sentenced to life in prison without the possibility of parole.</t>
  </si>
  <si>
    <t>Seattle cafe shooting spree: A patron who had been previously thrown out of the cafe, entered and killed four people and wounded one, shortly after he killed a woman during a carjacking and then committed suicide.[193]</t>
  </si>
  <si>
    <t>Gilbert, Arizona</t>
  </si>
  <si>
    <t>Gilbert home shooting: A neo-Nazi shot and killed his girlfriend, her daughter, the daughter's boyfriend, and their infant daughter, before killing himself.</t>
  </si>
  <si>
    <t>Brooklyn, Ohio</t>
  </si>
  <si>
    <t>A man shot his wife and 2 daughters at a Cracker Barrel before being killed by police.[194]</t>
  </si>
  <si>
    <t>Oakland, California</t>
  </si>
  <si>
    <t>2012 Oikos University shooting: A former student opened fire in a classroom and fatally shot seven people, leaving three wounded.</t>
  </si>
  <si>
    <t>Chardon, Ohio</t>
  </si>
  <si>
    <t>2012 Chardon High School shooting: A seventeen-year-old entered Chardon High School and fired at students sitting in the cafeteria, killing three and wounding three others before being arrested.</t>
  </si>
  <si>
    <t>2013 Los Angeles International Airport shooting: A man entered the Los Angeles International Airport, killed a TSA agent, and wounded three other people. He was injured when shot several times by police.[177]</t>
  </si>
  <si>
    <t>Washington D.C.</t>
  </si>
  <si>
    <t>Washington Navy Yard shooting: A gunman entered the Naval Sea Systems Command headquarters in the Washington Navy Yard with a civilian contractor pass. He killed twelve people and injured eight before being killed by police.[178]</t>
  </si>
  <si>
    <t>Saylorsburg, Pennsylvania</t>
  </si>
  <si>
    <t>Ross Township Municipal Building shooting: A man entered a meeting of township supervisors and killed three people, injuring three others. The gunman was also injured when his gun went off and hit his own leg as two men wrestled him to the ground and took away his weapon. The shooting was suspected to be motivated by a longstanding feud in which the gunman's property rights had been taken away. He was sentenced to life in prison.[179][180]</t>
  </si>
  <si>
    <t>Hialeah, Florida</t>
  </si>
  <si>
    <t>2013 Hialeah shooting: A man lit his apartment on fire and killed six other people in his apartment building before being killed by a SWAT team.[181]</t>
  </si>
  <si>
    <t>Santa Monica, California</t>
  </si>
  <si>
    <t>2013 Santa Monica Shootings: A man killed his family and burned down his house before committing a mass shooting at Santa Monica College. He was later killed in a shootout with police.[182]</t>
  </si>
  <si>
    <t>Mohawk and Herkimer, New York</t>
  </si>
  <si>
    <t>Herkimer County shootings: A man set fire to his apartment, shot and killed two people and injured two others at a barbershop, and shot and killed two people at a car wash. The shooter was cornered in an abandoned bar by police, leading to an overnight standoff. A police dog was sent into the building the next morning: when the man shot and killed the dog, the police returned fire, killing the man.[183][184]</t>
  </si>
  <si>
    <t>South Valley, New Mexico</t>
  </si>
  <si>
    <t>2013 South Valley homicides: A fifteen-year-old murdered his parents and three siblings in their home. He was arrested by police.[185]</t>
  </si>
  <si>
    <t>Montgomery County, Pennsylvania</t>
  </si>
  <si>
    <t>2014 Montgomery County shootings: Six people were found dead and one wounded in three locations across Montgomery County. The shooter was found dead the next day after committing suicide by overdose. One of the victims was the shooter's ex-wife, the others were her relatives.[171]</t>
  </si>
  <si>
    <t>Marysville, Washington</t>
  </si>
  <si>
    <t>2014 Marysville Pilchuck High School shooting: A fifteen-year-old killed four people and injured one other in the cafeteria of Marysville Pilchuck High School before killing himself.[172]</t>
  </si>
  <si>
    <t>Spring, Texas</t>
  </si>
  <si>
    <t>2014 Harris County shooting: A man killed six of his family members and wounding a seventh. He was arrested after a brief chase and a standoff that lasted several hours.[173]</t>
  </si>
  <si>
    <t>Isla Vista, California</t>
  </si>
  <si>
    <t>2014 Isla Vista killings: Several hours after stabbing and killing his three roommates, Elliot Rodger drove to a sorority house near the University of California, Santa Barbara and knocked on the door. After receiving no answer, he began shooting at people nearby, killing two members of another sorority and injuring a third. He then returned to his car and continued to shoot at random people from within his vehicle before killing himself with a gunshot.[174] The attack is believed to have been motivated by the killer's hatred of women and frustration with his dating and family life.[175]</t>
  </si>
  <si>
    <t>2014 Fort Hood shootings: After being denied leave from the Fort Hood military base where he was stationed, a man killed three people and injured fourteen before killing himself.[176]</t>
  </si>
  <si>
    <t>San Bernardino, California</t>
  </si>
  <si>
    <t>2015 San Bernardino attack: A married couple opened fire on the husband's colleagues at a work training event. They killed fourteen people and injured twenty-two before being killed in a shootout with police. Pipe bombs set at their residence failed to detonate. The two perpetrators are believed to have been radicalized, though not believed to have been directly connected to a specific foreign terrorist organization.[156]</t>
  </si>
  <si>
    <t>Colorado Springs, Colorado</t>
  </si>
  <si>
    <t>Colorado Springs Planned Parenthood shooting: A man killed two civilians and a police officer and wounded nine others inside a Planned Parenthood clinic before surrendering to police. The shootings are suspected to have been motivated by the suspect's anti-abortion views.[157]</t>
  </si>
  <si>
    <t>Shooting of protesters at a Black Lives Matter protest: During a Black Lives Matter protest related to the shooting of Jamar Clark, a man opened fire and injured five protestors. The perpetrator was later arrested.[158]</t>
  </si>
  <si>
    <t>October 2015 Colorado Springs shooting. Noah Harpham killed three. Harpham was open carrying with his rifle for some time, before randomly opening fire on random people on the street[159]</t>
  </si>
  <si>
    <t>Flagstaff, Arizona</t>
  </si>
  <si>
    <t>2015 Northern Arizona University shooting: A freshman at Northern Arizona University shot four students, killing one.[160]</t>
  </si>
  <si>
    <t>Roseburg, Oregon</t>
  </si>
  <si>
    <t>2015 Umpqua Community College shooting: A student at Umpqua Community College killed nine people and injured eight others on the college campus. After being wounded by police officers, he killed himself.[161]</t>
  </si>
  <si>
    <t>Moneta, Virginia</t>
  </si>
  <si>
    <t>Murders of Alison Parker and Adam Ward: An enraged former employee for WDBJ (Bryce Williams) carried out a preplanned shooting targeting 3 reporters, conducting a live TV interview near Smith Mountain Lake. Alison Parker was fatally shot, and the cameraman Adam Ward was also killed. Vicki Gardner was also shot, but survived. He fled the scene in his car then took off on foot while a massive manhunt was underway. Before police could approach Williams, he committed suicide by shooting himself. He stated that the motive was the Charleston church shooting and possible discrimination at his workplace.[162]</t>
  </si>
  <si>
    <t>Harris County, Texas</t>
  </si>
  <si>
    <t>2015 Harris County shooting: A man broke into his ex-girlfriend's home and held her hostage along with her husband and six children, one of whom was his son. Over the course of nine hours, he killed everyone in the home. After a shootout with police, he surrendered and was taken into custody.[163]</t>
  </si>
  <si>
    <t>Lafayette, Louisiana</t>
  </si>
  <si>
    <t>2015 Lafayette shooting: A gunman killed two people and injured nine in a shooting at a movie theater. After trying to blend into the crowd leaving the theater, the gunman heard sirens, returned to the theater, and killed himself.[164]</t>
  </si>
  <si>
    <t>Chattanooga, Tennessee</t>
  </si>
  <si>
    <t>2015 Chattanooga shootings: A man committed a drive-by shooting at a military recruitment center in a strip mall, wounding one Marine. With police in pursuit, he drove to a U.S. Navy Reserve center and rammed his vehicle through a gate. He fatally wounded a Navy sailor, killed four Marines, and wounded a police officer before being killed by a naval commander.[165] The FBI later determined the gunman had been motivated by propaganda published by terrorist organizations.[166]</t>
  </si>
  <si>
    <t>Charleston, South Carolina</t>
  </si>
  <si>
    <t>Charleston church shooting: white supremacist Dylann Roof killed nine black people during a prayer service at the Emanuel African Methodist Episcopal Church, wounding one other. He was taken into custody by police, and later said that he committed the shootings in an attempt to start a "race war".[167][168]</t>
  </si>
  <si>
    <t>Waco, Texas</t>
  </si>
  <si>
    <t>2015 Waco shootout: Gunfire broke out at a restaurant where members of several motorcycle clubs had gathered to discuss political rights for motorcyclists. Members of the clubs and police were both involved in the gunfire. Nine people were killed and eighteen were injured in the shootout, all members of the motorcycle clubs. The shooting may have resulted from a territorial dispute between two of the motorcycle clubs.[169]</t>
  </si>
  <si>
    <t>Tyrone, Missouri</t>
  </si>
  <si>
    <t>2015 Tyrone shooting: A man killed seven people and wounded one after going door-to-door and shooting people in four separate homes. Four of the people he killed were family members. The man then killed himself. The shooting was possibly motivated by the man finding his mother dead from natural causes.[170]</t>
  </si>
  <si>
    <t>Townville, South Carolina</t>
  </si>
  <si>
    <t>2016 Townville Elementary School shooting: A fourteen-year-old shot and killed his father before driving to the local elementary school and injuring three students and a teacher. One student later died of his injuries. The shooter was later arrested.[144]</t>
  </si>
  <si>
    <t>Burlington, Washington</t>
  </si>
  <si>
    <t>Cascade Mall shooting: A man killed five people at the Cascade Mall. He was arrested a day later. The shooter later killed himself while in jail.[145]</t>
  </si>
  <si>
    <t>Citronelle, Alabama</t>
  </si>
  <si>
    <t>2016 Citronelle homicides: A man killed six people (including an unborn child) while they were sleeping in a home. He was arrested by police.[146]</t>
  </si>
  <si>
    <t>Mukilteo, Washington</t>
  </si>
  <si>
    <t>2016 Mukilteo shooting: A student at the University of Washington killed three people and injured one other in a shooting at a party. One of the people he killed was his ex-girlfriend. The shooter was arrested and sentenced to life in prison.[147]</t>
  </si>
  <si>
    <t>Baton Rouge, Louisiana</t>
  </si>
  <si>
    <t>2016 shooting of Baton Rouge police officers: A gunman killed four law enforcement officers, one of whom died in 2022, and injured three others. The gunman was killed by a member of the SWAT team that responded to the shooting. The shooting is believed to have been related to the unrest in Baton Rouge following the shooting of Alton Sterling, and the gunman was involved with black separatist and sovereign citizen organizations.[148][149]</t>
  </si>
  <si>
    <t>St. Joseph, Michigan</t>
  </si>
  <si>
    <t>St. Joseph courthouse shooting: A handcuffed inmate killed two bailiffs and injured a deputy and another woman after taking a deputy's gun in a courthouse. The inmate was killed by two other bailiffs.[150]</t>
  </si>
  <si>
    <t>Dallas, Texas</t>
  </si>
  <si>
    <t>2016 shooting of Dallas police officers: A shooter killed five police officers and wounded nine other officers and two civilians at a protest over the police shootings of Alton Sterling and Philando Castile. The shooter was killed by a bomb delivered by a remote control vehicle. He is believed to have been motivated by retribution for black men killed by police.[151]</t>
  </si>
  <si>
    <t>Orlando, Florida</t>
  </si>
  <si>
    <t>Pulse nightclub shooting: A gunman, Omar Mateen, killed 49 people and wounded 53 others in a shooting at Pulse, a gay nightclub. The gunman was killed in a shootout with the police.[152]</t>
  </si>
  <si>
    <t>2016 Wilkinsburg shooting: Six people (including an unborn child) were killed and three were injured by two gunmen in an attack during a backyard party. One person with a handgun drove the partygoers toward a backyard porch, where the second shot at them with an assault-style rifle.[153]</t>
  </si>
  <si>
    <t>March 7‚Äì8, 2016</t>
  </si>
  <si>
    <t>Kansas City, Kansas, and Montgomery County, Missouri</t>
  </si>
  <si>
    <t>2016 Kansas‚ÄìMissouri murder spree: Four people were killed at a home and another was shot and killed the following day. The perpetrator was arrested the next day.</t>
  </si>
  <si>
    <t>Hesston and Newton, Kansas</t>
  </si>
  <si>
    <t>Hesston shootings: A man killed three people and injured fourteen others in an attack at his workplace. He had been served with a temporary order of protection shortly before he began shooting. He was killed by police who responded to the scene.[154]</t>
  </si>
  <si>
    <t>Kalamazoo, Michigan</t>
  </si>
  <si>
    <t>2016 Kalamazoo shootings: An Uber driver killed six people and wounded two others in a series of shootings targeting random people.[155]</t>
  </si>
  <si>
    <t>Highlands Ranch, Colorado</t>
  </si>
  <si>
    <t>Copper Canyon Apartment Homes shooting: After being called to a home for a report of a disturbance, five police officers were shot in an "ambush-style" attack. One officer was killed and the other four were wounded. Two other people were also wounded in a neighboring apartment. Officers later re-entered the apartment with a SWAT team and killed the suspect; another officer was injured in this exchange.[123]</t>
  </si>
  <si>
    <t>Sutherland Springs, Texas</t>
  </si>
  <si>
    <t>Sutherland Springs church shooting: A gunman approached the First Baptist Church in Sutherland Springs and killed two people outside before entering and shooting at the congregation, killing 26 people (including an unborn child) and injuring 22. He was confronted by a local man with a gun, and they exchanged gunfire before entering a vehicle. The man flagged down another person and they began a high-speed chase of the gunman, which ended when the gunman went off the road and was found dead from a self-inflicted gunshot wound.[124][125][126]</t>
  </si>
  <si>
    <t>Paradise, Nevada</t>
  </si>
  <si>
    <t>2017 Las Vegas shooting: A man on the 32nd floor of a hotel opened fire on a country music festival happening outside, killing 60 people and injuring 867 others, with 411 of them suffering from gunshot wounds. The man then killed himself.[127][128][129][130][131]</t>
  </si>
  <si>
    <t>Antioch, Tennessee</t>
  </si>
  <si>
    <t>Burnette Chapel shooting: A man killed a woman outside the Burnette Chapel Church of Christ before entering the chapel and wounding seven others. During a struggle with an usher, the man shot himself in the chest. The usher ran to his car to get his own pistol and held the man at gunpoint until police arrived to arrest him.[132]</t>
  </si>
  <si>
    <t>Plano, Texas</t>
  </si>
  <si>
    <t>2017 Plano shooting: A man entered his ex-wife's home while she was hosting a football-watching party and killed her and seven others, and wounded one other. He was killed by police.[133]</t>
  </si>
  <si>
    <t>Clovis, New Mexico</t>
  </si>
  <si>
    <t>Clovis library shooting: A sixteen-year-old killed two people and wounded four others at a public library before surrendering to police.[134]</t>
  </si>
  <si>
    <t>Little Rock, Arkansas</t>
  </si>
  <si>
    <t>Little Rock nightclub shooting: Twenty-eight people were injured (twenty-five directly by gunfire) when shooting broke out in a nightclub where rapper Finese 2Tymes was performing.[135]</t>
  </si>
  <si>
    <t>Bronx-Lebanon Hospital attack: A former hospital employee killed a doctor and wounded six others before he committed suicide.</t>
  </si>
  <si>
    <t>San Francisco UPS shooting: A gunman entered his workplace and singled out coworkers, killing three and wounding five, before committing suicide.[136]</t>
  </si>
  <si>
    <t>Alexandria, Virginia</t>
  </si>
  <si>
    <t>Congressional baseball shooting: A gunman shot and wounded four people, including Republican Congressman and House Majority Whip Steve Scalise, while they were practicing for the Congressional Baseball Game. Two others were also injured in other ways. The gunman was killed after being engaged by Capitol police officers assigned to protect Scalise and by police officers responding to the scene.[137]</t>
  </si>
  <si>
    <t>Eaton Township, Pennsylvania</t>
  </si>
  <si>
    <t>Eaton Township Weis Markets shooting: An employee of a Weis Markets supermarket who was working a night shift barricaded the exits and killed three coworkers before killing himself.[138]</t>
  </si>
  <si>
    <t>Sandy, Utah</t>
  </si>
  <si>
    <t>Sandy, Utah attack: A man rammed a vehicle containing his ex-girlfriend, three children and one other adult, opened fire, killing two and wounding two, then committed suicide.[139]</t>
  </si>
  <si>
    <t>Orlando factory shooting: A former employee entered the factory through a rear exit and killed five employees and then himself.[140]</t>
  </si>
  <si>
    <t>Lincoln County, Mississippi</t>
  </si>
  <si>
    <t>2017 Mississippi shootings: A man killed eight people, including several family members and a sheriff's deputy, at three separate houses. He was injured by police and then arrested. The shooter later said he had intended to commit suicide by cop.[141]</t>
  </si>
  <si>
    <t>Kirkersville, Ohio</t>
  </si>
  <si>
    <t>Kirkersville shooting: After taking two people hostage, a man shot and killed a police officer and two nurses at a nursing home before he killed himself.</t>
  </si>
  <si>
    <t>Cincinnati, Ohio</t>
  </si>
  <si>
    <t>Cincinnati nightclub shooting: Two men were killed and sixteen people were wounded after a fight escalated into a shooting at a crowded nightclub. One person was arrested.[142]</t>
  </si>
  <si>
    <t>Broward County, Florida</t>
  </si>
  <si>
    <t>Fort Lauderdale airport shooting: A man killed five people and injured six in a shooting at Fort Lauderdale‚ÄìHollywood International Airport before running out of ammunition and lying on the ground to surrender to police. Thirty to forty other people were also hurt, with injuries not directly caused by gunfire.[143]</t>
  </si>
  <si>
    <t>Globe, Arizona</t>
  </si>
  <si>
    <t>Globe, Arizona shooting: A gunman shot four people outside a bar, three fatally, before fleeing the scene. He was later taken into custody.[98]</t>
  </si>
  <si>
    <t>Robbins, Illinois</t>
  </si>
  <si>
    <t>Shooting of Jemel Roberson: A man re-entered a bar after being ejected and began to fire, wounding three people and becoming injured himself. Armed security guards apprehended the suspect. Responding officers saw one of the security guards with a gun, and shot and killed him.[99]</t>
  </si>
  <si>
    <t>Thousand Oaks, California</t>
  </si>
  <si>
    <t>Thousand Oaks shooting: A man entered a bar hosting a student line-dancing event and killed 12 people, including a police officer. 16 other people were injured, one of them by gunfire. The gunman then killed himself.[100][101]</t>
  </si>
  <si>
    <t>Tallahassee, Florida</t>
  </si>
  <si>
    <t>2018 Tallahassee shooting: A man entered a yoga studio and killed two women and injured five others; four by gunshots and one by pistol-whipping, before committing suicide.[102]</t>
  </si>
  <si>
    <t>Pittsburgh synagogue shooting: A man opened fire in the Tree of Life synagogue in an antisemitic attack, killing 11 people and injuring six others (including four police officers). The suspect, 46-year-old Robert G. Bowers, was taken into custody by police.[103][104]</t>
  </si>
  <si>
    <t>Florence, South Carolina</t>
  </si>
  <si>
    <t>Florence shooting: Officers were shot at during a two-hour standoff while attempting to execute a search warrant. The perpetrator held children hostage, killing one and wounding seven before being arrested.[105]</t>
  </si>
  <si>
    <t>Aberdeen, Maryland</t>
  </si>
  <si>
    <t>Aberdeen shooting: An employee of the Rite Aid Distribution facility killed three victims before wounding herself. The shooter died later in the hospital.[106]</t>
  </si>
  <si>
    <t>2018 Cincinnati shooting: A gunman entered a loading dock at the Fifth Third Center skyscraper and opened fire before entering the lobby of a building. Four people, including the shooter, were killed and two were injured.[107]</t>
  </si>
  <si>
    <t>Jacksonville Landing shooting: A gunman killed two people and wounded eleven more (nine with gunshot wounds) at a Madden NFL 19 competition before killing himself. The shooter was identified as David Katz, an individual who had reportedly been eliminated from the competition before the shooting.[108][109][110]</t>
  </si>
  <si>
    <t>Annapolis, Maryland</t>
  </si>
  <si>
    <t>Capital Gazette shooting: A gunman entered the offices of The Capital Gazette and killed five employees and wounded two others.[111][112]</t>
  </si>
  <si>
    <t>Trenton, New Jersey</t>
  </si>
  <si>
    <t>Art All Night shooting: Several gunmen wounded 17 people at the Art All Night festival. Five others were wounded when they were trampled by people around them. One of the suspected gunmen was shot and killed by police. Police suspect the shooting was gang-related.[113]</t>
  </si>
  <si>
    <t>May 30‚ÄìJune 4, 2018</t>
  </si>
  <si>
    <t>Scottsdale, Arizona</t>
  </si>
  <si>
    <t>2018 Scottsdale shootings: Over the course of several days, a man killed a forensic psychiatrist, two paralegals, a counselor, and a couple from whom he took a handgun. The suspect killed himself when police began closing in on him.[114][115]</t>
  </si>
  <si>
    <t>Santa Fe, Texas</t>
  </si>
  <si>
    <t>2018 Santa Fe High School shooting: A student at Santa Fe High School shot and killed 10 people and wounded 14 others. Explosive devices were also found, but they were not detonated. The suspect was taken into custody by police.[116]</t>
  </si>
  <si>
    <t>Nashville, Tennessee</t>
  </si>
  <si>
    <t>Nashville Waffle House shooting: A gunman entered a Waffle House, where he killed four people and injured two others. He was later taken into custody.[117]</t>
  </si>
  <si>
    <t>San Bruno, California</t>
  </si>
  <si>
    <t>YouTube headquarters shooting: A woman approached an outdoor patio at YouTube Headquarters and wounded three people before committing suicide, a fourth person was injured in the evacuation.[118]</t>
  </si>
  <si>
    <t>Yountville, California</t>
  </si>
  <si>
    <t>Yountville shooting: A man entered the Veterans Home of California and held three staff members hostage. He killed the three staff members (and the unborn child of one of the staff members, who was pregnant) before killing himself in a murder‚Äìsuicide.[119]</t>
  </si>
  <si>
    <t>Parkland, Florida</t>
  </si>
  <si>
    <t>Parkland High School shooting: A former student of Marjory Stoneman Douglas High School entered the school, 19-year-old Nikolas Cruz, killed 17 people, and wounded 17 others. He was taken into custody by police. On October 13, 2022, he was sentenced to life in prison without the possibility of parole.[120][121]</t>
  </si>
  <si>
    <t>Benton, Kentucky</t>
  </si>
  <si>
    <t>2018 Marshall County High School shooting: A fifteen-year-old student killed two other students and injured sixteen others before discarding his weapon and attempting to hide among other students. He was apprehended by police.[122]</t>
  </si>
  <si>
    <t>Jersey City, New Jersey</t>
  </si>
  <si>
    <t>2019 Jersey City shooting: An officer approached a vehicle suspected of being used in a murder previously, he was shot and killed. In the resulting suspect chase and police confrontation the two suspects were killed, along with three other civilians, a civilian and two cops were wounded as well. The attack in question was committed by a Black Hebrew Israelite and targeted Jews living in Jersey City.</t>
  </si>
  <si>
    <t>Pensacola, Florida</t>
  </si>
  <si>
    <t>Naval Air Station Pensacola shooting: Three people were killed and 8 others were injured at a US Navy base. The suspect was killed by police.</t>
  </si>
  <si>
    <t>Miramar, Florida</t>
  </si>
  <si>
    <t>2019 Miramar shootout: Two suspects robbed a jewelry store which resulted in a police shootout that killed 2 people,[90] including a UPS truck driver who was on his 1st day on the job. Both suspects were killed by police.</t>
  </si>
  <si>
    <t>2019 Fresno shooting: Ten people were shot, four fatally, at a football watch party.</t>
  </si>
  <si>
    <t>Santa Clarita, California</t>
  </si>
  <si>
    <t>2019 Saugus High School shooting: Two people were killed and three others were injured. The gunman then eventually committed suicide.</t>
  </si>
  <si>
    <t>Orinda, California</t>
  </si>
  <si>
    <t>Orinda shooting: An overnight block party attended by over 100 people ended with five people killed, and four more wounded by gunfire.</t>
  </si>
  <si>
    <t>San Juan, Puerto Rico</t>
  </si>
  <si>
    <t>2019 R√≠o Piedras shooting: Six people were killed after a shootout near an apartment complex.</t>
  </si>
  <si>
    <t>Dayton, Ohio</t>
  </si>
  <si>
    <t>2019 Dayton shooting: A gunman shot 26 people, killing 9, including his transgender sibling, and wounding 17 others outside of a bar. Ten others were wounded as they fled the scene. The perpetrator was killed by police after the first shots were fired in 32 seconds.</t>
  </si>
  <si>
    <t>El Paso, Texas</t>
  </si>
  <si>
    <t>2019 El Paso shooting: A gunman shot 45 people, killing 23 and wounding 22 others at a Walmart Supercenter near the Cielo Vista Mall. The attack was a hate crime targeting Hispanic immigration and was influenced by the Christchurch mosque shootings. The perpetrator was arrested by police.</t>
  </si>
  <si>
    <t>Gilroy, California</t>
  </si>
  <si>
    <t>Gilroy Garlic Festival shooting: A gunman killed three people, including a 6-year-old boy, attending Gilroy's annual Garlic Festival; 12 more people were injured. The shooter killed himself.</t>
  </si>
  <si>
    <t>Virginia Beach, Virginia</t>
  </si>
  <si>
    <t>2019 Virginia Beach shooting: A gunman killed 12 people and injured four others at a municipal building. The gunman was killed by police.[91]</t>
  </si>
  <si>
    <t>2019 STEM School Highlands Ranch shooting: A school shooting was reported at STEM School Highlands Ranch, around 1:50 p.m, two shooters targeted separate locations and killed one student and injured eight more before being arrested.[92]</t>
  </si>
  <si>
    <t>Charlotte, North Carolina</t>
  </si>
  <si>
    <t>2019 University of North Carolina at Charlotte shooting: Six people were shot, two fatally, on the last day of classes at the University of North Carolina at Charlotte. The student gunman was taken into custody after he ran out of ammunition.[93]</t>
  </si>
  <si>
    <t>Poway, California</t>
  </si>
  <si>
    <t>Poway synagogue shooting: One person was killed and at least three were wounded by a shooter at the Chabad of Poway synagogue.[94] The gunman was influenced by the Christchurch mosque shootings in New Zealand and claimed responsibility for the Escondido mosque fire the month prior</t>
  </si>
  <si>
    <t>Aurora, Illinois</t>
  </si>
  <si>
    <t>Aurora, Illinois shooting: A 45-year-old man opened fire at a Henry Pratt Company plant and killed five people and injured six others. He was a former worker at the plant and he was killed in a shootout with police.</t>
  </si>
  <si>
    <t>Harding Street raid: Two homeowners were killed and five Houston Police Department officers wounded in a shootout during a no-knock raid.[95]</t>
  </si>
  <si>
    <t>Ascension and Livingston Parish, Louisiana</t>
  </si>
  <si>
    <t>January 2019 Louisiana shootings: A 21-year-old man killed five people, including his parents, in two parishes in Louisiana.[96]</t>
  </si>
  <si>
    <t>Sebring, Florida</t>
  </si>
  <si>
    <t>2019 Sebring shooting: Five people were killed in a hostage incident and shooting at a bank. The suspect was taken into custody by police.[97]</t>
  </si>
  <si>
    <t>Williamsburg, West Virginia</t>
  </si>
  <si>
    <t>2020 Williamsburg massacre: A mother killed her five children with a shotgun before killing herself.</t>
  </si>
  <si>
    <t>Wauwatosa, Wisconsin</t>
  </si>
  <si>
    <t>Mayfair Mall shooting: Eight people were hospitalized with non-life-threatening injuries after a person opened fire at the Mayfair Mall.</t>
  </si>
  <si>
    <t>Henderson, Nevada</t>
  </si>
  <si>
    <t>Henderson shooting: Three people were killed and one person was injured when a gunman opened fire at an apartment complex. The gunman was killed by police.</t>
  </si>
  <si>
    <t>Rochester, New York</t>
  </si>
  <si>
    <t>Rochester shooting: Two people were killed and fourteen others injured after a shooting at a party in Rochester.</t>
  </si>
  <si>
    <t>Springfield, Missouri</t>
  </si>
  <si>
    <t>2020 Springfield, Missouri shooting: A man committed a series of random drive-by shootings before crashing his vehicle at a gas station. He entered the business, where he killed four people and wounded two others before committing suicide.[89]</t>
  </si>
  <si>
    <t>Milwaukee brewery shooting: Five people were killed when a gunman opened fire at the local Molson Coors Beverage Company campus, where he had been employed. Afterwards, the gunman committed suicide.</t>
  </si>
  <si>
    <t>Grantsville, Utah</t>
  </si>
  <si>
    <t>Haynie family murders: Four members of a family were killed and one was injured after a teenager fired at his family as they returned home.</t>
  </si>
  <si>
    <t>Denver/Lakewood, Colorado</t>
  </si>
  <si>
    <t>2021 Denver and Lakewood shootings: A gunman traveled to multiple businesses and homes, where he killed five people and wounded two others before being shot dead by police.[80]</t>
  </si>
  <si>
    <t>Oxford, Michigan</t>
  </si>
  <si>
    <t>2021 Oxford High School shooting: A shooter, a student at the school, opened fire on students, killing three and wounding seven students and a teacher before being arrested. One of the injured died afterwards.[81]</t>
  </si>
  <si>
    <t>Collierville, Tennessee</t>
  </si>
  <si>
    <t>Collierville Kroger shooting: A shooter opened fire in a Kroger, killing one and injuring 14, before taking his own life.[82]</t>
  </si>
  <si>
    <t>2021 Hialeah shooting: Three shooters stepped out of a SUV, and opened fire at concert goers, killing three and wounding 20 others.[83]</t>
  </si>
  <si>
    <t>San Jose, California</t>
  </si>
  <si>
    <t>2021 San Jose shooting: Nine people were killed at a Santa Clara Valley Transportation Authority (VTA) rail yard in San Jose, California. after police arrived, The gunman committed suicide.[84][85]</t>
  </si>
  <si>
    <t>Indianapolis FedEx shooting: Nine people were killed and seven others were wounded after a mass shooting at a FedEx facility. The shooter took his own life.</t>
  </si>
  <si>
    <t>Orange, California</t>
  </si>
  <si>
    <t>2021 Orange, California office shooting: Four people, including a child, were killed at an Orange office complex.</t>
  </si>
  <si>
    <t>Boulder, Colorado</t>
  </si>
  <si>
    <t>2021 Boulder shooting: A mass shooting occurred at a King Soopers supermarket in Boulder, Colorado, which left 10 people dead, including an on-duty police officer.</t>
  </si>
  <si>
    <t>Atlanta and Cherokee County, Georgia</t>
  </si>
  <si>
    <t>2021 Atlanta spa shootings: A series of mass shootings occurred at massage parlors in the Atlanta, Georgia metropolitan area. Eight people were killed in the incidents and one person was wounded.</t>
  </si>
  <si>
    <t>Buffalo, Minnesota</t>
  </si>
  <si>
    <t>Buffalo, Minnesota clinic attack: A nurse was killed and four other people were shot and seriously wounded inside of a health care clinic. The suspect, 67-year-old Gregory Paul Ulrich, was taken into police custody.[86][87]</t>
  </si>
  <si>
    <t>Muskogee, Oklahoma</t>
  </si>
  <si>
    <t>2021 Muskogee shooting: Five children and one adult were shot and killed, and one other adult suffered life-threatening injuries, after a home shooting in Oklahoma. Suspect, 25-year-old Jarron Pridgeon, is currently under custody.[88]</t>
  </si>
  <si>
    <t>Sunrise, Florida</t>
  </si>
  <si>
    <t>2021 Sunrise, Florida shootout: Two FBI agents were shot and killed and three others wounded attempting to serve a warrant. The suspect barricaded himself in his home and opened fire before shooting and killing himself.</t>
  </si>
  <si>
    <t>Chicago and Evanston, Illinois</t>
  </si>
  <si>
    <t>2021 Chicago‚ÄìEvanston shootings: 32-year-old Jason Nightengale shot 8 people at random, killing 5, before being fatally shot by police.</t>
  </si>
  <si>
    <t>Chesapeake, Virginia</t>
  </si>
  <si>
    <t>2022 Chesapeake shooting: Six people were killed, and four others were injured, when a night-shift manager opened fire at a Walmart. The gunman then committed suicide.[61]</t>
  </si>
  <si>
    <t>November 19‚Äì20, 2022</t>
  </si>
  <si>
    <t>Colorado Springs nightclub shooting: A gunman killed five after entering a local gay bar. 26 others, including the gunman, were wounded during the attack, 19 of them by gunfire. A suspect was later taken into custody.</t>
  </si>
  <si>
    <t>Charlottesville, Virginia</t>
  </si>
  <si>
    <t>2022 University of Virginia shooting: A student at the University of Virginia opened fire on a bus returning from a trip to see a play. The three people killed as well as one of the wounded were members of the University of Virginia's football team, and the gunman was a member of the team for one season, though he did not play any games.</t>
  </si>
  <si>
    <t>2022 Central Visual and Performing Arts High School shooting: A shooter, a former student, opened fire, killing two people and wounding four others before being shot and killed by police.[62]</t>
  </si>
  <si>
    <t>Raleigh, North Carolina</t>
  </si>
  <si>
    <t>2022 Raleigh shootings: The shooter, a teenager, went on a shooting spree along the Neuse River Trail greenway and surrounding neighborhood.[63]</t>
  </si>
  <si>
    <t>2022 Oakland school shooting: Four staff members and two students were shot by multiple gunmen at a complex that houses multiple schools. The shooting may have been tied to gang violence.[64]</t>
  </si>
  <si>
    <t>Bend, Oregon</t>
  </si>
  <si>
    <t>2022 Bend, Oregon shooting: A local man shot four people, two fatally, in a Safeway supermarket at the Forum shopping center before committing suicide.</t>
  </si>
  <si>
    <t>2022 Denver police shooting: Three police officers fired on a fleeing suspect, wounding him and six bystanders. One officer was convicted of assault and sentenced to 18 months probation.[65]</t>
  </si>
  <si>
    <t>Greenwood, Indiana</t>
  </si>
  <si>
    <t>Greenwood Park Mall shooting: A local man fatally shot three people and injured two others at the food court in the Greenwood Park Mall before being shot dead by an armed civilian.</t>
  </si>
  <si>
    <t>Highland Park, Illinois</t>
  </si>
  <si>
    <t>Highland Park parade shooting: Seven people were killed and 48 others injured after a man fired a rifle from a rooftop at spectators attending Highland Park's Fourth of July parade.</t>
  </si>
  <si>
    <t>Allen, Kentucky</t>
  </si>
  <si>
    <t>2022 shooting of Kentucky police officers: A man fired out the window of his home, shooting seven people, six of whom were law enforcement officers. Two of the officers died at the scene, and a third died in the hospital the day after. The third officer was a canine handler, and his dog also died. The suspect later killed himself in jail.</t>
  </si>
  <si>
    <t>2022 Chattanooga shooting: Twelve people were shot, two of them fatally, at a nightclub during the early morning. A third person was killed by a vehicle attempting to flee.[66]</t>
  </si>
  <si>
    <t>2022 Philadelphia shooting: Fourteen people were shot, three of them fatally, by multiple shooters on South Street. One of the shooters may have been shot by a responding police officer.[67]</t>
  </si>
  <si>
    <t>Centerville, Texas/Jourdanton, Texas</t>
  </si>
  <si>
    <t>Centerville shooting: An escaped prisoner went inside a home and opened fire, killing five members of a family before being shot and killed by police.[68]</t>
  </si>
  <si>
    <t>Tulsa, Oklahoma</t>
  </si>
  <si>
    <t>2022 Tulsa hospital shooting: Four people were killed following a mass shooting at a Saint Francis medical building. The gunman committed suicide.[69]</t>
  </si>
  <si>
    <t>Uvalde, Texas</t>
  </si>
  <si>
    <t>Uvalde school shooting: A local man shot and wounded his grandmother before driving to his former elementary school and opening fire. He killed nineteen children and two adults before being shot dead by police. Eighteen other people were hospitalized.[70]</t>
  </si>
  <si>
    <t>Chicago, Illinois</t>
  </si>
  <si>
    <t>Magnificent Mile shooting: Two people were fatally shot, and eight others were critically injured, in a shooting near a McDonald's restaurant in Chicago, Illinois.[71]</t>
  </si>
  <si>
    <t>Laguna Woods, California</t>
  </si>
  <si>
    <t>2022 Laguna Woods shooting: One person was fatally shot and five others were injured in a shooting at a church in Orange County, California.[72]</t>
  </si>
  <si>
    <t>Buffalo, New York</t>
  </si>
  <si>
    <t>2022 Buffalo shooting: The shooter, 18-year-old Payton Gendron, who was clad in body armor and a white supremacist, opened fire at a Tops supermarket, killing ten people, all of whom were Black, including a security guard, and wounded three others.[73] On February 15, 2023, he was sentenced to life in prison without the possibility of parole. The gunman specifically targeted African-Americans and was influenced by similar terrorist incidents in Charleston, Pittsburgh, Christchurch, Poway and El Paso.</t>
  </si>
  <si>
    <t>2022 Pittsburgh shooting: An early morning shooting at a party held at an Airbnb rental property in the East Allegheny neighborhood killed two juveniles and wounded eight others. Five people sustained injuries such as broken bones and cuts when they jumped out of windows to escape the gunfire.[74]</t>
  </si>
  <si>
    <t>2022 New York City Subway attack: Ten people were shot when a gunman opened fire on a New York City Subway train as it approached the 36th Street station in the Sunset Park neighborhood. Immediately before the attack, the assailant donned a gas mask and threw smoke bombs. The incident caused 19 others to be injured as they fled. The attacker fled the scene and was arrested after police received a tip-off after a 30-hour manhunt. He was identified as 62-year-old Frank James.[75][76]</t>
  </si>
  <si>
    <t>Sacramento, California</t>
  </si>
  <si>
    <t>2022 Sacramento shooting: A shooting in downtown Sacramento killed six people and injured twelve others.[77] A suspect was arrested the next day.[78]</t>
  </si>
  <si>
    <t>Portland, Oregon</t>
  </si>
  <si>
    <t>Normandale Park shooting: During a racial justice protest, a man confronted a group of protestors and engaged in an argument with them, before pulling out a gun and opening fire, killing one and wounding four others. One of the people in the group returned fire and wounded the perpetrator.[79]</t>
  </si>
  <si>
    <t>2023 University of Nevada, Las Vegas shooting: A gunman opened fire at the UNLV campus, killing three people and injuring one person before being killed in a shootout with police.</t>
  </si>
  <si>
    <t>Austin, Texas/Bexar County, Texas</t>
  </si>
  <si>
    <t>2023 Austin shootings: A suspect killed four people and injured three others in a shooting in Austin. Another shooting in Bexar County that killed two was also connected to the suspect.</t>
  </si>
  <si>
    <t>Tampa, Florida</t>
  </si>
  <si>
    <t>2023 Ybor City shooting: Two people were killed and sixteen were injured in a street fight after a Halloween party in the Ybor City neighborhood.[30]</t>
  </si>
  <si>
    <t>2023 Chicago Halloween party shooting: Fifteen people were shot at a venue hosting a Halloween party.</t>
  </si>
  <si>
    <t>Lewiston, Maine</t>
  </si>
  <si>
    <t>2023 Lewiston shootings: A shooter opened fire at a bowling alley and a local bar, killing 18 people and injuring 13 others. He was found dead from an apparent self-inflicted gunshot wound two days later.[31][32][33]</t>
  </si>
  <si>
    <t>2023 Jacksonville shooting: A racist gunman armed with a rifle and handgun opened fire at a Dollar General, killing three people before committing suicide.[34]</t>
  </si>
  <si>
    <t>Trabuco Canyon, California</t>
  </si>
  <si>
    <t>2023 Trabuco Canyon shooting: A former police officer shot and wounded his ex-wife before opening fire on random people at the Cook's Corner bar, killing three people and wounding six others. The gunman was killed by police.[35]</t>
  </si>
  <si>
    <t>Fargo, North Dakota</t>
  </si>
  <si>
    <t>2023 shooting of Fargo police officers: A man shot at police officers responding to an unrelated traffic collision, killing one officer and wounding two more before an officer shot and killed him. In addition, a nearby woman was struck by gunfire.[36]</t>
  </si>
  <si>
    <t>2023 Kingsessing shooting: Five people were killed and two others injured in the Kingsessing section of Southwest Philadelphia.[37][38] A 40-year-old suspect allegedly carrying an AR-15‚Äìstyle rifle, a handgun, and a scanner was arrested.[39]</t>
  </si>
  <si>
    <t>Baltimore, Maryland</t>
  </si>
  <si>
    <t>2023 Baltimore shooting: Two people were killed and 28 people were injured in South Baltimore.</t>
  </si>
  <si>
    <t>Monroe Township, Ohio</t>
  </si>
  <si>
    <t>2023 Doerman killings: Three boys were killed and their mother wounded in a domestic-related shooting. The father was charged with the killings.[40]</t>
  </si>
  <si>
    <t>2023 Annapolis shooting: A man fired at neighbors following a dispute over a parking space, killing three people and wounding three others. A suspect was arrested.[41]</t>
  </si>
  <si>
    <t>Richmond, Virginia</t>
  </si>
  <si>
    <t>2023 Richmond shooting: Seven people were shot, two fatally, outside a downtown theater in Richmond, Virginia, where a high school graduation ceremony had just ended. Two suspects were arrested.</t>
  </si>
  <si>
    <t>Farmington, New Mexico</t>
  </si>
  <si>
    <t>2023 Farmington, New Mexico shooting: Three civilians were killed and at least six others, including two police officers, were injured after an 18-year-old man opened fire in the city of Farmington, New Mexico. The gunman was killed by police.[42]</t>
  </si>
  <si>
    <t>Allen, Texas</t>
  </si>
  <si>
    <t>2023 Allen, Texas mall shooting: A man opened fire at the Allen Premium Outlets, killing eight people, and injuring at least seven others before being killed by police.[43]</t>
  </si>
  <si>
    <t>Atlanta, Georgia</t>
  </si>
  <si>
    <t>2023 Atlanta shooting: A man opened fire inside a Northside Hospital facility in Midtown Atlanta, killing a 39-year-old woman, and injuring four others, before fleeing the scene. After eight hours of being on the run, the suspect was arrested by police without further incident.[44][45]</t>
  </si>
  <si>
    <t>Henryetta, Oklahoma</t>
  </si>
  <si>
    <t>2023 Henryetta killings: A sex offender killed six people, including four family members, before killing himself at his residence.[46]</t>
  </si>
  <si>
    <t>Cleveland, Texas</t>
  </si>
  <si>
    <t>2023 Cleveland, Texas shooting: A man armed with an AR-15-style rifle opened fire at a home, killing five people, including a child, before fleeing the scene. Three children were covered in blood, but were hospitalized.[47] The suspect, 38-year-old Francisco Oropeza, was captured after a 4-day-long manhunt.[48]</t>
  </si>
  <si>
    <t>Bowdoin and Yarmouth, Maine</t>
  </si>
  <si>
    <t>2023 Bowdoin‚ÄìYarmouth shootings: Four people were killed at a home in Bowdoin, followed by a shooting on a highway in Yarmouth that wounded three family members in the same vehicle. The son of two of the victims in Bowdoin was charged with the shooting.</t>
  </si>
  <si>
    <t>Dadeville, Alabama</t>
  </si>
  <si>
    <t>2023 Dadeville shooting: Gunmen opened fire at a birthday party, killing four people, and injuring 32 others. Six suspects were taken into custody.[49][50]</t>
  </si>
  <si>
    <t>Louisville, Kentucky</t>
  </si>
  <si>
    <t>2023 Louisville bank shooting: An employee opened fire at a bank, killing five people and injuring eight others, including a police officer that was critically wounded.[51] The perpetrator, 25-year-old Connor Sturgeon, was fatally shot by police.[52]</t>
  </si>
  <si>
    <t>2023 Nashville school shooting: A former student opened fire at The Covenant School in the Green Hills neighborhood. Six people were killed, three of them children, and one police officer was injured by shattered glass. The perpetrator, 28-year-old Aiden Hale, was fatally shot by police.[53]</t>
  </si>
  <si>
    <t>Pine Hills, Florida</t>
  </si>
  <si>
    <t>Killing of Dylan Lyons: Three people were killed and two others wounded in a series of shootings. A 19-year-old suspect was arrested.[54]</t>
  </si>
  <si>
    <t>East Lansing, Michigan</t>
  </si>
  <si>
    <t>2023 Michigan State University shooting: A mass shooting occurred at Michigan State University in East Lansing. Three people were killed and five others injured.[55] The shooter died of a self-inflicted gunshot wound after being cornered by police.[56]</t>
  </si>
  <si>
    <t>Half Moon Bay, California</t>
  </si>
  <si>
    <t>2023 Half Moon Bay shootings: A man opened fire at two farms, killing seven people and injuring one other, before being taken into custody.[57]</t>
  </si>
  <si>
    <t>Monterey Park, California</t>
  </si>
  <si>
    <t>2023 Monterey Park shooting: Eleven people were killed and nine others injured after a gunman opened fire at a dance studio in Monterey Park after a Chinese New Year celebration in the city. The perpetrator shot and killed himself in a standoff with police the next day.[58]</t>
  </si>
  <si>
    <t>Goshen, California</t>
  </si>
  <si>
    <t>2023 Goshen shooting: A baby, a teenager, and four others were killed in a shooting at a home.[59]</t>
  </si>
  <si>
    <t>Enoch, Utah</t>
  </si>
  <si>
    <t>2023 Enoch, Utah shooting: Five children and three adults were killed in a shooting at a home.[60]</t>
  </si>
  <si>
    <t>Laurel County, Kentucky</t>
  </si>
  <si>
    <t>Interstate 75 Kentucky shooting: Five people were shot and injured when a lone gunman shot civilians in passing by cars on the Interstate 75 in Kentucky. Three other people suffered injuries due to vehicle accidents caused by the shooting.[9][10][11]</t>
  </si>
  <si>
    <t>Winder, Georgia</t>
  </si>
  <si>
    <t>2024 Apalachee High School shooting: At least four people were killed and nine others were wounded in a shooting at Apalachee High School. A male suspect was taken into custody.[12]</t>
  </si>
  <si>
    <t>Forest Park, Illinois</t>
  </si>
  <si>
    <t>2024 CTA shooting: Four people were fatally shot on a Chicago Transit Authority Blue Line train as it entered the Forest Park station.[13]</t>
  </si>
  <si>
    <t>Meridian, Pennsylvania</t>
  </si>
  <si>
    <t>Attempted assassination of Donald Trump: A man opened fire on former President of the United States Donald Trump during a rally from a nearby rooftop, killing an audience member and wounding Trump and two other audience members. The shooter was killed by Secret Service personnel.[14]</t>
  </si>
  <si>
    <t>Florence, Kentucky</t>
  </si>
  <si>
    <t>2024 Florence shooting: 21-year-old Chase Garvey killed four and wounded three others at a residence before fleeing in a vehicle; he crashed into a ditch and committed suicide during a police pursuit.[15][16]</t>
  </si>
  <si>
    <t>Killing of Julio Foolio: Jacksonville-based rapper Julio Foolio was killed and three others were injured in an 'ambush' shooting at the Holiday Inn parking lot near the University of South Florida campus.[17][18]</t>
  </si>
  <si>
    <t>Fordyce, Arkansas</t>
  </si>
  <si>
    <t>2024 Fordyce shooting: A 44-year-old man opened fire at the Mad Butcher Grocery Store, killing four civilians and injuring nine others, including two police officers. The suspect, identified as Travis Posey from a neighboring county, suffered a graze wound after being shot by police.[19]</t>
  </si>
  <si>
    <t>Rochester Hills, Michigan</t>
  </si>
  <si>
    <t>2024 Rochester Hills shooting: A 42-year-old man from another county randomly shot nine people including two children at the Brooklands Plaza Splash Pad before driving to his home and shooting himself.[20]</t>
  </si>
  <si>
    <t>2024 Minneapolis shooting: A man in the Whittier neighborhood killed three people, including a responding officer, and wounded three more before being killed by police.[21][22]</t>
  </si>
  <si>
    <t>2024 Charlotte shootout: Four law enforcement officers were shot and killed and four others wounded after a suspect fired at a task force serving an arrest warrant for a man. The subject of the warrant, who was later identified as 39-year-old Terry Clark Hughes Jr., was also killed.[23][24]</t>
  </si>
  <si>
    <t>Burnsville, Minnesota</t>
  </si>
  <si>
    <t>2024 Burnsville shooting: Police and medics were fired upon from a home while responding to a domestic incident. Two officers and a firefighter were killed while another officer suffered a gunshot wound.[25] After opening fire on first responders, the shooter fatally shot himself.[26]</t>
  </si>
  <si>
    <t>Kansas City, Missouri</t>
  </si>
  <si>
    <t>2024 Kansas City parade shooting: Gunfire erupted during a parade at Kansas City Union Station to celebrate the Kansas City Chiefs winning Super Bowl LVIII. At least one person was killed and more than twenty others were injured. Three male suspects were detained, two of whom are juveniles and one of whom was shot.</t>
  </si>
  <si>
    <t>East Lansdowne, Pennsylvania</t>
  </si>
  <si>
    <t>2024 East Lansdowne shooting: A man killed his niece and shot two police officers before setting his house on fire, killing himself and four other relatives.[27]</t>
  </si>
  <si>
    <t>January 21‚Äì22, 2024</t>
  </si>
  <si>
    <t>2024 Joliet shootings: A gunman opened fire at two homes, killing seven people. The gunman previously opened fire at two locations, killing a man and injuring one person, before fatally shooting himself in a confrontation with law enforcement officials near Natalia, Texas.</t>
  </si>
  <si>
    <t>Perry, Iowa</t>
  </si>
  <si>
    <t>Perry High School shooting: A 17-year-old male opened fire at Perry High School, killing one student and injuring seven others, including a school administrator, before committing suicide. The principal of the school, who was wounded during the incident, died from his wounds ten days later on January 14.[28][29]</t>
  </si>
  <si>
    <t>SUMLEV</t>
  </si>
  <si>
    <t>REGION</t>
  </si>
  <si>
    <t>DIVISION</t>
  </si>
  <si>
    <t>STATE</t>
  </si>
  <si>
    <t>NAME</t>
  </si>
  <si>
    <t>ESTIMATESBASE2020</t>
  </si>
  <si>
    <t>POPESTIMATE2020</t>
  </si>
  <si>
    <t>POPESTIMATE2021</t>
  </si>
  <si>
    <t>POPESTIMATE2022</t>
  </si>
  <si>
    <t>POPESTIMATE2023</t>
  </si>
  <si>
    <t>NPOPCHG_2020</t>
  </si>
  <si>
    <t>NPOPCHG_2021</t>
  </si>
  <si>
    <t>NPOPCHG_2022</t>
  </si>
  <si>
    <t>NPOPCHG_2023</t>
  </si>
  <si>
    <t>BIRTHS2020</t>
  </si>
  <si>
    <t>BIRTHS2021</t>
  </si>
  <si>
    <t>BIRTHS2022</t>
  </si>
  <si>
    <t>BIRTHS2023</t>
  </si>
  <si>
    <t>DEATHS2020</t>
  </si>
  <si>
    <t>DEATHS2021</t>
  </si>
  <si>
    <t>DEATHS2022</t>
  </si>
  <si>
    <t>DEATHS2023</t>
  </si>
  <si>
    <t>NATURALCHG2020</t>
  </si>
  <si>
    <t>NATURALCHG2021</t>
  </si>
  <si>
    <t>NATURALCHG2022</t>
  </si>
  <si>
    <t>NATURALCHG2023</t>
  </si>
  <si>
    <t>INTERNATIONALMIG2020</t>
  </si>
  <si>
    <t>INTERNATIONALMIG2021</t>
  </si>
  <si>
    <t>INTERNATIONALMIG2022</t>
  </si>
  <si>
    <t>INTERNATIONALMIG2023</t>
  </si>
  <si>
    <t>DOMESTICMIG2020</t>
  </si>
  <si>
    <t>DOMESTICMIG2021</t>
  </si>
  <si>
    <t>DOMESTICMIG2022</t>
  </si>
  <si>
    <t>DOMESTICMIG2023</t>
  </si>
  <si>
    <t>NETMIG2020</t>
  </si>
  <si>
    <t>NETMIG2021</t>
  </si>
  <si>
    <t>NETMIG2022</t>
  </si>
  <si>
    <t>NETMIG2023</t>
  </si>
  <si>
    <t>RESIDUAL2020</t>
  </si>
  <si>
    <t>RESIDUAL2021</t>
  </si>
  <si>
    <t>RESIDUAL2022</t>
  </si>
  <si>
    <t>RESIDUAL2023</t>
  </si>
  <si>
    <t>RBIRTH2021</t>
  </si>
  <si>
    <t>RBIRTH2022</t>
  </si>
  <si>
    <t>RBIRTH2023</t>
  </si>
  <si>
    <t>RDEATH2021</t>
  </si>
  <si>
    <t>RDEATH2022</t>
  </si>
  <si>
    <t>RDEATH2023</t>
  </si>
  <si>
    <t>RNATURALCHG2021</t>
  </si>
  <si>
    <t>RNATURALCHG2022</t>
  </si>
  <si>
    <t>RNATURALCHG2023</t>
  </si>
  <si>
    <t>RINTERNATIONALMIG2021</t>
  </si>
  <si>
    <t>RINTERNATIONALMIG2022</t>
  </si>
  <si>
    <t>RINTERNATIONALMIG2023</t>
  </si>
  <si>
    <t>RDOMESTICMIG2021</t>
  </si>
  <si>
    <t>RDOMESTICMIG2022</t>
  </si>
  <si>
    <t>RDOMESTICMIG2023</t>
  </si>
  <si>
    <t>RNETMIG2021</t>
  </si>
  <si>
    <t>RNETMIG2022</t>
  </si>
  <si>
    <t>RNETMIG2023</t>
  </si>
  <si>
    <t>United States</t>
  </si>
  <si>
    <t>Northeast Region</t>
  </si>
  <si>
    <t>New England</t>
  </si>
  <si>
    <t>Middle Atlantic</t>
  </si>
  <si>
    <t>Midwest Region</t>
  </si>
  <si>
    <t>East North Central</t>
  </si>
  <si>
    <t>West North Central</t>
  </si>
  <si>
    <t>South Region</t>
  </si>
  <si>
    <t>South Atlantic</t>
  </si>
  <si>
    <t>East South Central</t>
  </si>
  <si>
    <t>West South Central</t>
  </si>
  <si>
    <t>West Region</t>
  </si>
  <si>
    <t>Mountain</t>
  </si>
  <si>
    <t>Pacific</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</si>
  <si>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</si>
  <si>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</si>
  <si>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</si>
  <si>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</si>
  <si>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</si>
  <si>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</si>
  <si>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</si>
  <si>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</si>
  <si>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</si>
  <si>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</si>
  <si>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</si>
  <si>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</si>
  <si>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</si>
  <si>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</si>
  <si>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</si>
  <si>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</si>
  <si>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</si>
  <si>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</si>
  <si>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</si>
  <si>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</si>
  <si>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</si>
  <si>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</si>
  <si>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</si>
  <si>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</si>
  <si>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</si>
  <si>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</si>
  <si>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</si>
  <si>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</si>
  <si>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</si>
  <si>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</si>
  <si>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</si>
  <si>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</si>
  <si>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</si>
  <si>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</si>
  <si>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</si>
  <si>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</si>
  <si>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</si>
  <si>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</si>
  <si>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</si>
  <si>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</si>
  <si>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</si>
  <si>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</si>
  <si>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</si>
  <si>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</si>
  <si>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</si>
  <si>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</si>
  <si>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</si>
  <si>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</si>
  <si>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</si>
  <si>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</si>
  <si>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</si>
  <si>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X</t>
  </si>
  <si>
    <t>Puerto Rico</t>
  </si>
  <si>
    <t>Registered Weapons</t>
  </si>
  <si>
    <t>Registered Weapons Per One Thousand People</t>
  </si>
  <si>
    <t>Dead (Since 2021)</t>
  </si>
  <si>
    <t>D.C.</t>
  </si>
  <si>
    <t>SouthCarolina</t>
  </si>
  <si>
    <t>NewYork</t>
  </si>
  <si>
    <t>NorthCarolina</t>
  </si>
  <si>
    <t>NewMexico</t>
  </si>
  <si>
    <t>NorthernMarianaIslands</t>
  </si>
  <si>
    <t>PuertoRico</t>
  </si>
  <si>
    <t>NewYorkCity</t>
  </si>
  <si>
    <t>WashingtonD.C.</t>
  </si>
  <si>
    <t>NewJersey</t>
  </si>
  <si>
    <t>WestVirginia</t>
  </si>
  <si>
    <t>NorthDakota</t>
  </si>
  <si>
    <t>Injured (Since 2021)</t>
  </si>
  <si>
    <t>Total (Since 2021)</t>
  </si>
  <si>
    <t>Event Count (Since 2021)</t>
  </si>
  <si>
    <t xml:space="preserve">Mass Shootings by State Since: </t>
  </si>
  <si>
    <t>Mass Shootings by Year</t>
  </si>
  <si>
    <t>Event Count</t>
  </si>
  <si>
    <t>Event Count [For Chart] (Since 2021)</t>
  </si>
  <si>
    <t>Filler</t>
  </si>
  <si>
    <t>AMI Prevalence</t>
  </si>
  <si>
    <t>AMI Number</t>
  </si>
  <si>
    <t>Untreated Number</t>
  </si>
  <si>
    <t>Untreated AMI Prevalence</t>
  </si>
  <si>
    <t>Event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</si>
</sst>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9"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5" fontId="0" fillId="0" borderId="0" xfId="0" applyNumberFormat="1"/>
    <xf numFmtId="3" fontId="0" fillId="0" borderId="0" xfId="0" applyNumberFormat="1"/>
    <xf numFmtId="3"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xf>
    <xf numFmtId="0" fontId="0" fillId="33" borderId="0" xfId="0" applyFill="1" applyAlignment="1">
      <alignment horizontal="center"/>
    </xf>
    <xf numFmtId="0" fontId="0" fillId="34" borderId="0" xfId="0" applyFill="1"/>
    <xf numFmtId="3" fontId="0" fillId="34" borderId="0" xfId="0" applyNumberFormat="1" applyFill="1" applyAlignment="1">
      <alignment horizontal="center"/>
    </xf>
    <xf numFmtId="164" fontId="0" fillId="34" borderId="0" xfId="0" applyNumberFormat="1" applyFill="1" applyAlignment="1">
      <alignment horizontal="center"/>
    </xf>
    <xf numFmtId="0" fontId="0" fillId="34" borderId="0" xfId="0" applyFill="1" applyAlignment="1">
      <alignment horizontal="center"/>
    </xf>
    <xf numFmtId="169" fontId="0" fillId="0" borderId="0" xfId="0" applyNumberFormat="1" applyAlignment="1">
      <alignment horizontal="center"/>
    </xf>
    <xf numFmtId="0" fontId="16" fillId="0" borderId="0" xfId="0" applyFont="1" applyAlignment="1">
      <alignment horizontal="center"/>
    </xf>
    <xf numFmtId="169" fontId="16" fillId="0" borderId="0" xfId="0" applyNumberFormat="1" applyFont="1" applyAlignment="1">
      <alignment horizontal="center"/>
    </xf>
    <xf numFmtId="0" fontId="16" fillId="0" borderId="0" xfId="0" applyFont="1"/>
    <xf numFmtId="3" fontId="16" fillId="0" borderId="0" xfId="0" applyNumberFormat="1" applyFont="1" applyAlignment="1">
      <alignment horizontal="center"/>
    </xf>
    <xf numFmtId="164" fontId="16"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2500">
                <a:solidFill>
                  <a:schemeClr val="bg2">
                    <a:lumMod val="25000"/>
                  </a:schemeClr>
                </a:solidFill>
                <a:latin typeface="News Gothic MT" panose="020B0503020103020203" pitchFamily="34" charset="0"/>
              </a:rPr>
              <a:t>Prevalence</a:t>
            </a:r>
            <a:r>
              <a:rPr lang="en-US" sz="2500" baseline="0">
                <a:solidFill>
                  <a:schemeClr val="bg2">
                    <a:lumMod val="25000"/>
                  </a:schemeClr>
                </a:solidFill>
                <a:latin typeface="News Gothic MT" panose="020B0503020103020203" pitchFamily="34" charset="0"/>
              </a:rPr>
              <a:t> of Mass Shootings</a:t>
            </a:r>
          </a:p>
          <a:p>
            <a:pPr>
              <a:defRPr/>
            </a:pPr>
            <a:r>
              <a:rPr lang="en-US" sz="2500" baseline="0">
                <a:solidFill>
                  <a:schemeClr val="bg2">
                    <a:lumMod val="25000"/>
                  </a:schemeClr>
                </a:solidFill>
                <a:latin typeface="News Gothic MT" panose="020B0503020103020203" pitchFamily="34" charset="0"/>
              </a:rPr>
              <a:t>Vs. Gun Registrations</a:t>
            </a:r>
            <a:endParaRPr lang="en-US" sz="2500">
              <a:solidFill>
                <a:schemeClr val="bg2">
                  <a:lumMod val="25000"/>
                </a:schemeClr>
              </a:solidFill>
              <a:latin typeface="News Gothic MT" panose="020B0503020103020203" pitchFamily="34" charset="0"/>
            </a:endParaRPr>
          </a:p>
        </c:rich>
      </c:tx>
      <c:layout>
        <c:manualLayout>
          <c:xMode val="edge"/>
          <c:yMode val="edge"/>
          <c:x val="0.13052477236641716"/>
          <c:y val="3.2763532763532763E-2"/>
        </c:manualLayout>
      </c:layout>
      <c:overlay val="0"/>
      <c:spPr>
        <a:noFill/>
      </c:spPr>
    </c:title>
    <c:autoTitleDeleted val="0"/>
    <c:plotArea>
      <c:layout>
        <c:manualLayout>
          <c:layoutTarget val="inner"/>
          <c:xMode val="edge"/>
          <c:yMode val="edge"/>
          <c:x val="0.15128592722206019"/>
          <c:y val="0.13259977118244837"/>
          <c:w val="0.77143012216065587"/>
          <c:h val="0.68621789263521549"/>
        </c:manualLayout>
      </c:layout>
      <c:bubbleChart>
        <c:varyColors val="0"/>
        <c:ser>
          <c:idx val="0"/>
          <c:order val="0"/>
          <c:tx>
            <c:strRef>
              <c:f>final!$G$3</c:f>
              <c:strCache>
                <c:ptCount val="1"/>
                <c:pt idx="0">
                  <c:v>Total (Since 2021)</c:v>
                </c:pt>
              </c:strCache>
            </c:strRef>
          </c:tx>
          <c:spPr>
            <a:solidFill>
              <a:schemeClr val="tx1">
                <a:lumMod val="50000"/>
                <a:lumOff val="50000"/>
                <a:alpha val="50000"/>
              </a:schemeClr>
            </a:solidFill>
          </c:spPr>
          <c:invertIfNegative val="0"/>
          <c:dLbls>
            <c:dLbl>
              <c:idx val="0"/>
              <c:tx>
                <c:rich>
                  <a:bodyPr/>
                  <a:lstStyle/>
                  <a:p>
                    <a:fld id="{C12B54F4-424E-1141-93B3-69C372193690}"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CE8-6B43-BC25-49DDFADBE8C5}"/>
                </c:ext>
              </c:extLst>
            </c:dLbl>
            <c:dLbl>
              <c:idx val="1"/>
              <c:delete val="1"/>
              <c:extLst>
                <c:ext xmlns:c15="http://schemas.microsoft.com/office/drawing/2012/chart" uri="{CE6537A1-D6FC-4f65-9D91-7224C49458BB}"/>
                <c:ext xmlns:c16="http://schemas.microsoft.com/office/drawing/2014/chart" uri="{C3380CC4-5D6E-409C-BE32-E72D297353CC}">
                  <c16:uniqueId val="{00000002-1CE8-6B43-BC25-49DDFADBE8C5}"/>
                </c:ext>
              </c:extLst>
            </c:dLbl>
            <c:dLbl>
              <c:idx val="2"/>
              <c:delete val="1"/>
              <c:extLst>
                <c:ext xmlns:c15="http://schemas.microsoft.com/office/drawing/2012/chart" uri="{CE6537A1-D6FC-4f65-9D91-7224C49458BB}"/>
                <c:ext xmlns:c16="http://schemas.microsoft.com/office/drawing/2014/chart" uri="{C3380CC4-5D6E-409C-BE32-E72D297353CC}">
                  <c16:uniqueId val="{00000003-1CE8-6B43-BC25-49DDFADBE8C5}"/>
                </c:ext>
              </c:extLst>
            </c:dLbl>
            <c:dLbl>
              <c:idx val="3"/>
              <c:tx>
                <c:rich>
                  <a:bodyPr/>
                  <a:lstStyle/>
                  <a:p>
                    <a:fld id="{8005F8FC-4622-4444-8CB1-30E0D3C8C249}"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CE8-6B43-BC25-49DDFADBE8C5}"/>
                </c:ext>
              </c:extLst>
            </c:dLbl>
            <c:dLbl>
              <c:idx val="4"/>
              <c:tx>
                <c:rich>
                  <a:bodyPr/>
                  <a:lstStyle/>
                  <a:p>
                    <a:fld id="{807BAF1B-331D-004C-8AD6-8324FD886B51}"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CE8-6B43-BC25-49DDFADBE8C5}"/>
                </c:ext>
              </c:extLst>
            </c:dLbl>
            <c:dLbl>
              <c:idx val="5"/>
              <c:tx>
                <c:rich>
                  <a:bodyPr/>
                  <a:lstStyle/>
                  <a:p>
                    <a:fld id="{9F0D59B7-2329-7440-8D6B-06B607AC4726}"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CE8-6B43-BC25-49DDFADBE8C5}"/>
                </c:ext>
              </c:extLst>
            </c:dLbl>
            <c:dLbl>
              <c:idx val="6"/>
              <c:delete val="1"/>
              <c:extLst>
                <c:ext xmlns:c15="http://schemas.microsoft.com/office/drawing/2012/chart" uri="{CE6537A1-D6FC-4f65-9D91-7224C49458BB}"/>
                <c:ext xmlns:c16="http://schemas.microsoft.com/office/drawing/2014/chart" uri="{C3380CC4-5D6E-409C-BE32-E72D297353CC}">
                  <c16:uniqueId val="{00000007-1CE8-6B43-BC25-49DDFADBE8C5}"/>
                </c:ext>
              </c:extLst>
            </c:dLbl>
            <c:dLbl>
              <c:idx val="7"/>
              <c:delete val="1"/>
              <c:extLst>
                <c:ext xmlns:c15="http://schemas.microsoft.com/office/drawing/2012/chart" uri="{CE6537A1-D6FC-4f65-9D91-7224C49458BB}"/>
                <c:ext xmlns:c16="http://schemas.microsoft.com/office/drawing/2014/chart" uri="{C3380CC4-5D6E-409C-BE32-E72D297353CC}">
                  <c16:uniqueId val="{00000008-1CE8-6B43-BC25-49DDFADBE8C5}"/>
                </c:ext>
              </c:extLst>
            </c:dLbl>
            <c:dLbl>
              <c:idx val="8"/>
              <c:tx>
                <c:rich>
                  <a:bodyPr/>
                  <a:lstStyle/>
                  <a:p>
                    <a:fld id="{9F94A0E9-D039-0840-AEA4-86AE04E5857A}"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CE8-6B43-BC25-49DDFADBE8C5}"/>
                </c:ext>
              </c:extLst>
            </c:dLbl>
            <c:dLbl>
              <c:idx val="9"/>
              <c:tx>
                <c:rich>
                  <a:bodyPr/>
                  <a:lstStyle/>
                  <a:p>
                    <a:fld id="{2464DCFE-1E10-9848-B7AE-FA8725590DE1}"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CE8-6B43-BC25-49DDFADBE8C5}"/>
                </c:ext>
              </c:extLst>
            </c:dLbl>
            <c:dLbl>
              <c:idx val="10"/>
              <c:tx>
                <c:rich>
                  <a:bodyPr/>
                  <a:lstStyle/>
                  <a:p>
                    <a:fld id="{FBF6A05B-CF4A-D844-92F7-302C08F0D083}"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CE8-6B43-BC25-49DDFADBE8C5}"/>
                </c:ext>
              </c:extLst>
            </c:dLbl>
            <c:dLbl>
              <c:idx val="11"/>
              <c:delete val="1"/>
              <c:extLst>
                <c:ext xmlns:c15="http://schemas.microsoft.com/office/drawing/2012/chart" uri="{CE6537A1-D6FC-4f65-9D91-7224C49458BB}"/>
                <c:ext xmlns:c16="http://schemas.microsoft.com/office/drawing/2014/chart" uri="{C3380CC4-5D6E-409C-BE32-E72D297353CC}">
                  <c16:uniqueId val="{0000000C-1CE8-6B43-BC25-49DDFADBE8C5}"/>
                </c:ext>
              </c:extLst>
            </c:dLbl>
            <c:dLbl>
              <c:idx val="12"/>
              <c:delete val="1"/>
              <c:extLst>
                <c:ext xmlns:c15="http://schemas.microsoft.com/office/drawing/2012/chart" uri="{CE6537A1-D6FC-4f65-9D91-7224C49458BB}"/>
                <c:ext xmlns:c16="http://schemas.microsoft.com/office/drawing/2014/chart" uri="{C3380CC4-5D6E-409C-BE32-E72D297353CC}">
                  <c16:uniqueId val="{0000000D-1CE8-6B43-BC25-49DDFADBE8C5}"/>
                </c:ext>
              </c:extLst>
            </c:dLbl>
            <c:dLbl>
              <c:idx val="13"/>
              <c:tx>
                <c:rich>
                  <a:bodyPr/>
                  <a:lstStyle/>
                  <a:p>
                    <a:fld id="{92A6D613-3F1C-E44B-80CC-B488EC20FA1A}"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1CE8-6B43-BC25-49DDFADBE8C5}"/>
                </c:ext>
              </c:extLst>
            </c:dLbl>
            <c:dLbl>
              <c:idx val="14"/>
              <c:tx>
                <c:rich>
                  <a:bodyPr/>
                  <a:lstStyle/>
                  <a:p>
                    <a:fld id="{D0AE9762-81C0-B540-86C0-2143D74A4373}"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1CE8-6B43-BC25-49DDFADBE8C5}"/>
                </c:ext>
              </c:extLst>
            </c:dLbl>
            <c:dLbl>
              <c:idx val="15"/>
              <c:tx>
                <c:rich>
                  <a:bodyPr/>
                  <a:lstStyle/>
                  <a:p>
                    <a:fld id="{83663210-E32F-C547-976B-460CEDD69B68}"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CE8-6B43-BC25-49DDFADBE8C5}"/>
                </c:ext>
              </c:extLst>
            </c:dLbl>
            <c:dLbl>
              <c:idx val="16"/>
              <c:delete val="1"/>
              <c:extLst>
                <c:ext xmlns:c15="http://schemas.microsoft.com/office/drawing/2012/chart" uri="{CE6537A1-D6FC-4f65-9D91-7224C49458BB}"/>
                <c:ext xmlns:c16="http://schemas.microsoft.com/office/drawing/2014/chart" uri="{C3380CC4-5D6E-409C-BE32-E72D297353CC}">
                  <c16:uniqueId val="{00000011-1CE8-6B43-BC25-49DDFADBE8C5}"/>
                </c:ext>
              </c:extLst>
            </c:dLbl>
            <c:dLbl>
              <c:idx val="17"/>
              <c:tx>
                <c:rich>
                  <a:bodyPr/>
                  <a:lstStyle/>
                  <a:p>
                    <a:fld id="{AF770E15-ABC5-5248-A27C-42A54288A8E8}"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1CE8-6B43-BC25-49DDFADBE8C5}"/>
                </c:ext>
              </c:extLst>
            </c:dLbl>
            <c:dLbl>
              <c:idx val="18"/>
              <c:delete val="1"/>
              <c:extLst>
                <c:ext xmlns:c15="http://schemas.microsoft.com/office/drawing/2012/chart" uri="{CE6537A1-D6FC-4f65-9D91-7224C49458BB}"/>
                <c:ext xmlns:c16="http://schemas.microsoft.com/office/drawing/2014/chart" uri="{C3380CC4-5D6E-409C-BE32-E72D297353CC}">
                  <c16:uniqueId val="{00000013-1CE8-6B43-BC25-49DDFADBE8C5}"/>
                </c:ext>
              </c:extLst>
            </c:dLbl>
            <c:dLbl>
              <c:idx val="19"/>
              <c:tx>
                <c:rich>
                  <a:bodyPr/>
                  <a:lstStyle/>
                  <a:p>
                    <a:fld id="{803AAC2D-174C-474B-A69D-F53455A1091B}"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1CE8-6B43-BC25-49DDFADBE8C5}"/>
                </c:ext>
              </c:extLst>
            </c:dLbl>
            <c:dLbl>
              <c:idx val="20"/>
              <c:tx>
                <c:rich>
                  <a:bodyPr/>
                  <a:lstStyle/>
                  <a:p>
                    <a:fld id="{A6FA385F-9359-514B-AB78-3160AB9A871A}"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1CE8-6B43-BC25-49DDFADBE8C5}"/>
                </c:ext>
              </c:extLst>
            </c:dLbl>
            <c:dLbl>
              <c:idx val="21"/>
              <c:delete val="1"/>
              <c:extLst>
                <c:ext xmlns:c15="http://schemas.microsoft.com/office/drawing/2012/chart" uri="{CE6537A1-D6FC-4f65-9D91-7224C49458BB}"/>
                <c:ext xmlns:c16="http://schemas.microsoft.com/office/drawing/2014/chart" uri="{C3380CC4-5D6E-409C-BE32-E72D297353CC}">
                  <c16:uniqueId val="{00000016-1CE8-6B43-BC25-49DDFADBE8C5}"/>
                </c:ext>
              </c:extLst>
            </c:dLbl>
            <c:dLbl>
              <c:idx val="22"/>
              <c:tx>
                <c:rich>
                  <a:bodyPr/>
                  <a:lstStyle/>
                  <a:p>
                    <a:fld id="{25DB7E3D-913E-A540-B0FE-800641F982B4}"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1CE8-6B43-BC25-49DDFADBE8C5}"/>
                </c:ext>
              </c:extLst>
            </c:dLbl>
            <c:dLbl>
              <c:idx val="23"/>
              <c:tx>
                <c:rich>
                  <a:bodyPr/>
                  <a:lstStyle/>
                  <a:p>
                    <a:fld id="{45C4DBED-502F-7647-8B24-ABFF56B622AA}"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1CE8-6B43-BC25-49DDFADBE8C5}"/>
                </c:ext>
              </c:extLst>
            </c:dLbl>
            <c:dLbl>
              <c:idx val="24"/>
              <c:delete val="1"/>
              <c:extLst>
                <c:ext xmlns:c15="http://schemas.microsoft.com/office/drawing/2012/chart" uri="{CE6537A1-D6FC-4f65-9D91-7224C49458BB}"/>
                <c:ext xmlns:c16="http://schemas.microsoft.com/office/drawing/2014/chart" uri="{C3380CC4-5D6E-409C-BE32-E72D297353CC}">
                  <c16:uniqueId val="{00000019-1CE8-6B43-BC25-49DDFADBE8C5}"/>
                </c:ext>
              </c:extLst>
            </c:dLbl>
            <c:dLbl>
              <c:idx val="25"/>
              <c:tx>
                <c:rich>
                  <a:bodyPr/>
                  <a:lstStyle/>
                  <a:p>
                    <a:fld id="{DF32FDA2-4F37-834C-900A-97E700EC823F}"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1CE8-6B43-BC25-49DDFADBE8C5}"/>
                </c:ext>
              </c:extLst>
            </c:dLbl>
            <c:dLbl>
              <c:idx val="26"/>
              <c:delete val="1"/>
              <c:extLst>
                <c:ext xmlns:c15="http://schemas.microsoft.com/office/drawing/2012/chart" uri="{CE6537A1-D6FC-4f65-9D91-7224C49458BB}"/>
                <c:ext xmlns:c16="http://schemas.microsoft.com/office/drawing/2014/chart" uri="{C3380CC4-5D6E-409C-BE32-E72D297353CC}">
                  <c16:uniqueId val="{0000001B-1CE8-6B43-BC25-49DDFADBE8C5}"/>
                </c:ext>
              </c:extLst>
            </c:dLbl>
            <c:dLbl>
              <c:idx val="27"/>
              <c:delete val="1"/>
              <c:extLst>
                <c:ext xmlns:c15="http://schemas.microsoft.com/office/drawing/2012/chart" uri="{CE6537A1-D6FC-4f65-9D91-7224C49458BB}"/>
                <c:ext xmlns:c16="http://schemas.microsoft.com/office/drawing/2014/chart" uri="{C3380CC4-5D6E-409C-BE32-E72D297353CC}">
                  <c16:uniqueId val="{0000001C-1CE8-6B43-BC25-49DDFADBE8C5}"/>
                </c:ext>
              </c:extLst>
            </c:dLbl>
            <c:dLbl>
              <c:idx val="28"/>
              <c:tx>
                <c:rich>
                  <a:bodyPr/>
                  <a:lstStyle/>
                  <a:p>
                    <a:fld id="{20131742-4D4C-FB4D-B1C3-3F564630951E}"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1CE8-6B43-BC25-49DDFADBE8C5}"/>
                </c:ext>
              </c:extLst>
            </c:dLbl>
            <c:dLbl>
              <c:idx val="29"/>
              <c:delete val="1"/>
              <c:extLst>
                <c:ext xmlns:c15="http://schemas.microsoft.com/office/drawing/2012/chart" uri="{CE6537A1-D6FC-4f65-9D91-7224C49458BB}"/>
                <c:ext xmlns:c16="http://schemas.microsoft.com/office/drawing/2014/chart" uri="{C3380CC4-5D6E-409C-BE32-E72D297353CC}">
                  <c16:uniqueId val="{0000001E-1CE8-6B43-BC25-49DDFADBE8C5}"/>
                </c:ext>
              </c:extLst>
            </c:dLbl>
            <c:dLbl>
              <c:idx val="30"/>
              <c:delete val="1"/>
              <c:extLst>
                <c:ext xmlns:c15="http://schemas.microsoft.com/office/drawing/2012/chart" uri="{CE6537A1-D6FC-4f65-9D91-7224C49458BB}"/>
                <c:ext xmlns:c16="http://schemas.microsoft.com/office/drawing/2014/chart" uri="{C3380CC4-5D6E-409C-BE32-E72D297353CC}">
                  <c16:uniqueId val="{0000001F-1CE8-6B43-BC25-49DDFADBE8C5}"/>
                </c:ext>
              </c:extLst>
            </c:dLbl>
            <c:dLbl>
              <c:idx val="31"/>
              <c:delete val="1"/>
              <c:extLst>
                <c:ext xmlns:c15="http://schemas.microsoft.com/office/drawing/2012/chart" uri="{CE6537A1-D6FC-4f65-9D91-7224C49458BB}"/>
                <c:ext xmlns:c16="http://schemas.microsoft.com/office/drawing/2014/chart" uri="{C3380CC4-5D6E-409C-BE32-E72D297353CC}">
                  <c16:uniqueId val="{00000020-1CE8-6B43-BC25-49DDFADBE8C5}"/>
                </c:ext>
              </c:extLst>
            </c:dLbl>
            <c:dLbl>
              <c:idx val="32"/>
              <c:delete val="1"/>
              <c:extLst>
                <c:ext xmlns:c15="http://schemas.microsoft.com/office/drawing/2012/chart" uri="{CE6537A1-D6FC-4f65-9D91-7224C49458BB}"/>
                <c:ext xmlns:c16="http://schemas.microsoft.com/office/drawing/2014/chart" uri="{C3380CC4-5D6E-409C-BE32-E72D297353CC}">
                  <c16:uniqueId val="{00000021-1CE8-6B43-BC25-49DDFADBE8C5}"/>
                </c:ext>
              </c:extLst>
            </c:dLbl>
            <c:dLbl>
              <c:idx val="33"/>
              <c:delete val="1"/>
              <c:extLst>
                <c:ext xmlns:c15="http://schemas.microsoft.com/office/drawing/2012/chart" uri="{CE6537A1-D6FC-4f65-9D91-7224C49458BB}"/>
                <c:ext xmlns:c16="http://schemas.microsoft.com/office/drawing/2014/chart" uri="{C3380CC4-5D6E-409C-BE32-E72D297353CC}">
                  <c16:uniqueId val="{00000022-1CE8-6B43-BC25-49DDFADBE8C5}"/>
                </c:ext>
              </c:extLst>
            </c:dLbl>
            <c:dLbl>
              <c:idx val="34"/>
              <c:delete val="1"/>
              <c:extLst>
                <c:ext xmlns:c15="http://schemas.microsoft.com/office/drawing/2012/chart" uri="{CE6537A1-D6FC-4f65-9D91-7224C49458BB}"/>
                <c:ext xmlns:c16="http://schemas.microsoft.com/office/drawing/2014/chart" uri="{C3380CC4-5D6E-409C-BE32-E72D297353CC}">
                  <c16:uniqueId val="{00000023-1CE8-6B43-BC25-49DDFADBE8C5}"/>
                </c:ext>
              </c:extLst>
            </c:dLbl>
            <c:dLbl>
              <c:idx val="35"/>
              <c:tx>
                <c:rich>
                  <a:bodyPr/>
                  <a:lstStyle/>
                  <a:p>
                    <a:fld id="{111063F7-0570-AF40-BB48-7D330913BB9E}"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1CE8-6B43-BC25-49DDFADBE8C5}"/>
                </c:ext>
              </c:extLst>
            </c:dLbl>
            <c:dLbl>
              <c:idx val="36"/>
              <c:tx>
                <c:rich>
                  <a:bodyPr/>
                  <a:lstStyle/>
                  <a:p>
                    <a:fld id="{9A940EE2-F90C-7742-8EFC-DBFC337A7C3F}"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1CE8-6B43-BC25-49DDFADBE8C5}"/>
                </c:ext>
              </c:extLst>
            </c:dLbl>
            <c:dLbl>
              <c:idx val="37"/>
              <c:tx>
                <c:rich>
                  <a:bodyPr/>
                  <a:lstStyle/>
                  <a:p>
                    <a:fld id="{305F22FB-4241-6540-BF1A-3BE2DD31C65D}"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1CE8-6B43-BC25-49DDFADBE8C5}"/>
                </c:ext>
              </c:extLst>
            </c:dLbl>
            <c:dLbl>
              <c:idx val="38"/>
              <c:tx>
                <c:rich>
                  <a:bodyPr/>
                  <a:lstStyle/>
                  <a:p>
                    <a:fld id="{0B1C98EC-A016-BD49-B95F-9E8BD4458F54}"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1CE8-6B43-BC25-49DDFADBE8C5}"/>
                </c:ext>
              </c:extLst>
            </c:dLbl>
            <c:dLbl>
              <c:idx val="39"/>
              <c:delete val="1"/>
              <c:extLst>
                <c:ext xmlns:c15="http://schemas.microsoft.com/office/drawing/2012/chart" uri="{CE6537A1-D6FC-4f65-9D91-7224C49458BB}"/>
                <c:ext xmlns:c16="http://schemas.microsoft.com/office/drawing/2014/chart" uri="{C3380CC4-5D6E-409C-BE32-E72D297353CC}">
                  <c16:uniqueId val="{00000028-1CE8-6B43-BC25-49DDFADBE8C5}"/>
                </c:ext>
              </c:extLst>
            </c:dLbl>
            <c:dLbl>
              <c:idx val="40"/>
              <c:delete val="1"/>
              <c:extLst>
                <c:ext xmlns:c15="http://schemas.microsoft.com/office/drawing/2012/chart" uri="{CE6537A1-D6FC-4f65-9D91-7224C49458BB}"/>
                <c:ext xmlns:c16="http://schemas.microsoft.com/office/drawing/2014/chart" uri="{C3380CC4-5D6E-409C-BE32-E72D297353CC}">
                  <c16:uniqueId val="{00000029-1CE8-6B43-BC25-49DDFADBE8C5}"/>
                </c:ext>
              </c:extLst>
            </c:dLbl>
            <c:dLbl>
              <c:idx val="41"/>
              <c:delete val="1"/>
              <c:extLst>
                <c:ext xmlns:c15="http://schemas.microsoft.com/office/drawing/2012/chart" uri="{CE6537A1-D6FC-4f65-9D91-7224C49458BB}"/>
                <c:ext xmlns:c16="http://schemas.microsoft.com/office/drawing/2014/chart" uri="{C3380CC4-5D6E-409C-BE32-E72D297353CC}">
                  <c16:uniqueId val="{0000002A-1CE8-6B43-BC25-49DDFADBE8C5}"/>
                </c:ext>
              </c:extLst>
            </c:dLbl>
            <c:dLbl>
              <c:idx val="42"/>
              <c:tx>
                <c:rich>
                  <a:bodyPr/>
                  <a:lstStyle/>
                  <a:p>
                    <a:fld id="{36EDD072-65C4-2C42-B085-23E2FD54A965}"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1CE8-6B43-BC25-49DDFADBE8C5}"/>
                </c:ext>
              </c:extLst>
            </c:dLbl>
            <c:dLbl>
              <c:idx val="43"/>
              <c:tx>
                <c:rich>
                  <a:bodyPr/>
                  <a:lstStyle/>
                  <a:p>
                    <a:fld id="{64B280BA-9C35-5F43-B53A-CF01FCD630D0}"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1CE8-6B43-BC25-49DDFADBE8C5}"/>
                </c:ext>
              </c:extLst>
            </c:dLbl>
            <c:dLbl>
              <c:idx val="44"/>
              <c:tx>
                <c:rich>
                  <a:bodyPr/>
                  <a:lstStyle/>
                  <a:p>
                    <a:fld id="{24C4CB19-55CD-6041-A1C3-591ED055D389}"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1CE8-6B43-BC25-49DDFADBE8C5}"/>
                </c:ext>
              </c:extLst>
            </c:dLbl>
            <c:dLbl>
              <c:idx val="45"/>
              <c:delete val="1"/>
              <c:extLst>
                <c:ext xmlns:c15="http://schemas.microsoft.com/office/drawing/2012/chart" uri="{CE6537A1-D6FC-4f65-9D91-7224C49458BB}"/>
                <c:ext xmlns:c16="http://schemas.microsoft.com/office/drawing/2014/chart" uri="{C3380CC4-5D6E-409C-BE32-E72D297353CC}">
                  <c16:uniqueId val="{0000002E-1CE8-6B43-BC25-49DDFADBE8C5}"/>
                </c:ext>
              </c:extLst>
            </c:dLbl>
            <c:dLbl>
              <c:idx val="46"/>
              <c:tx>
                <c:rich>
                  <a:bodyPr/>
                  <a:lstStyle/>
                  <a:p>
                    <a:fld id="{689EEA2B-14DD-AC4F-8908-8F03045B517D}"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1CE8-6B43-BC25-49DDFADBE8C5}"/>
                </c:ext>
              </c:extLst>
            </c:dLbl>
            <c:dLbl>
              <c:idx val="47"/>
              <c:delete val="1"/>
              <c:extLst>
                <c:ext xmlns:c15="http://schemas.microsoft.com/office/drawing/2012/chart" uri="{CE6537A1-D6FC-4f65-9D91-7224C49458BB}"/>
                <c:ext xmlns:c16="http://schemas.microsoft.com/office/drawing/2014/chart" uri="{C3380CC4-5D6E-409C-BE32-E72D297353CC}">
                  <c16:uniqueId val="{00000030-1CE8-6B43-BC25-49DDFADBE8C5}"/>
                </c:ext>
              </c:extLst>
            </c:dLbl>
            <c:dLbl>
              <c:idx val="48"/>
              <c:delete val="1"/>
              <c:extLst>
                <c:ext xmlns:c15="http://schemas.microsoft.com/office/drawing/2012/chart" uri="{CE6537A1-D6FC-4f65-9D91-7224C49458BB}"/>
                <c:ext xmlns:c16="http://schemas.microsoft.com/office/drawing/2014/chart" uri="{C3380CC4-5D6E-409C-BE32-E72D297353CC}">
                  <c16:uniqueId val="{00000031-1CE8-6B43-BC25-49DDFADBE8C5}"/>
                </c:ext>
              </c:extLst>
            </c:dLbl>
            <c:dLbl>
              <c:idx val="49"/>
              <c:delete val="1"/>
              <c:extLst>
                <c:ext xmlns:c15="http://schemas.microsoft.com/office/drawing/2012/chart" uri="{CE6537A1-D6FC-4f65-9D91-7224C49458BB}"/>
                <c:ext xmlns:c16="http://schemas.microsoft.com/office/drawing/2014/chart" uri="{C3380CC4-5D6E-409C-BE32-E72D297353CC}">
                  <c16:uniqueId val="{00000032-1CE8-6B43-BC25-49DDFADBE8C5}"/>
                </c:ext>
              </c:extLst>
            </c:dLbl>
            <c:dLbl>
              <c:idx val="50"/>
              <c:tx>
                <c:rich>
                  <a:bodyPr/>
                  <a:lstStyle/>
                  <a:p>
                    <a:fld id="{0815327E-5635-4644-8EB7-9D238945CED5}" type="CELLRANGE">
                      <a:rPr lang="en-US"/>
                      <a:pPr/>
                      <a:t>[CELLRANGE]</a:t>
                    </a:fld>
                    <a:endParaRPr lang="en-US"/>
                  </a:p>
                </c:rich>
              </c:tx>
              <c:dLblPos val="ct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1CE8-6B43-BC25-49DDFADBE8C5}"/>
                </c:ext>
              </c:extLst>
            </c:dLbl>
            <c:spPr>
              <a:noFill/>
              <a:ln>
                <a:noFill/>
              </a:ln>
              <a:effectLst/>
            </c:spPr>
            <c:txPr>
              <a:bodyPr wrap="square" lIns="38100" tIns="19050" rIns="38100" bIns="19050" anchor="ctr">
                <a:spAutoFit/>
              </a:bodyPr>
              <a:lstStyle/>
              <a:p>
                <a:pPr>
                  <a:defRPr sz="1100">
                    <a:latin typeface="News Gothic MT" panose="020B0503020103020203" pitchFamily="34" charset="0"/>
                  </a:defRPr>
                </a:pPr>
                <a:endParaRPr lang="en-US"/>
              </a:p>
            </c:txPr>
            <c:dLblPos val="ctr"/>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1"/>
              </c:ext>
            </c:extLst>
          </c:dLbls>
          <c:xVal>
            <c:numRef>
              <c:f>final!$D$4:$D$54</c:f>
              <c:numCache>
                <c:formatCode>#,##0.0</c:formatCode>
                <c:ptCount val="51"/>
                <c:pt idx="0">
                  <c:v>38.595115615062632</c:v>
                </c:pt>
                <c:pt idx="1">
                  <c:v>38.421712206584907</c:v>
                </c:pt>
                <c:pt idx="2">
                  <c:v>35.571187683113081</c:v>
                </c:pt>
                <c:pt idx="3">
                  <c:v>44.240885497927486</c:v>
                </c:pt>
                <c:pt idx="4">
                  <c:v>10.380875645611477</c:v>
                </c:pt>
                <c:pt idx="5">
                  <c:v>25.704126714933384</c:v>
                </c:pt>
                <c:pt idx="6">
                  <c:v>20.777031105053123</c:v>
                </c:pt>
                <c:pt idx="7">
                  <c:v>6.0624093798171135</c:v>
                </c:pt>
                <c:pt idx="8">
                  <c:v>111.07756372218577</c:v>
                </c:pt>
                <c:pt idx="9">
                  <c:v>23.76125410133286</c:v>
                </c:pt>
                <c:pt idx="10">
                  <c:v>28.184721861175483</c:v>
                </c:pt>
                <c:pt idx="11">
                  <c:v>6.4143992203187157</c:v>
                </c:pt>
                <c:pt idx="12">
                  <c:v>40.127863097435224</c:v>
                </c:pt>
                <c:pt idx="13">
                  <c:v>11.406234079919523</c:v>
                </c:pt>
                <c:pt idx="14">
                  <c:v>23.121612938921878</c:v>
                </c:pt>
                <c:pt idx="15">
                  <c:v>16.941509920123679</c:v>
                </c:pt>
                <c:pt idx="16">
                  <c:v>23.775113633810832</c:v>
                </c:pt>
                <c:pt idx="17">
                  <c:v>24.144334013665809</c:v>
                </c:pt>
                <c:pt idx="18">
                  <c:v>32.863508842680872</c:v>
                </c:pt>
                <c:pt idx="19">
                  <c:v>15.517987912563724</c:v>
                </c:pt>
                <c:pt idx="20">
                  <c:v>22.06575012813672</c:v>
                </c:pt>
                <c:pt idx="21">
                  <c:v>6.4557088572274042</c:v>
                </c:pt>
                <c:pt idx="22">
                  <c:v>10.941793166985402</c:v>
                </c:pt>
                <c:pt idx="23">
                  <c:v>22.704744062925851</c:v>
                </c:pt>
                <c:pt idx="24">
                  <c:v>27.363877322278206</c:v>
                </c:pt>
                <c:pt idx="25">
                  <c:v>18.370142712141675</c:v>
                </c:pt>
                <c:pt idx="26">
                  <c:v>33.15177798305443</c:v>
                </c:pt>
                <c:pt idx="27">
                  <c:v>22.024148620366113</c:v>
                </c:pt>
                <c:pt idx="28">
                  <c:v>37.820437852281422</c:v>
                </c:pt>
                <c:pt idx="29">
                  <c:v>52.204189711811367</c:v>
                </c:pt>
                <c:pt idx="30">
                  <c:v>11.028813243897112</c:v>
                </c:pt>
                <c:pt idx="31">
                  <c:v>58.087342639174281</c:v>
                </c:pt>
                <c:pt idx="32">
                  <c:v>4.6433241468469211</c:v>
                </c:pt>
                <c:pt idx="33">
                  <c:v>21.024311305845501</c:v>
                </c:pt>
                <c:pt idx="34">
                  <c:v>39.814545837821441</c:v>
                </c:pt>
                <c:pt idx="35">
                  <c:v>17.735399410483112</c:v>
                </c:pt>
                <c:pt idx="36">
                  <c:v>25.896161822451656</c:v>
                </c:pt>
                <c:pt idx="37">
                  <c:v>22.900223542305646</c:v>
                </c:pt>
                <c:pt idx="38">
                  <c:v>26.754059249029517</c:v>
                </c:pt>
                <c:pt idx="39">
                  <c:v>4.4545033597911576</c:v>
                </c:pt>
                <c:pt idx="40">
                  <c:v>22.951191486543312</c:v>
                </c:pt>
                <c:pt idx="41">
                  <c:v>72.14779889300334</c:v>
                </c:pt>
                <c:pt idx="42">
                  <c:v>21.760817403484264</c:v>
                </c:pt>
                <c:pt idx="43">
                  <c:v>34.049770365199947</c:v>
                </c:pt>
                <c:pt idx="44">
                  <c:v>35.459098417505068</c:v>
                </c:pt>
                <c:pt idx="45">
                  <c:v>14.605319482670961</c:v>
                </c:pt>
                <c:pt idx="46">
                  <c:v>48.941893060091843</c:v>
                </c:pt>
                <c:pt idx="47">
                  <c:v>21.382862836893377</c:v>
                </c:pt>
                <c:pt idx="48">
                  <c:v>28.546718132876702</c:v>
                </c:pt>
                <c:pt idx="49">
                  <c:v>16.229652559924546</c:v>
                </c:pt>
                <c:pt idx="50">
                  <c:v>245.44472588983137</c:v>
                </c:pt>
              </c:numCache>
            </c:numRef>
          </c:xVal>
          <c:yVal>
            <c:numRef>
              <c:f>final!$G$4:$G$54</c:f>
              <c:numCache>
                <c:formatCode>General</c:formatCode>
                <c:ptCount val="51"/>
                <c:pt idx="0">
                  <c:v>36</c:v>
                </c:pt>
                <c:pt idx="1">
                  <c:v>0</c:v>
                </c:pt>
                <c:pt idx="2">
                  <c:v>0</c:v>
                </c:pt>
                <c:pt idx="3">
                  <c:v>14</c:v>
                </c:pt>
                <c:pt idx="4">
                  <c:v>91</c:v>
                </c:pt>
                <c:pt idx="5">
                  <c:v>58</c:v>
                </c:pt>
                <c:pt idx="6">
                  <c:v>0</c:v>
                </c:pt>
                <c:pt idx="7">
                  <c:v>0</c:v>
                </c:pt>
                <c:pt idx="8">
                  <c:v>0</c:v>
                </c:pt>
                <c:pt idx="9">
                  <c:v>60</c:v>
                </c:pt>
                <c:pt idx="10">
                  <c:v>27</c:v>
                </c:pt>
                <c:pt idx="11">
                  <c:v>0</c:v>
                </c:pt>
                <c:pt idx="12">
                  <c:v>0</c:v>
                </c:pt>
                <c:pt idx="13">
                  <c:v>102</c:v>
                </c:pt>
                <c:pt idx="14">
                  <c:v>22</c:v>
                </c:pt>
                <c:pt idx="15">
                  <c:v>9</c:v>
                </c:pt>
                <c:pt idx="16">
                  <c:v>0</c:v>
                </c:pt>
                <c:pt idx="17">
                  <c:v>34</c:v>
                </c:pt>
                <c:pt idx="18">
                  <c:v>0</c:v>
                </c:pt>
                <c:pt idx="19">
                  <c:v>39</c:v>
                </c:pt>
                <c:pt idx="20">
                  <c:v>36</c:v>
                </c:pt>
                <c:pt idx="21">
                  <c:v>0</c:v>
                </c:pt>
                <c:pt idx="22">
                  <c:v>30</c:v>
                </c:pt>
                <c:pt idx="23">
                  <c:v>17</c:v>
                </c:pt>
                <c:pt idx="24">
                  <c:v>0</c:v>
                </c:pt>
                <c:pt idx="25">
                  <c:v>51</c:v>
                </c:pt>
                <c:pt idx="26">
                  <c:v>0</c:v>
                </c:pt>
                <c:pt idx="27">
                  <c:v>0</c:v>
                </c:pt>
                <c:pt idx="28">
                  <c:v>7</c:v>
                </c:pt>
                <c:pt idx="29">
                  <c:v>0</c:v>
                </c:pt>
                <c:pt idx="30">
                  <c:v>0</c:v>
                </c:pt>
                <c:pt idx="31">
                  <c:v>0</c:v>
                </c:pt>
                <c:pt idx="32">
                  <c:v>0</c:v>
                </c:pt>
                <c:pt idx="33">
                  <c:v>0</c:v>
                </c:pt>
                <c:pt idx="34">
                  <c:v>0</c:v>
                </c:pt>
                <c:pt idx="35">
                  <c:v>4</c:v>
                </c:pt>
                <c:pt idx="36">
                  <c:v>19</c:v>
                </c:pt>
                <c:pt idx="37">
                  <c:v>11</c:v>
                </c:pt>
                <c:pt idx="38">
                  <c:v>49</c:v>
                </c:pt>
                <c:pt idx="39">
                  <c:v>0</c:v>
                </c:pt>
                <c:pt idx="40">
                  <c:v>0</c:v>
                </c:pt>
                <c:pt idx="41">
                  <c:v>0</c:v>
                </c:pt>
                <c:pt idx="42">
                  <c:v>41</c:v>
                </c:pt>
                <c:pt idx="43">
                  <c:v>76</c:v>
                </c:pt>
                <c:pt idx="44">
                  <c:v>8</c:v>
                </c:pt>
                <c:pt idx="45">
                  <c:v>0</c:v>
                </c:pt>
                <c:pt idx="46">
                  <c:v>23</c:v>
                </c:pt>
                <c:pt idx="47">
                  <c:v>0</c:v>
                </c:pt>
                <c:pt idx="48">
                  <c:v>0</c:v>
                </c:pt>
                <c:pt idx="49">
                  <c:v>0</c:v>
                </c:pt>
                <c:pt idx="50">
                  <c:v>0</c:v>
                </c:pt>
              </c:numCache>
            </c:numRef>
          </c:yVal>
          <c:bubbleSize>
            <c:numRef>
              <c:f>final!$I$4:$I$54</c:f>
              <c:numCache>
                <c:formatCode>General</c:formatCode>
                <c:ptCount val="51"/>
                <c:pt idx="0">
                  <c:v>1</c:v>
                </c:pt>
                <c:pt idx="1">
                  <c:v>0.25</c:v>
                </c:pt>
                <c:pt idx="2">
                  <c:v>0.25</c:v>
                </c:pt>
                <c:pt idx="3">
                  <c:v>1</c:v>
                </c:pt>
                <c:pt idx="4">
                  <c:v>9</c:v>
                </c:pt>
                <c:pt idx="5">
                  <c:v>4</c:v>
                </c:pt>
                <c:pt idx="6">
                  <c:v>0.25</c:v>
                </c:pt>
                <c:pt idx="7">
                  <c:v>0.25</c:v>
                </c:pt>
                <c:pt idx="8">
                  <c:v>0.25</c:v>
                </c:pt>
                <c:pt idx="9">
                  <c:v>6</c:v>
                </c:pt>
                <c:pt idx="10">
                  <c:v>3</c:v>
                </c:pt>
                <c:pt idx="11">
                  <c:v>0.25</c:v>
                </c:pt>
                <c:pt idx="12">
                  <c:v>0.25</c:v>
                </c:pt>
                <c:pt idx="13">
                  <c:v>6</c:v>
                </c:pt>
                <c:pt idx="14">
                  <c:v>2</c:v>
                </c:pt>
                <c:pt idx="15">
                  <c:v>1</c:v>
                </c:pt>
                <c:pt idx="16">
                  <c:v>0.25</c:v>
                </c:pt>
                <c:pt idx="17">
                  <c:v>4</c:v>
                </c:pt>
                <c:pt idx="18">
                  <c:v>0.25</c:v>
                </c:pt>
                <c:pt idx="19">
                  <c:v>2</c:v>
                </c:pt>
                <c:pt idx="20">
                  <c:v>2</c:v>
                </c:pt>
                <c:pt idx="21">
                  <c:v>0.25</c:v>
                </c:pt>
                <c:pt idx="22">
                  <c:v>3</c:v>
                </c:pt>
                <c:pt idx="23">
                  <c:v>3</c:v>
                </c:pt>
                <c:pt idx="24">
                  <c:v>0.25</c:v>
                </c:pt>
                <c:pt idx="25">
                  <c:v>2</c:v>
                </c:pt>
                <c:pt idx="26">
                  <c:v>0.25</c:v>
                </c:pt>
                <c:pt idx="27">
                  <c:v>0.25</c:v>
                </c:pt>
                <c:pt idx="28">
                  <c:v>1</c:v>
                </c:pt>
                <c:pt idx="29">
                  <c:v>0.25</c:v>
                </c:pt>
                <c:pt idx="30">
                  <c:v>0.25</c:v>
                </c:pt>
                <c:pt idx="31">
                  <c:v>0.25</c:v>
                </c:pt>
                <c:pt idx="32">
                  <c:v>0.25</c:v>
                </c:pt>
                <c:pt idx="33">
                  <c:v>0.25</c:v>
                </c:pt>
                <c:pt idx="34">
                  <c:v>0.25</c:v>
                </c:pt>
                <c:pt idx="35">
                  <c:v>1</c:v>
                </c:pt>
                <c:pt idx="36">
                  <c:v>3</c:v>
                </c:pt>
                <c:pt idx="37">
                  <c:v>2</c:v>
                </c:pt>
                <c:pt idx="38">
                  <c:v>5</c:v>
                </c:pt>
                <c:pt idx="39">
                  <c:v>0.25</c:v>
                </c:pt>
                <c:pt idx="40">
                  <c:v>0.25</c:v>
                </c:pt>
                <c:pt idx="41">
                  <c:v>0.25</c:v>
                </c:pt>
                <c:pt idx="42">
                  <c:v>3</c:v>
                </c:pt>
                <c:pt idx="43">
                  <c:v>5</c:v>
                </c:pt>
                <c:pt idx="44">
                  <c:v>1</c:v>
                </c:pt>
                <c:pt idx="45">
                  <c:v>0.25</c:v>
                </c:pt>
                <c:pt idx="46">
                  <c:v>3</c:v>
                </c:pt>
                <c:pt idx="47">
                  <c:v>0.25</c:v>
                </c:pt>
                <c:pt idx="48">
                  <c:v>0.25</c:v>
                </c:pt>
                <c:pt idx="49">
                  <c:v>0.25</c:v>
                </c:pt>
                <c:pt idx="50">
                  <c:v>0.25</c:v>
                </c:pt>
              </c:numCache>
            </c:numRef>
          </c:bubbleSize>
          <c:bubble3D val="0"/>
          <c:extLst>
            <c:ext xmlns:c15="http://schemas.microsoft.com/office/drawing/2012/chart" uri="{02D57815-91ED-43cb-92C2-25804820EDAC}">
              <c15:datalabelsRange>
                <c15:f>final!$A$4:$A$54</c15:f>
                <c15:dlblRange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15:dlblRangeCache>
              </c15:datalabelsRange>
            </c:ext>
            <c:ext xmlns:c16="http://schemas.microsoft.com/office/drawing/2014/chart" uri="{C3380CC4-5D6E-409C-BE32-E72D297353CC}">
              <c16:uniqueId val="{00000000-1CE8-6B43-BC25-49DDFADBE8C5}"/>
            </c:ext>
          </c:extLst>
        </c:ser>
        <c:dLbls>
          <c:showLegendKey val="0"/>
          <c:showVal val="0"/>
          <c:showCatName val="0"/>
          <c:showSerName val="0"/>
          <c:showPercent val="0"/>
          <c:showBubbleSize val="0"/>
        </c:dLbls>
        <c:bubbleScale val="50"/>
        <c:showNegBubbles val="0"/>
        <c:axId val="2030792512"/>
        <c:axId val="2030537152"/>
      </c:bubbleChart>
      <c:valAx>
        <c:axId val="2030792512"/>
        <c:scaling>
          <c:orientation val="minMax"/>
          <c:max val="75"/>
          <c:min val="0"/>
        </c:scaling>
        <c:delete val="0"/>
        <c:axPos val="b"/>
        <c:title>
          <c:tx>
            <c:rich>
              <a:bodyPr/>
              <a:lstStyle/>
              <a:p>
                <a:pPr>
                  <a:defRPr/>
                </a:pPr>
                <a:r>
                  <a:rPr lang="en-US" sz="1500">
                    <a:solidFill>
                      <a:schemeClr val="bg2">
                        <a:lumMod val="25000"/>
                      </a:schemeClr>
                    </a:solidFill>
                  </a:rPr>
                  <a:t>Number of Registered Weapons Per 1,000 Persons in the US</a:t>
                </a:r>
                <a:r>
                  <a:rPr lang="en-US" sz="1500" baseline="0">
                    <a:solidFill>
                      <a:schemeClr val="bg2">
                        <a:lumMod val="25000"/>
                      </a:schemeClr>
                    </a:solidFill>
                  </a:rPr>
                  <a:t> in 2021</a:t>
                </a:r>
                <a:endParaRPr lang="en-US" sz="1500">
                  <a:solidFill>
                    <a:schemeClr val="bg2">
                      <a:lumMod val="25000"/>
                    </a:schemeClr>
                  </a:solidFill>
                </a:endParaRPr>
              </a:p>
            </c:rich>
          </c:tx>
          <c:overlay val="0"/>
        </c:title>
        <c:numFmt formatCode="#,##0" sourceLinked="0"/>
        <c:majorTickMark val="none"/>
        <c:minorTickMark val="none"/>
        <c:tickLblPos val="nextTo"/>
        <c:txPr>
          <a:bodyPr/>
          <a:lstStyle/>
          <a:p>
            <a:pPr>
              <a:defRPr sz="1200">
                <a:latin typeface="News Gothic MT" panose="020B0503020103020203" pitchFamily="34" charset="0"/>
              </a:defRPr>
            </a:pPr>
            <a:endParaRPr lang="en-US"/>
          </a:p>
        </c:txPr>
        <c:crossAx val="2030537152"/>
        <c:crosses val="autoZero"/>
        <c:crossBetween val="midCat"/>
      </c:valAx>
      <c:valAx>
        <c:axId val="2030537152"/>
        <c:scaling>
          <c:orientation val="minMax"/>
          <c:max val="125"/>
          <c:min val="0"/>
        </c:scaling>
        <c:delete val="0"/>
        <c:axPos val="l"/>
        <c:title>
          <c:tx>
            <c:rich>
              <a:bodyPr/>
              <a:lstStyle/>
              <a:p>
                <a:pPr>
                  <a:defRPr/>
                </a:pPr>
                <a:r>
                  <a:rPr lang="en-US" sz="1500">
                    <a:solidFill>
                      <a:schemeClr val="bg2">
                        <a:lumMod val="25000"/>
                      </a:schemeClr>
                    </a:solidFill>
                  </a:rPr>
                  <a:t>Cumulative</a:t>
                </a:r>
                <a:r>
                  <a:rPr lang="en-US" sz="1500" baseline="0">
                    <a:solidFill>
                      <a:schemeClr val="bg2">
                        <a:lumMod val="25000"/>
                      </a:schemeClr>
                    </a:solidFill>
                  </a:rPr>
                  <a:t>  Injuries + Deaths From Mass Shootings (Since 2021)</a:t>
                </a:r>
                <a:endParaRPr lang="en-US" sz="1500">
                  <a:solidFill>
                    <a:schemeClr val="bg2">
                      <a:lumMod val="25000"/>
                    </a:schemeClr>
                  </a:solidFill>
                </a:endParaRPr>
              </a:p>
            </c:rich>
          </c:tx>
          <c:overlay val="0"/>
        </c:title>
        <c:numFmt formatCode="General" sourceLinked="1"/>
        <c:majorTickMark val="none"/>
        <c:minorTickMark val="none"/>
        <c:tickLblPos val="nextTo"/>
        <c:txPr>
          <a:bodyPr/>
          <a:lstStyle/>
          <a:p>
            <a:pPr>
              <a:defRPr sz="1200">
                <a:latin typeface="News Gothic MT" panose="020B0503020103020203" pitchFamily="34" charset="0"/>
              </a:defRPr>
            </a:pPr>
            <a:endParaRPr lang="en-US"/>
          </a:p>
        </c:txPr>
        <c:crossAx val="20307925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500" b="1">
                <a:solidFill>
                  <a:schemeClr val="bg2">
                    <a:lumMod val="25000"/>
                  </a:schemeClr>
                </a:solidFill>
                <a:latin typeface="News Gothic MT" panose="020B0503020103020203" pitchFamily="34" charset="0"/>
              </a:rPr>
              <a:t>US</a:t>
            </a:r>
            <a:r>
              <a:rPr lang="en-US" sz="2500" b="1" baseline="0">
                <a:solidFill>
                  <a:schemeClr val="bg2">
                    <a:lumMod val="25000"/>
                  </a:schemeClr>
                </a:solidFill>
                <a:latin typeface="News Gothic MT" panose="020B0503020103020203" pitchFamily="34" charset="0"/>
              </a:rPr>
              <a:t> </a:t>
            </a:r>
            <a:r>
              <a:rPr lang="en-US" sz="2500" b="1">
                <a:solidFill>
                  <a:schemeClr val="bg2">
                    <a:lumMod val="25000"/>
                  </a:schemeClr>
                </a:solidFill>
                <a:latin typeface="News Gothic MT" panose="020B0503020103020203" pitchFamily="34" charset="0"/>
              </a:rPr>
              <a:t>Mass</a:t>
            </a:r>
            <a:r>
              <a:rPr lang="en-US" sz="2500" b="1" baseline="0">
                <a:solidFill>
                  <a:schemeClr val="bg2">
                    <a:lumMod val="25000"/>
                  </a:schemeClr>
                </a:solidFill>
                <a:latin typeface="News Gothic MT" panose="020B0503020103020203" pitchFamily="34" charset="0"/>
              </a:rPr>
              <a:t> Shootings by Year</a:t>
            </a:r>
            <a:endParaRPr lang="en-US" sz="2500" b="1">
              <a:solidFill>
                <a:schemeClr val="bg2">
                  <a:lumMod val="25000"/>
                </a:schemeClr>
              </a:solidFill>
              <a:latin typeface="News Gothic MT" panose="020B0503020103020203" pitchFamily="34" charset="0"/>
            </a:endParaRPr>
          </a:p>
        </c:rich>
      </c:tx>
      <c:layout>
        <c:manualLayout>
          <c:xMode val="edge"/>
          <c:yMode val="edge"/>
          <c:x val="0.16192394932114967"/>
          <c:y val="3.56125356125356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025388030199932"/>
          <c:y val="0.13981481481481484"/>
          <c:w val="0.71686546126178674"/>
          <c:h val="0.70997162213697651"/>
        </c:manualLayout>
      </c:layout>
      <c:barChart>
        <c:barDir val="col"/>
        <c:grouping val="clustered"/>
        <c:varyColors val="0"/>
        <c:ser>
          <c:idx val="1"/>
          <c:order val="0"/>
          <c:spPr>
            <a:solidFill>
              <a:schemeClr val="bg1">
                <a:lumMod val="85000"/>
              </a:schemeClr>
            </a:solidFill>
            <a:ln>
              <a:noFill/>
            </a:ln>
            <a:effectLst/>
          </c:spPr>
          <c:invertIfNegative val="0"/>
          <c:cat>
            <c:numRef>
              <c:f>final!$B$61:$B$95</c:f>
              <c:numCache>
                <c:formatCode>General</c:formatCode>
                <c:ptCount val="35"/>
                <c:pt idx="0">
                  <c:v>1990</c:v>
                </c:pt>
                <c:pt idx="3">
                  <c:v>1993</c:v>
                </c:pt>
                <c:pt idx="6">
                  <c:v>1996</c:v>
                </c:pt>
                <c:pt idx="9">
                  <c:v>1999</c:v>
                </c:pt>
                <c:pt idx="12">
                  <c:v>2002</c:v>
                </c:pt>
                <c:pt idx="15">
                  <c:v>2005</c:v>
                </c:pt>
                <c:pt idx="18">
                  <c:v>2008</c:v>
                </c:pt>
                <c:pt idx="21">
                  <c:v>2011</c:v>
                </c:pt>
                <c:pt idx="24">
                  <c:v>2014</c:v>
                </c:pt>
                <c:pt idx="27">
                  <c:v>2017</c:v>
                </c:pt>
                <c:pt idx="30">
                  <c:v>2020</c:v>
                </c:pt>
                <c:pt idx="33">
                  <c:v>2023</c:v>
                </c:pt>
              </c:numCache>
            </c:numRef>
          </c:cat>
          <c:val>
            <c:numRef>
              <c:f>final!$G$61:$G$95</c:f>
              <c:numCache>
                <c:formatCode>General</c:formatCode>
                <c:ptCount val="35"/>
                <c:pt idx="17">
                  <c:v>1000</c:v>
                </c:pt>
                <c:pt idx="18">
                  <c:v>1000</c:v>
                </c:pt>
                <c:pt idx="19">
                  <c:v>1000</c:v>
                </c:pt>
                <c:pt idx="20">
                  <c:v>1000</c:v>
                </c:pt>
                <c:pt idx="21">
                  <c:v>1000</c:v>
                </c:pt>
                <c:pt idx="22">
                  <c:v>1000</c:v>
                </c:pt>
                <c:pt idx="23">
                  <c:v>1000</c:v>
                </c:pt>
                <c:pt idx="24">
                  <c:v>1000</c:v>
                </c:pt>
                <c:pt idx="25">
                  <c:v>1000</c:v>
                </c:pt>
                <c:pt idx="26">
                  <c:v>1000</c:v>
                </c:pt>
                <c:pt idx="27">
                  <c:v>1000</c:v>
                </c:pt>
                <c:pt idx="28">
                  <c:v>1000</c:v>
                </c:pt>
                <c:pt idx="29">
                  <c:v>1000</c:v>
                </c:pt>
                <c:pt idx="30">
                  <c:v>1000</c:v>
                </c:pt>
                <c:pt idx="31">
                  <c:v>1000</c:v>
                </c:pt>
                <c:pt idx="32">
                  <c:v>1000</c:v>
                </c:pt>
                <c:pt idx="33">
                  <c:v>1000</c:v>
                </c:pt>
                <c:pt idx="34">
                  <c:v>1000</c:v>
                </c:pt>
              </c:numCache>
            </c:numRef>
          </c:val>
          <c:extLst>
            <c:ext xmlns:c16="http://schemas.microsoft.com/office/drawing/2014/chart" uri="{C3380CC4-5D6E-409C-BE32-E72D297353CC}">
              <c16:uniqueId val="{00000002-F3A4-2243-8231-0EC547C8EC5A}"/>
            </c:ext>
          </c:extLst>
        </c:ser>
        <c:dLbls>
          <c:showLegendKey val="0"/>
          <c:showVal val="0"/>
          <c:showCatName val="0"/>
          <c:showSerName val="0"/>
          <c:showPercent val="0"/>
          <c:showBubbleSize val="0"/>
        </c:dLbls>
        <c:gapWidth val="0"/>
        <c:overlap val="100"/>
        <c:axId val="836477807"/>
        <c:axId val="836177471"/>
      </c:barChart>
      <c:barChart>
        <c:barDir val="col"/>
        <c:grouping val="clustered"/>
        <c:varyColors val="0"/>
        <c:ser>
          <c:idx val="2"/>
          <c:order val="1"/>
          <c:tx>
            <c:strRef>
              <c:f>final!$F$60</c:f>
              <c:strCache>
                <c:ptCount val="1"/>
                <c:pt idx="0">
                  <c:v>Event Count</c:v>
                </c:pt>
              </c:strCache>
            </c:strRef>
          </c:tx>
          <c:spPr>
            <a:solidFill>
              <a:schemeClr val="accent1"/>
            </a:solidFill>
            <a:ln>
              <a:noFill/>
            </a:ln>
            <a:effectLst/>
          </c:spPr>
          <c:invertIfNegative val="0"/>
          <c:cat>
            <c:numRef>
              <c:f>final!$B$61:$B$95</c:f>
              <c:numCache>
                <c:formatCode>General</c:formatCode>
                <c:ptCount val="35"/>
                <c:pt idx="0">
                  <c:v>1990</c:v>
                </c:pt>
                <c:pt idx="3">
                  <c:v>1993</c:v>
                </c:pt>
                <c:pt idx="6">
                  <c:v>1996</c:v>
                </c:pt>
                <c:pt idx="9">
                  <c:v>1999</c:v>
                </c:pt>
                <c:pt idx="12">
                  <c:v>2002</c:v>
                </c:pt>
                <c:pt idx="15">
                  <c:v>2005</c:v>
                </c:pt>
                <c:pt idx="18">
                  <c:v>2008</c:v>
                </c:pt>
                <c:pt idx="21">
                  <c:v>2011</c:v>
                </c:pt>
                <c:pt idx="24">
                  <c:v>2014</c:v>
                </c:pt>
                <c:pt idx="27">
                  <c:v>2017</c:v>
                </c:pt>
                <c:pt idx="30">
                  <c:v>2020</c:v>
                </c:pt>
                <c:pt idx="33">
                  <c:v>2023</c:v>
                </c:pt>
              </c:numCache>
            </c:numRef>
          </c:cat>
          <c:val>
            <c:numRef>
              <c:f>final!$F$61:$F$95</c:f>
              <c:numCache>
                <c:formatCode>General</c:formatCode>
                <c:ptCount val="35"/>
                <c:pt idx="0">
                  <c:v>3</c:v>
                </c:pt>
                <c:pt idx="1">
                  <c:v>9</c:v>
                </c:pt>
                <c:pt idx="2">
                  <c:v>3</c:v>
                </c:pt>
                <c:pt idx="3">
                  <c:v>7</c:v>
                </c:pt>
                <c:pt idx="4">
                  <c:v>5</c:v>
                </c:pt>
                <c:pt idx="5">
                  <c:v>2</c:v>
                </c:pt>
                <c:pt idx="6">
                  <c:v>3</c:v>
                </c:pt>
                <c:pt idx="7">
                  <c:v>12</c:v>
                </c:pt>
                <c:pt idx="8">
                  <c:v>8</c:v>
                </c:pt>
                <c:pt idx="9">
                  <c:v>7</c:v>
                </c:pt>
                <c:pt idx="10">
                  <c:v>6</c:v>
                </c:pt>
                <c:pt idx="11">
                  <c:v>3</c:v>
                </c:pt>
                <c:pt idx="12">
                  <c:v>2</c:v>
                </c:pt>
                <c:pt idx="13">
                  <c:v>7</c:v>
                </c:pt>
                <c:pt idx="14">
                  <c:v>5</c:v>
                </c:pt>
                <c:pt idx="15">
                  <c:v>5</c:v>
                </c:pt>
                <c:pt idx="16">
                  <c:v>7</c:v>
                </c:pt>
                <c:pt idx="17">
                  <c:v>10</c:v>
                </c:pt>
                <c:pt idx="18">
                  <c:v>8</c:v>
                </c:pt>
                <c:pt idx="19">
                  <c:v>11</c:v>
                </c:pt>
                <c:pt idx="20">
                  <c:v>6</c:v>
                </c:pt>
                <c:pt idx="21">
                  <c:v>7</c:v>
                </c:pt>
                <c:pt idx="22">
                  <c:v>15</c:v>
                </c:pt>
                <c:pt idx="23">
                  <c:v>7</c:v>
                </c:pt>
                <c:pt idx="24">
                  <c:v>5</c:v>
                </c:pt>
                <c:pt idx="25">
                  <c:v>13</c:v>
                </c:pt>
                <c:pt idx="26">
                  <c:v>12</c:v>
                </c:pt>
                <c:pt idx="27">
                  <c:v>17</c:v>
                </c:pt>
                <c:pt idx="28">
                  <c:v>18</c:v>
                </c:pt>
                <c:pt idx="29">
                  <c:v>18</c:v>
                </c:pt>
                <c:pt idx="30">
                  <c:v>7</c:v>
                </c:pt>
                <c:pt idx="31">
                  <c:v>13</c:v>
                </c:pt>
                <c:pt idx="32">
                  <c:v>23</c:v>
                </c:pt>
                <c:pt idx="33">
                  <c:v>28</c:v>
                </c:pt>
                <c:pt idx="34">
                  <c:v>15</c:v>
                </c:pt>
              </c:numCache>
            </c:numRef>
          </c:val>
          <c:extLst>
            <c:ext xmlns:c16="http://schemas.microsoft.com/office/drawing/2014/chart" uri="{C3380CC4-5D6E-409C-BE32-E72D297353CC}">
              <c16:uniqueId val="{00000000-917E-3740-B344-3D072AED5D36}"/>
            </c:ext>
          </c:extLst>
        </c:ser>
        <c:dLbls>
          <c:showLegendKey val="0"/>
          <c:showVal val="0"/>
          <c:showCatName val="0"/>
          <c:showSerName val="0"/>
          <c:showPercent val="0"/>
          <c:showBubbleSize val="0"/>
        </c:dLbls>
        <c:gapWidth val="10"/>
        <c:overlap val="100"/>
        <c:axId val="886717407"/>
        <c:axId val="497822047"/>
      </c:barChart>
      <c:catAx>
        <c:axId val="83647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500" b="0" i="0" u="none" strike="noStrike" kern="1200" baseline="0">
                <a:solidFill>
                  <a:schemeClr val="tx1">
                    <a:lumMod val="65000"/>
                    <a:lumOff val="35000"/>
                  </a:schemeClr>
                </a:solidFill>
                <a:latin typeface="News Gothic MT" panose="020B0503020103020203" pitchFamily="34" charset="0"/>
                <a:ea typeface="+mn-ea"/>
                <a:cs typeface="+mn-cs"/>
              </a:defRPr>
            </a:pPr>
            <a:endParaRPr lang="en-US"/>
          </a:p>
        </c:txPr>
        <c:crossAx val="836177471"/>
        <c:crosses val="autoZero"/>
        <c:auto val="1"/>
        <c:lblAlgn val="ctr"/>
        <c:lblOffset val="100"/>
        <c:noMultiLvlLbl val="0"/>
      </c:catAx>
      <c:valAx>
        <c:axId val="836177471"/>
        <c:scaling>
          <c:orientation val="minMax"/>
          <c:max val="5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i="0" baseline="0">
                    <a:effectLst/>
                  </a:rPr>
                  <a:t>Number of Mass Shootings by Year</a:t>
                </a:r>
                <a:endParaRPr lang="en-US">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bg2">
                    <a:lumMod val="25000"/>
                  </a:schemeClr>
                </a:solidFill>
                <a:latin typeface="News Gothic MT" panose="020B0503020103020203" pitchFamily="34" charset="0"/>
                <a:ea typeface="+mn-ea"/>
                <a:cs typeface="+mn-cs"/>
              </a:defRPr>
            </a:pPr>
            <a:endParaRPr lang="en-US"/>
          </a:p>
        </c:txPr>
        <c:crossAx val="836477807"/>
        <c:crosses val="autoZero"/>
        <c:crossBetween val="between"/>
        <c:majorUnit val="10"/>
      </c:valAx>
      <c:valAx>
        <c:axId val="497822047"/>
        <c:scaling>
          <c:orientation val="minMax"/>
        </c:scaling>
        <c:delete val="1"/>
        <c:axPos val="r"/>
        <c:numFmt formatCode="General" sourceLinked="1"/>
        <c:majorTickMark val="out"/>
        <c:minorTickMark val="none"/>
        <c:tickLblPos val="nextTo"/>
        <c:crossAx val="886717407"/>
        <c:crosses val="max"/>
        <c:crossBetween val="between"/>
      </c:valAx>
      <c:catAx>
        <c:axId val="886717407"/>
        <c:scaling>
          <c:orientation val="minMax"/>
        </c:scaling>
        <c:delete val="1"/>
        <c:axPos val="b"/>
        <c:numFmt formatCode="General" sourceLinked="1"/>
        <c:majorTickMark val="out"/>
        <c:minorTickMark val="none"/>
        <c:tickLblPos val="nextTo"/>
        <c:crossAx val="4978220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12"/>
            <c:spPr>
              <a:noFill/>
              <a:ln w="12700">
                <a:solidFill>
                  <a:schemeClr val="accent1"/>
                </a:solidFill>
              </a:ln>
              <a:effectLst/>
            </c:spPr>
          </c:marker>
          <c:xVal>
            <c:numRef>
              <c:f>final!$C$102:$C$152</c:f>
              <c:numCache>
                <c:formatCode>0.0%</c:formatCode>
                <c:ptCount val="51"/>
                <c:pt idx="0">
                  <c:v>0.57299999999999995</c:v>
                </c:pt>
                <c:pt idx="1">
                  <c:v>0.58699999999999997</c:v>
                </c:pt>
                <c:pt idx="2">
                  <c:v>0.56999999999999995</c:v>
                </c:pt>
                <c:pt idx="3">
                  <c:v>0.496</c:v>
                </c:pt>
                <c:pt idx="4">
                  <c:v>0.61799999999999999</c:v>
                </c:pt>
                <c:pt idx="5">
                  <c:v>0.53600000000000003</c:v>
                </c:pt>
                <c:pt idx="6">
                  <c:v>0.54</c:v>
                </c:pt>
                <c:pt idx="7">
                  <c:v>0.54200000000000004</c:v>
                </c:pt>
                <c:pt idx="8">
                  <c:v>0.55200000000000005</c:v>
                </c:pt>
                <c:pt idx="9">
                  <c:v>0.63500000000000001</c:v>
                </c:pt>
                <c:pt idx="10">
                  <c:v>0.63500000000000001</c:v>
                </c:pt>
                <c:pt idx="11">
                  <c:v>0.67100000000000004</c:v>
                </c:pt>
                <c:pt idx="12">
                  <c:v>0.53400000000000003</c:v>
                </c:pt>
                <c:pt idx="13">
                  <c:v>0.52600000000000002</c:v>
                </c:pt>
                <c:pt idx="14">
                  <c:v>0.56699999999999995</c:v>
                </c:pt>
                <c:pt idx="15">
                  <c:v>0.442</c:v>
                </c:pt>
                <c:pt idx="16">
                  <c:v>0.51200000000000001</c:v>
                </c:pt>
                <c:pt idx="17">
                  <c:v>0.53500000000000003</c:v>
                </c:pt>
                <c:pt idx="18">
                  <c:v>0.59599999999999997</c:v>
                </c:pt>
                <c:pt idx="19">
                  <c:v>0.47699999999999998</c:v>
                </c:pt>
                <c:pt idx="20">
                  <c:v>0.57999999999999996</c:v>
                </c:pt>
                <c:pt idx="21">
                  <c:v>0.44700000000000001</c:v>
                </c:pt>
                <c:pt idx="22">
                  <c:v>0.55400000000000005</c:v>
                </c:pt>
                <c:pt idx="23">
                  <c:v>0.46100000000000002</c:v>
                </c:pt>
                <c:pt idx="24">
                  <c:v>0.59299999999999997</c:v>
                </c:pt>
                <c:pt idx="25">
                  <c:v>0.53300000000000003</c:v>
                </c:pt>
                <c:pt idx="26">
                  <c:v>0.51100000000000001</c:v>
                </c:pt>
                <c:pt idx="27">
                  <c:v>0.48799999999999999</c:v>
                </c:pt>
                <c:pt idx="28">
                  <c:v>0.57999999999999996</c:v>
                </c:pt>
                <c:pt idx="29">
                  <c:v>0.52300000000000002</c:v>
                </c:pt>
                <c:pt idx="30">
                  <c:v>0.57099999999999995</c:v>
                </c:pt>
                <c:pt idx="31">
                  <c:v>0.54200000000000004</c:v>
                </c:pt>
                <c:pt idx="32">
                  <c:v>0.58299999999999996</c:v>
                </c:pt>
                <c:pt idx="33">
                  <c:v>0.51600000000000001</c:v>
                </c:pt>
                <c:pt idx="34">
                  <c:v>0.501</c:v>
                </c:pt>
                <c:pt idx="35">
                  <c:v>0.503</c:v>
                </c:pt>
                <c:pt idx="36">
                  <c:v>0.56599999999999995</c:v>
                </c:pt>
                <c:pt idx="37">
                  <c:v>0.54500000000000004</c:v>
                </c:pt>
                <c:pt idx="38">
                  <c:v>0.51900000000000002</c:v>
                </c:pt>
                <c:pt idx="39">
                  <c:v>0.51</c:v>
                </c:pt>
                <c:pt idx="40">
                  <c:v>0.56100000000000005</c:v>
                </c:pt>
                <c:pt idx="41">
                  <c:v>0.52300000000000002</c:v>
                </c:pt>
                <c:pt idx="42">
                  <c:v>0.53500000000000003</c:v>
                </c:pt>
                <c:pt idx="43">
                  <c:v>0.60699999999999998</c:v>
                </c:pt>
                <c:pt idx="44">
                  <c:v>0.497</c:v>
                </c:pt>
                <c:pt idx="45">
                  <c:v>0.42599999999999999</c:v>
                </c:pt>
                <c:pt idx="46">
                  <c:v>0.54700000000000004</c:v>
                </c:pt>
                <c:pt idx="47">
                  <c:v>0.54300000000000004</c:v>
                </c:pt>
                <c:pt idx="48">
                  <c:v>0.51700000000000002</c:v>
                </c:pt>
                <c:pt idx="49">
                  <c:v>0.44800000000000001</c:v>
                </c:pt>
                <c:pt idx="50">
                  <c:v>0.61699999999999999</c:v>
                </c:pt>
              </c:numCache>
            </c:numRef>
          </c:xVal>
          <c:yVal>
            <c:numRef>
              <c:f>final!$E$102:$E$152</c:f>
              <c:numCache>
                <c:formatCode>#,##0</c:formatCode>
                <c:ptCount val="51"/>
                <c:pt idx="0">
                  <c:v>1</c:v>
                </c:pt>
                <c:pt idx="1">
                  <c:v>0</c:v>
                </c:pt>
                <c:pt idx="2">
                  <c:v>0</c:v>
                </c:pt>
                <c:pt idx="3">
                  <c:v>1</c:v>
                </c:pt>
                <c:pt idx="4">
                  <c:v>9</c:v>
                </c:pt>
                <c:pt idx="5">
                  <c:v>4</c:v>
                </c:pt>
                <c:pt idx="6">
                  <c:v>0</c:v>
                </c:pt>
                <c:pt idx="7">
                  <c:v>0</c:v>
                </c:pt>
                <c:pt idx="8">
                  <c:v>0</c:v>
                </c:pt>
                <c:pt idx="9">
                  <c:v>6</c:v>
                </c:pt>
                <c:pt idx="10">
                  <c:v>3</c:v>
                </c:pt>
                <c:pt idx="11">
                  <c:v>0</c:v>
                </c:pt>
                <c:pt idx="12">
                  <c:v>0</c:v>
                </c:pt>
                <c:pt idx="13">
                  <c:v>6</c:v>
                </c:pt>
                <c:pt idx="14">
                  <c:v>2</c:v>
                </c:pt>
                <c:pt idx="15">
                  <c:v>1</c:v>
                </c:pt>
                <c:pt idx="16">
                  <c:v>0</c:v>
                </c:pt>
                <c:pt idx="17">
                  <c:v>4</c:v>
                </c:pt>
                <c:pt idx="18">
                  <c:v>0</c:v>
                </c:pt>
                <c:pt idx="19">
                  <c:v>2</c:v>
                </c:pt>
                <c:pt idx="20">
                  <c:v>2</c:v>
                </c:pt>
                <c:pt idx="21">
                  <c:v>0</c:v>
                </c:pt>
                <c:pt idx="22">
                  <c:v>3</c:v>
                </c:pt>
                <c:pt idx="23">
                  <c:v>3</c:v>
                </c:pt>
                <c:pt idx="24">
                  <c:v>0</c:v>
                </c:pt>
                <c:pt idx="25">
                  <c:v>2</c:v>
                </c:pt>
                <c:pt idx="26">
                  <c:v>0</c:v>
                </c:pt>
                <c:pt idx="27">
                  <c:v>0</c:v>
                </c:pt>
                <c:pt idx="28">
                  <c:v>1</c:v>
                </c:pt>
                <c:pt idx="29">
                  <c:v>0</c:v>
                </c:pt>
                <c:pt idx="30">
                  <c:v>0</c:v>
                </c:pt>
                <c:pt idx="31">
                  <c:v>0</c:v>
                </c:pt>
                <c:pt idx="32">
                  <c:v>0</c:v>
                </c:pt>
                <c:pt idx="33">
                  <c:v>0</c:v>
                </c:pt>
                <c:pt idx="34">
                  <c:v>0</c:v>
                </c:pt>
                <c:pt idx="35">
                  <c:v>1</c:v>
                </c:pt>
                <c:pt idx="36">
                  <c:v>3</c:v>
                </c:pt>
                <c:pt idx="37">
                  <c:v>2</c:v>
                </c:pt>
                <c:pt idx="38">
                  <c:v>5</c:v>
                </c:pt>
                <c:pt idx="39">
                  <c:v>0</c:v>
                </c:pt>
                <c:pt idx="40">
                  <c:v>0</c:v>
                </c:pt>
                <c:pt idx="41">
                  <c:v>0</c:v>
                </c:pt>
                <c:pt idx="42">
                  <c:v>3</c:v>
                </c:pt>
                <c:pt idx="43">
                  <c:v>5</c:v>
                </c:pt>
                <c:pt idx="44">
                  <c:v>1</c:v>
                </c:pt>
                <c:pt idx="45">
                  <c:v>0</c:v>
                </c:pt>
                <c:pt idx="46">
                  <c:v>3</c:v>
                </c:pt>
                <c:pt idx="47">
                  <c:v>0</c:v>
                </c:pt>
                <c:pt idx="48">
                  <c:v>0</c:v>
                </c:pt>
                <c:pt idx="49">
                  <c:v>0</c:v>
                </c:pt>
                <c:pt idx="50">
                  <c:v>0</c:v>
                </c:pt>
              </c:numCache>
            </c:numRef>
          </c:yVal>
          <c:smooth val="0"/>
          <c:extLst>
            <c:ext xmlns:c16="http://schemas.microsoft.com/office/drawing/2014/chart" uri="{C3380CC4-5D6E-409C-BE32-E72D297353CC}">
              <c16:uniqueId val="{00000000-CC56-384D-AC17-4095D3C22306}"/>
            </c:ext>
          </c:extLst>
        </c:ser>
        <c:dLbls>
          <c:showLegendKey val="0"/>
          <c:showVal val="0"/>
          <c:showCatName val="0"/>
          <c:showSerName val="0"/>
          <c:showPercent val="0"/>
          <c:showBubbleSize val="0"/>
        </c:dLbls>
        <c:axId val="543439919"/>
        <c:axId val="2029712240"/>
      </c:scatterChart>
      <c:valAx>
        <c:axId val="543439919"/>
        <c:scaling>
          <c:orientation val="minMax"/>
          <c:max val="0.75000000000000011"/>
          <c:min val="0.25"/>
        </c:scaling>
        <c:delete val="0"/>
        <c:axPos val="b"/>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12240"/>
        <c:crosses val="autoZero"/>
        <c:crossBetween val="midCat"/>
      </c:valAx>
      <c:valAx>
        <c:axId val="2029712240"/>
        <c:scaling>
          <c:orientation val="minMax"/>
        </c:scaling>
        <c:delete val="0"/>
        <c:axPos val="l"/>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39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812800</xdr:colOff>
      <xdr:row>2</xdr:row>
      <xdr:rowOff>6350</xdr:rowOff>
    </xdr:from>
    <xdr:to>
      <xdr:col>17</xdr:col>
      <xdr:colOff>381000</xdr:colOff>
      <xdr:row>45</xdr:row>
      <xdr:rowOff>184150</xdr:rowOff>
    </xdr:to>
    <xdr:graphicFrame macro="">
      <xdr:nvGraphicFramePr>
        <xdr:cNvPr id="4" name="Chart 3">
          <a:extLst>
            <a:ext uri="{FF2B5EF4-FFF2-40B4-BE49-F238E27FC236}">
              <a16:creationId xmlns:a16="http://schemas.microsoft.com/office/drawing/2014/main" id="{7903386C-14F6-E76E-CB30-4F62AA849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1657350</xdr:colOff>
      <xdr:row>59</xdr:row>
      <xdr:rowOff>12700</xdr:rowOff>
    </xdr:from>
    <xdr:to>
      <xdr:col>14</xdr:col>
      <xdr:colOff>374650</xdr:colOff>
      <xdr:row>105</xdr:row>
      <xdr:rowOff>190500</xdr:rowOff>
    </xdr:to>
    <xdr:graphicFrame macro="">
      <xdr:nvGraphicFramePr>
        <xdr:cNvPr id="6" name="Chart 5">
          <a:extLst>
            <a:ext uri="{FF2B5EF4-FFF2-40B4-BE49-F238E27FC236}">
              <a16:creationId xmlns:a16="http://schemas.microsoft.com/office/drawing/2014/main" id="{66B33FD3-2733-7EF0-0FE5-062524E25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584200</xdr:colOff>
      <xdr:row>124</xdr:row>
      <xdr:rowOff>6350</xdr:rowOff>
    </xdr:from>
    <xdr:to>
      <xdr:col>3</xdr:col>
      <xdr:colOff>2463800</xdr:colOff>
      <xdr:row>150</xdr:row>
      <xdr:rowOff>12700</xdr:rowOff>
    </xdr:to>
    <xdr:graphicFrame macro="">
      <xdr:nvGraphicFramePr>
        <xdr:cNvPr id="3" name="Chart 2">
          <a:extLst>
            <a:ext uri="{FF2B5EF4-FFF2-40B4-BE49-F238E27FC236}">
              <a16:creationId xmlns:a16="http://schemas.microsoft.com/office/drawing/2014/main" id="{86F0F089-0AF9-D885-656D-DC5CF1EF0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0.59259</cdr:x>
      <cdr:y>0.90691</cdr:y>
    </cdr:from>
    <cdr:to>
      <cdr:x>1</cdr:x>
      <cdr:y>0.98819</cdr:y>
    </cdr:to>
    <cdr:sp macro="" textlink="">
      <cdr:nvSpPr>
        <cdr:cNvPr id="2" name="TextBox 6">
          <a:extLst xmlns:a="http://schemas.openxmlformats.org/drawingml/2006/main">
            <a:ext uri="{FF2B5EF4-FFF2-40B4-BE49-F238E27FC236}">
              <a16:creationId xmlns:a16="http://schemas.microsoft.com/office/drawing/2014/main" id="{EFC2FD22-160F-08AC-82CE-DA30CEC20475}"/>
            </a:ext>
          </a:extLst>
        </cdr:cNvPr>
        <cdr:cNvSpPr txBox="1"/>
      </cdr:nvSpPr>
      <cdr:spPr>
        <a:xfrm xmlns:a="http://schemas.openxmlformats.org/drawingml/2006/main">
          <a:off x="3657600" y="8077200"/>
          <a:ext cx="2514600" cy="72390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Data source</a:t>
          </a:r>
          <a:r>
            <a:rPr lang="en-US" sz="1100"/>
            <a:t>: </a:t>
          </a:r>
          <a:r>
            <a:rPr lang="en-US" sz="1100" b="0"/>
            <a:t>See</a:t>
          </a:r>
          <a:r>
            <a:rPr lang="en-US" sz="1100" b="0" baseline="0"/>
            <a:t> Github</a:t>
          </a:r>
          <a:endParaRPr lang="en-US" sz="1100" u="sng">
            <a:solidFill>
              <a:schemeClr val="accent1"/>
            </a:solidFill>
          </a:endParaRPr>
        </a:p>
        <a:p xmlns:a="http://schemas.openxmlformats.org/drawingml/2006/main">
          <a:r>
            <a:rPr lang="en-US" sz="1100" b="1" u="none">
              <a:solidFill>
                <a:schemeClr val="bg2">
                  <a:lumMod val="25000"/>
                </a:schemeClr>
              </a:solidFill>
            </a:rPr>
            <a:t>Code</a:t>
          </a:r>
          <a:r>
            <a:rPr lang="en-US" sz="1100" u="none">
              <a:solidFill>
                <a:schemeClr val="bg2">
                  <a:lumMod val="25000"/>
                </a:schemeClr>
              </a:solidFill>
            </a:rPr>
            <a:t>:</a:t>
          </a:r>
          <a:r>
            <a:rPr lang="en-US" sz="1100" u="none" baseline="0">
              <a:solidFill>
                <a:schemeClr val="bg2">
                  <a:lumMod val="25000"/>
                </a:schemeClr>
              </a:solidFill>
            </a:rPr>
            <a:t> </a:t>
          </a:r>
          <a:r>
            <a:rPr lang="en-US" sz="1100" u="sng" baseline="0">
              <a:solidFill>
                <a:schemeClr val="accent1"/>
              </a:solidFill>
            </a:rPr>
            <a:t>https://github.com/asranasinghe</a:t>
          </a:r>
        </a:p>
        <a:p xmlns:a="http://schemas.openxmlformats.org/drawingml/2006/main">
          <a:r>
            <a:rPr lang="en-US" sz="1100" b="1" u="none" baseline="0">
              <a:solidFill>
                <a:schemeClr val="bg2">
                  <a:lumMod val="25000"/>
                </a:schemeClr>
              </a:solidFill>
            </a:rPr>
            <a:t>Compiled by </a:t>
          </a:r>
          <a:r>
            <a:rPr lang="en-US" sz="1100" u="none" baseline="0">
              <a:solidFill>
                <a:schemeClr val="accent1"/>
              </a:solidFill>
            </a:rPr>
            <a:t>@SebbyStats</a:t>
          </a:r>
          <a:endParaRPr lang="en-US" sz="1100" u="none">
            <a:solidFill>
              <a:schemeClr val="bg2">
                <a:lumMod val="25000"/>
              </a:schemeClr>
            </a:solidFill>
          </a:endParaRPr>
        </a:p>
      </cdr:txBody>
    </cdr:sp>
  </cdr:relSizeAnchor>
  <cdr:relSizeAnchor xmlns:cdr="http://schemas.openxmlformats.org/drawingml/2006/chartDrawing">
    <cdr:from>
      <cdr:x>0.59054</cdr:x>
      <cdr:y>0.23573</cdr:y>
    </cdr:from>
    <cdr:to>
      <cdr:x>0.92181</cdr:x>
      <cdr:y>0.50214</cdr:y>
    </cdr:to>
    <cdr:sp macro="" textlink="">
      <cdr:nvSpPr>
        <cdr:cNvPr id="3" name="TextBox 4">
          <a:extLst xmlns:a="http://schemas.openxmlformats.org/drawingml/2006/main">
            <a:ext uri="{FF2B5EF4-FFF2-40B4-BE49-F238E27FC236}">
              <a16:creationId xmlns:a16="http://schemas.microsoft.com/office/drawing/2014/main" id="{E008DF0E-3C09-EA61-EF00-73E576DB6581}"/>
            </a:ext>
          </a:extLst>
        </cdr:cNvPr>
        <cdr:cNvSpPr txBox="1"/>
      </cdr:nvSpPr>
      <cdr:spPr>
        <a:xfrm xmlns:a="http://schemas.openxmlformats.org/drawingml/2006/main">
          <a:off x="3644908" y="2101640"/>
          <a:ext cx="2044692" cy="237511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bg2">
                  <a:lumMod val="50000"/>
                </a:schemeClr>
              </a:solidFill>
              <a:latin typeface="News Gothic MT" panose="020B0503020103020203" pitchFamily="34" charset="0"/>
            </a:rPr>
            <a:t>Size </a:t>
          </a:r>
          <a:r>
            <a:rPr lang="en-US" sz="1100" b="0" baseline="0">
              <a:solidFill>
                <a:schemeClr val="bg2">
                  <a:lumMod val="50000"/>
                </a:schemeClr>
              </a:solidFill>
              <a:latin typeface="News Gothic MT" panose="020B0503020103020203" pitchFamily="34" charset="0"/>
            </a:rPr>
            <a:t>of bubbles denotes number of mass shootings, ranging from zero through nine (California). </a:t>
          </a:r>
        </a:p>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bg2">
                <a:lumMod val="50000"/>
              </a:schemeClr>
            </a:solidFill>
            <a:latin typeface="News Gothic MT" panose="020B0503020103020203" pitchFamily="34" charset="0"/>
          </a:endParaRPr>
        </a:p>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bg2">
                  <a:lumMod val="50000"/>
                </a:schemeClr>
              </a:solidFill>
              <a:latin typeface="News Gothic MT" panose="020B0503020103020203" pitchFamily="34" charset="0"/>
            </a:rPr>
            <a:t>NOTE: Washington D.C. and Wyoming not shown. They have a gun registration rate of 111.1 and 245.4 respectively. Neither have had a mass shooting since 2021</a:t>
          </a:r>
          <a:endParaRPr lang="en-US" sz="1100" b="0" i="0" u="none" strike="noStrike">
            <a:solidFill>
              <a:schemeClr val="bg2">
                <a:lumMod val="50000"/>
              </a:schemeClr>
            </a:solidFill>
            <a:effectLst/>
            <a:latin typeface="News Gothic MT" panose="020B0503020103020203" pitchFamily="34" charset="0"/>
            <a:ea typeface="+mn-ea"/>
            <a:cs typeface="+mn-cs"/>
          </a:endParaRPr>
        </a:p>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0.53601</cdr:x>
      <cdr:y>0.90456</cdr:y>
    </cdr:from>
    <cdr:to>
      <cdr:x>0.96297</cdr:x>
      <cdr:y>0.98584</cdr:y>
    </cdr:to>
    <cdr:sp macro="" textlink="">
      <cdr:nvSpPr>
        <cdr:cNvPr id="2" name="TextBox 6">
          <a:extLst xmlns:a="http://schemas.openxmlformats.org/drawingml/2006/main">
            <a:ext uri="{FF2B5EF4-FFF2-40B4-BE49-F238E27FC236}">
              <a16:creationId xmlns:a16="http://schemas.microsoft.com/office/drawing/2014/main" id="{7BD63995-C7FD-2BCF-BBD8-468FC800647F}"/>
            </a:ext>
          </a:extLst>
        </cdr:cNvPr>
        <cdr:cNvSpPr txBox="1"/>
      </cdr:nvSpPr>
      <cdr:spPr>
        <a:xfrm xmlns:a="http://schemas.openxmlformats.org/drawingml/2006/main">
          <a:off x="3308350" y="8064500"/>
          <a:ext cx="2635266" cy="724644"/>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b="1"/>
            <a:t>Data source</a:t>
          </a:r>
          <a:r>
            <a:rPr lang="en-US" sz="1100"/>
            <a:t>: </a:t>
          </a:r>
          <a:r>
            <a:rPr lang="en-US" sz="1100" b="0" u="sng">
              <a:solidFill>
                <a:schemeClr val="accent1"/>
              </a:solidFill>
            </a:rPr>
            <a:t>https://www.wikipedia.org/</a:t>
          </a:r>
        </a:p>
        <a:p xmlns:a="http://schemas.openxmlformats.org/drawingml/2006/main">
          <a:r>
            <a:rPr lang="en-US" sz="1100" b="1" u="none">
              <a:solidFill>
                <a:schemeClr val="bg2">
                  <a:lumMod val="25000"/>
                </a:schemeClr>
              </a:solidFill>
            </a:rPr>
            <a:t>Code</a:t>
          </a:r>
          <a:r>
            <a:rPr lang="en-US" sz="1100" u="none">
              <a:solidFill>
                <a:schemeClr val="bg2">
                  <a:lumMod val="25000"/>
                </a:schemeClr>
              </a:solidFill>
            </a:rPr>
            <a:t>:</a:t>
          </a:r>
          <a:r>
            <a:rPr lang="en-US" sz="1100" u="none" baseline="0">
              <a:solidFill>
                <a:schemeClr val="bg2">
                  <a:lumMod val="25000"/>
                </a:schemeClr>
              </a:solidFill>
            </a:rPr>
            <a:t> </a:t>
          </a:r>
          <a:r>
            <a:rPr lang="en-US" sz="1100" u="sng" baseline="0">
              <a:solidFill>
                <a:schemeClr val="accent1"/>
              </a:solidFill>
            </a:rPr>
            <a:t>https://github.com/asranasinghe</a:t>
          </a:r>
        </a:p>
        <a:p xmlns:a="http://schemas.openxmlformats.org/drawingml/2006/main">
          <a:r>
            <a:rPr lang="en-US" sz="1100" b="1" u="none" baseline="0">
              <a:solidFill>
                <a:schemeClr val="bg2">
                  <a:lumMod val="25000"/>
                </a:schemeClr>
              </a:solidFill>
            </a:rPr>
            <a:t>Compiled by </a:t>
          </a:r>
          <a:r>
            <a:rPr lang="en-US" sz="1100" u="none" baseline="0">
              <a:solidFill>
                <a:schemeClr val="accent1"/>
              </a:solidFill>
            </a:rPr>
            <a:t>@SebbyStats</a:t>
          </a:r>
          <a:endParaRPr lang="en-US" sz="1100" u="none">
            <a:solidFill>
              <a:schemeClr val="bg2">
                <a:lumMod val="25000"/>
              </a:schemeClr>
            </a:solidFill>
          </a:endParaRPr>
        </a:p>
      </cdr:txBody>
    </cdr:sp>
  </cdr:relSizeAnchor>
  <cdr:relSizeAnchor xmlns:cdr="http://schemas.openxmlformats.org/drawingml/2006/chartDrawing">
    <cdr:from>
      <cdr:x>0.1893</cdr:x>
      <cdr:y>0.33618</cdr:y>
    </cdr:from>
    <cdr:to>
      <cdr:x>0.52057</cdr:x>
      <cdr:y>0.60259</cdr:y>
    </cdr:to>
    <cdr:sp macro="" textlink="">
      <cdr:nvSpPr>
        <cdr:cNvPr id="5" name="TextBox 4">
          <a:extLst xmlns:a="http://schemas.openxmlformats.org/drawingml/2006/main">
            <a:ext uri="{FF2B5EF4-FFF2-40B4-BE49-F238E27FC236}">
              <a16:creationId xmlns:a16="http://schemas.microsoft.com/office/drawing/2014/main" id="{2106BFD8-3A92-8D67-4E7B-8709ECFE8BF4}"/>
            </a:ext>
          </a:extLst>
        </cdr:cNvPr>
        <cdr:cNvSpPr txBox="1"/>
      </cdr:nvSpPr>
      <cdr:spPr>
        <a:xfrm xmlns:a="http://schemas.openxmlformats.org/drawingml/2006/main">
          <a:off x="1168400" y="2997200"/>
          <a:ext cx="2044692" cy="237511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lvl="0" indent="0" algn="r"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bg2">
                  <a:lumMod val="50000"/>
                </a:schemeClr>
              </a:solidFill>
              <a:effectLst/>
              <a:latin typeface="News Gothic MT" panose="020B0503020103020203" pitchFamily="34" charset="0"/>
              <a:ea typeface="+mn-ea"/>
              <a:cs typeface="+mn-cs"/>
            </a:rPr>
            <a:t>The</a:t>
          </a:r>
          <a:r>
            <a:rPr lang="en-US" sz="1100" b="0" i="0" u="none" strike="noStrike" baseline="0">
              <a:solidFill>
                <a:schemeClr val="bg2">
                  <a:lumMod val="50000"/>
                </a:schemeClr>
              </a:solidFill>
              <a:effectLst/>
              <a:latin typeface="News Gothic MT" panose="020B0503020103020203" pitchFamily="34" charset="0"/>
              <a:ea typeface="+mn-ea"/>
              <a:cs typeface="+mn-cs"/>
            </a:rPr>
            <a:t> era of social media is generally considered to have begun in the early 2000s, with the launch of early platforms like MySpace, and followed by today's giants such as Facebook, Youtube, and Twitter</a:t>
          </a:r>
          <a:endParaRPr lang="en-US" sz="1100" b="0" i="0" u="none" strike="noStrike">
            <a:solidFill>
              <a:schemeClr val="bg2">
                <a:lumMod val="50000"/>
              </a:schemeClr>
            </a:solidFill>
            <a:effectLst/>
            <a:latin typeface="News Gothic MT" panose="020B0503020103020203" pitchFamily="34" charset="0"/>
            <a:ea typeface="+mn-ea"/>
            <a:cs typeface="+mn-cs"/>
          </a:endParaRPr>
        </a:p>
        <a:p xmlns:a="http://schemas.openxmlformats.org/drawingml/2006/main">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8"/>
  <sheetViews>
    <sheetView workbookViewId="0">
      <selection activeCell="L274" sqref="L274"/>
    </sheetView>
  </sheetViews>
  <sheetFormatPr baseColWidth="10" defaultRowHeight="16" x14ac:dyDescent="0.2"/>
  <sheetData>
    <row r="1" spans="1:9" x14ac:dyDescent="0.2">
      <c r="B1" t="s">
        <v>0</v>
      </c>
      <c r="C1" t="s">
        <v>1</v>
      </c>
      <c r="D1" t="s">
        <v>2</v>
      </c>
      <c r="E1" t="s">
        <v>3</v>
      </c>
      <c r="F1" t="s">
        <v>4</v>
      </c>
      <c r="G1" t="s">
        <v>5</v>
      </c>
      <c r="H1" t="s">
        <v>6</v>
      </c>
      <c r="I1" t="s">
        <v>7</v>
      </c>
    </row>
    <row r="2" spans="1:9" x14ac:dyDescent="0.2">
      <c r="A2">
        <v>0</v>
      </c>
      <c r="B2" s="1">
        <v>36466</v>
      </c>
      <c r="C2" t="s">
        <v>8</v>
      </c>
      <c r="D2">
        <v>7</v>
      </c>
      <c r="E2">
        <v>0</v>
      </c>
      <c r="F2">
        <v>7</v>
      </c>
      <c r="G2" t="s">
        <v>9</v>
      </c>
      <c r="H2" t="s">
        <v>709</v>
      </c>
      <c r="I2">
        <v>1999</v>
      </c>
    </row>
    <row r="3" spans="1:9" x14ac:dyDescent="0.2">
      <c r="A3">
        <v>1</v>
      </c>
      <c r="B3" s="1">
        <v>36418</v>
      </c>
      <c r="C3" t="s">
        <v>10</v>
      </c>
      <c r="D3">
        <v>8</v>
      </c>
      <c r="E3">
        <v>7</v>
      </c>
      <c r="F3">
        <v>15</v>
      </c>
      <c r="G3" t="s">
        <v>11</v>
      </c>
      <c r="H3" t="s">
        <v>741</v>
      </c>
      <c r="I3">
        <v>1999</v>
      </c>
    </row>
    <row r="4" spans="1:9" x14ac:dyDescent="0.2">
      <c r="A4">
        <v>2</v>
      </c>
      <c r="B4" s="1">
        <v>36382</v>
      </c>
      <c r="C4" t="s">
        <v>12</v>
      </c>
      <c r="D4">
        <v>1</v>
      </c>
      <c r="E4">
        <v>5</v>
      </c>
      <c r="F4">
        <v>6</v>
      </c>
      <c r="G4" t="s">
        <v>13</v>
      </c>
      <c r="H4" t="s">
        <v>702</v>
      </c>
      <c r="I4">
        <v>1999</v>
      </c>
    </row>
    <row r="5" spans="1:9" x14ac:dyDescent="0.2">
      <c r="A5">
        <v>3</v>
      </c>
      <c r="B5" t="s">
        <v>14</v>
      </c>
      <c r="C5" t="s">
        <v>15</v>
      </c>
      <c r="D5">
        <v>10</v>
      </c>
      <c r="E5">
        <v>13</v>
      </c>
      <c r="F5">
        <v>23</v>
      </c>
      <c r="G5" t="s">
        <v>16</v>
      </c>
      <c r="H5" t="s">
        <v>708</v>
      </c>
      <c r="I5">
        <v>1999</v>
      </c>
    </row>
    <row r="6" spans="1:9" x14ac:dyDescent="0.2">
      <c r="A6">
        <v>4</v>
      </c>
      <c r="B6" t="s">
        <v>17</v>
      </c>
      <c r="C6" t="s">
        <v>18</v>
      </c>
      <c r="D6">
        <v>3</v>
      </c>
      <c r="E6">
        <v>10</v>
      </c>
      <c r="F6">
        <v>13</v>
      </c>
      <c r="G6" t="s">
        <v>19</v>
      </c>
      <c r="H6" t="s">
        <v>712</v>
      </c>
      <c r="I6">
        <v>1999</v>
      </c>
    </row>
    <row r="7" spans="1:9" x14ac:dyDescent="0.2">
      <c r="A7">
        <v>5</v>
      </c>
      <c r="B7" s="1">
        <v>36314</v>
      </c>
      <c r="C7" t="s">
        <v>20</v>
      </c>
      <c r="D7">
        <v>4</v>
      </c>
      <c r="E7">
        <v>1</v>
      </c>
      <c r="F7">
        <v>5</v>
      </c>
      <c r="G7" t="s">
        <v>21</v>
      </c>
      <c r="H7" t="s">
        <v>726</v>
      </c>
      <c r="I7">
        <v>1999</v>
      </c>
    </row>
    <row r="8" spans="1:9" x14ac:dyDescent="0.2">
      <c r="A8">
        <v>6</v>
      </c>
      <c r="B8" s="1">
        <v>36270</v>
      </c>
      <c r="C8" t="s">
        <v>22</v>
      </c>
      <c r="D8">
        <v>15</v>
      </c>
      <c r="E8">
        <v>24</v>
      </c>
      <c r="F8">
        <v>39</v>
      </c>
      <c r="G8" t="s">
        <v>23</v>
      </c>
      <c r="H8" t="s">
        <v>703</v>
      </c>
      <c r="I8">
        <v>1999</v>
      </c>
    </row>
    <row r="9" spans="1:9" x14ac:dyDescent="0.2">
      <c r="A9">
        <v>7</v>
      </c>
      <c r="B9" s="1">
        <v>36128</v>
      </c>
      <c r="C9" t="s">
        <v>24</v>
      </c>
      <c r="D9">
        <v>5</v>
      </c>
      <c r="E9">
        <v>0</v>
      </c>
      <c r="F9">
        <v>5</v>
      </c>
      <c r="G9" t="s">
        <v>25</v>
      </c>
      <c r="H9" t="s">
        <v>720</v>
      </c>
      <c r="I9">
        <v>1998</v>
      </c>
    </row>
    <row r="10" spans="1:9" x14ac:dyDescent="0.2">
      <c r="A10">
        <v>8</v>
      </c>
      <c r="B10" s="1">
        <v>36000</v>
      </c>
      <c r="C10" t="s">
        <v>26</v>
      </c>
      <c r="D10">
        <v>2</v>
      </c>
      <c r="E10">
        <v>3</v>
      </c>
      <c r="F10">
        <v>5</v>
      </c>
      <c r="G10" t="s">
        <v>27</v>
      </c>
      <c r="H10" t="s">
        <v>754</v>
      </c>
      <c r="I10">
        <v>1998</v>
      </c>
    </row>
    <row r="11" spans="1:9" x14ac:dyDescent="0.2">
      <c r="A11">
        <v>9</v>
      </c>
      <c r="B11" s="1">
        <v>35981</v>
      </c>
      <c r="C11" t="s">
        <v>28</v>
      </c>
      <c r="D11">
        <v>5</v>
      </c>
      <c r="E11">
        <v>5</v>
      </c>
      <c r="F11">
        <v>10</v>
      </c>
      <c r="G11" t="s">
        <v>29</v>
      </c>
      <c r="H11" t="s">
        <v>745</v>
      </c>
      <c r="I11">
        <v>1998</v>
      </c>
    </row>
    <row r="12" spans="1:9" x14ac:dyDescent="0.2">
      <c r="A12">
        <v>10</v>
      </c>
      <c r="B12" s="1">
        <v>35936</v>
      </c>
      <c r="C12" t="s">
        <v>30</v>
      </c>
      <c r="D12">
        <v>4</v>
      </c>
      <c r="E12">
        <v>25</v>
      </c>
      <c r="F12">
        <v>29</v>
      </c>
      <c r="G12" t="s">
        <v>31</v>
      </c>
      <c r="H12" t="s">
        <v>735</v>
      </c>
      <c r="I12">
        <v>1998</v>
      </c>
    </row>
    <row r="13" spans="1:9" x14ac:dyDescent="0.2">
      <c r="A13">
        <v>11</v>
      </c>
      <c r="B13" s="1">
        <v>35909</v>
      </c>
      <c r="C13" t="s">
        <v>32</v>
      </c>
      <c r="D13">
        <v>1</v>
      </c>
      <c r="E13">
        <v>3</v>
      </c>
      <c r="F13">
        <v>4</v>
      </c>
      <c r="G13" t="s">
        <v>33</v>
      </c>
      <c r="H13" t="s">
        <v>736</v>
      </c>
      <c r="I13">
        <v>1998</v>
      </c>
    </row>
    <row r="14" spans="1:9" x14ac:dyDescent="0.2">
      <c r="A14">
        <v>12</v>
      </c>
      <c r="B14" s="1">
        <v>35879</v>
      </c>
      <c r="C14" t="s">
        <v>34</v>
      </c>
      <c r="D14">
        <v>5</v>
      </c>
      <c r="E14">
        <v>13</v>
      </c>
      <c r="F14">
        <v>6</v>
      </c>
      <c r="G14" t="s">
        <v>35</v>
      </c>
      <c r="H14" t="s">
        <v>701</v>
      </c>
      <c r="I14">
        <v>1998</v>
      </c>
    </row>
    <row r="15" spans="1:9" x14ac:dyDescent="0.2">
      <c r="A15">
        <v>13</v>
      </c>
      <c r="B15" s="1">
        <v>35878</v>
      </c>
      <c r="C15" t="s">
        <v>36</v>
      </c>
      <c r="D15">
        <v>5</v>
      </c>
      <c r="E15">
        <v>10</v>
      </c>
      <c r="F15">
        <v>15</v>
      </c>
      <c r="G15" t="s">
        <v>37</v>
      </c>
      <c r="H15" t="s">
        <v>701</v>
      </c>
      <c r="I15">
        <v>1998</v>
      </c>
    </row>
    <row r="16" spans="1:9" x14ac:dyDescent="0.2">
      <c r="A16">
        <v>14</v>
      </c>
      <c r="B16" s="1">
        <v>35860</v>
      </c>
      <c r="C16" t="s">
        <v>38</v>
      </c>
      <c r="D16">
        <v>5</v>
      </c>
      <c r="E16">
        <v>0</v>
      </c>
      <c r="F16">
        <v>5</v>
      </c>
      <c r="G16" t="s">
        <v>39</v>
      </c>
      <c r="H16" t="s">
        <v>704</v>
      </c>
      <c r="I16">
        <v>1998</v>
      </c>
    </row>
    <row r="17" spans="1:9" x14ac:dyDescent="0.2">
      <c r="A17">
        <v>15</v>
      </c>
      <c r="B17" s="1">
        <v>35767</v>
      </c>
      <c r="C17" t="s">
        <v>40</v>
      </c>
      <c r="D17">
        <v>4</v>
      </c>
      <c r="E17">
        <v>0</v>
      </c>
      <c r="F17">
        <v>4</v>
      </c>
      <c r="G17" t="s">
        <v>41</v>
      </c>
      <c r="H17" t="s">
        <v>707</v>
      </c>
      <c r="I17">
        <v>1997</v>
      </c>
    </row>
    <row r="18" spans="1:9" x14ac:dyDescent="0.2">
      <c r="A18">
        <v>16</v>
      </c>
      <c r="B18" s="1">
        <v>35765</v>
      </c>
      <c r="C18" t="s">
        <v>42</v>
      </c>
      <c r="D18">
        <v>3</v>
      </c>
      <c r="E18">
        <v>5</v>
      </c>
      <c r="F18">
        <v>8</v>
      </c>
      <c r="G18" t="s">
        <v>43</v>
      </c>
      <c r="H18" t="s">
        <v>715</v>
      </c>
      <c r="I18">
        <v>1997</v>
      </c>
    </row>
    <row r="19" spans="1:9" x14ac:dyDescent="0.2">
      <c r="A19">
        <v>17</v>
      </c>
      <c r="B19" s="1">
        <v>35764</v>
      </c>
      <c r="C19" t="s">
        <v>44</v>
      </c>
      <c r="D19">
        <v>4</v>
      </c>
      <c r="E19">
        <v>0</v>
      </c>
      <c r="F19">
        <v>4</v>
      </c>
      <c r="G19" t="s">
        <v>45</v>
      </c>
      <c r="H19" t="s">
        <v>740</v>
      </c>
      <c r="I19">
        <v>1997</v>
      </c>
    </row>
    <row r="20" spans="1:9" x14ac:dyDescent="0.2">
      <c r="A20">
        <v>18</v>
      </c>
      <c r="B20" s="1">
        <v>35747</v>
      </c>
      <c r="C20" t="s">
        <v>46</v>
      </c>
      <c r="D20">
        <v>5</v>
      </c>
      <c r="E20">
        <v>0</v>
      </c>
      <c r="F20">
        <v>5</v>
      </c>
      <c r="G20" t="s">
        <v>47</v>
      </c>
      <c r="H20" t="s">
        <v>741</v>
      </c>
      <c r="I20">
        <v>1997</v>
      </c>
    </row>
    <row r="21" spans="1:9" x14ac:dyDescent="0.2">
      <c r="A21">
        <v>19</v>
      </c>
      <c r="B21" s="1">
        <v>35704</v>
      </c>
      <c r="C21" t="s">
        <v>48</v>
      </c>
      <c r="D21">
        <v>3</v>
      </c>
      <c r="E21">
        <v>7</v>
      </c>
      <c r="F21">
        <v>10</v>
      </c>
      <c r="G21" t="s">
        <v>49</v>
      </c>
      <c r="H21" t="s">
        <v>722</v>
      </c>
      <c r="I21">
        <v>1997</v>
      </c>
    </row>
    <row r="22" spans="1:9" x14ac:dyDescent="0.2">
      <c r="A22">
        <v>20</v>
      </c>
      <c r="B22" s="1">
        <v>35688</v>
      </c>
      <c r="C22" t="s">
        <v>50</v>
      </c>
      <c r="D22">
        <v>4</v>
      </c>
      <c r="E22">
        <v>3</v>
      </c>
      <c r="F22">
        <v>7</v>
      </c>
      <c r="G22" t="s">
        <v>51</v>
      </c>
      <c r="H22" t="s">
        <v>755</v>
      </c>
      <c r="I22">
        <v>1997</v>
      </c>
    </row>
    <row r="23" spans="1:9" x14ac:dyDescent="0.2">
      <c r="A23">
        <v>21</v>
      </c>
      <c r="B23" s="1">
        <v>35661</v>
      </c>
      <c r="C23" t="s">
        <v>52</v>
      </c>
      <c r="D23">
        <v>5</v>
      </c>
      <c r="E23">
        <v>4</v>
      </c>
      <c r="F23">
        <v>9</v>
      </c>
      <c r="G23" t="s">
        <v>53</v>
      </c>
      <c r="H23" t="s">
        <v>743</v>
      </c>
      <c r="I23">
        <v>1997</v>
      </c>
    </row>
    <row r="24" spans="1:9" x14ac:dyDescent="0.2">
      <c r="A24">
        <v>22</v>
      </c>
      <c r="B24" s="1">
        <v>35526</v>
      </c>
      <c r="C24" t="s">
        <v>54</v>
      </c>
      <c r="D24">
        <v>3</v>
      </c>
      <c r="E24">
        <v>1</v>
      </c>
      <c r="F24">
        <v>4</v>
      </c>
      <c r="G24" t="s">
        <v>55</v>
      </c>
      <c r="H24" t="s">
        <v>740</v>
      </c>
      <c r="I24">
        <v>1997</v>
      </c>
    </row>
    <row r="25" spans="1:9" x14ac:dyDescent="0.2">
      <c r="A25">
        <v>23</v>
      </c>
      <c r="B25" s="1">
        <v>35500</v>
      </c>
      <c r="C25" t="s">
        <v>56</v>
      </c>
      <c r="D25">
        <v>4</v>
      </c>
      <c r="E25">
        <v>2</v>
      </c>
      <c r="F25">
        <v>6</v>
      </c>
      <c r="G25" t="s">
        <v>57</v>
      </c>
      <c r="H25" t="s">
        <v>720</v>
      </c>
      <c r="I25">
        <v>1997</v>
      </c>
    </row>
    <row r="26" spans="1:9" x14ac:dyDescent="0.2">
      <c r="A26">
        <v>24</v>
      </c>
      <c r="B26" s="1">
        <v>35489</v>
      </c>
      <c r="C26" t="s">
        <v>12</v>
      </c>
      <c r="D26">
        <v>2</v>
      </c>
      <c r="E26">
        <v>20</v>
      </c>
      <c r="F26">
        <v>22</v>
      </c>
      <c r="G26" t="s">
        <v>58</v>
      </c>
      <c r="H26" t="s">
        <v>702</v>
      </c>
      <c r="I26">
        <v>1997</v>
      </c>
    </row>
    <row r="27" spans="1:9" x14ac:dyDescent="0.2">
      <c r="A27">
        <v>25</v>
      </c>
      <c r="B27" s="1">
        <v>35484</v>
      </c>
      <c r="C27" t="s">
        <v>59</v>
      </c>
      <c r="D27">
        <v>2</v>
      </c>
      <c r="E27">
        <v>6</v>
      </c>
      <c r="F27">
        <v>8</v>
      </c>
      <c r="G27" t="s">
        <v>60</v>
      </c>
      <c r="H27" t="s">
        <v>756</v>
      </c>
      <c r="I27">
        <v>1997</v>
      </c>
    </row>
    <row r="28" spans="1:9" x14ac:dyDescent="0.2">
      <c r="A28">
        <v>26</v>
      </c>
      <c r="B28" s="1">
        <v>35480</v>
      </c>
      <c r="C28" t="s">
        <v>61</v>
      </c>
      <c r="D28">
        <v>2</v>
      </c>
      <c r="E28">
        <v>2</v>
      </c>
      <c r="F28">
        <v>4</v>
      </c>
      <c r="G28" t="s">
        <v>62</v>
      </c>
      <c r="H28" t="s">
        <v>699</v>
      </c>
      <c r="I28">
        <v>1997</v>
      </c>
    </row>
    <row r="29" spans="1:9" x14ac:dyDescent="0.2">
      <c r="A29">
        <v>27</v>
      </c>
      <c r="B29" s="1">
        <v>35262</v>
      </c>
      <c r="C29" t="s">
        <v>63</v>
      </c>
      <c r="D29">
        <v>4</v>
      </c>
      <c r="E29">
        <v>0</v>
      </c>
      <c r="F29">
        <v>4</v>
      </c>
      <c r="G29" t="s">
        <v>64</v>
      </c>
      <c r="H29" t="s">
        <v>722</v>
      </c>
      <c r="I29">
        <v>1996</v>
      </c>
    </row>
    <row r="30" spans="1:9" x14ac:dyDescent="0.2">
      <c r="A30">
        <v>28</v>
      </c>
      <c r="B30" s="1">
        <v>35180</v>
      </c>
      <c r="C30" t="s">
        <v>65</v>
      </c>
      <c r="D30">
        <v>5</v>
      </c>
      <c r="E30">
        <v>3</v>
      </c>
      <c r="F30">
        <v>8</v>
      </c>
      <c r="G30" t="s">
        <v>66</v>
      </c>
      <c r="H30" t="s">
        <v>722</v>
      </c>
      <c r="I30">
        <v>1996</v>
      </c>
    </row>
    <row r="31" spans="1:9" x14ac:dyDescent="0.2">
      <c r="A31">
        <v>29</v>
      </c>
      <c r="B31" s="1">
        <v>35097</v>
      </c>
      <c r="C31" t="s">
        <v>67</v>
      </c>
      <c r="D31">
        <v>3</v>
      </c>
      <c r="E31">
        <v>1</v>
      </c>
      <c r="F31">
        <v>4</v>
      </c>
      <c r="G31" t="s">
        <v>68</v>
      </c>
      <c r="H31" t="s">
        <v>745</v>
      </c>
      <c r="I31">
        <v>1996</v>
      </c>
    </row>
    <row r="32" spans="1:9" x14ac:dyDescent="0.2">
      <c r="A32">
        <v>30</v>
      </c>
      <c r="B32" s="1">
        <v>35041</v>
      </c>
      <c r="C32" t="s">
        <v>59</v>
      </c>
      <c r="D32">
        <v>8</v>
      </c>
      <c r="E32">
        <v>4</v>
      </c>
      <c r="F32">
        <v>12</v>
      </c>
      <c r="G32" t="s">
        <v>69</v>
      </c>
      <c r="H32" t="s">
        <v>756</v>
      </c>
      <c r="I32">
        <v>1995</v>
      </c>
    </row>
    <row r="33" spans="1:9" x14ac:dyDescent="0.2">
      <c r="A33">
        <v>31</v>
      </c>
      <c r="B33" s="1">
        <v>34999</v>
      </c>
      <c r="C33" t="s">
        <v>70</v>
      </c>
      <c r="D33">
        <v>1</v>
      </c>
      <c r="E33">
        <v>18</v>
      </c>
      <c r="F33">
        <v>19</v>
      </c>
      <c r="G33" t="s">
        <v>71</v>
      </c>
      <c r="H33" t="s">
        <v>757</v>
      </c>
      <c r="I33">
        <v>1995</v>
      </c>
    </row>
    <row r="34" spans="1:9" x14ac:dyDescent="0.2">
      <c r="A34">
        <v>32</v>
      </c>
      <c r="B34" s="1">
        <v>34698</v>
      </c>
      <c r="C34" t="s">
        <v>72</v>
      </c>
      <c r="D34">
        <v>2</v>
      </c>
      <c r="E34">
        <v>5</v>
      </c>
      <c r="F34">
        <v>7</v>
      </c>
      <c r="G34" t="s">
        <v>73</v>
      </c>
      <c r="H34" t="s">
        <v>719</v>
      </c>
      <c r="I34">
        <v>1994</v>
      </c>
    </row>
    <row r="35" spans="1:9" x14ac:dyDescent="0.2">
      <c r="A35">
        <v>33</v>
      </c>
      <c r="B35" s="1">
        <v>34645</v>
      </c>
      <c r="C35" t="s">
        <v>74</v>
      </c>
      <c r="D35">
        <v>1</v>
      </c>
      <c r="E35">
        <v>3</v>
      </c>
      <c r="F35">
        <v>4</v>
      </c>
      <c r="G35" t="s">
        <v>75</v>
      </c>
      <c r="H35" t="s">
        <v>733</v>
      </c>
      <c r="I35">
        <v>1994</v>
      </c>
    </row>
    <row r="36" spans="1:9" x14ac:dyDescent="0.2">
      <c r="A36">
        <v>34</v>
      </c>
      <c r="B36" s="1">
        <v>34505</v>
      </c>
      <c r="C36" t="s">
        <v>76</v>
      </c>
      <c r="D36">
        <v>5</v>
      </c>
      <c r="E36">
        <v>22</v>
      </c>
      <c r="F36">
        <v>27</v>
      </c>
      <c r="G36" t="s">
        <v>77</v>
      </c>
      <c r="H36" t="s">
        <v>745</v>
      </c>
      <c r="I36">
        <v>1994</v>
      </c>
    </row>
    <row r="37" spans="1:9" x14ac:dyDescent="0.2">
      <c r="A37">
        <v>35</v>
      </c>
      <c r="B37" s="1">
        <v>34440</v>
      </c>
      <c r="C37" t="s">
        <v>78</v>
      </c>
      <c r="D37">
        <v>3</v>
      </c>
      <c r="E37">
        <v>1</v>
      </c>
      <c r="F37">
        <v>4</v>
      </c>
      <c r="G37" t="s">
        <v>79</v>
      </c>
      <c r="H37" t="s">
        <v>698</v>
      </c>
      <c r="I37">
        <v>1994</v>
      </c>
    </row>
    <row r="38" spans="1:9" x14ac:dyDescent="0.2">
      <c r="A38">
        <v>36</v>
      </c>
      <c r="B38" s="1">
        <v>34378</v>
      </c>
      <c r="C38" t="s">
        <v>80</v>
      </c>
      <c r="D38">
        <v>3</v>
      </c>
      <c r="E38">
        <v>3</v>
      </c>
      <c r="F38">
        <v>6</v>
      </c>
      <c r="G38" t="s">
        <v>81</v>
      </c>
      <c r="H38" t="s">
        <v>733</v>
      </c>
      <c r="I38">
        <v>1994</v>
      </c>
    </row>
    <row r="39" spans="1:9" x14ac:dyDescent="0.2">
      <c r="A39">
        <v>37</v>
      </c>
      <c r="B39" s="1">
        <v>34317</v>
      </c>
      <c r="C39" t="s">
        <v>82</v>
      </c>
      <c r="D39">
        <v>4</v>
      </c>
      <c r="E39">
        <v>1</v>
      </c>
      <c r="F39">
        <v>5</v>
      </c>
      <c r="G39" t="s">
        <v>83</v>
      </c>
      <c r="H39" t="s">
        <v>703</v>
      </c>
      <c r="I39">
        <v>1993</v>
      </c>
    </row>
    <row r="40" spans="1:9" x14ac:dyDescent="0.2">
      <c r="A40">
        <v>38</v>
      </c>
      <c r="B40" s="1">
        <v>34310</v>
      </c>
      <c r="C40" t="s">
        <v>84</v>
      </c>
      <c r="D40">
        <v>6</v>
      </c>
      <c r="E40">
        <v>19</v>
      </c>
      <c r="F40">
        <v>25</v>
      </c>
      <c r="G40" t="s">
        <v>85</v>
      </c>
      <c r="H40" t="s">
        <v>756</v>
      </c>
      <c r="I40">
        <v>1993</v>
      </c>
    </row>
    <row r="41" spans="1:9" x14ac:dyDescent="0.2">
      <c r="A41">
        <v>39</v>
      </c>
      <c r="B41" s="1">
        <v>34187</v>
      </c>
      <c r="C41" t="s">
        <v>86</v>
      </c>
      <c r="D41">
        <v>4</v>
      </c>
      <c r="E41">
        <v>8</v>
      </c>
      <c r="F41">
        <v>12</v>
      </c>
      <c r="G41" t="s">
        <v>87</v>
      </c>
      <c r="H41" t="s">
        <v>757</v>
      </c>
      <c r="I41">
        <v>1993</v>
      </c>
    </row>
    <row r="42" spans="1:9" x14ac:dyDescent="0.2">
      <c r="A42">
        <v>40</v>
      </c>
      <c r="B42" s="1">
        <v>34174</v>
      </c>
      <c r="C42" t="s">
        <v>88</v>
      </c>
      <c r="D42">
        <v>4</v>
      </c>
      <c r="E42">
        <v>0</v>
      </c>
      <c r="F42">
        <v>4</v>
      </c>
      <c r="G42" t="s">
        <v>89</v>
      </c>
      <c r="H42" t="s">
        <v>713</v>
      </c>
      <c r="I42">
        <v>1993</v>
      </c>
    </row>
    <row r="43" spans="1:9" x14ac:dyDescent="0.2">
      <c r="A43">
        <v>41</v>
      </c>
      <c r="B43" s="1">
        <v>34151</v>
      </c>
      <c r="C43" t="s">
        <v>90</v>
      </c>
      <c r="D43">
        <v>9</v>
      </c>
      <c r="E43">
        <v>6</v>
      </c>
      <c r="F43">
        <v>15</v>
      </c>
      <c r="G43" t="s">
        <v>91</v>
      </c>
      <c r="H43" t="s">
        <v>702</v>
      </c>
      <c r="I43">
        <v>1993</v>
      </c>
    </row>
    <row r="44" spans="1:9" x14ac:dyDescent="0.2">
      <c r="A44">
        <v>42</v>
      </c>
      <c r="B44" s="1">
        <v>33994</v>
      </c>
      <c r="C44" t="s">
        <v>92</v>
      </c>
      <c r="D44">
        <v>2</v>
      </c>
      <c r="E44">
        <v>3</v>
      </c>
      <c r="F44">
        <v>5</v>
      </c>
      <c r="G44" t="s">
        <v>93</v>
      </c>
      <c r="H44" t="s">
        <v>744</v>
      </c>
      <c r="I44">
        <v>1993</v>
      </c>
    </row>
    <row r="45" spans="1:9" x14ac:dyDescent="0.2">
      <c r="A45">
        <v>43</v>
      </c>
      <c r="B45" s="1">
        <v>33977</v>
      </c>
      <c r="C45" t="s">
        <v>94</v>
      </c>
      <c r="D45">
        <v>7</v>
      </c>
      <c r="E45">
        <v>0</v>
      </c>
      <c r="F45">
        <v>7</v>
      </c>
      <c r="G45" t="s">
        <v>95</v>
      </c>
      <c r="H45" t="s">
        <v>711</v>
      </c>
      <c r="I45">
        <v>1993</v>
      </c>
    </row>
    <row r="46" spans="1:9" x14ac:dyDescent="0.2">
      <c r="A46">
        <v>44</v>
      </c>
      <c r="B46" s="1">
        <v>33952</v>
      </c>
      <c r="C46" t="s">
        <v>96</v>
      </c>
      <c r="D46">
        <v>2</v>
      </c>
      <c r="E46">
        <v>4</v>
      </c>
      <c r="F46">
        <v>6</v>
      </c>
      <c r="G46" t="s">
        <v>97</v>
      </c>
      <c r="H46" t="s">
        <v>719</v>
      </c>
      <c r="I46">
        <v>1992</v>
      </c>
    </row>
    <row r="47" spans="1:9" x14ac:dyDescent="0.2">
      <c r="A47">
        <v>45</v>
      </c>
      <c r="B47" s="1">
        <v>33775</v>
      </c>
      <c r="C47" t="s">
        <v>98</v>
      </c>
      <c r="D47">
        <v>4</v>
      </c>
      <c r="E47">
        <v>2</v>
      </c>
      <c r="F47">
        <v>6</v>
      </c>
      <c r="G47" t="s">
        <v>99</v>
      </c>
      <c r="H47" t="s">
        <v>741</v>
      </c>
      <c r="I47">
        <v>1992</v>
      </c>
    </row>
    <row r="48" spans="1:9" x14ac:dyDescent="0.2">
      <c r="A48">
        <v>46</v>
      </c>
      <c r="B48" s="1">
        <v>33725</v>
      </c>
      <c r="C48" t="s">
        <v>100</v>
      </c>
      <c r="D48">
        <v>4</v>
      </c>
      <c r="E48">
        <v>10</v>
      </c>
      <c r="F48">
        <v>14</v>
      </c>
      <c r="G48" t="s">
        <v>101</v>
      </c>
      <c r="H48" t="s">
        <v>702</v>
      </c>
      <c r="I48">
        <v>1992</v>
      </c>
    </row>
    <row r="49" spans="1:9" x14ac:dyDescent="0.2">
      <c r="A49">
        <v>47</v>
      </c>
      <c r="B49" s="1">
        <v>33578</v>
      </c>
      <c r="C49" t="s">
        <v>102</v>
      </c>
      <c r="D49">
        <v>4</v>
      </c>
      <c r="E49">
        <v>0</v>
      </c>
      <c r="F49">
        <v>4</v>
      </c>
      <c r="G49" t="s">
        <v>103</v>
      </c>
      <c r="H49" t="s">
        <v>741</v>
      </c>
      <c r="I49">
        <v>1991</v>
      </c>
    </row>
    <row r="50" spans="1:9" x14ac:dyDescent="0.2">
      <c r="A50">
        <v>48</v>
      </c>
      <c r="B50" s="1">
        <v>33556</v>
      </c>
      <c r="C50" t="s">
        <v>104</v>
      </c>
      <c r="D50">
        <v>5</v>
      </c>
      <c r="E50">
        <v>7</v>
      </c>
      <c r="F50">
        <v>12</v>
      </c>
      <c r="G50" t="s">
        <v>105</v>
      </c>
      <c r="H50" t="s">
        <v>720</v>
      </c>
      <c r="I50">
        <v>1991</v>
      </c>
    </row>
    <row r="51" spans="1:9" x14ac:dyDescent="0.2">
      <c r="A51">
        <v>49</v>
      </c>
      <c r="B51" s="1">
        <v>33543</v>
      </c>
      <c r="C51" t="s">
        <v>106</v>
      </c>
      <c r="D51">
        <v>6</v>
      </c>
      <c r="E51">
        <v>1</v>
      </c>
      <c r="F51">
        <v>7</v>
      </c>
      <c r="G51" t="s">
        <v>107</v>
      </c>
      <c r="H51" t="s">
        <v>713</v>
      </c>
      <c r="I51">
        <v>1991</v>
      </c>
    </row>
    <row r="52" spans="1:9" x14ac:dyDescent="0.2">
      <c r="A52">
        <v>50</v>
      </c>
      <c r="B52" s="1">
        <v>33527</v>
      </c>
      <c r="C52" t="s">
        <v>108</v>
      </c>
      <c r="D52">
        <v>24</v>
      </c>
      <c r="E52">
        <v>27</v>
      </c>
      <c r="F52">
        <v>51</v>
      </c>
      <c r="G52" t="s">
        <v>109</v>
      </c>
      <c r="H52" t="s">
        <v>741</v>
      </c>
      <c r="I52">
        <v>1991</v>
      </c>
    </row>
    <row r="53" spans="1:9" x14ac:dyDescent="0.2">
      <c r="A53">
        <v>51</v>
      </c>
      <c r="B53" s="1">
        <v>33483</v>
      </c>
      <c r="C53" t="s">
        <v>110</v>
      </c>
      <c r="D53">
        <v>4</v>
      </c>
      <c r="E53">
        <v>0</v>
      </c>
      <c r="F53">
        <v>4</v>
      </c>
      <c r="G53" t="s">
        <v>111</v>
      </c>
      <c r="H53" t="s">
        <v>733</v>
      </c>
      <c r="I53">
        <v>1991</v>
      </c>
    </row>
    <row r="54" spans="1:9" x14ac:dyDescent="0.2">
      <c r="A54">
        <v>52</v>
      </c>
      <c r="B54" t="s">
        <v>112</v>
      </c>
      <c r="C54" t="s">
        <v>113</v>
      </c>
      <c r="D54">
        <v>9</v>
      </c>
      <c r="E54">
        <v>0</v>
      </c>
      <c r="F54">
        <v>9</v>
      </c>
      <c r="G54" t="s">
        <v>114</v>
      </c>
      <c r="H54" t="s">
        <v>700</v>
      </c>
      <c r="I54">
        <v>1991</v>
      </c>
    </row>
    <row r="55" spans="1:9" x14ac:dyDescent="0.2">
      <c r="A55">
        <v>53</v>
      </c>
      <c r="B55" s="1">
        <v>33405</v>
      </c>
      <c r="C55" t="s">
        <v>115</v>
      </c>
      <c r="D55">
        <v>4</v>
      </c>
      <c r="E55">
        <v>0</v>
      </c>
      <c r="F55">
        <v>4</v>
      </c>
      <c r="G55" t="s">
        <v>116</v>
      </c>
      <c r="H55" t="s">
        <v>703</v>
      </c>
      <c r="I55">
        <v>1991</v>
      </c>
    </row>
    <row r="56" spans="1:9" x14ac:dyDescent="0.2">
      <c r="A56">
        <v>54</v>
      </c>
      <c r="B56" s="1">
        <v>33332</v>
      </c>
      <c r="C56" t="s">
        <v>117</v>
      </c>
      <c r="D56">
        <v>6</v>
      </c>
      <c r="E56">
        <v>14</v>
      </c>
      <c r="F56">
        <v>20</v>
      </c>
      <c r="G56" t="s">
        <v>118</v>
      </c>
      <c r="H56" t="s">
        <v>702</v>
      </c>
      <c r="I56">
        <v>1991</v>
      </c>
    </row>
    <row r="57" spans="1:9" x14ac:dyDescent="0.2">
      <c r="A57">
        <v>55</v>
      </c>
      <c r="B57" s="1">
        <v>33250</v>
      </c>
      <c r="C57" t="s">
        <v>119</v>
      </c>
      <c r="D57">
        <v>5</v>
      </c>
      <c r="E57">
        <v>1</v>
      </c>
      <c r="F57">
        <v>6</v>
      </c>
      <c r="G57" t="s">
        <v>120</v>
      </c>
      <c r="H57" t="s">
        <v>719</v>
      </c>
      <c r="I57">
        <v>1991</v>
      </c>
    </row>
    <row r="58" spans="1:9" x14ac:dyDescent="0.2">
      <c r="A58">
        <v>56</v>
      </c>
      <c r="B58" s="1">
        <v>33144</v>
      </c>
      <c r="C58" t="s">
        <v>121</v>
      </c>
      <c r="D58">
        <v>2</v>
      </c>
      <c r="E58">
        <v>7</v>
      </c>
      <c r="F58">
        <v>9</v>
      </c>
      <c r="G58" t="s">
        <v>122</v>
      </c>
      <c r="H58" t="s">
        <v>702</v>
      </c>
      <c r="I58">
        <v>1990</v>
      </c>
    </row>
    <row r="59" spans="1:9" x14ac:dyDescent="0.2">
      <c r="A59">
        <v>57</v>
      </c>
      <c r="B59" t="s">
        <v>123</v>
      </c>
      <c r="C59" t="s">
        <v>124</v>
      </c>
      <c r="D59">
        <v>9</v>
      </c>
      <c r="E59">
        <v>4</v>
      </c>
      <c r="F59">
        <v>13</v>
      </c>
      <c r="G59" t="s">
        <v>125</v>
      </c>
      <c r="H59" t="s">
        <v>707</v>
      </c>
      <c r="I59">
        <v>1990</v>
      </c>
    </row>
    <row r="60" spans="1:9" x14ac:dyDescent="0.2">
      <c r="A60">
        <v>58</v>
      </c>
      <c r="B60" s="1">
        <v>32914</v>
      </c>
      <c r="C60" t="s">
        <v>126</v>
      </c>
      <c r="D60">
        <v>5</v>
      </c>
      <c r="E60">
        <v>2</v>
      </c>
      <c r="F60">
        <v>7</v>
      </c>
      <c r="G60" t="s">
        <v>127</v>
      </c>
      <c r="H60" t="s">
        <v>758</v>
      </c>
      <c r="I60">
        <v>1990</v>
      </c>
    </row>
    <row r="61" spans="1:9" x14ac:dyDescent="0.2">
      <c r="A61">
        <v>0</v>
      </c>
      <c r="B61" s="1">
        <v>40146</v>
      </c>
      <c r="C61" t="s">
        <v>128</v>
      </c>
      <c r="D61">
        <v>5</v>
      </c>
      <c r="E61">
        <v>0</v>
      </c>
      <c r="F61">
        <v>5</v>
      </c>
      <c r="G61" t="s">
        <v>129</v>
      </c>
      <c r="H61" t="s">
        <v>745</v>
      </c>
      <c r="I61">
        <v>2009</v>
      </c>
    </row>
    <row r="62" spans="1:9" x14ac:dyDescent="0.2">
      <c r="A62">
        <v>1</v>
      </c>
      <c r="B62" s="1">
        <v>40143</v>
      </c>
      <c r="C62" t="s">
        <v>130</v>
      </c>
      <c r="D62">
        <v>4</v>
      </c>
      <c r="E62">
        <v>1</v>
      </c>
      <c r="F62">
        <v>5</v>
      </c>
      <c r="G62" t="s">
        <v>131</v>
      </c>
      <c r="H62" t="s">
        <v>707</v>
      </c>
      <c r="I62">
        <v>2009</v>
      </c>
    </row>
    <row r="63" spans="1:9" x14ac:dyDescent="0.2">
      <c r="A63">
        <v>2</v>
      </c>
      <c r="B63" s="1">
        <v>40137</v>
      </c>
      <c r="C63" t="s">
        <v>132</v>
      </c>
      <c r="D63">
        <v>5</v>
      </c>
      <c r="E63">
        <v>9</v>
      </c>
      <c r="F63">
        <v>14</v>
      </c>
      <c r="G63" t="s">
        <v>133</v>
      </c>
      <c r="H63" t="s">
        <v>759</v>
      </c>
      <c r="I63">
        <v>2009</v>
      </c>
    </row>
    <row r="64" spans="1:9" x14ac:dyDescent="0.2">
      <c r="A64">
        <v>3</v>
      </c>
      <c r="B64" s="1">
        <v>40129</v>
      </c>
      <c r="C64" t="s">
        <v>134</v>
      </c>
      <c r="D64">
        <v>5</v>
      </c>
      <c r="E64">
        <v>0</v>
      </c>
      <c r="F64">
        <v>5</v>
      </c>
      <c r="G64" t="s">
        <v>135</v>
      </c>
      <c r="H64" t="s">
        <v>701</v>
      </c>
      <c r="I64">
        <v>2009</v>
      </c>
    </row>
    <row r="65" spans="1:9" x14ac:dyDescent="0.2">
      <c r="A65">
        <v>4</v>
      </c>
      <c r="B65" s="1">
        <v>40122</v>
      </c>
      <c r="C65" t="s">
        <v>136</v>
      </c>
      <c r="D65">
        <v>14</v>
      </c>
      <c r="E65">
        <v>33</v>
      </c>
      <c r="F65">
        <v>47</v>
      </c>
      <c r="G65" t="s">
        <v>137</v>
      </c>
      <c r="H65" t="s">
        <v>741</v>
      </c>
      <c r="I65">
        <v>2009</v>
      </c>
    </row>
    <row r="66" spans="1:9" x14ac:dyDescent="0.2">
      <c r="A66">
        <v>5</v>
      </c>
      <c r="B66" s="1">
        <v>40103</v>
      </c>
      <c r="C66" t="s">
        <v>138</v>
      </c>
      <c r="D66">
        <v>8</v>
      </c>
      <c r="E66">
        <v>20</v>
      </c>
      <c r="F66">
        <v>28</v>
      </c>
      <c r="G66" t="s">
        <v>139</v>
      </c>
      <c r="H66" t="s">
        <v>760</v>
      </c>
      <c r="I66">
        <v>2009</v>
      </c>
    </row>
    <row r="67" spans="1:9" x14ac:dyDescent="0.2">
      <c r="A67">
        <v>6</v>
      </c>
      <c r="B67" s="1">
        <v>40029</v>
      </c>
      <c r="C67" t="s">
        <v>140</v>
      </c>
      <c r="D67">
        <v>4</v>
      </c>
      <c r="E67">
        <v>9</v>
      </c>
      <c r="F67">
        <v>13</v>
      </c>
      <c r="G67" t="s">
        <v>141</v>
      </c>
      <c r="H67" t="s">
        <v>736</v>
      </c>
      <c r="I67">
        <v>2009</v>
      </c>
    </row>
    <row r="68" spans="1:9" x14ac:dyDescent="0.2">
      <c r="A68">
        <v>7</v>
      </c>
      <c r="B68" s="1">
        <v>39907</v>
      </c>
      <c r="C68" t="s">
        <v>142</v>
      </c>
      <c r="D68">
        <v>3</v>
      </c>
      <c r="E68">
        <v>3</v>
      </c>
      <c r="F68">
        <v>6</v>
      </c>
      <c r="G68" t="s">
        <v>143</v>
      </c>
      <c r="H68" t="s">
        <v>736</v>
      </c>
      <c r="I68">
        <v>2009</v>
      </c>
    </row>
    <row r="69" spans="1:9" x14ac:dyDescent="0.2">
      <c r="A69">
        <v>8</v>
      </c>
      <c r="B69" s="1">
        <v>39906</v>
      </c>
      <c r="C69" t="s">
        <v>144</v>
      </c>
      <c r="D69">
        <v>14</v>
      </c>
      <c r="E69">
        <v>4</v>
      </c>
      <c r="F69">
        <v>18</v>
      </c>
      <c r="G69" t="s">
        <v>145</v>
      </c>
      <c r="H69" t="s">
        <v>756</v>
      </c>
      <c r="I69">
        <v>2009</v>
      </c>
    </row>
    <row r="70" spans="1:9" x14ac:dyDescent="0.2">
      <c r="A70">
        <v>9</v>
      </c>
      <c r="B70" s="1">
        <v>39901</v>
      </c>
      <c r="C70" t="s">
        <v>146</v>
      </c>
      <c r="D70">
        <v>8</v>
      </c>
      <c r="E70">
        <v>3</v>
      </c>
      <c r="F70">
        <v>11</v>
      </c>
      <c r="G70" t="s">
        <v>147</v>
      </c>
      <c r="H70" t="s">
        <v>757</v>
      </c>
      <c r="I70">
        <v>2009</v>
      </c>
    </row>
    <row r="71" spans="1:9" x14ac:dyDescent="0.2">
      <c r="A71">
        <v>10</v>
      </c>
      <c r="B71" s="1">
        <v>39882</v>
      </c>
      <c r="C71" t="s">
        <v>148</v>
      </c>
      <c r="D71">
        <v>11</v>
      </c>
      <c r="E71">
        <v>6</v>
      </c>
      <c r="F71">
        <v>17</v>
      </c>
      <c r="G71" t="s">
        <v>149</v>
      </c>
      <c r="H71" t="s">
        <v>698</v>
      </c>
      <c r="I71">
        <v>2009</v>
      </c>
    </row>
    <row r="72" spans="1:9" x14ac:dyDescent="0.2">
      <c r="A72">
        <v>11</v>
      </c>
      <c r="B72" s="1">
        <v>39806</v>
      </c>
      <c r="C72" t="s">
        <v>150</v>
      </c>
      <c r="D72">
        <v>10</v>
      </c>
      <c r="E72">
        <v>3</v>
      </c>
      <c r="F72">
        <v>13</v>
      </c>
      <c r="G72" t="s">
        <v>151</v>
      </c>
      <c r="H72" t="s">
        <v>702</v>
      </c>
      <c r="I72">
        <v>2008</v>
      </c>
    </row>
    <row r="73" spans="1:9" x14ac:dyDescent="0.2">
      <c r="A73">
        <v>12</v>
      </c>
      <c r="B73" s="1">
        <v>39693</v>
      </c>
      <c r="C73" t="s">
        <v>152</v>
      </c>
      <c r="D73">
        <v>6</v>
      </c>
      <c r="E73">
        <v>2</v>
      </c>
      <c r="F73">
        <v>8</v>
      </c>
      <c r="G73" t="s">
        <v>153</v>
      </c>
      <c r="H73" t="s">
        <v>745</v>
      </c>
      <c r="I73">
        <v>2008</v>
      </c>
    </row>
    <row r="74" spans="1:9" x14ac:dyDescent="0.2">
      <c r="A74">
        <v>13</v>
      </c>
      <c r="B74" s="1">
        <v>39656</v>
      </c>
      <c r="C74" t="s">
        <v>154</v>
      </c>
      <c r="D74">
        <v>2</v>
      </c>
      <c r="E74">
        <v>7</v>
      </c>
      <c r="F74">
        <v>9</v>
      </c>
      <c r="G74" t="s">
        <v>155</v>
      </c>
      <c r="H74" t="s">
        <v>740</v>
      </c>
      <c r="I74">
        <v>2008</v>
      </c>
    </row>
    <row r="75" spans="1:9" x14ac:dyDescent="0.2">
      <c r="A75">
        <v>14</v>
      </c>
      <c r="B75" s="1">
        <v>39624</v>
      </c>
      <c r="C75" t="s">
        <v>156</v>
      </c>
      <c r="D75">
        <v>6</v>
      </c>
      <c r="E75">
        <v>1</v>
      </c>
      <c r="F75">
        <v>7</v>
      </c>
      <c r="G75" t="s">
        <v>157</v>
      </c>
      <c r="H75" t="s">
        <v>715</v>
      </c>
      <c r="I75">
        <v>2008</v>
      </c>
    </row>
    <row r="76" spans="1:9" x14ac:dyDescent="0.2">
      <c r="A76">
        <v>15</v>
      </c>
      <c r="B76" s="1">
        <v>39492</v>
      </c>
      <c r="C76" t="s">
        <v>158</v>
      </c>
      <c r="D76">
        <v>6</v>
      </c>
      <c r="E76">
        <v>21</v>
      </c>
      <c r="F76">
        <v>27</v>
      </c>
      <c r="G76" t="s">
        <v>159</v>
      </c>
      <c r="H76" t="s">
        <v>711</v>
      </c>
      <c r="I76">
        <v>2008</v>
      </c>
    </row>
    <row r="77" spans="1:9" x14ac:dyDescent="0.2">
      <c r="A77">
        <v>16</v>
      </c>
      <c r="B77" s="1">
        <v>39485</v>
      </c>
      <c r="C77" t="s">
        <v>160</v>
      </c>
      <c r="D77">
        <v>7</v>
      </c>
      <c r="E77">
        <v>1</v>
      </c>
      <c r="F77">
        <v>8</v>
      </c>
      <c r="G77" t="s">
        <v>161</v>
      </c>
      <c r="H77" t="s">
        <v>723</v>
      </c>
      <c r="I77">
        <v>2008</v>
      </c>
    </row>
    <row r="78" spans="1:9" x14ac:dyDescent="0.2">
      <c r="A78">
        <v>17</v>
      </c>
      <c r="B78" s="1">
        <v>39480</v>
      </c>
      <c r="C78" t="s">
        <v>162</v>
      </c>
      <c r="D78">
        <v>5</v>
      </c>
      <c r="E78">
        <v>1</v>
      </c>
      <c r="F78">
        <v>6</v>
      </c>
      <c r="G78" t="s">
        <v>163</v>
      </c>
      <c r="H78" t="s">
        <v>711</v>
      </c>
      <c r="I78">
        <v>2008</v>
      </c>
    </row>
    <row r="79" spans="1:9" x14ac:dyDescent="0.2">
      <c r="A79">
        <v>18</v>
      </c>
      <c r="B79" s="1">
        <v>39479</v>
      </c>
      <c r="C79" t="s">
        <v>164</v>
      </c>
      <c r="D79">
        <v>4</v>
      </c>
      <c r="E79">
        <v>0</v>
      </c>
      <c r="F79">
        <v>4</v>
      </c>
      <c r="G79" t="s">
        <v>165</v>
      </c>
      <c r="H79" t="s">
        <v>718</v>
      </c>
      <c r="I79">
        <v>2008</v>
      </c>
    </row>
    <row r="80" spans="1:9" x14ac:dyDescent="0.2">
      <c r="A80">
        <v>19</v>
      </c>
      <c r="B80" s="1">
        <v>39440</v>
      </c>
      <c r="C80" t="s">
        <v>166</v>
      </c>
      <c r="D80">
        <v>6</v>
      </c>
      <c r="E80">
        <v>0</v>
      </c>
      <c r="F80">
        <v>6</v>
      </c>
      <c r="G80" t="s">
        <v>167</v>
      </c>
      <c r="H80" t="s">
        <v>745</v>
      </c>
      <c r="I80">
        <v>2007</v>
      </c>
    </row>
    <row r="81" spans="1:9" x14ac:dyDescent="0.2">
      <c r="A81">
        <v>20</v>
      </c>
      <c r="B81" s="1">
        <v>39425</v>
      </c>
      <c r="C81" t="s">
        <v>168</v>
      </c>
      <c r="D81">
        <v>5</v>
      </c>
      <c r="E81">
        <v>5</v>
      </c>
      <c r="F81">
        <v>10</v>
      </c>
      <c r="G81" t="s">
        <v>169</v>
      </c>
      <c r="H81" t="s">
        <v>703</v>
      </c>
      <c r="I81">
        <v>2007</v>
      </c>
    </row>
    <row r="82" spans="1:9" x14ac:dyDescent="0.2">
      <c r="A82">
        <v>21</v>
      </c>
      <c r="B82" s="1">
        <v>39421</v>
      </c>
      <c r="C82" t="s">
        <v>170</v>
      </c>
      <c r="D82">
        <v>9</v>
      </c>
      <c r="E82">
        <v>6</v>
      </c>
      <c r="F82">
        <v>15</v>
      </c>
      <c r="G82" t="s">
        <v>171</v>
      </c>
      <c r="H82" t="s">
        <v>725</v>
      </c>
      <c r="I82">
        <v>2007</v>
      </c>
    </row>
    <row r="83" spans="1:9" x14ac:dyDescent="0.2">
      <c r="A83">
        <v>22</v>
      </c>
      <c r="B83" s="1">
        <v>39365</v>
      </c>
      <c r="C83" t="s">
        <v>172</v>
      </c>
      <c r="D83">
        <v>1</v>
      </c>
      <c r="E83">
        <v>5</v>
      </c>
      <c r="F83">
        <v>6</v>
      </c>
      <c r="G83" t="s">
        <v>173</v>
      </c>
      <c r="H83" t="s">
        <v>733</v>
      </c>
      <c r="I83">
        <v>2007</v>
      </c>
    </row>
    <row r="84" spans="1:9" x14ac:dyDescent="0.2">
      <c r="A84">
        <v>23</v>
      </c>
      <c r="B84" s="1">
        <v>39362</v>
      </c>
      <c r="C84" t="s">
        <v>174</v>
      </c>
      <c r="D84">
        <v>7</v>
      </c>
      <c r="E84">
        <v>1</v>
      </c>
      <c r="F84">
        <v>8</v>
      </c>
      <c r="G84" t="s">
        <v>175</v>
      </c>
      <c r="H84" t="s">
        <v>747</v>
      </c>
      <c r="I84">
        <v>2007</v>
      </c>
    </row>
    <row r="85" spans="1:9" x14ac:dyDescent="0.2">
      <c r="A85">
        <v>24</v>
      </c>
      <c r="B85" s="1">
        <v>39306</v>
      </c>
      <c r="C85" t="s">
        <v>176</v>
      </c>
      <c r="D85">
        <v>3</v>
      </c>
      <c r="E85">
        <v>5</v>
      </c>
      <c r="F85">
        <v>8</v>
      </c>
      <c r="G85" t="s">
        <v>177</v>
      </c>
      <c r="H85" t="s">
        <v>723</v>
      </c>
      <c r="I85">
        <v>2007</v>
      </c>
    </row>
    <row r="86" spans="1:9" x14ac:dyDescent="0.2">
      <c r="A86">
        <v>25</v>
      </c>
      <c r="B86" s="1">
        <v>39247</v>
      </c>
      <c r="C86" t="s">
        <v>178</v>
      </c>
      <c r="D86">
        <v>4</v>
      </c>
      <c r="E86">
        <v>1</v>
      </c>
      <c r="F86">
        <v>5</v>
      </c>
      <c r="G86" t="s">
        <v>179</v>
      </c>
      <c r="H86" t="s">
        <v>711</v>
      </c>
      <c r="I86">
        <v>2007</v>
      </c>
    </row>
    <row r="87" spans="1:9" x14ac:dyDescent="0.2">
      <c r="A87">
        <v>26</v>
      </c>
      <c r="B87" s="1">
        <v>39188</v>
      </c>
      <c r="C87" t="s">
        <v>180</v>
      </c>
      <c r="D87">
        <v>33</v>
      </c>
      <c r="E87">
        <v>17</v>
      </c>
      <c r="F87">
        <v>50</v>
      </c>
      <c r="G87" t="s">
        <v>181</v>
      </c>
      <c r="H87" t="s">
        <v>744</v>
      </c>
      <c r="I87">
        <v>2007</v>
      </c>
    </row>
    <row r="88" spans="1:9" x14ac:dyDescent="0.2">
      <c r="A88">
        <v>27</v>
      </c>
      <c r="B88" s="1">
        <v>39155</v>
      </c>
      <c r="C88" t="s">
        <v>182</v>
      </c>
      <c r="D88">
        <v>4</v>
      </c>
      <c r="E88">
        <v>0</v>
      </c>
      <c r="F88">
        <v>4</v>
      </c>
      <c r="G88" t="s">
        <v>183</v>
      </c>
      <c r="H88" t="s">
        <v>761</v>
      </c>
      <c r="I88">
        <v>2007</v>
      </c>
    </row>
    <row r="89" spans="1:9" x14ac:dyDescent="0.2">
      <c r="A89">
        <v>28</v>
      </c>
      <c r="B89" s="1">
        <v>39125</v>
      </c>
      <c r="C89" t="s">
        <v>184</v>
      </c>
      <c r="D89">
        <v>6</v>
      </c>
      <c r="E89">
        <v>4</v>
      </c>
      <c r="F89">
        <v>10</v>
      </c>
      <c r="G89" t="s">
        <v>185</v>
      </c>
      <c r="H89" t="s">
        <v>742</v>
      </c>
      <c r="I89">
        <v>2007</v>
      </c>
    </row>
    <row r="90" spans="1:9" x14ac:dyDescent="0.2">
      <c r="A90">
        <v>29</v>
      </c>
      <c r="B90" s="1">
        <v>38992</v>
      </c>
      <c r="C90" t="s">
        <v>186</v>
      </c>
      <c r="D90">
        <v>6</v>
      </c>
      <c r="E90">
        <v>5</v>
      </c>
      <c r="F90">
        <v>11</v>
      </c>
      <c r="G90" t="s">
        <v>187</v>
      </c>
      <c r="H90" t="s">
        <v>736</v>
      </c>
      <c r="I90">
        <v>2006</v>
      </c>
    </row>
    <row r="91" spans="1:9" x14ac:dyDescent="0.2">
      <c r="A91">
        <v>30</v>
      </c>
      <c r="B91" s="1">
        <v>38926</v>
      </c>
      <c r="C91" t="s">
        <v>188</v>
      </c>
      <c r="D91">
        <v>1</v>
      </c>
      <c r="E91">
        <v>6</v>
      </c>
      <c r="F91">
        <v>7</v>
      </c>
      <c r="G91" t="s">
        <v>189</v>
      </c>
      <c r="H91" t="s">
        <v>745</v>
      </c>
      <c r="I91">
        <v>2006</v>
      </c>
    </row>
    <row r="92" spans="1:9" x14ac:dyDescent="0.2">
      <c r="A92">
        <v>31</v>
      </c>
      <c r="B92" s="1">
        <v>38893</v>
      </c>
      <c r="C92" t="s">
        <v>115</v>
      </c>
      <c r="D92">
        <v>2</v>
      </c>
      <c r="E92">
        <v>5</v>
      </c>
      <c r="F92">
        <v>7</v>
      </c>
      <c r="G92" t="s">
        <v>190</v>
      </c>
      <c r="H92" t="s">
        <v>703</v>
      </c>
      <c r="I92">
        <v>2006</v>
      </c>
    </row>
    <row r="93" spans="1:9" x14ac:dyDescent="0.2">
      <c r="A93">
        <v>32</v>
      </c>
      <c r="B93" s="1">
        <v>38869</v>
      </c>
      <c r="C93" t="s">
        <v>191</v>
      </c>
      <c r="D93">
        <v>7</v>
      </c>
      <c r="E93">
        <v>0</v>
      </c>
      <c r="F93">
        <v>7</v>
      </c>
      <c r="G93" t="s">
        <v>192</v>
      </c>
      <c r="H93" t="s">
        <v>712</v>
      </c>
      <c r="I93">
        <v>2006</v>
      </c>
    </row>
    <row r="94" spans="1:9" x14ac:dyDescent="0.2">
      <c r="A94">
        <v>33</v>
      </c>
      <c r="B94" s="1">
        <v>38866</v>
      </c>
      <c r="C94" t="s">
        <v>193</v>
      </c>
      <c r="D94">
        <v>2</v>
      </c>
      <c r="E94">
        <v>3</v>
      </c>
      <c r="F94">
        <v>5</v>
      </c>
      <c r="G94" t="s">
        <v>194</v>
      </c>
      <c r="H94" t="s">
        <v>747</v>
      </c>
      <c r="I94">
        <v>2006</v>
      </c>
    </row>
    <row r="95" spans="1:9" x14ac:dyDescent="0.2">
      <c r="A95">
        <v>34</v>
      </c>
      <c r="B95" s="1">
        <v>38801</v>
      </c>
      <c r="C95" t="s">
        <v>188</v>
      </c>
      <c r="D95">
        <v>7</v>
      </c>
      <c r="E95">
        <v>2</v>
      </c>
      <c r="F95">
        <v>9</v>
      </c>
      <c r="G95" t="s">
        <v>195</v>
      </c>
      <c r="H95" t="s">
        <v>745</v>
      </c>
      <c r="I95">
        <v>2006</v>
      </c>
    </row>
    <row r="96" spans="1:9" x14ac:dyDescent="0.2">
      <c r="A96">
        <v>35</v>
      </c>
      <c r="B96" s="1">
        <v>38747</v>
      </c>
      <c r="C96" t="s">
        <v>196</v>
      </c>
      <c r="D96">
        <v>8</v>
      </c>
      <c r="E96">
        <v>0</v>
      </c>
      <c r="F96">
        <v>8</v>
      </c>
      <c r="G96" t="s">
        <v>197</v>
      </c>
      <c r="H96" t="s">
        <v>702</v>
      </c>
      <c r="I96">
        <v>2006</v>
      </c>
    </row>
    <row r="97" spans="1:9" x14ac:dyDescent="0.2">
      <c r="A97">
        <v>36</v>
      </c>
      <c r="B97" s="1">
        <v>38676</v>
      </c>
      <c r="C97" t="s">
        <v>28</v>
      </c>
      <c r="D97">
        <v>0</v>
      </c>
      <c r="E97">
        <v>6</v>
      </c>
      <c r="F97">
        <v>6</v>
      </c>
      <c r="G97" t="s">
        <v>198</v>
      </c>
      <c r="H97" t="s">
        <v>745</v>
      </c>
      <c r="I97">
        <v>2005</v>
      </c>
    </row>
    <row r="98" spans="1:9" x14ac:dyDescent="0.2">
      <c r="A98">
        <v>37</v>
      </c>
      <c r="B98" s="1">
        <v>38502</v>
      </c>
      <c r="C98" t="s">
        <v>199</v>
      </c>
      <c r="D98">
        <v>4</v>
      </c>
      <c r="E98">
        <v>0</v>
      </c>
      <c r="F98">
        <v>4</v>
      </c>
      <c r="G98" t="s">
        <v>200</v>
      </c>
      <c r="H98" t="s">
        <v>734</v>
      </c>
      <c r="I98">
        <v>2005</v>
      </c>
    </row>
    <row r="99" spans="1:9" x14ac:dyDescent="0.2">
      <c r="A99">
        <v>38</v>
      </c>
      <c r="B99" s="1">
        <v>38432</v>
      </c>
      <c r="C99" t="s">
        <v>201</v>
      </c>
      <c r="D99">
        <v>10</v>
      </c>
      <c r="E99">
        <v>5</v>
      </c>
      <c r="F99">
        <v>15</v>
      </c>
      <c r="G99" t="s">
        <v>202</v>
      </c>
      <c r="H99" t="s">
        <v>721</v>
      </c>
      <c r="I99">
        <v>2005</v>
      </c>
    </row>
    <row r="100" spans="1:9" x14ac:dyDescent="0.2">
      <c r="A100">
        <v>39</v>
      </c>
      <c r="B100" s="1">
        <v>38423</v>
      </c>
      <c r="C100" t="s">
        <v>203</v>
      </c>
      <c r="D100">
        <v>8</v>
      </c>
      <c r="E100">
        <v>4</v>
      </c>
      <c r="F100">
        <v>12</v>
      </c>
      <c r="G100" t="s">
        <v>204</v>
      </c>
      <c r="H100" t="s">
        <v>747</v>
      </c>
      <c r="I100">
        <v>2005</v>
      </c>
    </row>
    <row r="101" spans="1:9" x14ac:dyDescent="0.2">
      <c r="A101">
        <v>40</v>
      </c>
      <c r="B101" s="1">
        <v>38407</v>
      </c>
      <c r="C101" t="s">
        <v>205</v>
      </c>
      <c r="D101">
        <v>3</v>
      </c>
      <c r="E101">
        <v>4</v>
      </c>
      <c r="F101">
        <v>7</v>
      </c>
      <c r="G101" t="s">
        <v>206</v>
      </c>
      <c r="H101" t="s">
        <v>741</v>
      </c>
      <c r="I101">
        <v>2005</v>
      </c>
    </row>
    <row r="102" spans="1:9" x14ac:dyDescent="0.2">
      <c r="A102">
        <v>41</v>
      </c>
      <c r="B102" s="1">
        <v>38329</v>
      </c>
      <c r="C102" t="s">
        <v>207</v>
      </c>
      <c r="D102">
        <v>5</v>
      </c>
      <c r="E102">
        <v>3</v>
      </c>
      <c r="F102">
        <v>8</v>
      </c>
      <c r="G102" t="s">
        <v>208</v>
      </c>
      <c r="H102" t="s">
        <v>733</v>
      </c>
      <c r="I102">
        <v>2004</v>
      </c>
    </row>
    <row r="103" spans="1:9" x14ac:dyDescent="0.2">
      <c r="A103">
        <v>42</v>
      </c>
      <c r="B103" s="1">
        <v>38312</v>
      </c>
      <c r="C103" t="s">
        <v>209</v>
      </c>
      <c r="D103">
        <v>6</v>
      </c>
      <c r="E103">
        <v>2</v>
      </c>
      <c r="F103">
        <v>8</v>
      </c>
      <c r="G103" t="s">
        <v>210</v>
      </c>
      <c r="H103" t="s">
        <v>747</v>
      </c>
      <c r="I103">
        <v>2004</v>
      </c>
    </row>
    <row r="104" spans="1:9" x14ac:dyDescent="0.2">
      <c r="A104">
        <v>43</v>
      </c>
      <c r="B104" s="1">
        <v>38155</v>
      </c>
      <c r="C104" t="s">
        <v>211</v>
      </c>
      <c r="D104">
        <v>3</v>
      </c>
      <c r="E104">
        <v>1</v>
      </c>
      <c r="F104">
        <v>4</v>
      </c>
      <c r="G104" t="s">
        <v>212</v>
      </c>
      <c r="H104" t="s">
        <v>698</v>
      </c>
      <c r="I104">
        <v>2004</v>
      </c>
    </row>
    <row r="105" spans="1:9" x14ac:dyDescent="0.2">
      <c r="A105">
        <v>44</v>
      </c>
      <c r="B105" s="1">
        <v>38058</v>
      </c>
      <c r="C105" t="s">
        <v>213</v>
      </c>
      <c r="D105">
        <v>4</v>
      </c>
      <c r="E105">
        <v>0</v>
      </c>
      <c r="F105">
        <v>4</v>
      </c>
      <c r="G105" t="s">
        <v>214</v>
      </c>
      <c r="H105" t="s">
        <v>741</v>
      </c>
      <c r="I105">
        <v>2004</v>
      </c>
    </row>
    <row r="106" spans="1:9" x14ac:dyDescent="0.2">
      <c r="A106">
        <v>45</v>
      </c>
      <c r="B106" s="1">
        <v>38058</v>
      </c>
      <c r="C106" t="s">
        <v>215</v>
      </c>
      <c r="D106">
        <v>9</v>
      </c>
      <c r="E106">
        <v>0</v>
      </c>
      <c r="F106">
        <v>9</v>
      </c>
      <c r="G106" t="s">
        <v>216</v>
      </c>
      <c r="H106" t="s">
        <v>702</v>
      </c>
      <c r="I106">
        <v>2004</v>
      </c>
    </row>
    <row r="107" spans="1:9" x14ac:dyDescent="0.2">
      <c r="A107">
        <v>46</v>
      </c>
      <c r="B107" s="1">
        <v>37965</v>
      </c>
      <c r="C107" t="s">
        <v>217</v>
      </c>
      <c r="D107">
        <v>2</v>
      </c>
      <c r="E107">
        <v>2</v>
      </c>
      <c r="F107">
        <v>4</v>
      </c>
      <c r="G107" t="s">
        <v>218</v>
      </c>
      <c r="H107" t="s">
        <v>741</v>
      </c>
      <c r="I107">
        <v>2003</v>
      </c>
    </row>
    <row r="108" spans="1:9" x14ac:dyDescent="0.2">
      <c r="A108">
        <v>47</v>
      </c>
      <c r="B108" s="1">
        <v>37931</v>
      </c>
      <c r="C108" t="s">
        <v>219</v>
      </c>
      <c r="D108">
        <v>4</v>
      </c>
      <c r="E108">
        <v>0</v>
      </c>
      <c r="F108">
        <v>4</v>
      </c>
      <c r="G108" t="s">
        <v>220</v>
      </c>
      <c r="H108" t="s">
        <v>755</v>
      </c>
      <c r="I108">
        <v>2003</v>
      </c>
    </row>
    <row r="109" spans="1:9" x14ac:dyDescent="0.2">
      <c r="A109">
        <v>48</v>
      </c>
      <c r="B109" s="1">
        <v>37820</v>
      </c>
      <c r="C109" t="s">
        <v>221</v>
      </c>
      <c r="D109">
        <v>4</v>
      </c>
      <c r="E109">
        <v>0</v>
      </c>
      <c r="F109">
        <v>4</v>
      </c>
      <c r="G109" t="s">
        <v>222</v>
      </c>
      <c r="H109" t="s">
        <v>741</v>
      </c>
      <c r="I109">
        <v>2003</v>
      </c>
    </row>
    <row r="110" spans="1:9" x14ac:dyDescent="0.2">
      <c r="A110">
        <v>49</v>
      </c>
      <c r="B110" s="1">
        <v>37810</v>
      </c>
      <c r="C110" t="s">
        <v>223</v>
      </c>
      <c r="D110">
        <v>7</v>
      </c>
      <c r="E110">
        <v>8</v>
      </c>
      <c r="F110">
        <v>15</v>
      </c>
      <c r="G110" t="s">
        <v>224</v>
      </c>
      <c r="H110" t="s">
        <v>722</v>
      </c>
      <c r="I110">
        <v>2003</v>
      </c>
    </row>
    <row r="111" spans="1:9" x14ac:dyDescent="0.2">
      <c r="A111">
        <v>50</v>
      </c>
      <c r="B111" s="1">
        <v>37808</v>
      </c>
      <c r="C111" t="s">
        <v>225</v>
      </c>
      <c r="D111">
        <v>5</v>
      </c>
      <c r="E111">
        <v>0</v>
      </c>
      <c r="F111">
        <v>5</v>
      </c>
      <c r="G111" t="s">
        <v>226</v>
      </c>
      <c r="H111" t="s">
        <v>702</v>
      </c>
      <c r="I111">
        <v>2003</v>
      </c>
    </row>
    <row r="112" spans="1:9" x14ac:dyDescent="0.2">
      <c r="A112">
        <v>51</v>
      </c>
      <c r="B112" s="1">
        <v>37786</v>
      </c>
      <c r="C112" t="s">
        <v>227</v>
      </c>
      <c r="D112">
        <v>1</v>
      </c>
      <c r="E112">
        <v>10</v>
      </c>
      <c r="F112">
        <v>11</v>
      </c>
      <c r="G112" t="s">
        <v>228</v>
      </c>
      <c r="H112" t="s">
        <v>724</v>
      </c>
      <c r="I112">
        <v>2003</v>
      </c>
    </row>
    <row r="113" spans="1:9" x14ac:dyDescent="0.2">
      <c r="A113">
        <v>52</v>
      </c>
      <c r="B113" s="1">
        <v>37725</v>
      </c>
      <c r="C113" t="s">
        <v>229</v>
      </c>
      <c r="D113">
        <v>1</v>
      </c>
      <c r="E113">
        <v>3</v>
      </c>
      <c r="F113">
        <v>4</v>
      </c>
      <c r="G113" t="s">
        <v>230</v>
      </c>
      <c r="H113" t="s">
        <v>716</v>
      </c>
      <c r="I113">
        <v>2003</v>
      </c>
    </row>
    <row r="114" spans="1:9" x14ac:dyDescent="0.2">
      <c r="A114">
        <v>53</v>
      </c>
      <c r="B114" s="1">
        <v>37441</v>
      </c>
      <c r="C114" t="s">
        <v>12</v>
      </c>
      <c r="D114">
        <v>3</v>
      </c>
      <c r="E114">
        <v>5</v>
      </c>
      <c r="F114">
        <v>8</v>
      </c>
      <c r="G114" t="s">
        <v>231</v>
      </c>
      <c r="H114" t="s">
        <v>702</v>
      </c>
      <c r="I114">
        <v>2002</v>
      </c>
    </row>
    <row r="115" spans="1:9" x14ac:dyDescent="0.2">
      <c r="A115">
        <v>54</v>
      </c>
      <c r="B115" s="1">
        <v>37272</v>
      </c>
      <c r="C115" t="s">
        <v>232</v>
      </c>
      <c r="D115">
        <v>3</v>
      </c>
      <c r="E115">
        <v>3</v>
      </c>
      <c r="F115">
        <v>6</v>
      </c>
      <c r="G115" t="s">
        <v>233</v>
      </c>
      <c r="H115" t="s">
        <v>744</v>
      </c>
      <c r="I115">
        <v>2002</v>
      </c>
    </row>
    <row r="116" spans="1:9" x14ac:dyDescent="0.2">
      <c r="A116">
        <v>55</v>
      </c>
      <c r="B116" s="1">
        <v>36995</v>
      </c>
      <c r="C116" t="s">
        <v>234</v>
      </c>
      <c r="D116">
        <v>2</v>
      </c>
      <c r="E116">
        <v>14</v>
      </c>
      <c r="F116">
        <v>16</v>
      </c>
      <c r="G116" t="s">
        <v>235</v>
      </c>
      <c r="H116" t="s">
        <v>711</v>
      </c>
      <c r="I116">
        <v>2001</v>
      </c>
    </row>
    <row r="117" spans="1:9" x14ac:dyDescent="0.2">
      <c r="A117">
        <v>56</v>
      </c>
      <c r="B117" s="1">
        <v>36955</v>
      </c>
      <c r="C117" t="s">
        <v>236</v>
      </c>
      <c r="D117">
        <v>2</v>
      </c>
      <c r="E117">
        <v>13</v>
      </c>
      <c r="F117">
        <v>15</v>
      </c>
      <c r="G117" t="s">
        <v>237</v>
      </c>
      <c r="H117" t="s">
        <v>702</v>
      </c>
      <c r="I117">
        <v>2001</v>
      </c>
    </row>
    <row r="118" spans="1:9" x14ac:dyDescent="0.2">
      <c r="A118">
        <v>57</v>
      </c>
      <c r="B118" s="1">
        <v>36927</v>
      </c>
      <c r="C118" t="s">
        <v>238</v>
      </c>
      <c r="D118">
        <v>5</v>
      </c>
      <c r="E118">
        <v>4</v>
      </c>
      <c r="F118">
        <v>9</v>
      </c>
      <c r="G118" t="s">
        <v>239</v>
      </c>
      <c r="H118" t="s">
        <v>711</v>
      </c>
      <c r="I118">
        <v>2001</v>
      </c>
    </row>
    <row r="119" spans="1:9" x14ac:dyDescent="0.2">
      <c r="A119">
        <v>58</v>
      </c>
      <c r="B119" s="1">
        <v>36888</v>
      </c>
      <c r="C119" t="s">
        <v>240</v>
      </c>
      <c r="D119">
        <v>7</v>
      </c>
      <c r="E119">
        <v>3</v>
      </c>
      <c r="F119">
        <v>10</v>
      </c>
      <c r="G119" t="s">
        <v>241</v>
      </c>
      <c r="H119" t="s">
        <v>736</v>
      </c>
      <c r="I119">
        <v>2000</v>
      </c>
    </row>
    <row r="120" spans="1:9" x14ac:dyDescent="0.2">
      <c r="A120">
        <v>59</v>
      </c>
      <c r="B120" s="1">
        <v>36886</v>
      </c>
      <c r="C120" t="s">
        <v>242</v>
      </c>
      <c r="D120">
        <v>7</v>
      </c>
      <c r="E120">
        <v>0</v>
      </c>
      <c r="F120">
        <v>7</v>
      </c>
      <c r="G120" t="s">
        <v>243</v>
      </c>
      <c r="H120" t="s">
        <v>719</v>
      </c>
      <c r="I120">
        <v>2000</v>
      </c>
    </row>
    <row r="121" spans="1:9" x14ac:dyDescent="0.2">
      <c r="A121">
        <v>60</v>
      </c>
      <c r="B121" s="1">
        <v>36791</v>
      </c>
      <c r="C121" t="s">
        <v>244</v>
      </c>
      <c r="D121">
        <v>1</v>
      </c>
      <c r="E121">
        <v>6</v>
      </c>
      <c r="F121">
        <v>7</v>
      </c>
      <c r="G121" t="s">
        <v>245</v>
      </c>
      <c r="H121" t="s">
        <v>744</v>
      </c>
      <c r="I121">
        <v>2000</v>
      </c>
    </row>
    <row r="122" spans="1:9" x14ac:dyDescent="0.2">
      <c r="A122">
        <v>61</v>
      </c>
      <c r="B122" s="1">
        <v>36670</v>
      </c>
      <c r="C122" t="s">
        <v>59</v>
      </c>
      <c r="D122">
        <v>5</v>
      </c>
      <c r="E122">
        <v>2</v>
      </c>
      <c r="F122">
        <v>7</v>
      </c>
      <c r="G122" t="s">
        <v>246</v>
      </c>
      <c r="H122" t="s">
        <v>756</v>
      </c>
      <c r="I122">
        <v>2000</v>
      </c>
    </row>
    <row r="123" spans="1:9" x14ac:dyDescent="0.2">
      <c r="A123">
        <v>62</v>
      </c>
      <c r="B123" s="1">
        <v>36605</v>
      </c>
      <c r="C123" t="s">
        <v>247</v>
      </c>
      <c r="D123">
        <v>5</v>
      </c>
      <c r="E123">
        <v>1</v>
      </c>
      <c r="F123">
        <v>6</v>
      </c>
      <c r="G123" t="s">
        <v>248</v>
      </c>
      <c r="H123" t="s">
        <v>741</v>
      </c>
      <c r="I123">
        <v>2000</v>
      </c>
    </row>
    <row r="124" spans="1:9" x14ac:dyDescent="0.2">
      <c r="A124">
        <v>63</v>
      </c>
      <c r="B124" s="1">
        <v>36586</v>
      </c>
      <c r="C124" t="s">
        <v>249</v>
      </c>
      <c r="D124">
        <v>3</v>
      </c>
      <c r="E124">
        <v>2</v>
      </c>
      <c r="F124">
        <v>5</v>
      </c>
      <c r="G124" t="s">
        <v>250</v>
      </c>
      <c r="H124" t="s">
        <v>736</v>
      </c>
      <c r="I124">
        <v>2000</v>
      </c>
    </row>
    <row r="125" spans="1:9" x14ac:dyDescent="0.2">
      <c r="A125">
        <v>0</v>
      </c>
      <c r="B125" s="1">
        <v>40393</v>
      </c>
      <c r="C125" t="s">
        <v>251</v>
      </c>
      <c r="D125">
        <v>9</v>
      </c>
      <c r="E125">
        <v>2</v>
      </c>
      <c r="F125">
        <v>11</v>
      </c>
      <c r="G125" t="s">
        <v>252</v>
      </c>
      <c r="H125" t="s">
        <v>704</v>
      </c>
      <c r="I125">
        <v>2010</v>
      </c>
    </row>
    <row r="126" spans="1:9" x14ac:dyDescent="0.2">
      <c r="A126">
        <v>1</v>
      </c>
      <c r="B126" s="1">
        <v>40318</v>
      </c>
      <c r="C126" t="s">
        <v>253</v>
      </c>
      <c r="D126">
        <v>4</v>
      </c>
      <c r="E126">
        <v>2</v>
      </c>
      <c r="F126">
        <v>6</v>
      </c>
      <c r="G126" t="s">
        <v>254</v>
      </c>
      <c r="H126" t="s">
        <v>701</v>
      </c>
      <c r="I126">
        <v>2010</v>
      </c>
    </row>
    <row r="127" spans="1:9" x14ac:dyDescent="0.2">
      <c r="A127">
        <v>2</v>
      </c>
      <c r="B127" s="1">
        <v>40221</v>
      </c>
      <c r="C127" t="s">
        <v>255</v>
      </c>
      <c r="D127">
        <v>3</v>
      </c>
      <c r="E127">
        <v>3</v>
      </c>
      <c r="F127">
        <v>6</v>
      </c>
      <c r="G127" t="s">
        <v>256</v>
      </c>
      <c r="H127" t="s">
        <v>698</v>
      </c>
      <c r="I127">
        <v>2010</v>
      </c>
    </row>
    <row r="128" spans="1:9" x14ac:dyDescent="0.2">
      <c r="A128">
        <v>3</v>
      </c>
      <c r="B128" t="s">
        <v>257</v>
      </c>
      <c r="C128" t="s">
        <v>258</v>
      </c>
      <c r="D128">
        <v>8</v>
      </c>
      <c r="E128">
        <v>0</v>
      </c>
      <c r="F128">
        <v>8</v>
      </c>
      <c r="G128" t="s">
        <v>259</v>
      </c>
      <c r="H128" t="s">
        <v>744</v>
      </c>
      <c r="I128">
        <v>2010</v>
      </c>
    </row>
    <row r="129" spans="1:9" x14ac:dyDescent="0.2">
      <c r="A129">
        <v>4</v>
      </c>
      <c r="B129" s="1">
        <v>40190</v>
      </c>
      <c r="C129" t="s">
        <v>260</v>
      </c>
      <c r="D129">
        <v>4</v>
      </c>
      <c r="E129">
        <v>1</v>
      </c>
      <c r="F129">
        <v>5</v>
      </c>
      <c r="G129" t="s">
        <v>261</v>
      </c>
      <c r="H129" t="s">
        <v>708</v>
      </c>
      <c r="I129">
        <v>2010</v>
      </c>
    </row>
    <row r="130" spans="1:9" x14ac:dyDescent="0.2">
      <c r="A130">
        <v>5</v>
      </c>
      <c r="B130" s="1">
        <v>40185</v>
      </c>
      <c r="C130" t="s">
        <v>262</v>
      </c>
      <c r="D130">
        <v>4</v>
      </c>
      <c r="E130">
        <v>5</v>
      </c>
      <c r="F130">
        <v>9</v>
      </c>
      <c r="G130" t="s">
        <v>263</v>
      </c>
      <c r="H130" t="s">
        <v>723</v>
      </c>
      <c r="I130">
        <v>2010</v>
      </c>
    </row>
    <row r="131" spans="1:9" x14ac:dyDescent="0.2">
      <c r="A131">
        <v>0</v>
      </c>
      <c r="B131" s="1">
        <v>40893</v>
      </c>
      <c r="C131" t="s">
        <v>264</v>
      </c>
      <c r="D131">
        <v>3</v>
      </c>
      <c r="E131">
        <v>2</v>
      </c>
      <c r="F131">
        <v>5</v>
      </c>
      <c r="G131" t="s">
        <v>265</v>
      </c>
      <c r="H131" t="s">
        <v>702</v>
      </c>
      <c r="I131">
        <v>2011</v>
      </c>
    </row>
    <row r="132" spans="1:9" x14ac:dyDescent="0.2">
      <c r="A132">
        <v>1</v>
      </c>
      <c r="B132" s="1">
        <v>40828</v>
      </c>
      <c r="C132" t="s">
        <v>266</v>
      </c>
      <c r="D132">
        <v>8</v>
      </c>
      <c r="E132">
        <v>1</v>
      </c>
      <c r="F132">
        <v>9</v>
      </c>
      <c r="G132" t="s">
        <v>267</v>
      </c>
      <c r="H132" t="s">
        <v>702</v>
      </c>
      <c r="I132">
        <v>2011</v>
      </c>
    </row>
    <row r="133" spans="1:9" x14ac:dyDescent="0.2">
      <c r="A133">
        <v>2</v>
      </c>
      <c r="B133" s="1">
        <v>40792</v>
      </c>
      <c r="C133" t="s">
        <v>268</v>
      </c>
      <c r="D133">
        <v>5</v>
      </c>
      <c r="E133">
        <v>7</v>
      </c>
      <c r="F133">
        <v>12</v>
      </c>
      <c r="G133" t="s">
        <v>269</v>
      </c>
      <c r="H133" t="s">
        <v>726</v>
      </c>
      <c r="I133">
        <v>2011</v>
      </c>
    </row>
    <row r="134" spans="1:9" x14ac:dyDescent="0.2">
      <c r="A134">
        <v>3</v>
      </c>
      <c r="B134" s="1">
        <v>40762</v>
      </c>
      <c r="C134" t="s">
        <v>270</v>
      </c>
      <c r="D134">
        <v>8</v>
      </c>
      <c r="E134">
        <v>1</v>
      </c>
      <c r="F134">
        <v>9</v>
      </c>
      <c r="G134" t="s">
        <v>271</v>
      </c>
      <c r="H134" t="s">
        <v>733</v>
      </c>
      <c r="I134">
        <v>2011</v>
      </c>
    </row>
    <row r="135" spans="1:9" x14ac:dyDescent="0.2">
      <c r="A135">
        <v>4</v>
      </c>
      <c r="B135" s="1">
        <v>40731</v>
      </c>
      <c r="C135" t="s">
        <v>272</v>
      </c>
      <c r="D135">
        <v>8</v>
      </c>
      <c r="E135">
        <v>2</v>
      </c>
      <c r="F135">
        <v>10</v>
      </c>
      <c r="G135" t="s">
        <v>273</v>
      </c>
      <c r="H135" t="s">
        <v>720</v>
      </c>
      <c r="I135">
        <v>2011</v>
      </c>
    </row>
    <row r="136" spans="1:9" x14ac:dyDescent="0.2">
      <c r="A136">
        <v>5</v>
      </c>
      <c r="B136" s="1">
        <v>40713</v>
      </c>
      <c r="C136" t="s">
        <v>274</v>
      </c>
      <c r="D136">
        <v>4</v>
      </c>
      <c r="E136">
        <v>0</v>
      </c>
      <c r="F136">
        <v>4</v>
      </c>
      <c r="G136" t="s">
        <v>275</v>
      </c>
      <c r="H136" t="s">
        <v>756</v>
      </c>
      <c r="I136">
        <v>2011</v>
      </c>
    </row>
    <row r="137" spans="1:9" x14ac:dyDescent="0.2">
      <c r="A137">
        <v>6</v>
      </c>
      <c r="B137" s="1">
        <v>40551</v>
      </c>
      <c r="C137" t="s">
        <v>276</v>
      </c>
      <c r="D137">
        <v>6</v>
      </c>
      <c r="E137">
        <v>15</v>
      </c>
      <c r="F137">
        <v>21</v>
      </c>
      <c r="G137" t="s">
        <v>277</v>
      </c>
      <c r="H137" t="s">
        <v>700</v>
      </c>
      <c r="I137">
        <v>2011</v>
      </c>
    </row>
    <row r="138" spans="1:9" x14ac:dyDescent="0.2">
      <c r="A138">
        <v>0</v>
      </c>
      <c r="B138" s="1">
        <v>41267</v>
      </c>
      <c r="C138" t="s">
        <v>278</v>
      </c>
      <c r="D138">
        <v>4</v>
      </c>
      <c r="E138">
        <v>3</v>
      </c>
      <c r="F138">
        <v>7</v>
      </c>
      <c r="G138" t="s">
        <v>279</v>
      </c>
      <c r="H138" t="s">
        <v>756</v>
      </c>
      <c r="I138">
        <v>2012</v>
      </c>
    </row>
    <row r="139" spans="1:9" x14ac:dyDescent="0.2">
      <c r="A139">
        <v>1</v>
      </c>
      <c r="B139" s="1">
        <v>41257</v>
      </c>
      <c r="C139" t="s">
        <v>280</v>
      </c>
      <c r="D139">
        <v>28</v>
      </c>
      <c r="E139">
        <v>2</v>
      </c>
      <c r="F139">
        <v>30</v>
      </c>
      <c r="G139" t="s">
        <v>281</v>
      </c>
      <c r="H139" t="s">
        <v>704</v>
      </c>
      <c r="I139">
        <v>2012</v>
      </c>
    </row>
    <row r="140" spans="1:9" x14ac:dyDescent="0.2">
      <c r="A140">
        <v>2</v>
      </c>
      <c r="B140" s="1">
        <v>41254</v>
      </c>
      <c r="C140" t="s">
        <v>282</v>
      </c>
      <c r="D140">
        <v>3</v>
      </c>
      <c r="E140">
        <v>1</v>
      </c>
      <c r="F140">
        <v>4</v>
      </c>
      <c r="G140" t="s">
        <v>283</v>
      </c>
      <c r="H140" t="s">
        <v>735</v>
      </c>
      <c r="I140">
        <v>2012</v>
      </c>
    </row>
    <row r="141" spans="1:9" x14ac:dyDescent="0.2">
      <c r="A141">
        <v>3</v>
      </c>
      <c r="B141" s="1">
        <v>41219</v>
      </c>
      <c r="C141" t="s">
        <v>215</v>
      </c>
      <c r="D141">
        <v>3</v>
      </c>
      <c r="E141">
        <v>2</v>
      </c>
      <c r="F141">
        <v>5</v>
      </c>
      <c r="G141" t="s">
        <v>284</v>
      </c>
      <c r="H141" t="s">
        <v>702</v>
      </c>
      <c r="I141">
        <v>2012</v>
      </c>
    </row>
    <row r="142" spans="1:9" x14ac:dyDescent="0.2">
      <c r="A142">
        <v>4</v>
      </c>
      <c r="B142" s="1">
        <v>41203</v>
      </c>
      <c r="C142" t="s">
        <v>203</v>
      </c>
      <c r="D142">
        <v>4</v>
      </c>
      <c r="E142">
        <v>4</v>
      </c>
      <c r="F142">
        <v>8</v>
      </c>
      <c r="G142" t="s">
        <v>285</v>
      </c>
      <c r="H142" t="s">
        <v>747</v>
      </c>
      <c r="I142">
        <v>2012</v>
      </c>
    </row>
    <row r="143" spans="1:9" x14ac:dyDescent="0.2">
      <c r="A143">
        <v>5</v>
      </c>
      <c r="B143" s="1">
        <v>41179</v>
      </c>
      <c r="C143" t="s">
        <v>286</v>
      </c>
      <c r="D143">
        <v>7</v>
      </c>
      <c r="E143">
        <v>2</v>
      </c>
      <c r="F143">
        <v>9</v>
      </c>
      <c r="G143" t="s">
        <v>287</v>
      </c>
      <c r="H143" t="s">
        <v>721</v>
      </c>
      <c r="I143">
        <v>2012</v>
      </c>
    </row>
    <row r="144" spans="1:9" x14ac:dyDescent="0.2">
      <c r="A144">
        <v>6</v>
      </c>
      <c r="B144" s="1">
        <v>41145</v>
      </c>
      <c r="C144" t="s">
        <v>59</v>
      </c>
      <c r="D144">
        <v>2</v>
      </c>
      <c r="E144">
        <v>9</v>
      </c>
      <c r="F144">
        <v>11</v>
      </c>
      <c r="G144" t="s">
        <v>288</v>
      </c>
      <c r="H144" t="s">
        <v>756</v>
      </c>
      <c r="I144">
        <v>2012</v>
      </c>
    </row>
    <row r="145" spans="1:9" x14ac:dyDescent="0.2">
      <c r="A145">
        <v>7</v>
      </c>
      <c r="B145" s="1">
        <v>41134</v>
      </c>
      <c r="C145" t="s">
        <v>289</v>
      </c>
      <c r="D145">
        <v>3</v>
      </c>
      <c r="E145">
        <v>4</v>
      </c>
      <c r="F145">
        <v>7</v>
      </c>
      <c r="G145" t="s">
        <v>290</v>
      </c>
      <c r="H145" t="s">
        <v>741</v>
      </c>
      <c r="I145">
        <v>2012</v>
      </c>
    </row>
    <row r="146" spans="1:9" x14ac:dyDescent="0.2">
      <c r="A146">
        <v>8</v>
      </c>
      <c r="B146" s="1">
        <v>41126</v>
      </c>
      <c r="C146" t="s">
        <v>291</v>
      </c>
      <c r="D146">
        <v>7</v>
      </c>
      <c r="E146">
        <v>4</v>
      </c>
      <c r="F146">
        <v>11</v>
      </c>
      <c r="G146" t="s">
        <v>292</v>
      </c>
      <c r="H146" t="s">
        <v>747</v>
      </c>
      <c r="I146">
        <v>2012</v>
      </c>
    </row>
    <row r="147" spans="1:9" x14ac:dyDescent="0.2">
      <c r="A147">
        <v>9</v>
      </c>
      <c r="B147" s="1">
        <v>41110</v>
      </c>
      <c r="C147" t="s">
        <v>82</v>
      </c>
      <c r="D147">
        <v>12</v>
      </c>
      <c r="E147">
        <v>70</v>
      </c>
      <c r="F147">
        <v>82</v>
      </c>
      <c r="G147" t="s">
        <v>293</v>
      </c>
      <c r="H147" t="s">
        <v>703</v>
      </c>
      <c r="I147">
        <v>2012</v>
      </c>
    </row>
    <row r="148" spans="1:9" x14ac:dyDescent="0.2">
      <c r="A148">
        <v>10</v>
      </c>
      <c r="B148" s="1">
        <v>41059</v>
      </c>
      <c r="C148" t="s">
        <v>188</v>
      </c>
      <c r="D148">
        <v>6</v>
      </c>
      <c r="E148">
        <v>1</v>
      </c>
      <c r="F148">
        <v>7</v>
      </c>
      <c r="G148" t="s">
        <v>294</v>
      </c>
      <c r="H148" t="s">
        <v>745</v>
      </c>
      <c r="I148">
        <v>2012</v>
      </c>
    </row>
    <row r="149" spans="1:9" x14ac:dyDescent="0.2">
      <c r="A149">
        <v>11</v>
      </c>
      <c r="B149" s="1">
        <v>41031</v>
      </c>
      <c r="C149" t="s">
        <v>295</v>
      </c>
      <c r="D149">
        <v>5</v>
      </c>
      <c r="E149">
        <v>0</v>
      </c>
      <c r="F149">
        <v>5</v>
      </c>
      <c r="G149" t="s">
        <v>296</v>
      </c>
      <c r="H149" t="s">
        <v>700</v>
      </c>
      <c r="I149">
        <v>2012</v>
      </c>
    </row>
    <row r="150" spans="1:9" x14ac:dyDescent="0.2">
      <c r="A150">
        <v>12</v>
      </c>
      <c r="B150" s="1">
        <v>41012</v>
      </c>
      <c r="C150" t="s">
        <v>297</v>
      </c>
      <c r="D150">
        <v>4</v>
      </c>
      <c r="E150">
        <v>0</v>
      </c>
      <c r="F150">
        <v>4</v>
      </c>
      <c r="G150" t="s">
        <v>298</v>
      </c>
      <c r="H150" t="s">
        <v>733</v>
      </c>
      <c r="I150">
        <v>2012</v>
      </c>
    </row>
    <row r="151" spans="1:9" x14ac:dyDescent="0.2">
      <c r="A151">
        <v>13</v>
      </c>
      <c r="B151" s="1">
        <v>41001</v>
      </c>
      <c r="C151" t="s">
        <v>299</v>
      </c>
      <c r="D151">
        <v>7</v>
      </c>
      <c r="E151">
        <v>3</v>
      </c>
      <c r="F151">
        <v>10</v>
      </c>
      <c r="G151" t="s">
        <v>300</v>
      </c>
      <c r="H151" t="s">
        <v>702</v>
      </c>
      <c r="I151">
        <v>2012</v>
      </c>
    </row>
    <row r="152" spans="1:9" x14ac:dyDescent="0.2">
      <c r="A152">
        <v>14</v>
      </c>
      <c r="B152" s="1">
        <v>40966</v>
      </c>
      <c r="C152" t="s">
        <v>301</v>
      </c>
      <c r="D152">
        <v>3</v>
      </c>
      <c r="E152">
        <v>3</v>
      </c>
      <c r="F152">
        <v>6</v>
      </c>
      <c r="G152" t="s">
        <v>302</v>
      </c>
      <c r="H152" t="s">
        <v>733</v>
      </c>
      <c r="I152">
        <v>2012</v>
      </c>
    </row>
    <row r="153" spans="1:9" x14ac:dyDescent="0.2">
      <c r="A153">
        <v>0</v>
      </c>
      <c r="B153" s="1">
        <v>41579</v>
      </c>
      <c r="C153" t="s">
        <v>12</v>
      </c>
      <c r="D153">
        <v>1</v>
      </c>
      <c r="E153">
        <v>4</v>
      </c>
      <c r="F153">
        <v>5</v>
      </c>
      <c r="G153" t="s">
        <v>303</v>
      </c>
      <c r="H153" t="s">
        <v>702</v>
      </c>
      <c r="I153">
        <v>2013</v>
      </c>
    </row>
    <row r="154" spans="1:9" x14ac:dyDescent="0.2">
      <c r="A154">
        <v>1</v>
      </c>
      <c r="B154" s="1">
        <v>41533</v>
      </c>
      <c r="C154" t="s">
        <v>304</v>
      </c>
      <c r="D154">
        <v>13</v>
      </c>
      <c r="E154">
        <v>8</v>
      </c>
      <c r="F154">
        <v>21</v>
      </c>
      <c r="G154" t="s">
        <v>305</v>
      </c>
      <c r="H154" t="s">
        <v>762</v>
      </c>
      <c r="I154">
        <v>2013</v>
      </c>
    </row>
    <row r="155" spans="1:9" x14ac:dyDescent="0.2">
      <c r="A155">
        <v>2</v>
      </c>
      <c r="B155" s="1">
        <v>41491</v>
      </c>
      <c r="C155" t="s">
        <v>306</v>
      </c>
      <c r="D155">
        <v>3</v>
      </c>
      <c r="E155">
        <v>4</v>
      </c>
      <c r="F155">
        <v>7</v>
      </c>
      <c r="G155" t="s">
        <v>307</v>
      </c>
      <c r="H155" t="s">
        <v>736</v>
      </c>
      <c r="I155">
        <v>2013</v>
      </c>
    </row>
    <row r="156" spans="1:9" x14ac:dyDescent="0.2">
      <c r="A156">
        <v>3</v>
      </c>
      <c r="B156" s="1">
        <v>41481</v>
      </c>
      <c r="C156" t="s">
        <v>308</v>
      </c>
      <c r="D156">
        <v>7</v>
      </c>
      <c r="E156">
        <v>0</v>
      </c>
      <c r="F156">
        <v>7</v>
      </c>
      <c r="G156" t="s">
        <v>309</v>
      </c>
      <c r="H156" t="s">
        <v>707</v>
      </c>
      <c r="I156">
        <v>2013</v>
      </c>
    </row>
    <row r="157" spans="1:9" x14ac:dyDescent="0.2">
      <c r="A157">
        <v>4</v>
      </c>
      <c r="B157" s="1">
        <v>41432</v>
      </c>
      <c r="C157" t="s">
        <v>310</v>
      </c>
      <c r="D157">
        <v>6</v>
      </c>
      <c r="E157">
        <v>4</v>
      </c>
      <c r="F157">
        <v>10</v>
      </c>
      <c r="G157" t="s">
        <v>311</v>
      </c>
      <c r="H157" t="s">
        <v>702</v>
      </c>
      <c r="I157">
        <v>2013</v>
      </c>
    </row>
    <row r="158" spans="1:9" x14ac:dyDescent="0.2">
      <c r="A158">
        <v>5</v>
      </c>
      <c r="B158" s="1">
        <v>41346</v>
      </c>
      <c r="C158" t="s">
        <v>312</v>
      </c>
      <c r="D158">
        <v>5</v>
      </c>
      <c r="E158">
        <v>2</v>
      </c>
      <c r="F158">
        <v>7</v>
      </c>
      <c r="G158" t="s">
        <v>313</v>
      </c>
      <c r="H158" t="s">
        <v>756</v>
      </c>
      <c r="I158">
        <v>2013</v>
      </c>
    </row>
    <row r="159" spans="1:9" x14ac:dyDescent="0.2">
      <c r="A159">
        <v>6</v>
      </c>
      <c r="B159" s="1">
        <v>41293</v>
      </c>
      <c r="C159" t="s">
        <v>314</v>
      </c>
      <c r="D159">
        <v>5</v>
      </c>
      <c r="E159">
        <v>0</v>
      </c>
      <c r="F159">
        <v>5</v>
      </c>
      <c r="G159" t="s">
        <v>315</v>
      </c>
      <c r="H159" t="s">
        <v>758</v>
      </c>
      <c r="I159">
        <v>2013</v>
      </c>
    </row>
    <row r="160" spans="1:9" x14ac:dyDescent="0.2">
      <c r="A160">
        <v>0</v>
      </c>
      <c r="B160" s="1">
        <v>41988</v>
      </c>
      <c r="C160" t="s">
        <v>316</v>
      </c>
      <c r="D160">
        <v>7</v>
      </c>
      <c r="E160">
        <v>1</v>
      </c>
      <c r="F160">
        <v>8</v>
      </c>
      <c r="G160" t="s">
        <v>317</v>
      </c>
      <c r="H160" t="s">
        <v>736</v>
      </c>
      <c r="I160">
        <v>2014</v>
      </c>
    </row>
    <row r="161" spans="1:9" x14ac:dyDescent="0.2">
      <c r="A161">
        <v>1</v>
      </c>
      <c r="B161" s="1">
        <v>41936</v>
      </c>
      <c r="C161" t="s">
        <v>318</v>
      </c>
      <c r="D161">
        <v>5</v>
      </c>
      <c r="E161">
        <v>1</v>
      </c>
      <c r="F161">
        <v>6</v>
      </c>
      <c r="G161" t="s">
        <v>319</v>
      </c>
      <c r="H161" t="s">
        <v>745</v>
      </c>
      <c r="I161">
        <v>2014</v>
      </c>
    </row>
    <row r="162" spans="1:9" x14ac:dyDescent="0.2">
      <c r="A162">
        <v>2</v>
      </c>
      <c r="B162" s="1">
        <v>41829</v>
      </c>
      <c r="C162" t="s">
        <v>320</v>
      </c>
      <c r="D162">
        <v>6</v>
      </c>
      <c r="E162">
        <v>1</v>
      </c>
      <c r="F162">
        <v>7</v>
      </c>
      <c r="G162" t="s">
        <v>321</v>
      </c>
      <c r="H162" t="s">
        <v>741</v>
      </c>
      <c r="I162">
        <v>2014</v>
      </c>
    </row>
    <row r="163" spans="1:9" x14ac:dyDescent="0.2">
      <c r="A163">
        <v>3</v>
      </c>
      <c r="B163" s="1">
        <v>41782</v>
      </c>
      <c r="C163" t="s">
        <v>322</v>
      </c>
      <c r="D163">
        <v>7</v>
      </c>
      <c r="E163">
        <v>14</v>
      </c>
      <c r="F163">
        <v>21</v>
      </c>
      <c r="G163" t="s">
        <v>323</v>
      </c>
      <c r="H163" t="s">
        <v>702</v>
      </c>
      <c r="I163">
        <v>2014</v>
      </c>
    </row>
    <row r="164" spans="1:9" x14ac:dyDescent="0.2">
      <c r="A164">
        <v>4</v>
      </c>
      <c r="B164" s="1">
        <v>41731</v>
      </c>
      <c r="C164" t="s">
        <v>136</v>
      </c>
      <c r="D164">
        <v>4</v>
      </c>
      <c r="E164">
        <v>14</v>
      </c>
      <c r="F164">
        <v>18</v>
      </c>
      <c r="G164" t="s">
        <v>324</v>
      </c>
      <c r="H164" t="s">
        <v>741</v>
      </c>
      <c r="I164">
        <v>2014</v>
      </c>
    </row>
    <row r="165" spans="1:9" x14ac:dyDescent="0.2">
      <c r="A165">
        <v>0</v>
      </c>
      <c r="B165" s="1">
        <v>42340</v>
      </c>
      <c r="C165" t="s">
        <v>325</v>
      </c>
      <c r="D165">
        <v>16</v>
      </c>
      <c r="E165">
        <v>22</v>
      </c>
      <c r="F165">
        <v>38</v>
      </c>
      <c r="G165" t="s">
        <v>326</v>
      </c>
      <c r="H165" t="s">
        <v>702</v>
      </c>
      <c r="I165">
        <v>2015</v>
      </c>
    </row>
    <row r="166" spans="1:9" x14ac:dyDescent="0.2">
      <c r="A166">
        <v>1</v>
      </c>
      <c r="B166" s="1">
        <v>42335</v>
      </c>
      <c r="C166" t="s">
        <v>327</v>
      </c>
      <c r="D166">
        <v>3</v>
      </c>
      <c r="E166">
        <v>9</v>
      </c>
      <c r="F166">
        <v>12</v>
      </c>
      <c r="G166" t="s">
        <v>328</v>
      </c>
      <c r="H166" t="s">
        <v>703</v>
      </c>
      <c r="I166">
        <v>2015</v>
      </c>
    </row>
    <row r="167" spans="1:9" x14ac:dyDescent="0.2">
      <c r="A167">
        <v>2</v>
      </c>
      <c r="B167" s="1">
        <v>42331</v>
      </c>
      <c r="C167" t="s">
        <v>286</v>
      </c>
      <c r="D167">
        <v>0</v>
      </c>
      <c r="E167">
        <v>5</v>
      </c>
      <c r="F167">
        <v>5</v>
      </c>
      <c r="G167" t="s">
        <v>329</v>
      </c>
      <c r="H167" t="s">
        <v>721</v>
      </c>
      <c r="I167">
        <v>2015</v>
      </c>
    </row>
    <row r="168" spans="1:9" x14ac:dyDescent="0.2">
      <c r="A168">
        <v>3</v>
      </c>
      <c r="B168" s="1">
        <v>42308</v>
      </c>
      <c r="C168" t="s">
        <v>327</v>
      </c>
      <c r="D168">
        <v>4</v>
      </c>
      <c r="E168">
        <v>0</v>
      </c>
      <c r="F168">
        <v>4</v>
      </c>
      <c r="G168" t="s">
        <v>330</v>
      </c>
      <c r="H168" t="s">
        <v>703</v>
      </c>
      <c r="I168">
        <v>2015</v>
      </c>
    </row>
    <row r="169" spans="1:9" x14ac:dyDescent="0.2">
      <c r="A169">
        <v>4</v>
      </c>
      <c r="B169" s="1">
        <v>42286</v>
      </c>
      <c r="C169" t="s">
        <v>331</v>
      </c>
      <c r="D169">
        <v>1</v>
      </c>
      <c r="E169">
        <v>3</v>
      </c>
      <c r="F169">
        <v>4</v>
      </c>
      <c r="G169" t="s">
        <v>332</v>
      </c>
      <c r="H169" t="s">
        <v>700</v>
      </c>
      <c r="I169">
        <v>2015</v>
      </c>
    </row>
    <row r="170" spans="1:9" x14ac:dyDescent="0.2">
      <c r="A170">
        <v>5</v>
      </c>
      <c r="B170" s="1">
        <v>42278</v>
      </c>
      <c r="C170" t="s">
        <v>333</v>
      </c>
      <c r="D170">
        <v>10</v>
      </c>
      <c r="E170">
        <v>8</v>
      </c>
      <c r="F170">
        <v>18</v>
      </c>
      <c r="G170" t="s">
        <v>334</v>
      </c>
      <c r="H170" t="s">
        <v>735</v>
      </c>
      <c r="I170">
        <v>2015</v>
      </c>
    </row>
    <row r="171" spans="1:9" x14ac:dyDescent="0.2">
      <c r="A171">
        <v>6</v>
      </c>
      <c r="B171" s="1">
        <v>42242</v>
      </c>
      <c r="C171" t="s">
        <v>335</v>
      </c>
      <c r="D171">
        <v>3</v>
      </c>
      <c r="E171">
        <v>1</v>
      </c>
      <c r="F171">
        <v>4</v>
      </c>
      <c r="G171" t="s">
        <v>336</v>
      </c>
      <c r="H171" t="s">
        <v>744</v>
      </c>
      <c r="I171">
        <v>2015</v>
      </c>
    </row>
    <row r="172" spans="1:9" x14ac:dyDescent="0.2">
      <c r="A172">
        <v>7</v>
      </c>
      <c r="B172" s="1">
        <v>42224</v>
      </c>
      <c r="C172" t="s">
        <v>337</v>
      </c>
      <c r="D172">
        <v>8</v>
      </c>
      <c r="E172">
        <v>0</v>
      </c>
      <c r="F172">
        <v>8</v>
      </c>
      <c r="G172" t="s">
        <v>338</v>
      </c>
      <c r="H172" t="s">
        <v>741</v>
      </c>
      <c r="I172">
        <v>2015</v>
      </c>
    </row>
    <row r="173" spans="1:9" x14ac:dyDescent="0.2">
      <c r="A173">
        <v>8</v>
      </c>
      <c r="B173" s="1">
        <v>42208</v>
      </c>
      <c r="C173" t="s">
        <v>339</v>
      </c>
      <c r="D173">
        <v>3</v>
      </c>
      <c r="E173">
        <v>9</v>
      </c>
      <c r="F173">
        <v>12</v>
      </c>
      <c r="G173" t="s">
        <v>340</v>
      </c>
      <c r="H173" t="s">
        <v>716</v>
      </c>
      <c r="I173">
        <v>2015</v>
      </c>
    </row>
    <row r="174" spans="1:9" x14ac:dyDescent="0.2">
      <c r="A174">
        <v>9</v>
      </c>
      <c r="B174" s="1">
        <v>42201</v>
      </c>
      <c r="C174" t="s">
        <v>341</v>
      </c>
      <c r="D174">
        <v>6</v>
      </c>
      <c r="E174">
        <v>2</v>
      </c>
      <c r="F174">
        <v>8</v>
      </c>
      <c r="G174" t="s">
        <v>342</v>
      </c>
      <c r="H174" t="s">
        <v>740</v>
      </c>
      <c r="I174">
        <v>2015</v>
      </c>
    </row>
    <row r="175" spans="1:9" x14ac:dyDescent="0.2">
      <c r="A175">
        <v>10</v>
      </c>
      <c r="B175" s="1">
        <v>42172</v>
      </c>
      <c r="C175" t="s">
        <v>343</v>
      </c>
      <c r="D175">
        <v>9</v>
      </c>
      <c r="E175">
        <v>1</v>
      </c>
      <c r="F175">
        <v>10</v>
      </c>
      <c r="G175" t="s">
        <v>344</v>
      </c>
      <c r="H175" t="s">
        <v>755</v>
      </c>
      <c r="I175">
        <v>2015</v>
      </c>
    </row>
    <row r="176" spans="1:9" x14ac:dyDescent="0.2">
      <c r="A176">
        <v>11</v>
      </c>
      <c r="B176" s="1">
        <v>42141</v>
      </c>
      <c r="C176" t="s">
        <v>345</v>
      </c>
      <c r="D176">
        <v>9</v>
      </c>
      <c r="E176">
        <v>18</v>
      </c>
      <c r="F176">
        <v>27</v>
      </c>
      <c r="G176" t="s">
        <v>346</v>
      </c>
      <c r="H176" t="s">
        <v>741</v>
      </c>
      <c r="I176">
        <v>2015</v>
      </c>
    </row>
    <row r="177" spans="1:9" x14ac:dyDescent="0.2">
      <c r="A177">
        <v>12</v>
      </c>
      <c r="B177" s="1">
        <v>42061</v>
      </c>
      <c r="C177" t="s">
        <v>347</v>
      </c>
      <c r="D177">
        <v>8</v>
      </c>
      <c r="E177">
        <v>1</v>
      </c>
      <c r="F177">
        <v>9</v>
      </c>
      <c r="G177" t="s">
        <v>348</v>
      </c>
      <c r="H177" t="s">
        <v>723</v>
      </c>
      <c r="I177">
        <v>2015</v>
      </c>
    </row>
    <row r="178" spans="1:9" x14ac:dyDescent="0.2">
      <c r="A178">
        <v>0</v>
      </c>
      <c r="B178" s="1">
        <v>42641</v>
      </c>
      <c r="C178" t="s">
        <v>349</v>
      </c>
      <c r="D178">
        <v>2</v>
      </c>
      <c r="E178">
        <v>3</v>
      </c>
      <c r="F178">
        <v>5</v>
      </c>
      <c r="G178" t="s">
        <v>350</v>
      </c>
      <c r="H178" t="s">
        <v>755</v>
      </c>
      <c r="I178">
        <v>2016</v>
      </c>
    </row>
    <row r="179" spans="1:9" x14ac:dyDescent="0.2">
      <c r="A179">
        <v>1</v>
      </c>
      <c r="B179" s="1">
        <v>42636</v>
      </c>
      <c r="C179" t="s">
        <v>351</v>
      </c>
      <c r="D179">
        <v>5</v>
      </c>
      <c r="E179">
        <v>0</v>
      </c>
      <c r="F179">
        <v>5</v>
      </c>
      <c r="G179" t="s">
        <v>352</v>
      </c>
      <c r="H179" t="s">
        <v>745</v>
      </c>
      <c r="I179">
        <v>2016</v>
      </c>
    </row>
    <row r="180" spans="1:9" x14ac:dyDescent="0.2">
      <c r="A180">
        <v>2</v>
      </c>
      <c r="B180" s="1">
        <v>42602</v>
      </c>
      <c r="C180" t="s">
        <v>353</v>
      </c>
      <c r="D180">
        <v>6</v>
      </c>
      <c r="E180">
        <v>0</v>
      </c>
      <c r="F180">
        <v>6</v>
      </c>
      <c r="G180" t="s">
        <v>354</v>
      </c>
      <c r="H180" t="s">
        <v>698</v>
      </c>
      <c r="I180">
        <v>2016</v>
      </c>
    </row>
    <row r="181" spans="1:9" x14ac:dyDescent="0.2">
      <c r="A181">
        <v>3</v>
      </c>
      <c r="B181" s="1">
        <v>42581</v>
      </c>
      <c r="C181" t="s">
        <v>355</v>
      </c>
      <c r="D181">
        <v>3</v>
      </c>
      <c r="E181">
        <v>1</v>
      </c>
      <c r="F181">
        <v>4</v>
      </c>
      <c r="G181" t="s">
        <v>356</v>
      </c>
      <c r="H181" t="s">
        <v>745</v>
      </c>
      <c r="I181">
        <v>2016</v>
      </c>
    </row>
    <row r="182" spans="1:9" x14ac:dyDescent="0.2">
      <c r="A182">
        <v>4</v>
      </c>
      <c r="B182" s="1">
        <v>42568</v>
      </c>
      <c r="C182" t="s">
        <v>357</v>
      </c>
      <c r="D182">
        <v>5</v>
      </c>
      <c r="E182">
        <v>2</v>
      </c>
      <c r="F182">
        <v>7</v>
      </c>
      <c r="G182" t="s">
        <v>358</v>
      </c>
      <c r="H182" t="s">
        <v>716</v>
      </c>
      <c r="I182">
        <v>2016</v>
      </c>
    </row>
    <row r="183" spans="1:9" x14ac:dyDescent="0.2">
      <c r="A183">
        <v>5</v>
      </c>
      <c r="B183" s="1">
        <v>42562</v>
      </c>
      <c r="C183" t="s">
        <v>359</v>
      </c>
      <c r="D183">
        <v>3</v>
      </c>
      <c r="E183">
        <v>2</v>
      </c>
      <c r="F183">
        <v>5</v>
      </c>
      <c r="G183" t="s">
        <v>360</v>
      </c>
      <c r="H183" t="s">
        <v>720</v>
      </c>
      <c r="I183">
        <v>2016</v>
      </c>
    </row>
    <row r="184" spans="1:9" x14ac:dyDescent="0.2">
      <c r="A184">
        <v>6</v>
      </c>
      <c r="B184" s="1">
        <v>42558</v>
      </c>
      <c r="C184" t="s">
        <v>361</v>
      </c>
      <c r="D184">
        <v>6</v>
      </c>
      <c r="E184">
        <v>11</v>
      </c>
      <c r="F184">
        <v>17</v>
      </c>
      <c r="G184" t="s">
        <v>362</v>
      </c>
      <c r="H184" t="s">
        <v>741</v>
      </c>
      <c r="I184">
        <v>2016</v>
      </c>
    </row>
    <row r="185" spans="1:9" x14ac:dyDescent="0.2">
      <c r="A185">
        <v>7</v>
      </c>
      <c r="B185" s="1">
        <v>42533</v>
      </c>
      <c r="C185" t="s">
        <v>363</v>
      </c>
      <c r="D185">
        <v>50</v>
      </c>
      <c r="E185">
        <v>58</v>
      </c>
      <c r="F185">
        <v>108</v>
      </c>
      <c r="G185" t="s">
        <v>364</v>
      </c>
      <c r="H185" t="s">
        <v>707</v>
      </c>
      <c r="I185">
        <v>2016</v>
      </c>
    </row>
    <row r="186" spans="1:9" x14ac:dyDescent="0.2">
      <c r="A186">
        <v>8</v>
      </c>
      <c r="B186" s="1">
        <v>42438</v>
      </c>
      <c r="C186" t="s">
        <v>249</v>
      </c>
      <c r="D186">
        <v>6</v>
      </c>
      <c r="E186">
        <v>3</v>
      </c>
      <c r="F186">
        <v>9</v>
      </c>
      <c r="G186" t="s">
        <v>365</v>
      </c>
      <c r="H186" t="s">
        <v>736</v>
      </c>
      <c r="I186">
        <v>2016</v>
      </c>
    </row>
    <row r="187" spans="1:9" x14ac:dyDescent="0.2">
      <c r="A187">
        <v>9</v>
      </c>
      <c r="B187" t="s">
        <v>366</v>
      </c>
      <c r="C187" t="s">
        <v>367</v>
      </c>
      <c r="D187">
        <v>5</v>
      </c>
      <c r="E187">
        <v>0</v>
      </c>
      <c r="F187">
        <v>5</v>
      </c>
      <c r="G187" t="s">
        <v>368</v>
      </c>
      <c r="H187" t="s">
        <v>723</v>
      </c>
      <c r="I187">
        <v>2016</v>
      </c>
    </row>
    <row r="188" spans="1:9" x14ac:dyDescent="0.2">
      <c r="A188">
        <v>10</v>
      </c>
      <c r="B188" s="1">
        <v>42425</v>
      </c>
      <c r="C188" t="s">
        <v>369</v>
      </c>
      <c r="D188">
        <v>4</v>
      </c>
      <c r="E188">
        <v>14</v>
      </c>
      <c r="F188">
        <v>18</v>
      </c>
      <c r="G188" t="s">
        <v>370</v>
      </c>
      <c r="H188" t="s">
        <v>714</v>
      </c>
      <c r="I188">
        <v>2016</v>
      </c>
    </row>
    <row r="189" spans="1:9" x14ac:dyDescent="0.2">
      <c r="A189">
        <v>11</v>
      </c>
      <c r="B189" s="1">
        <v>42420</v>
      </c>
      <c r="C189" t="s">
        <v>371</v>
      </c>
      <c r="D189">
        <v>6</v>
      </c>
      <c r="E189">
        <v>2</v>
      </c>
      <c r="F189">
        <v>8</v>
      </c>
      <c r="G189" t="s">
        <v>372</v>
      </c>
      <c r="H189" t="s">
        <v>720</v>
      </c>
      <c r="I189">
        <v>2016</v>
      </c>
    </row>
    <row r="190" spans="1:9" x14ac:dyDescent="0.2">
      <c r="A190">
        <v>0</v>
      </c>
      <c r="B190" s="1">
        <v>43100</v>
      </c>
      <c r="C190" t="s">
        <v>373</v>
      </c>
      <c r="D190">
        <v>2</v>
      </c>
      <c r="E190">
        <v>6</v>
      </c>
      <c r="F190">
        <v>8</v>
      </c>
      <c r="G190" t="s">
        <v>374</v>
      </c>
      <c r="H190" t="s">
        <v>703</v>
      </c>
      <c r="I190">
        <v>2017</v>
      </c>
    </row>
    <row r="191" spans="1:9" x14ac:dyDescent="0.2">
      <c r="A191">
        <v>1</v>
      </c>
      <c r="B191" s="1">
        <v>43044</v>
      </c>
      <c r="C191" t="s">
        <v>375</v>
      </c>
      <c r="D191">
        <v>27</v>
      </c>
      <c r="E191">
        <v>22</v>
      </c>
      <c r="F191">
        <v>49</v>
      </c>
      <c r="G191" t="s">
        <v>376</v>
      </c>
      <c r="H191" t="s">
        <v>741</v>
      </c>
      <c r="I191">
        <v>2017</v>
      </c>
    </row>
    <row r="192" spans="1:9" x14ac:dyDescent="0.2">
      <c r="A192">
        <v>2</v>
      </c>
      <c r="B192" s="1">
        <v>43009</v>
      </c>
      <c r="C192" t="s">
        <v>377</v>
      </c>
      <c r="D192">
        <v>61</v>
      </c>
      <c r="E192">
        <v>411</v>
      </c>
      <c r="F192">
        <v>472</v>
      </c>
      <c r="G192" t="s">
        <v>378</v>
      </c>
      <c r="H192" t="s">
        <v>726</v>
      </c>
      <c r="I192">
        <v>2017</v>
      </c>
    </row>
    <row r="193" spans="1:9" x14ac:dyDescent="0.2">
      <c r="A193">
        <v>3</v>
      </c>
      <c r="B193" s="1">
        <v>43002</v>
      </c>
      <c r="C193" t="s">
        <v>379</v>
      </c>
      <c r="D193">
        <v>1</v>
      </c>
      <c r="E193">
        <v>8</v>
      </c>
      <c r="F193">
        <v>9</v>
      </c>
      <c r="G193" t="s">
        <v>380</v>
      </c>
      <c r="H193" t="s">
        <v>740</v>
      </c>
      <c r="I193">
        <v>2017</v>
      </c>
    </row>
    <row r="194" spans="1:9" x14ac:dyDescent="0.2">
      <c r="A194">
        <v>4</v>
      </c>
      <c r="B194" s="1">
        <v>42988</v>
      </c>
      <c r="C194" t="s">
        <v>381</v>
      </c>
      <c r="D194">
        <v>9</v>
      </c>
      <c r="E194">
        <v>1</v>
      </c>
      <c r="F194">
        <v>10</v>
      </c>
      <c r="G194" t="s">
        <v>382</v>
      </c>
      <c r="H194" t="s">
        <v>741</v>
      </c>
      <c r="I194">
        <v>2017</v>
      </c>
    </row>
    <row r="195" spans="1:9" x14ac:dyDescent="0.2">
      <c r="A195">
        <v>5</v>
      </c>
      <c r="B195" s="1">
        <v>42975</v>
      </c>
      <c r="C195" t="s">
        <v>383</v>
      </c>
      <c r="D195">
        <v>2</v>
      </c>
      <c r="E195">
        <v>4</v>
      </c>
      <c r="F195">
        <v>6</v>
      </c>
      <c r="G195" t="s">
        <v>384</v>
      </c>
      <c r="H195" t="s">
        <v>758</v>
      </c>
      <c r="I195">
        <v>2017</v>
      </c>
    </row>
    <row r="196" spans="1:9" x14ac:dyDescent="0.2">
      <c r="A196">
        <v>6</v>
      </c>
      <c r="B196" s="1">
        <v>42917</v>
      </c>
      <c r="C196" t="s">
        <v>385</v>
      </c>
      <c r="D196">
        <v>0</v>
      </c>
      <c r="E196">
        <v>28</v>
      </c>
      <c r="F196">
        <v>28</v>
      </c>
      <c r="G196" t="s">
        <v>386</v>
      </c>
      <c r="H196" t="s">
        <v>701</v>
      </c>
      <c r="I196">
        <v>2017</v>
      </c>
    </row>
    <row r="197" spans="1:9" x14ac:dyDescent="0.2">
      <c r="A197">
        <v>7</v>
      </c>
      <c r="B197" s="1">
        <v>42916</v>
      </c>
      <c r="C197" t="s">
        <v>59</v>
      </c>
      <c r="D197">
        <v>2</v>
      </c>
      <c r="E197">
        <v>6</v>
      </c>
      <c r="F197">
        <v>8</v>
      </c>
      <c r="G197" t="s">
        <v>387</v>
      </c>
      <c r="H197" t="s">
        <v>756</v>
      </c>
      <c r="I197">
        <v>2017</v>
      </c>
    </row>
    <row r="198" spans="1:9" x14ac:dyDescent="0.2">
      <c r="A198">
        <v>8</v>
      </c>
      <c r="B198" s="1">
        <v>42900</v>
      </c>
      <c r="C198" t="s">
        <v>90</v>
      </c>
      <c r="D198">
        <v>4</v>
      </c>
      <c r="E198">
        <v>5</v>
      </c>
      <c r="F198">
        <v>9</v>
      </c>
      <c r="G198" t="s">
        <v>388</v>
      </c>
      <c r="H198" t="s">
        <v>702</v>
      </c>
      <c r="I198">
        <v>2017</v>
      </c>
    </row>
    <row r="199" spans="1:9" x14ac:dyDescent="0.2">
      <c r="A199">
        <v>9</v>
      </c>
      <c r="B199" s="1">
        <v>42900</v>
      </c>
      <c r="C199" t="s">
        <v>389</v>
      </c>
      <c r="D199">
        <v>1</v>
      </c>
      <c r="E199">
        <v>6</v>
      </c>
      <c r="F199">
        <v>7</v>
      </c>
      <c r="G199" t="s">
        <v>390</v>
      </c>
      <c r="H199" t="s">
        <v>744</v>
      </c>
      <c r="I199">
        <v>2017</v>
      </c>
    </row>
    <row r="200" spans="1:9" x14ac:dyDescent="0.2">
      <c r="A200">
        <v>10</v>
      </c>
      <c r="B200" s="1">
        <v>42894</v>
      </c>
      <c r="C200" t="s">
        <v>391</v>
      </c>
      <c r="D200">
        <v>4</v>
      </c>
      <c r="E200">
        <v>0</v>
      </c>
      <c r="F200">
        <v>4</v>
      </c>
      <c r="G200" t="s">
        <v>392</v>
      </c>
      <c r="H200" t="s">
        <v>736</v>
      </c>
      <c r="I200">
        <v>2017</v>
      </c>
    </row>
    <row r="201" spans="1:9" x14ac:dyDescent="0.2">
      <c r="A201">
        <v>11</v>
      </c>
      <c r="B201" s="1">
        <v>42892</v>
      </c>
      <c r="C201" t="s">
        <v>393</v>
      </c>
      <c r="D201">
        <v>3</v>
      </c>
      <c r="E201">
        <v>2</v>
      </c>
      <c r="F201">
        <v>5</v>
      </c>
      <c r="G201" t="s">
        <v>394</v>
      </c>
      <c r="H201" t="s">
        <v>742</v>
      </c>
      <c r="I201">
        <v>2017</v>
      </c>
    </row>
    <row r="202" spans="1:9" x14ac:dyDescent="0.2">
      <c r="A202">
        <v>12</v>
      </c>
      <c r="B202" s="1">
        <v>42891</v>
      </c>
      <c r="C202" t="s">
        <v>363</v>
      </c>
      <c r="D202">
        <v>6</v>
      </c>
      <c r="E202">
        <v>0</v>
      </c>
      <c r="F202">
        <v>6</v>
      </c>
      <c r="G202" t="s">
        <v>395</v>
      </c>
      <c r="H202" t="s">
        <v>707</v>
      </c>
      <c r="I202">
        <v>2017</v>
      </c>
    </row>
    <row r="203" spans="1:9" x14ac:dyDescent="0.2">
      <c r="A203">
        <v>13</v>
      </c>
      <c r="B203" s="1">
        <v>42882</v>
      </c>
      <c r="C203" t="s">
        <v>396</v>
      </c>
      <c r="D203">
        <v>8</v>
      </c>
      <c r="E203">
        <v>1</v>
      </c>
      <c r="F203">
        <v>9</v>
      </c>
      <c r="G203" t="s">
        <v>397</v>
      </c>
      <c r="H203" t="s">
        <v>722</v>
      </c>
      <c r="I203">
        <v>2017</v>
      </c>
    </row>
    <row r="204" spans="1:9" x14ac:dyDescent="0.2">
      <c r="A204">
        <v>14</v>
      </c>
      <c r="B204" s="1">
        <v>42867</v>
      </c>
      <c r="C204" t="s">
        <v>398</v>
      </c>
      <c r="D204">
        <v>4</v>
      </c>
      <c r="E204">
        <v>0</v>
      </c>
      <c r="F204">
        <v>4</v>
      </c>
      <c r="G204" t="s">
        <v>399</v>
      </c>
      <c r="H204" t="s">
        <v>733</v>
      </c>
      <c r="I204">
        <v>2017</v>
      </c>
    </row>
    <row r="205" spans="1:9" x14ac:dyDescent="0.2">
      <c r="A205">
        <v>15</v>
      </c>
      <c r="B205" s="1">
        <v>42820</v>
      </c>
      <c r="C205" t="s">
        <v>400</v>
      </c>
      <c r="D205">
        <v>2</v>
      </c>
      <c r="E205">
        <v>16</v>
      </c>
      <c r="F205">
        <v>18</v>
      </c>
      <c r="G205" t="s">
        <v>401</v>
      </c>
      <c r="H205" t="s">
        <v>733</v>
      </c>
      <c r="I205">
        <v>2017</v>
      </c>
    </row>
    <row r="206" spans="1:9" x14ac:dyDescent="0.2">
      <c r="A206">
        <v>16</v>
      </c>
      <c r="B206" s="1">
        <v>42741</v>
      </c>
      <c r="C206" t="s">
        <v>402</v>
      </c>
      <c r="D206">
        <v>5</v>
      </c>
      <c r="E206">
        <v>6</v>
      </c>
      <c r="F206">
        <v>11</v>
      </c>
      <c r="G206" t="s">
        <v>403</v>
      </c>
      <c r="H206" t="s">
        <v>707</v>
      </c>
      <c r="I206">
        <v>2017</v>
      </c>
    </row>
    <row r="207" spans="1:9" x14ac:dyDescent="0.2">
      <c r="A207">
        <v>0</v>
      </c>
      <c r="B207" s="1">
        <v>43415</v>
      </c>
      <c r="C207" t="s">
        <v>404</v>
      </c>
      <c r="D207">
        <v>3</v>
      </c>
      <c r="E207">
        <v>1</v>
      </c>
      <c r="F207">
        <v>4</v>
      </c>
      <c r="G207" t="s">
        <v>405</v>
      </c>
      <c r="H207" t="s">
        <v>700</v>
      </c>
      <c r="I207">
        <v>2018</v>
      </c>
    </row>
    <row r="208" spans="1:9" x14ac:dyDescent="0.2">
      <c r="A208">
        <v>1</v>
      </c>
      <c r="B208" s="1">
        <v>43415</v>
      </c>
      <c r="C208" t="s">
        <v>406</v>
      </c>
      <c r="D208">
        <v>1</v>
      </c>
      <c r="E208">
        <v>4</v>
      </c>
      <c r="F208">
        <v>5</v>
      </c>
      <c r="G208" t="s">
        <v>407</v>
      </c>
      <c r="H208" t="s">
        <v>711</v>
      </c>
      <c r="I208">
        <v>2018</v>
      </c>
    </row>
    <row r="209" spans="1:9" x14ac:dyDescent="0.2">
      <c r="A209">
        <v>2</v>
      </c>
      <c r="B209" s="1">
        <v>43411</v>
      </c>
      <c r="C209" t="s">
        <v>408</v>
      </c>
      <c r="D209">
        <v>13</v>
      </c>
      <c r="E209">
        <v>16</v>
      </c>
      <c r="F209">
        <v>29</v>
      </c>
      <c r="G209" t="s">
        <v>409</v>
      </c>
      <c r="H209" t="s">
        <v>702</v>
      </c>
      <c r="I209">
        <v>2018</v>
      </c>
    </row>
    <row r="210" spans="1:9" x14ac:dyDescent="0.2">
      <c r="A210">
        <v>3</v>
      </c>
      <c r="B210" s="1">
        <v>43406</v>
      </c>
      <c r="C210" t="s">
        <v>410</v>
      </c>
      <c r="D210">
        <v>3</v>
      </c>
      <c r="E210">
        <v>5</v>
      </c>
      <c r="F210">
        <v>8</v>
      </c>
      <c r="G210" t="s">
        <v>411</v>
      </c>
      <c r="H210" t="s">
        <v>707</v>
      </c>
      <c r="I210">
        <v>2018</v>
      </c>
    </row>
    <row r="211" spans="1:9" x14ac:dyDescent="0.2">
      <c r="A211">
        <v>4</v>
      </c>
      <c r="B211" s="1">
        <v>43400</v>
      </c>
      <c r="C211" t="s">
        <v>142</v>
      </c>
      <c r="D211">
        <v>11</v>
      </c>
      <c r="E211">
        <v>7</v>
      </c>
      <c r="F211">
        <v>18</v>
      </c>
      <c r="G211" t="s">
        <v>412</v>
      </c>
      <c r="H211" t="s">
        <v>736</v>
      </c>
      <c r="I211">
        <v>2018</v>
      </c>
    </row>
    <row r="212" spans="1:9" x14ac:dyDescent="0.2">
      <c r="A212">
        <v>5</v>
      </c>
      <c r="B212" s="1">
        <v>43376</v>
      </c>
      <c r="C212" t="s">
        <v>413</v>
      </c>
      <c r="D212">
        <v>2</v>
      </c>
      <c r="E212">
        <v>10</v>
      </c>
      <c r="F212">
        <v>12</v>
      </c>
      <c r="G212" t="s">
        <v>414</v>
      </c>
      <c r="H212" t="s">
        <v>755</v>
      </c>
      <c r="I212">
        <v>2018</v>
      </c>
    </row>
    <row r="213" spans="1:9" x14ac:dyDescent="0.2">
      <c r="A213">
        <v>6</v>
      </c>
      <c r="B213" s="1">
        <v>43363</v>
      </c>
      <c r="C213" t="s">
        <v>415</v>
      </c>
      <c r="D213">
        <v>4</v>
      </c>
      <c r="E213">
        <v>3</v>
      </c>
      <c r="F213">
        <v>7</v>
      </c>
      <c r="G213" t="s">
        <v>416</v>
      </c>
      <c r="H213" t="s">
        <v>718</v>
      </c>
      <c r="I213">
        <v>2018</v>
      </c>
    </row>
    <row r="214" spans="1:9" x14ac:dyDescent="0.2">
      <c r="A214">
        <v>7</v>
      </c>
      <c r="B214" s="1">
        <v>43349</v>
      </c>
      <c r="C214" t="s">
        <v>400</v>
      </c>
      <c r="D214">
        <v>4</v>
      </c>
      <c r="E214">
        <v>2</v>
      </c>
      <c r="F214">
        <v>6</v>
      </c>
      <c r="G214" t="s">
        <v>417</v>
      </c>
      <c r="H214" t="s">
        <v>733</v>
      </c>
      <c r="I214">
        <v>2018</v>
      </c>
    </row>
    <row r="215" spans="1:9" x14ac:dyDescent="0.2">
      <c r="A215">
        <v>8</v>
      </c>
      <c r="B215" s="1">
        <v>43338</v>
      </c>
      <c r="C215" t="s">
        <v>124</v>
      </c>
      <c r="D215">
        <v>3</v>
      </c>
      <c r="E215">
        <v>11</v>
      </c>
      <c r="F215">
        <v>14</v>
      </c>
      <c r="G215" t="s">
        <v>418</v>
      </c>
      <c r="H215" t="s">
        <v>707</v>
      </c>
      <c r="I215">
        <v>2018</v>
      </c>
    </row>
    <row r="216" spans="1:9" x14ac:dyDescent="0.2">
      <c r="A216">
        <v>9</v>
      </c>
      <c r="B216" s="1">
        <v>43279</v>
      </c>
      <c r="C216" t="s">
        <v>419</v>
      </c>
      <c r="D216">
        <v>5</v>
      </c>
      <c r="E216">
        <v>2</v>
      </c>
      <c r="F216">
        <v>7</v>
      </c>
      <c r="G216" t="s">
        <v>420</v>
      </c>
      <c r="H216" t="s">
        <v>718</v>
      </c>
      <c r="I216">
        <v>2018</v>
      </c>
    </row>
    <row r="217" spans="1:9" x14ac:dyDescent="0.2">
      <c r="A217">
        <v>10</v>
      </c>
      <c r="B217" s="1">
        <v>43268</v>
      </c>
      <c r="C217" t="s">
        <v>421</v>
      </c>
      <c r="D217">
        <v>1</v>
      </c>
      <c r="E217">
        <v>22</v>
      </c>
      <c r="F217">
        <v>23</v>
      </c>
      <c r="G217" t="s">
        <v>422</v>
      </c>
      <c r="H217" t="s">
        <v>763</v>
      </c>
      <c r="I217">
        <v>2018</v>
      </c>
    </row>
    <row r="218" spans="1:9" x14ac:dyDescent="0.2">
      <c r="A218">
        <v>11</v>
      </c>
      <c r="B218" t="s">
        <v>423</v>
      </c>
      <c r="C218" t="s">
        <v>424</v>
      </c>
      <c r="D218">
        <v>7</v>
      </c>
      <c r="E218">
        <v>0</v>
      </c>
      <c r="F218">
        <v>7</v>
      </c>
      <c r="G218" t="s">
        <v>425</v>
      </c>
      <c r="H218" t="s">
        <v>700</v>
      </c>
      <c r="I218">
        <v>2018</v>
      </c>
    </row>
    <row r="219" spans="1:9" x14ac:dyDescent="0.2">
      <c r="A219">
        <v>12</v>
      </c>
      <c r="B219" s="1">
        <v>43238</v>
      </c>
      <c r="C219" t="s">
        <v>426</v>
      </c>
      <c r="D219">
        <v>10</v>
      </c>
      <c r="E219">
        <v>14</v>
      </c>
      <c r="F219">
        <v>24</v>
      </c>
      <c r="G219" t="s">
        <v>427</v>
      </c>
      <c r="H219" t="s">
        <v>741</v>
      </c>
      <c r="I219">
        <v>2018</v>
      </c>
    </row>
    <row r="220" spans="1:9" x14ac:dyDescent="0.2">
      <c r="A220">
        <v>13</v>
      </c>
      <c r="B220" s="1">
        <v>43212</v>
      </c>
      <c r="C220" t="s">
        <v>428</v>
      </c>
      <c r="D220">
        <v>4</v>
      </c>
      <c r="E220">
        <v>2</v>
      </c>
      <c r="F220">
        <v>6</v>
      </c>
      <c r="G220" t="s">
        <v>429</v>
      </c>
      <c r="H220" t="s">
        <v>740</v>
      </c>
      <c r="I220">
        <v>2018</v>
      </c>
    </row>
    <row r="221" spans="1:9" x14ac:dyDescent="0.2">
      <c r="A221">
        <v>14</v>
      </c>
      <c r="B221" s="1">
        <v>43193</v>
      </c>
      <c r="C221" t="s">
        <v>430</v>
      </c>
      <c r="D221">
        <v>1</v>
      </c>
      <c r="E221">
        <v>4</v>
      </c>
      <c r="F221">
        <v>5</v>
      </c>
      <c r="G221" t="s">
        <v>431</v>
      </c>
      <c r="H221" t="s">
        <v>702</v>
      </c>
      <c r="I221">
        <v>2018</v>
      </c>
    </row>
    <row r="222" spans="1:9" x14ac:dyDescent="0.2">
      <c r="A222">
        <v>15</v>
      </c>
      <c r="B222" s="1">
        <v>43168</v>
      </c>
      <c r="C222" t="s">
        <v>432</v>
      </c>
      <c r="D222">
        <v>5</v>
      </c>
      <c r="E222">
        <v>0</v>
      </c>
      <c r="F222">
        <v>5</v>
      </c>
      <c r="G222" t="s">
        <v>433</v>
      </c>
      <c r="H222" t="s">
        <v>702</v>
      </c>
      <c r="I222">
        <v>2018</v>
      </c>
    </row>
    <row r="223" spans="1:9" x14ac:dyDescent="0.2">
      <c r="A223">
        <v>16</v>
      </c>
      <c r="B223" s="1">
        <v>43145</v>
      </c>
      <c r="C223" t="s">
        <v>434</v>
      </c>
      <c r="D223">
        <v>17</v>
      </c>
      <c r="E223">
        <v>17</v>
      </c>
      <c r="F223">
        <v>34</v>
      </c>
      <c r="G223" t="s">
        <v>435</v>
      </c>
      <c r="H223" t="s">
        <v>707</v>
      </c>
      <c r="I223">
        <v>2018</v>
      </c>
    </row>
    <row r="224" spans="1:9" x14ac:dyDescent="0.2">
      <c r="A224">
        <v>17</v>
      </c>
      <c r="B224" s="1">
        <v>43123</v>
      </c>
      <c r="C224" t="s">
        <v>436</v>
      </c>
      <c r="D224">
        <v>2</v>
      </c>
      <c r="E224">
        <v>16</v>
      </c>
      <c r="F224">
        <v>18</v>
      </c>
      <c r="G224" t="s">
        <v>437</v>
      </c>
      <c r="H224" t="s">
        <v>715</v>
      </c>
      <c r="I224">
        <v>2018</v>
      </c>
    </row>
    <row r="225" spans="1:9" x14ac:dyDescent="0.2">
      <c r="A225">
        <v>0</v>
      </c>
      <c r="B225" s="1">
        <v>43809</v>
      </c>
      <c r="C225" t="s">
        <v>438</v>
      </c>
      <c r="D225">
        <v>6</v>
      </c>
      <c r="E225">
        <v>3</v>
      </c>
      <c r="F225">
        <v>9</v>
      </c>
      <c r="G225" t="s">
        <v>439</v>
      </c>
      <c r="H225" t="s">
        <v>763</v>
      </c>
      <c r="I225">
        <v>2019</v>
      </c>
    </row>
    <row r="226" spans="1:9" x14ac:dyDescent="0.2">
      <c r="A226">
        <v>1</v>
      </c>
      <c r="B226" s="1">
        <v>43805</v>
      </c>
      <c r="C226" t="s">
        <v>440</v>
      </c>
      <c r="D226">
        <v>4</v>
      </c>
      <c r="E226">
        <v>8</v>
      </c>
      <c r="F226">
        <v>12</v>
      </c>
      <c r="G226" t="s">
        <v>441</v>
      </c>
      <c r="H226" t="s">
        <v>707</v>
      </c>
      <c r="I226">
        <v>2019</v>
      </c>
    </row>
    <row r="227" spans="1:9" x14ac:dyDescent="0.2">
      <c r="A227">
        <v>2</v>
      </c>
      <c r="B227" s="1">
        <v>43804</v>
      </c>
      <c r="C227" t="s">
        <v>442</v>
      </c>
      <c r="D227">
        <v>4</v>
      </c>
      <c r="E227">
        <v>1</v>
      </c>
      <c r="F227">
        <v>5</v>
      </c>
      <c r="G227" t="s">
        <v>443</v>
      </c>
      <c r="H227" t="s">
        <v>707</v>
      </c>
      <c r="I227">
        <v>2019</v>
      </c>
    </row>
    <row r="228" spans="1:9" x14ac:dyDescent="0.2">
      <c r="A228">
        <v>3</v>
      </c>
      <c r="B228" s="1">
        <v>43786</v>
      </c>
      <c r="C228" t="s">
        <v>215</v>
      </c>
      <c r="D228">
        <v>4</v>
      </c>
      <c r="E228">
        <v>6</v>
      </c>
      <c r="F228">
        <v>10</v>
      </c>
      <c r="G228" t="s">
        <v>444</v>
      </c>
      <c r="H228" t="s">
        <v>702</v>
      </c>
      <c r="I228">
        <v>2019</v>
      </c>
    </row>
    <row r="229" spans="1:9" x14ac:dyDescent="0.2">
      <c r="A229">
        <v>4</v>
      </c>
      <c r="B229" s="1">
        <v>43783</v>
      </c>
      <c r="C229" t="s">
        <v>445</v>
      </c>
      <c r="D229">
        <v>3</v>
      </c>
      <c r="E229">
        <v>3</v>
      </c>
      <c r="F229">
        <v>6</v>
      </c>
      <c r="G229" t="s">
        <v>446</v>
      </c>
      <c r="H229" t="s">
        <v>702</v>
      </c>
      <c r="I229">
        <v>2019</v>
      </c>
    </row>
    <row r="230" spans="1:9" x14ac:dyDescent="0.2">
      <c r="A230">
        <v>5</v>
      </c>
      <c r="B230" s="1">
        <v>43769</v>
      </c>
      <c r="C230" t="s">
        <v>447</v>
      </c>
      <c r="D230">
        <v>5</v>
      </c>
      <c r="E230">
        <v>4</v>
      </c>
      <c r="F230">
        <v>9</v>
      </c>
      <c r="G230" t="s">
        <v>448</v>
      </c>
      <c r="H230" t="s">
        <v>702</v>
      </c>
      <c r="I230">
        <v>2019</v>
      </c>
    </row>
    <row r="231" spans="1:9" x14ac:dyDescent="0.2">
      <c r="A231">
        <v>6</v>
      </c>
      <c r="B231" s="1">
        <v>43752</v>
      </c>
      <c r="C231" t="s">
        <v>449</v>
      </c>
      <c r="D231">
        <v>6</v>
      </c>
      <c r="E231">
        <v>0</v>
      </c>
      <c r="F231">
        <v>6</v>
      </c>
      <c r="G231" t="s">
        <v>450</v>
      </c>
      <c r="H231" t="s">
        <v>760</v>
      </c>
      <c r="I231">
        <v>2019</v>
      </c>
    </row>
    <row r="232" spans="1:9" x14ac:dyDescent="0.2">
      <c r="A232">
        <v>7</v>
      </c>
      <c r="B232" s="1">
        <v>43681</v>
      </c>
      <c r="C232" t="s">
        <v>451</v>
      </c>
      <c r="D232">
        <v>10</v>
      </c>
      <c r="E232">
        <v>27</v>
      </c>
      <c r="F232">
        <v>37</v>
      </c>
      <c r="G232" t="s">
        <v>452</v>
      </c>
      <c r="H232" t="s">
        <v>733</v>
      </c>
      <c r="I232">
        <v>2019</v>
      </c>
    </row>
    <row r="233" spans="1:9" x14ac:dyDescent="0.2">
      <c r="A233">
        <v>8</v>
      </c>
      <c r="B233" s="1">
        <v>43680</v>
      </c>
      <c r="C233" t="s">
        <v>453</v>
      </c>
      <c r="D233">
        <v>23</v>
      </c>
      <c r="E233">
        <v>22</v>
      </c>
      <c r="F233">
        <v>45</v>
      </c>
      <c r="G233" t="s">
        <v>454</v>
      </c>
      <c r="H233" t="s">
        <v>741</v>
      </c>
      <c r="I233">
        <v>2019</v>
      </c>
    </row>
    <row r="234" spans="1:9" x14ac:dyDescent="0.2">
      <c r="A234">
        <v>9</v>
      </c>
      <c r="B234" s="1">
        <v>43674</v>
      </c>
      <c r="C234" t="s">
        <v>455</v>
      </c>
      <c r="D234">
        <v>4</v>
      </c>
      <c r="E234">
        <v>15</v>
      </c>
      <c r="F234">
        <v>19</v>
      </c>
      <c r="G234" t="s">
        <v>456</v>
      </c>
      <c r="H234" t="s">
        <v>702</v>
      </c>
      <c r="I234">
        <v>2019</v>
      </c>
    </row>
    <row r="235" spans="1:9" x14ac:dyDescent="0.2">
      <c r="A235">
        <v>10</v>
      </c>
      <c r="B235" s="1">
        <v>43616</v>
      </c>
      <c r="C235" t="s">
        <v>457</v>
      </c>
      <c r="D235">
        <v>13</v>
      </c>
      <c r="E235">
        <v>4</v>
      </c>
      <c r="F235">
        <v>17</v>
      </c>
      <c r="G235" t="s">
        <v>458</v>
      </c>
      <c r="H235" t="s">
        <v>744</v>
      </c>
      <c r="I235">
        <v>2019</v>
      </c>
    </row>
    <row r="236" spans="1:9" x14ac:dyDescent="0.2">
      <c r="A236">
        <v>11</v>
      </c>
      <c r="B236" s="1">
        <v>43592</v>
      </c>
      <c r="C236" t="s">
        <v>373</v>
      </c>
      <c r="D236">
        <v>1</v>
      </c>
      <c r="E236">
        <v>8</v>
      </c>
      <c r="F236">
        <v>9</v>
      </c>
      <c r="G236" t="s">
        <v>459</v>
      </c>
      <c r="H236" t="s">
        <v>703</v>
      </c>
      <c r="I236">
        <v>2019</v>
      </c>
    </row>
    <row r="237" spans="1:9" x14ac:dyDescent="0.2">
      <c r="A237">
        <v>12</v>
      </c>
      <c r="B237" s="1">
        <v>43585</v>
      </c>
      <c r="C237" t="s">
        <v>460</v>
      </c>
      <c r="D237">
        <v>2</v>
      </c>
      <c r="E237">
        <v>4</v>
      </c>
      <c r="F237">
        <v>6</v>
      </c>
      <c r="G237" t="s">
        <v>461</v>
      </c>
      <c r="H237" t="s">
        <v>757</v>
      </c>
      <c r="I237">
        <v>2019</v>
      </c>
    </row>
    <row r="238" spans="1:9" x14ac:dyDescent="0.2">
      <c r="A238">
        <v>13</v>
      </c>
      <c r="B238" s="1">
        <v>43582</v>
      </c>
      <c r="C238" t="s">
        <v>462</v>
      </c>
      <c r="D238">
        <v>1</v>
      </c>
      <c r="E238">
        <v>3</v>
      </c>
      <c r="F238">
        <v>4</v>
      </c>
      <c r="G238" t="s">
        <v>463</v>
      </c>
      <c r="H238" t="s">
        <v>702</v>
      </c>
      <c r="I238">
        <v>2019</v>
      </c>
    </row>
    <row r="239" spans="1:9" x14ac:dyDescent="0.2">
      <c r="A239">
        <v>14</v>
      </c>
      <c r="B239" s="1">
        <v>43511</v>
      </c>
      <c r="C239" t="s">
        <v>464</v>
      </c>
      <c r="D239">
        <v>6</v>
      </c>
      <c r="E239">
        <v>6</v>
      </c>
      <c r="F239">
        <v>12</v>
      </c>
      <c r="G239" t="s">
        <v>465</v>
      </c>
      <c r="H239" t="s">
        <v>711</v>
      </c>
      <c r="I239">
        <v>2019</v>
      </c>
    </row>
    <row r="240" spans="1:9" x14ac:dyDescent="0.2">
      <c r="A240">
        <v>15</v>
      </c>
      <c r="B240" s="1">
        <v>43493</v>
      </c>
      <c r="C240" t="s">
        <v>98</v>
      </c>
      <c r="D240">
        <v>2</v>
      </c>
      <c r="E240">
        <v>5</v>
      </c>
      <c r="F240">
        <v>7</v>
      </c>
      <c r="G240" t="s">
        <v>466</v>
      </c>
      <c r="H240" t="s">
        <v>741</v>
      </c>
      <c r="I240">
        <v>2019</v>
      </c>
    </row>
    <row r="241" spans="1:9" x14ac:dyDescent="0.2">
      <c r="A241">
        <v>16</v>
      </c>
      <c r="B241" s="1">
        <v>43491</v>
      </c>
      <c r="C241" t="s">
        <v>467</v>
      </c>
      <c r="D241">
        <v>5</v>
      </c>
      <c r="E241">
        <v>0</v>
      </c>
      <c r="F241">
        <v>5</v>
      </c>
      <c r="G241" t="s">
        <v>468</v>
      </c>
      <c r="H241" t="s">
        <v>716</v>
      </c>
      <c r="I241">
        <v>2019</v>
      </c>
    </row>
    <row r="242" spans="1:9" x14ac:dyDescent="0.2">
      <c r="A242">
        <v>17</v>
      </c>
      <c r="B242" s="1">
        <v>43488</v>
      </c>
      <c r="C242" t="s">
        <v>469</v>
      </c>
      <c r="D242">
        <v>5</v>
      </c>
      <c r="E242">
        <v>0</v>
      </c>
      <c r="F242">
        <v>5</v>
      </c>
      <c r="G242" t="s">
        <v>470</v>
      </c>
      <c r="H242" t="s">
        <v>707</v>
      </c>
      <c r="I242">
        <v>2019</v>
      </c>
    </row>
    <row r="243" spans="1:9" x14ac:dyDescent="0.2">
      <c r="A243">
        <v>0</v>
      </c>
      <c r="B243" s="1">
        <v>44173</v>
      </c>
      <c r="C243" t="s">
        <v>471</v>
      </c>
      <c r="D243">
        <v>6</v>
      </c>
      <c r="E243">
        <v>0</v>
      </c>
      <c r="F243">
        <v>6</v>
      </c>
      <c r="G243" t="s">
        <v>472</v>
      </c>
      <c r="H243" t="s">
        <v>764</v>
      </c>
      <c r="I243">
        <v>2020</v>
      </c>
    </row>
    <row r="244" spans="1:9" x14ac:dyDescent="0.2">
      <c r="A244">
        <v>1</v>
      </c>
      <c r="B244" s="1">
        <v>44155</v>
      </c>
      <c r="C244" t="s">
        <v>473</v>
      </c>
      <c r="D244">
        <v>0</v>
      </c>
      <c r="E244">
        <v>8</v>
      </c>
      <c r="F244">
        <v>8</v>
      </c>
      <c r="G244" t="s">
        <v>474</v>
      </c>
      <c r="H244" t="s">
        <v>747</v>
      </c>
      <c r="I244">
        <v>2020</v>
      </c>
    </row>
    <row r="245" spans="1:9" x14ac:dyDescent="0.2">
      <c r="A245">
        <v>2</v>
      </c>
      <c r="B245" s="1">
        <v>44138</v>
      </c>
      <c r="C245" t="s">
        <v>475</v>
      </c>
      <c r="D245">
        <v>4</v>
      </c>
      <c r="E245">
        <v>1</v>
      </c>
      <c r="F245">
        <v>5</v>
      </c>
      <c r="G245" t="s">
        <v>476</v>
      </c>
      <c r="H245" t="s">
        <v>726</v>
      </c>
      <c r="I245">
        <v>2020</v>
      </c>
    </row>
    <row r="246" spans="1:9" x14ac:dyDescent="0.2">
      <c r="A246">
        <v>3</v>
      </c>
      <c r="B246" s="1">
        <v>44093</v>
      </c>
      <c r="C246" t="s">
        <v>477</v>
      </c>
      <c r="D246">
        <v>2</v>
      </c>
      <c r="E246">
        <v>14</v>
      </c>
      <c r="F246">
        <v>16</v>
      </c>
      <c r="G246" t="s">
        <v>478</v>
      </c>
      <c r="H246" t="s">
        <v>756</v>
      </c>
      <c r="I246">
        <v>2020</v>
      </c>
    </row>
    <row r="247" spans="1:9" x14ac:dyDescent="0.2">
      <c r="A247">
        <v>4</v>
      </c>
      <c r="B247" s="1">
        <v>43905</v>
      </c>
      <c r="C247" t="s">
        <v>479</v>
      </c>
      <c r="D247">
        <v>5</v>
      </c>
      <c r="E247">
        <v>2</v>
      </c>
      <c r="F247">
        <v>7</v>
      </c>
      <c r="G247" t="s">
        <v>480</v>
      </c>
      <c r="H247" t="s">
        <v>723</v>
      </c>
      <c r="I247">
        <v>2020</v>
      </c>
    </row>
    <row r="248" spans="1:9" x14ac:dyDescent="0.2">
      <c r="A248">
        <v>5</v>
      </c>
      <c r="B248" s="1">
        <v>43887</v>
      </c>
      <c r="C248" t="s">
        <v>193</v>
      </c>
      <c r="D248">
        <v>6</v>
      </c>
      <c r="E248">
        <v>0</v>
      </c>
      <c r="F248">
        <v>6</v>
      </c>
      <c r="G248" t="s">
        <v>481</v>
      </c>
      <c r="H248" t="s">
        <v>747</v>
      </c>
      <c r="I248">
        <v>2020</v>
      </c>
    </row>
    <row r="249" spans="1:9" x14ac:dyDescent="0.2">
      <c r="A249">
        <v>6</v>
      </c>
      <c r="B249" s="1">
        <v>43847</v>
      </c>
      <c r="C249" t="s">
        <v>482</v>
      </c>
      <c r="D249">
        <v>4</v>
      </c>
      <c r="E249">
        <v>1</v>
      </c>
      <c r="F249">
        <v>5</v>
      </c>
      <c r="G249" t="s">
        <v>483</v>
      </c>
      <c r="H249" t="s">
        <v>742</v>
      </c>
      <c r="I249">
        <v>2020</v>
      </c>
    </row>
    <row r="250" spans="1:9" x14ac:dyDescent="0.2">
      <c r="A250">
        <v>0</v>
      </c>
      <c r="B250" s="1">
        <v>44557</v>
      </c>
      <c r="C250" t="s">
        <v>484</v>
      </c>
      <c r="D250">
        <v>6</v>
      </c>
      <c r="E250">
        <v>2</v>
      </c>
      <c r="F250">
        <v>8</v>
      </c>
      <c r="G250" t="s">
        <v>485</v>
      </c>
      <c r="H250" t="s">
        <v>703</v>
      </c>
      <c r="I250">
        <v>2021</v>
      </c>
    </row>
    <row r="251" spans="1:9" x14ac:dyDescent="0.2">
      <c r="A251">
        <v>1</v>
      </c>
      <c r="B251" s="1">
        <v>44530</v>
      </c>
      <c r="C251" t="s">
        <v>486</v>
      </c>
      <c r="D251">
        <v>4</v>
      </c>
      <c r="E251">
        <v>7</v>
      </c>
      <c r="F251">
        <v>11</v>
      </c>
      <c r="G251" t="s">
        <v>487</v>
      </c>
      <c r="H251" t="s">
        <v>720</v>
      </c>
      <c r="I251">
        <v>2021</v>
      </c>
    </row>
    <row r="252" spans="1:9" x14ac:dyDescent="0.2">
      <c r="A252">
        <v>2</v>
      </c>
      <c r="B252" s="1">
        <v>44462</v>
      </c>
      <c r="C252" t="s">
        <v>488</v>
      </c>
      <c r="D252">
        <v>2</v>
      </c>
      <c r="E252">
        <v>14</v>
      </c>
      <c r="F252">
        <v>16</v>
      </c>
      <c r="G252" t="s">
        <v>489</v>
      </c>
      <c r="H252" t="s">
        <v>740</v>
      </c>
      <c r="I252">
        <v>2021</v>
      </c>
    </row>
    <row r="253" spans="1:9" x14ac:dyDescent="0.2">
      <c r="A253">
        <v>3</v>
      </c>
      <c r="B253" s="1">
        <v>44346</v>
      </c>
      <c r="C253" t="s">
        <v>308</v>
      </c>
      <c r="D253">
        <v>3</v>
      </c>
      <c r="E253">
        <v>20</v>
      </c>
      <c r="F253">
        <v>23</v>
      </c>
      <c r="G253" t="s">
        <v>490</v>
      </c>
      <c r="H253" t="s">
        <v>707</v>
      </c>
      <c r="I253">
        <v>2021</v>
      </c>
    </row>
    <row r="254" spans="1:9" x14ac:dyDescent="0.2">
      <c r="A254">
        <v>4</v>
      </c>
      <c r="B254" s="1">
        <v>44342</v>
      </c>
      <c r="C254" t="s">
        <v>491</v>
      </c>
      <c r="D254">
        <v>10</v>
      </c>
      <c r="E254">
        <v>0</v>
      </c>
      <c r="F254">
        <v>10</v>
      </c>
      <c r="G254" t="s">
        <v>492</v>
      </c>
      <c r="H254" t="s">
        <v>702</v>
      </c>
      <c r="I254">
        <v>2021</v>
      </c>
    </row>
    <row r="255" spans="1:9" x14ac:dyDescent="0.2">
      <c r="A255">
        <v>5</v>
      </c>
      <c r="B255" s="1">
        <v>44301</v>
      </c>
      <c r="C255" t="s">
        <v>191</v>
      </c>
      <c r="D255">
        <v>9</v>
      </c>
      <c r="E255">
        <v>7</v>
      </c>
      <c r="F255">
        <v>16</v>
      </c>
      <c r="G255" t="s">
        <v>493</v>
      </c>
      <c r="H255" t="s">
        <v>712</v>
      </c>
      <c r="I255">
        <v>2021</v>
      </c>
    </row>
    <row r="256" spans="1:9" x14ac:dyDescent="0.2">
      <c r="A256">
        <v>6</v>
      </c>
      <c r="B256" s="1">
        <v>44286</v>
      </c>
      <c r="C256" t="s">
        <v>494</v>
      </c>
      <c r="D256">
        <v>4</v>
      </c>
      <c r="E256">
        <v>2</v>
      </c>
      <c r="F256">
        <v>6</v>
      </c>
      <c r="G256" t="s">
        <v>495</v>
      </c>
      <c r="H256" t="s">
        <v>702</v>
      </c>
      <c r="I256">
        <v>2021</v>
      </c>
    </row>
    <row r="257" spans="1:9" x14ac:dyDescent="0.2">
      <c r="A257">
        <v>7</v>
      </c>
      <c r="B257" s="1">
        <v>44277</v>
      </c>
      <c r="C257" t="s">
        <v>496</v>
      </c>
      <c r="D257">
        <v>10</v>
      </c>
      <c r="E257">
        <v>2</v>
      </c>
      <c r="F257">
        <v>12</v>
      </c>
      <c r="G257" t="s">
        <v>497</v>
      </c>
      <c r="H257" t="s">
        <v>703</v>
      </c>
      <c r="I257">
        <v>2021</v>
      </c>
    </row>
    <row r="258" spans="1:9" x14ac:dyDescent="0.2">
      <c r="A258">
        <v>8</v>
      </c>
      <c r="B258" s="1">
        <v>44271</v>
      </c>
      <c r="C258" t="s">
        <v>498</v>
      </c>
      <c r="D258">
        <v>8</v>
      </c>
      <c r="E258">
        <v>1</v>
      </c>
      <c r="F258">
        <v>9</v>
      </c>
      <c r="G258" t="s">
        <v>499</v>
      </c>
      <c r="H258" t="s">
        <v>708</v>
      </c>
      <c r="I258">
        <v>2021</v>
      </c>
    </row>
    <row r="259" spans="1:9" x14ac:dyDescent="0.2">
      <c r="A259">
        <v>9</v>
      </c>
      <c r="B259" s="1">
        <v>44236</v>
      </c>
      <c r="C259" t="s">
        <v>500</v>
      </c>
      <c r="D259">
        <v>1</v>
      </c>
      <c r="E259">
        <v>4</v>
      </c>
      <c r="F259">
        <v>5</v>
      </c>
      <c r="G259" t="s">
        <v>501</v>
      </c>
      <c r="H259" t="s">
        <v>721</v>
      </c>
      <c r="I259">
        <v>2021</v>
      </c>
    </row>
    <row r="260" spans="1:9" x14ac:dyDescent="0.2">
      <c r="A260">
        <v>10</v>
      </c>
      <c r="B260" s="1">
        <v>44229</v>
      </c>
      <c r="C260" t="s">
        <v>502</v>
      </c>
      <c r="D260">
        <v>6</v>
      </c>
      <c r="E260">
        <v>1</v>
      </c>
      <c r="F260">
        <v>7</v>
      </c>
      <c r="G260" t="s">
        <v>503</v>
      </c>
      <c r="H260" t="s">
        <v>734</v>
      </c>
      <c r="I260">
        <v>2021</v>
      </c>
    </row>
    <row r="261" spans="1:9" x14ac:dyDescent="0.2">
      <c r="A261">
        <v>11</v>
      </c>
      <c r="B261" s="1">
        <v>44229</v>
      </c>
      <c r="C261" t="s">
        <v>504</v>
      </c>
      <c r="D261">
        <v>3</v>
      </c>
      <c r="E261">
        <v>3</v>
      </c>
      <c r="F261">
        <v>6</v>
      </c>
      <c r="G261" t="s">
        <v>505</v>
      </c>
      <c r="H261" t="s">
        <v>707</v>
      </c>
      <c r="I261">
        <v>2021</v>
      </c>
    </row>
    <row r="262" spans="1:9" x14ac:dyDescent="0.2">
      <c r="A262">
        <v>12</v>
      </c>
      <c r="B262" s="1">
        <v>44205</v>
      </c>
      <c r="C262" t="s">
        <v>506</v>
      </c>
      <c r="D262">
        <v>6</v>
      </c>
      <c r="E262">
        <v>2</v>
      </c>
      <c r="F262">
        <v>8</v>
      </c>
      <c r="G262" t="s">
        <v>507</v>
      </c>
      <c r="H262" t="s">
        <v>711</v>
      </c>
      <c r="I262">
        <v>2021</v>
      </c>
    </row>
    <row r="263" spans="1:9" x14ac:dyDescent="0.2">
      <c r="A263">
        <v>0</v>
      </c>
      <c r="B263" s="1">
        <v>44887</v>
      </c>
      <c r="C263" t="s">
        <v>508</v>
      </c>
      <c r="D263">
        <v>7</v>
      </c>
      <c r="E263">
        <v>4</v>
      </c>
      <c r="F263">
        <v>11</v>
      </c>
      <c r="G263" t="s">
        <v>509</v>
      </c>
      <c r="H263" t="s">
        <v>744</v>
      </c>
      <c r="I263">
        <v>2022</v>
      </c>
    </row>
    <row r="264" spans="1:9" x14ac:dyDescent="0.2">
      <c r="A264">
        <v>1</v>
      </c>
      <c r="B264" t="s">
        <v>510</v>
      </c>
      <c r="C264" t="s">
        <v>327</v>
      </c>
      <c r="D264">
        <v>5</v>
      </c>
      <c r="E264">
        <v>26</v>
      </c>
      <c r="F264">
        <v>31</v>
      </c>
      <c r="G264" t="s">
        <v>511</v>
      </c>
      <c r="H264" t="s">
        <v>703</v>
      </c>
      <c r="I264">
        <v>2022</v>
      </c>
    </row>
    <row r="265" spans="1:9" x14ac:dyDescent="0.2">
      <c r="A265">
        <v>2</v>
      </c>
      <c r="B265" s="1">
        <v>44878</v>
      </c>
      <c r="C265" t="s">
        <v>512</v>
      </c>
      <c r="D265">
        <v>3</v>
      </c>
      <c r="E265">
        <v>2</v>
      </c>
      <c r="F265">
        <v>5</v>
      </c>
      <c r="G265" t="s">
        <v>513</v>
      </c>
      <c r="H265" t="s">
        <v>744</v>
      </c>
      <c r="I265">
        <v>2022</v>
      </c>
    </row>
    <row r="266" spans="1:9" x14ac:dyDescent="0.2">
      <c r="A266">
        <v>3</v>
      </c>
      <c r="B266" s="1">
        <v>44858</v>
      </c>
      <c r="C266" t="s">
        <v>262</v>
      </c>
      <c r="D266">
        <v>3</v>
      </c>
      <c r="E266">
        <v>7</v>
      </c>
      <c r="F266">
        <v>10</v>
      </c>
      <c r="G266" t="s">
        <v>514</v>
      </c>
      <c r="H266" t="s">
        <v>723</v>
      </c>
      <c r="I266">
        <v>2022</v>
      </c>
    </row>
    <row r="267" spans="1:9" x14ac:dyDescent="0.2">
      <c r="A267">
        <v>4</v>
      </c>
      <c r="B267" s="1">
        <v>44847</v>
      </c>
      <c r="C267" t="s">
        <v>515</v>
      </c>
      <c r="D267">
        <v>5</v>
      </c>
      <c r="E267">
        <v>2</v>
      </c>
      <c r="F267">
        <v>7</v>
      </c>
      <c r="G267" t="s">
        <v>516</v>
      </c>
      <c r="H267" t="s">
        <v>757</v>
      </c>
      <c r="I267">
        <v>2022</v>
      </c>
    </row>
    <row r="268" spans="1:9" x14ac:dyDescent="0.2">
      <c r="A268">
        <v>5</v>
      </c>
      <c r="B268" s="1">
        <v>44832</v>
      </c>
      <c r="C268" t="s">
        <v>299</v>
      </c>
      <c r="D268">
        <v>1</v>
      </c>
      <c r="E268">
        <v>5</v>
      </c>
      <c r="F268">
        <v>6</v>
      </c>
      <c r="G268" t="s">
        <v>517</v>
      </c>
      <c r="H268" t="s">
        <v>702</v>
      </c>
      <c r="I268">
        <v>2022</v>
      </c>
    </row>
    <row r="269" spans="1:9" x14ac:dyDescent="0.2">
      <c r="A269">
        <v>6</v>
      </c>
      <c r="B269" s="1">
        <v>44801</v>
      </c>
      <c r="C269" t="s">
        <v>518</v>
      </c>
      <c r="D269">
        <v>3</v>
      </c>
      <c r="E269">
        <v>2</v>
      </c>
      <c r="F269">
        <v>5</v>
      </c>
      <c r="G269" t="s">
        <v>519</v>
      </c>
      <c r="H269" t="s">
        <v>735</v>
      </c>
      <c r="I269">
        <v>2022</v>
      </c>
    </row>
    <row r="270" spans="1:9" x14ac:dyDescent="0.2">
      <c r="A270">
        <v>7</v>
      </c>
      <c r="B270" s="1">
        <v>44759</v>
      </c>
      <c r="C270" t="s">
        <v>115</v>
      </c>
      <c r="D270">
        <v>0</v>
      </c>
      <c r="E270">
        <v>7</v>
      </c>
      <c r="F270">
        <v>7</v>
      </c>
      <c r="G270" t="s">
        <v>520</v>
      </c>
      <c r="H270" t="s">
        <v>703</v>
      </c>
      <c r="I270">
        <v>2022</v>
      </c>
    </row>
    <row r="271" spans="1:9" x14ac:dyDescent="0.2">
      <c r="A271">
        <v>8</v>
      </c>
      <c r="B271" s="1">
        <v>44759</v>
      </c>
      <c r="C271" t="s">
        <v>521</v>
      </c>
      <c r="D271">
        <v>4</v>
      </c>
      <c r="E271">
        <v>2</v>
      </c>
      <c r="F271">
        <v>6</v>
      </c>
      <c r="G271" t="s">
        <v>522</v>
      </c>
      <c r="H271" t="s">
        <v>712</v>
      </c>
      <c r="I271">
        <v>2022</v>
      </c>
    </row>
    <row r="272" spans="1:9" x14ac:dyDescent="0.2">
      <c r="A272">
        <v>9</v>
      </c>
      <c r="B272" s="1">
        <v>44746</v>
      </c>
      <c r="C272" t="s">
        <v>523</v>
      </c>
      <c r="D272">
        <v>7</v>
      </c>
      <c r="E272">
        <v>48</v>
      </c>
      <c r="F272">
        <v>55</v>
      </c>
      <c r="G272" t="s">
        <v>524</v>
      </c>
      <c r="H272" t="s">
        <v>711</v>
      </c>
      <c r="I272">
        <v>2022</v>
      </c>
    </row>
    <row r="273" spans="1:9" x14ac:dyDescent="0.2">
      <c r="A273">
        <v>10</v>
      </c>
      <c r="B273" s="1">
        <v>44742</v>
      </c>
      <c r="C273" t="s">
        <v>525</v>
      </c>
      <c r="D273">
        <v>3</v>
      </c>
      <c r="E273">
        <v>4</v>
      </c>
      <c r="F273">
        <v>7</v>
      </c>
      <c r="G273" t="s">
        <v>526</v>
      </c>
      <c r="H273" t="s">
        <v>715</v>
      </c>
      <c r="I273">
        <v>2022</v>
      </c>
    </row>
    <row r="274" spans="1:9" x14ac:dyDescent="0.2">
      <c r="A274">
        <v>11</v>
      </c>
      <c r="B274" s="1">
        <v>44717</v>
      </c>
      <c r="C274" t="s">
        <v>341</v>
      </c>
      <c r="D274">
        <v>3</v>
      </c>
      <c r="E274">
        <v>14</v>
      </c>
      <c r="F274">
        <v>17</v>
      </c>
      <c r="G274" t="s">
        <v>527</v>
      </c>
      <c r="H274" t="s">
        <v>740</v>
      </c>
      <c r="I274">
        <v>2022</v>
      </c>
    </row>
    <row r="275" spans="1:9" x14ac:dyDescent="0.2">
      <c r="A275">
        <v>12</v>
      </c>
      <c r="B275" s="1">
        <v>44716</v>
      </c>
      <c r="C275" t="s">
        <v>240</v>
      </c>
      <c r="D275">
        <v>3</v>
      </c>
      <c r="E275">
        <v>11</v>
      </c>
      <c r="F275">
        <v>14</v>
      </c>
      <c r="G275" t="s">
        <v>528</v>
      </c>
      <c r="H275" t="s">
        <v>736</v>
      </c>
      <c r="I275">
        <v>2022</v>
      </c>
    </row>
    <row r="276" spans="1:9" x14ac:dyDescent="0.2">
      <c r="A276">
        <v>13</v>
      </c>
      <c r="B276" s="1">
        <v>44714</v>
      </c>
      <c r="C276" t="s">
        <v>529</v>
      </c>
      <c r="D276">
        <v>6</v>
      </c>
      <c r="E276">
        <v>0</v>
      </c>
      <c r="F276">
        <v>6</v>
      </c>
      <c r="G276" t="s">
        <v>530</v>
      </c>
      <c r="H276" t="s">
        <v>741</v>
      </c>
      <c r="I276">
        <v>2022</v>
      </c>
    </row>
    <row r="277" spans="1:9" x14ac:dyDescent="0.2">
      <c r="A277">
        <v>14</v>
      </c>
      <c r="B277" s="1">
        <v>44713</v>
      </c>
      <c r="C277" t="s">
        <v>531</v>
      </c>
      <c r="D277">
        <v>5</v>
      </c>
      <c r="E277">
        <v>0</v>
      </c>
      <c r="F277">
        <v>5</v>
      </c>
      <c r="G277" t="s">
        <v>532</v>
      </c>
      <c r="H277" t="s">
        <v>734</v>
      </c>
      <c r="I277">
        <v>2022</v>
      </c>
    </row>
    <row r="278" spans="1:9" x14ac:dyDescent="0.2">
      <c r="A278">
        <v>15</v>
      </c>
      <c r="B278" s="1">
        <v>44705</v>
      </c>
      <c r="C278" t="s">
        <v>533</v>
      </c>
      <c r="D278">
        <v>22</v>
      </c>
      <c r="E278">
        <v>18</v>
      </c>
      <c r="F278">
        <v>40</v>
      </c>
      <c r="G278" t="s">
        <v>534</v>
      </c>
      <c r="H278" t="s">
        <v>741</v>
      </c>
      <c r="I278">
        <v>2022</v>
      </c>
    </row>
    <row r="279" spans="1:9" x14ac:dyDescent="0.2">
      <c r="A279">
        <v>16</v>
      </c>
      <c r="B279" s="1">
        <v>44700</v>
      </c>
      <c r="C279" t="s">
        <v>535</v>
      </c>
      <c r="D279">
        <v>2</v>
      </c>
      <c r="E279">
        <v>8</v>
      </c>
      <c r="F279">
        <v>10</v>
      </c>
      <c r="G279" t="s">
        <v>536</v>
      </c>
      <c r="H279" t="s">
        <v>711</v>
      </c>
      <c r="I279">
        <v>2022</v>
      </c>
    </row>
    <row r="280" spans="1:9" x14ac:dyDescent="0.2">
      <c r="A280">
        <v>17</v>
      </c>
      <c r="B280" s="1">
        <v>44696</v>
      </c>
      <c r="C280" t="s">
        <v>537</v>
      </c>
      <c r="D280">
        <v>1</v>
      </c>
      <c r="E280">
        <v>5</v>
      </c>
      <c r="F280">
        <v>6</v>
      </c>
      <c r="G280" t="s">
        <v>538</v>
      </c>
      <c r="H280" t="s">
        <v>702</v>
      </c>
      <c r="I280">
        <v>2022</v>
      </c>
    </row>
    <row r="281" spans="1:9" x14ac:dyDescent="0.2">
      <c r="A281">
        <v>18</v>
      </c>
      <c r="B281" s="1">
        <v>44695</v>
      </c>
      <c r="C281" t="s">
        <v>539</v>
      </c>
      <c r="D281">
        <v>10</v>
      </c>
      <c r="E281">
        <v>3</v>
      </c>
      <c r="F281">
        <v>13</v>
      </c>
      <c r="G281" t="s">
        <v>540</v>
      </c>
      <c r="H281" t="s">
        <v>756</v>
      </c>
      <c r="I281">
        <v>2022</v>
      </c>
    </row>
    <row r="282" spans="1:9" x14ac:dyDescent="0.2">
      <c r="A282">
        <v>19</v>
      </c>
      <c r="B282" s="1">
        <v>44668</v>
      </c>
      <c r="C282" t="s">
        <v>142</v>
      </c>
      <c r="D282">
        <v>2</v>
      </c>
      <c r="E282">
        <v>13</v>
      </c>
      <c r="F282">
        <v>15</v>
      </c>
      <c r="G282" t="s">
        <v>541</v>
      </c>
      <c r="H282" t="s">
        <v>736</v>
      </c>
      <c r="I282">
        <v>2022</v>
      </c>
    </row>
    <row r="283" spans="1:9" x14ac:dyDescent="0.2">
      <c r="A283">
        <v>20</v>
      </c>
      <c r="B283" s="1">
        <v>44663</v>
      </c>
      <c r="C283" t="s">
        <v>59</v>
      </c>
      <c r="D283">
        <v>0</v>
      </c>
      <c r="E283">
        <v>29</v>
      </c>
      <c r="F283">
        <v>29</v>
      </c>
      <c r="G283" t="s">
        <v>542</v>
      </c>
      <c r="H283" t="s">
        <v>756</v>
      </c>
      <c r="I283">
        <v>2022</v>
      </c>
    </row>
    <row r="284" spans="1:9" x14ac:dyDescent="0.2">
      <c r="A284">
        <v>21</v>
      </c>
      <c r="B284" s="1">
        <v>44654</v>
      </c>
      <c r="C284" t="s">
        <v>543</v>
      </c>
      <c r="D284">
        <v>6</v>
      </c>
      <c r="E284">
        <v>12</v>
      </c>
      <c r="F284">
        <v>18</v>
      </c>
      <c r="G284" t="s">
        <v>544</v>
      </c>
      <c r="H284" t="s">
        <v>702</v>
      </c>
      <c r="I284">
        <v>2022</v>
      </c>
    </row>
    <row r="285" spans="1:9" x14ac:dyDescent="0.2">
      <c r="A285">
        <v>22</v>
      </c>
      <c r="B285" s="1">
        <v>44611</v>
      </c>
      <c r="C285" t="s">
        <v>545</v>
      </c>
      <c r="D285">
        <v>1</v>
      </c>
      <c r="E285">
        <v>5</v>
      </c>
      <c r="F285">
        <v>6</v>
      </c>
      <c r="G285" t="s">
        <v>546</v>
      </c>
      <c r="H285" t="s">
        <v>735</v>
      </c>
      <c r="I285">
        <v>2022</v>
      </c>
    </row>
    <row r="286" spans="1:9" x14ac:dyDescent="0.2">
      <c r="A286">
        <v>0</v>
      </c>
      <c r="B286" s="1">
        <v>45266</v>
      </c>
      <c r="C286" t="s">
        <v>377</v>
      </c>
      <c r="D286">
        <v>4</v>
      </c>
      <c r="E286">
        <v>3</v>
      </c>
      <c r="F286">
        <v>7</v>
      </c>
      <c r="G286" t="s">
        <v>547</v>
      </c>
      <c r="H286" t="s">
        <v>726</v>
      </c>
      <c r="I286">
        <v>2023</v>
      </c>
    </row>
    <row r="287" spans="1:9" x14ac:dyDescent="0.2">
      <c r="A287">
        <v>1</v>
      </c>
      <c r="B287" s="1">
        <v>45265</v>
      </c>
      <c r="C287" t="s">
        <v>548</v>
      </c>
      <c r="D287">
        <v>6</v>
      </c>
      <c r="E287">
        <v>3</v>
      </c>
      <c r="F287">
        <v>9</v>
      </c>
      <c r="G287" t="s">
        <v>549</v>
      </c>
      <c r="H287" t="s">
        <v>741</v>
      </c>
      <c r="I287">
        <v>2023</v>
      </c>
    </row>
    <row r="288" spans="1:9" x14ac:dyDescent="0.2">
      <c r="A288">
        <v>2</v>
      </c>
      <c r="B288" s="1">
        <v>45228</v>
      </c>
      <c r="C288" t="s">
        <v>550</v>
      </c>
      <c r="D288">
        <v>2</v>
      </c>
      <c r="E288">
        <v>16</v>
      </c>
      <c r="F288">
        <v>18</v>
      </c>
      <c r="G288" t="s">
        <v>551</v>
      </c>
      <c r="H288" t="s">
        <v>707</v>
      </c>
      <c r="I288">
        <v>2023</v>
      </c>
    </row>
    <row r="289" spans="1:9" x14ac:dyDescent="0.2">
      <c r="A289">
        <v>3</v>
      </c>
      <c r="B289" s="1">
        <v>45228</v>
      </c>
      <c r="C289" t="s">
        <v>535</v>
      </c>
      <c r="D289">
        <v>0</v>
      </c>
      <c r="E289">
        <v>15</v>
      </c>
      <c r="F289">
        <v>15</v>
      </c>
      <c r="G289" t="s">
        <v>552</v>
      </c>
      <c r="H289" t="s">
        <v>711</v>
      </c>
      <c r="I289">
        <v>2023</v>
      </c>
    </row>
    <row r="290" spans="1:9" x14ac:dyDescent="0.2">
      <c r="A290">
        <v>4</v>
      </c>
      <c r="B290" s="1">
        <v>45224</v>
      </c>
      <c r="C290" t="s">
        <v>553</v>
      </c>
      <c r="D290">
        <v>19</v>
      </c>
      <c r="E290">
        <v>13</v>
      </c>
      <c r="F290">
        <v>32</v>
      </c>
      <c r="G290" t="s">
        <v>554</v>
      </c>
      <c r="H290" t="s">
        <v>717</v>
      </c>
      <c r="I290">
        <v>2023</v>
      </c>
    </row>
    <row r="291" spans="1:9" x14ac:dyDescent="0.2">
      <c r="A291">
        <v>5</v>
      </c>
      <c r="B291" s="1">
        <v>45164</v>
      </c>
      <c r="C291" t="s">
        <v>124</v>
      </c>
      <c r="D291">
        <v>4</v>
      </c>
      <c r="E291">
        <v>0</v>
      </c>
      <c r="F291">
        <v>4</v>
      </c>
      <c r="G291" t="s">
        <v>555</v>
      </c>
      <c r="H291" t="s">
        <v>707</v>
      </c>
      <c r="I291">
        <v>2023</v>
      </c>
    </row>
    <row r="292" spans="1:9" x14ac:dyDescent="0.2">
      <c r="A292">
        <v>6</v>
      </c>
      <c r="B292" s="1">
        <v>45161</v>
      </c>
      <c r="C292" t="s">
        <v>556</v>
      </c>
      <c r="D292">
        <v>4</v>
      </c>
      <c r="E292">
        <v>6</v>
      </c>
      <c r="F292">
        <v>10</v>
      </c>
      <c r="G292" t="s">
        <v>557</v>
      </c>
      <c r="H292" t="s">
        <v>702</v>
      </c>
      <c r="I292">
        <v>2023</v>
      </c>
    </row>
    <row r="293" spans="1:9" x14ac:dyDescent="0.2">
      <c r="A293">
        <v>7</v>
      </c>
      <c r="B293" s="1">
        <v>45121</v>
      </c>
      <c r="C293" t="s">
        <v>558</v>
      </c>
      <c r="D293">
        <v>2</v>
      </c>
      <c r="E293">
        <v>3</v>
      </c>
      <c r="F293">
        <v>5</v>
      </c>
      <c r="G293" t="s">
        <v>559</v>
      </c>
      <c r="H293" t="s">
        <v>765</v>
      </c>
      <c r="I293">
        <v>2023</v>
      </c>
    </row>
    <row r="294" spans="1:9" x14ac:dyDescent="0.2">
      <c r="A294">
        <v>8</v>
      </c>
      <c r="B294" s="1">
        <v>45110</v>
      </c>
      <c r="C294" t="s">
        <v>240</v>
      </c>
      <c r="D294">
        <v>5</v>
      </c>
      <c r="E294">
        <v>2</v>
      </c>
      <c r="F294">
        <v>7</v>
      </c>
      <c r="G294" t="s">
        <v>560</v>
      </c>
      <c r="H294" t="s">
        <v>736</v>
      </c>
      <c r="I294">
        <v>2023</v>
      </c>
    </row>
    <row r="295" spans="1:9" x14ac:dyDescent="0.2">
      <c r="A295">
        <v>9</v>
      </c>
      <c r="B295" s="1">
        <v>45109</v>
      </c>
      <c r="C295" t="s">
        <v>561</v>
      </c>
      <c r="D295">
        <v>2</v>
      </c>
      <c r="E295">
        <v>28</v>
      </c>
      <c r="F295">
        <v>30</v>
      </c>
      <c r="G295" t="s">
        <v>562</v>
      </c>
      <c r="H295" t="s">
        <v>718</v>
      </c>
      <c r="I295">
        <v>2023</v>
      </c>
    </row>
    <row r="296" spans="1:9" x14ac:dyDescent="0.2">
      <c r="A296">
        <v>10</v>
      </c>
      <c r="B296" s="1">
        <v>45092</v>
      </c>
      <c r="C296" t="s">
        <v>563</v>
      </c>
      <c r="D296">
        <v>3</v>
      </c>
      <c r="E296">
        <v>1</v>
      </c>
      <c r="F296">
        <v>4</v>
      </c>
      <c r="G296" t="s">
        <v>564</v>
      </c>
      <c r="H296" t="s">
        <v>733</v>
      </c>
      <c r="I296">
        <v>2023</v>
      </c>
    </row>
    <row r="297" spans="1:9" x14ac:dyDescent="0.2">
      <c r="A297">
        <v>11</v>
      </c>
      <c r="B297" s="1">
        <v>45088</v>
      </c>
      <c r="C297" t="s">
        <v>419</v>
      </c>
      <c r="D297">
        <v>3</v>
      </c>
      <c r="E297">
        <v>3</v>
      </c>
      <c r="F297">
        <v>6</v>
      </c>
      <c r="G297" t="s">
        <v>565</v>
      </c>
      <c r="H297" t="s">
        <v>718</v>
      </c>
      <c r="I297">
        <v>2023</v>
      </c>
    </row>
    <row r="298" spans="1:9" x14ac:dyDescent="0.2">
      <c r="A298">
        <v>12</v>
      </c>
      <c r="B298" s="1">
        <v>45083</v>
      </c>
      <c r="C298" t="s">
        <v>566</v>
      </c>
      <c r="D298">
        <v>2</v>
      </c>
      <c r="E298">
        <v>5</v>
      </c>
      <c r="F298">
        <v>7</v>
      </c>
      <c r="G298" t="s">
        <v>567</v>
      </c>
      <c r="H298" t="s">
        <v>744</v>
      </c>
      <c r="I298">
        <v>2023</v>
      </c>
    </row>
    <row r="299" spans="1:9" x14ac:dyDescent="0.2">
      <c r="A299">
        <v>13</v>
      </c>
      <c r="B299" s="1">
        <v>45061</v>
      </c>
      <c r="C299" t="s">
        <v>568</v>
      </c>
      <c r="D299">
        <v>4</v>
      </c>
      <c r="E299">
        <v>6</v>
      </c>
      <c r="F299">
        <v>10</v>
      </c>
      <c r="G299" t="s">
        <v>569</v>
      </c>
      <c r="H299" t="s">
        <v>758</v>
      </c>
      <c r="I299">
        <v>2023</v>
      </c>
    </row>
    <row r="300" spans="1:9" x14ac:dyDescent="0.2">
      <c r="A300">
        <v>14</v>
      </c>
      <c r="B300" s="1">
        <v>45052</v>
      </c>
      <c r="C300" t="s">
        <v>570</v>
      </c>
      <c r="D300">
        <v>9</v>
      </c>
      <c r="E300">
        <v>7</v>
      </c>
      <c r="F300">
        <v>16</v>
      </c>
      <c r="G300" t="s">
        <v>571</v>
      </c>
      <c r="H300" t="s">
        <v>741</v>
      </c>
      <c r="I300">
        <v>2023</v>
      </c>
    </row>
    <row r="301" spans="1:9" x14ac:dyDescent="0.2">
      <c r="A301">
        <v>15</v>
      </c>
      <c r="B301" s="1">
        <v>45049</v>
      </c>
      <c r="C301" t="s">
        <v>572</v>
      </c>
      <c r="D301">
        <v>1</v>
      </c>
      <c r="E301">
        <v>4</v>
      </c>
      <c r="F301">
        <v>5</v>
      </c>
      <c r="G301" t="s">
        <v>573</v>
      </c>
      <c r="H301" t="s">
        <v>708</v>
      </c>
      <c r="I301">
        <v>2023</v>
      </c>
    </row>
    <row r="302" spans="1:9" x14ac:dyDescent="0.2">
      <c r="A302">
        <v>16</v>
      </c>
      <c r="B302" s="1">
        <v>45047</v>
      </c>
      <c r="C302" t="s">
        <v>574</v>
      </c>
      <c r="D302">
        <v>7</v>
      </c>
      <c r="E302">
        <v>0</v>
      </c>
      <c r="F302">
        <v>7</v>
      </c>
      <c r="G302" t="s">
        <v>575</v>
      </c>
      <c r="H302" t="s">
        <v>734</v>
      </c>
      <c r="I302">
        <v>2023</v>
      </c>
    </row>
    <row r="303" spans="1:9" x14ac:dyDescent="0.2">
      <c r="A303">
        <v>17</v>
      </c>
      <c r="B303" s="1">
        <v>45044</v>
      </c>
      <c r="C303" t="s">
        <v>576</v>
      </c>
      <c r="D303">
        <v>5</v>
      </c>
      <c r="E303">
        <v>0</v>
      </c>
      <c r="F303">
        <v>5</v>
      </c>
      <c r="G303" t="s">
        <v>577</v>
      </c>
      <c r="H303" t="s">
        <v>741</v>
      </c>
      <c r="I303">
        <v>2023</v>
      </c>
    </row>
    <row r="304" spans="1:9" x14ac:dyDescent="0.2">
      <c r="A304">
        <v>18</v>
      </c>
      <c r="B304" s="1">
        <v>45034</v>
      </c>
      <c r="C304" t="s">
        <v>578</v>
      </c>
      <c r="D304">
        <v>4</v>
      </c>
      <c r="E304">
        <v>3</v>
      </c>
      <c r="F304">
        <v>7</v>
      </c>
      <c r="G304" t="s">
        <v>579</v>
      </c>
      <c r="H304" t="s">
        <v>717</v>
      </c>
      <c r="I304">
        <v>2023</v>
      </c>
    </row>
    <row r="305" spans="1:9" x14ac:dyDescent="0.2">
      <c r="A305">
        <v>19</v>
      </c>
      <c r="B305" s="1">
        <v>45031</v>
      </c>
      <c r="C305" t="s">
        <v>580</v>
      </c>
      <c r="D305">
        <v>4</v>
      </c>
      <c r="E305">
        <v>32</v>
      </c>
      <c r="F305">
        <v>36</v>
      </c>
      <c r="G305" t="s">
        <v>581</v>
      </c>
      <c r="H305" t="s">
        <v>698</v>
      </c>
      <c r="I305">
        <v>2023</v>
      </c>
    </row>
    <row r="306" spans="1:9" x14ac:dyDescent="0.2">
      <c r="A306">
        <v>20</v>
      </c>
      <c r="B306" s="1">
        <v>45026</v>
      </c>
      <c r="C306" t="s">
        <v>582</v>
      </c>
      <c r="D306">
        <v>6</v>
      </c>
      <c r="E306">
        <v>8</v>
      </c>
      <c r="F306">
        <v>14</v>
      </c>
      <c r="G306" t="s">
        <v>583</v>
      </c>
      <c r="H306" t="s">
        <v>715</v>
      </c>
      <c r="I306">
        <v>2023</v>
      </c>
    </row>
    <row r="307" spans="1:9" x14ac:dyDescent="0.2">
      <c r="A307">
        <v>21</v>
      </c>
      <c r="B307" s="1">
        <v>45012</v>
      </c>
      <c r="C307" t="s">
        <v>428</v>
      </c>
      <c r="D307">
        <v>7</v>
      </c>
      <c r="E307">
        <v>1</v>
      </c>
      <c r="F307">
        <v>8</v>
      </c>
      <c r="G307" t="s">
        <v>584</v>
      </c>
      <c r="H307" t="s">
        <v>740</v>
      </c>
      <c r="I307">
        <v>2023</v>
      </c>
    </row>
    <row r="308" spans="1:9" x14ac:dyDescent="0.2">
      <c r="A308">
        <v>22</v>
      </c>
      <c r="B308" s="1">
        <v>44979</v>
      </c>
      <c r="C308" t="s">
        <v>585</v>
      </c>
      <c r="D308">
        <v>3</v>
      </c>
      <c r="E308">
        <v>2</v>
      </c>
      <c r="F308">
        <v>5</v>
      </c>
      <c r="G308" t="s">
        <v>586</v>
      </c>
      <c r="H308" t="s">
        <v>707</v>
      </c>
      <c r="I308">
        <v>2023</v>
      </c>
    </row>
    <row r="309" spans="1:9" x14ac:dyDescent="0.2">
      <c r="A309">
        <v>23</v>
      </c>
      <c r="B309" s="1">
        <v>44970</v>
      </c>
      <c r="C309" t="s">
        <v>587</v>
      </c>
      <c r="D309">
        <v>4</v>
      </c>
      <c r="E309">
        <v>5</v>
      </c>
      <c r="F309">
        <v>9</v>
      </c>
      <c r="G309" t="s">
        <v>588</v>
      </c>
      <c r="H309" t="s">
        <v>720</v>
      </c>
      <c r="I309">
        <v>2023</v>
      </c>
    </row>
    <row r="310" spans="1:9" x14ac:dyDescent="0.2">
      <c r="A310">
        <v>24</v>
      </c>
      <c r="B310" s="1">
        <v>44949</v>
      </c>
      <c r="C310" t="s">
        <v>589</v>
      </c>
      <c r="D310">
        <v>7</v>
      </c>
      <c r="E310">
        <v>1</v>
      </c>
      <c r="F310">
        <v>8</v>
      </c>
      <c r="G310" t="s">
        <v>590</v>
      </c>
      <c r="H310" t="s">
        <v>702</v>
      </c>
      <c r="I310">
        <v>2023</v>
      </c>
    </row>
    <row r="311" spans="1:9" x14ac:dyDescent="0.2">
      <c r="A311">
        <v>25</v>
      </c>
      <c r="B311" s="1">
        <v>44947</v>
      </c>
      <c r="C311" t="s">
        <v>591</v>
      </c>
      <c r="D311">
        <v>12</v>
      </c>
      <c r="E311">
        <v>9</v>
      </c>
      <c r="F311">
        <v>21</v>
      </c>
      <c r="G311" t="s">
        <v>592</v>
      </c>
      <c r="H311" t="s">
        <v>702</v>
      </c>
      <c r="I311">
        <v>2023</v>
      </c>
    </row>
    <row r="312" spans="1:9" x14ac:dyDescent="0.2">
      <c r="A312">
        <v>26</v>
      </c>
      <c r="B312" s="1">
        <v>44942</v>
      </c>
      <c r="C312" t="s">
        <v>593</v>
      </c>
      <c r="D312">
        <v>6</v>
      </c>
      <c r="E312">
        <v>0</v>
      </c>
      <c r="F312">
        <v>6</v>
      </c>
      <c r="G312" t="s">
        <v>594</v>
      </c>
      <c r="H312" t="s">
        <v>702</v>
      </c>
      <c r="I312">
        <v>2023</v>
      </c>
    </row>
    <row r="313" spans="1:9" x14ac:dyDescent="0.2">
      <c r="A313">
        <v>27</v>
      </c>
      <c r="B313" s="1">
        <v>44930</v>
      </c>
      <c r="C313" t="s">
        <v>595</v>
      </c>
      <c r="D313">
        <v>8</v>
      </c>
      <c r="E313">
        <v>0</v>
      </c>
      <c r="F313">
        <v>8</v>
      </c>
      <c r="G313" t="s">
        <v>596</v>
      </c>
      <c r="H313" t="s">
        <v>742</v>
      </c>
      <c r="I313">
        <v>2023</v>
      </c>
    </row>
    <row r="314" spans="1:9" x14ac:dyDescent="0.2">
      <c r="A314">
        <v>0</v>
      </c>
      <c r="B314" s="1">
        <v>45542</v>
      </c>
      <c r="C314" t="s">
        <v>597</v>
      </c>
      <c r="D314">
        <v>0</v>
      </c>
      <c r="E314">
        <v>5</v>
      </c>
      <c r="F314">
        <v>5</v>
      </c>
      <c r="G314" t="s">
        <v>598</v>
      </c>
      <c r="H314" t="s">
        <v>715</v>
      </c>
      <c r="I314">
        <v>2024</v>
      </c>
    </row>
    <row r="315" spans="1:9" x14ac:dyDescent="0.2">
      <c r="A315">
        <v>1</v>
      </c>
      <c r="B315" s="1">
        <v>45539</v>
      </c>
      <c r="C315" t="s">
        <v>599</v>
      </c>
      <c r="D315">
        <v>4</v>
      </c>
      <c r="E315">
        <v>9</v>
      </c>
      <c r="F315">
        <v>13</v>
      </c>
      <c r="G315" t="s">
        <v>600</v>
      </c>
      <c r="H315" t="s">
        <v>708</v>
      </c>
      <c r="I315">
        <v>2024</v>
      </c>
    </row>
    <row r="316" spans="1:9" x14ac:dyDescent="0.2">
      <c r="A316">
        <v>2</v>
      </c>
      <c r="B316" s="1">
        <v>45537</v>
      </c>
      <c r="C316" t="s">
        <v>601</v>
      </c>
      <c r="D316">
        <v>4</v>
      </c>
      <c r="E316">
        <v>0</v>
      </c>
      <c r="F316">
        <v>4</v>
      </c>
      <c r="G316" t="s">
        <v>602</v>
      </c>
      <c r="H316" t="s">
        <v>711</v>
      </c>
      <c r="I316">
        <v>2024</v>
      </c>
    </row>
    <row r="317" spans="1:9" x14ac:dyDescent="0.2">
      <c r="A317">
        <v>3</v>
      </c>
      <c r="B317" s="1">
        <v>45486</v>
      </c>
      <c r="C317" t="s">
        <v>603</v>
      </c>
      <c r="D317">
        <v>2</v>
      </c>
      <c r="E317">
        <v>3</v>
      </c>
      <c r="F317">
        <v>5</v>
      </c>
      <c r="G317" t="s">
        <v>604</v>
      </c>
      <c r="H317" t="s">
        <v>736</v>
      </c>
      <c r="I317">
        <v>2024</v>
      </c>
    </row>
    <row r="318" spans="1:9" x14ac:dyDescent="0.2">
      <c r="A318">
        <v>4</v>
      </c>
      <c r="B318" s="1">
        <v>45479</v>
      </c>
      <c r="C318" t="s">
        <v>605</v>
      </c>
      <c r="D318">
        <v>5</v>
      </c>
      <c r="E318">
        <v>3</v>
      </c>
      <c r="F318">
        <v>8</v>
      </c>
      <c r="G318" t="s">
        <v>606</v>
      </c>
      <c r="H318" t="s">
        <v>715</v>
      </c>
      <c r="I318">
        <v>2024</v>
      </c>
    </row>
    <row r="319" spans="1:9" x14ac:dyDescent="0.2">
      <c r="A319">
        <v>5</v>
      </c>
      <c r="B319" s="1">
        <v>45466</v>
      </c>
      <c r="C319" t="s">
        <v>550</v>
      </c>
      <c r="D319">
        <v>1</v>
      </c>
      <c r="E319">
        <v>3</v>
      </c>
      <c r="F319">
        <v>4</v>
      </c>
      <c r="G319" t="s">
        <v>607</v>
      </c>
      <c r="H319" t="s">
        <v>707</v>
      </c>
      <c r="I319">
        <v>2024</v>
      </c>
    </row>
    <row r="320" spans="1:9" x14ac:dyDescent="0.2">
      <c r="A320">
        <v>6</v>
      </c>
      <c r="B320" s="1">
        <v>45464</v>
      </c>
      <c r="C320" t="s">
        <v>608</v>
      </c>
      <c r="D320">
        <v>4</v>
      </c>
      <c r="E320">
        <v>10</v>
      </c>
      <c r="F320">
        <v>14</v>
      </c>
      <c r="G320" t="s">
        <v>609</v>
      </c>
      <c r="H320" t="s">
        <v>701</v>
      </c>
      <c r="I320">
        <v>2024</v>
      </c>
    </row>
    <row r="321" spans="1:9" x14ac:dyDescent="0.2">
      <c r="A321">
        <v>7</v>
      </c>
      <c r="B321" s="1">
        <v>45458</v>
      </c>
      <c r="C321" t="s">
        <v>610</v>
      </c>
      <c r="D321">
        <v>1</v>
      </c>
      <c r="E321">
        <v>9</v>
      </c>
      <c r="F321">
        <v>10</v>
      </c>
      <c r="G321" t="s">
        <v>611</v>
      </c>
      <c r="H321" t="s">
        <v>720</v>
      </c>
      <c r="I321">
        <v>2024</v>
      </c>
    </row>
    <row r="322" spans="1:9" x14ac:dyDescent="0.2">
      <c r="A322">
        <v>8</v>
      </c>
      <c r="B322" s="1">
        <v>45442</v>
      </c>
      <c r="C322" t="s">
        <v>286</v>
      </c>
      <c r="D322">
        <v>4</v>
      </c>
      <c r="E322">
        <v>3</v>
      </c>
      <c r="F322">
        <v>7</v>
      </c>
      <c r="G322" t="s">
        <v>612</v>
      </c>
      <c r="H322" t="s">
        <v>721</v>
      </c>
      <c r="I322">
        <v>2024</v>
      </c>
    </row>
    <row r="323" spans="1:9" x14ac:dyDescent="0.2">
      <c r="A323">
        <v>9</v>
      </c>
      <c r="B323" s="1">
        <v>45411</v>
      </c>
      <c r="C323" t="s">
        <v>460</v>
      </c>
      <c r="D323">
        <v>5</v>
      </c>
      <c r="E323">
        <v>4</v>
      </c>
      <c r="F323">
        <v>9</v>
      </c>
      <c r="G323" t="s">
        <v>613</v>
      </c>
      <c r="H323" t="s">
        <v>757</v>
      </c>
      <c r="I323">
        <v>2024</v>
      </c>
    </row>
    <row r="324" spans="1:9" x14ac:dyDescent="0.2">
      <c r="A324">
        <v>10</v>
      </c>
      <c r="B324" s="1">
        <v>45340</v>
      </c>
      <c r="C324" t="s">
        <v>614</v>
      </c>
      <c r="D324">
        <v>4</v>
      </c>
      <c r="E324">
        <v>1</v>
      </c>
      <c r="F324">
        <v>5</v>
      </c>
      <c r="G324" t="s">
        <v>615</v>
      </c>
      <c r="H324" t="s">
        <v>721</v>
      </c>
      <c r="I324">
        <v>2024</v>
      </c>
    </row>
    <row r="325" spans="1:9" x14ac:dyDescent="0.2">
      <c r="A325">
        <v>11</v>
      </c>
      <c r="B325" s="1">
        <v>45336</v>
      </c>
      <c r="C325" t="s">
        <v>616</v>
      </c>
      <c r="D325">
        <v>1</v>
      </c>
      <c r="E325">
        <v>40</v>
      </c>
      <c r="F325">
        <v>41</v>
      </c>
      <c r="G325" t="s">
        <v>617</v>
      </c>
      <c r="H325" t="s">
        <v>723</v>
      </c>
      <c r="I325">
        <v>2024</v>
      </c>
    </row>
    <row r="326" spans="1:9" x14ac:dyDescent="0.2">
      <c r="A326">
        <v>12</v>
      </c>
      <c r="B326" s="1">
        <v>45329</v>
      </c>
      <c r="C326" t="s">
        <v>618</v>
      </c>
      <c r="D326">
        <v>6</v>
      </c>
      <c r="E326">
        <v>2</v>
      </c>
      <c r="F326">
        <v>8</v>
      </c>
      <c r="G326" t="s">
        <v>619</v>
      </c>
      <c r="H326" t="s">
        <v>736</v>
      </c>
      <c r="I326">
        <v>2024</v>
      </c>
    </row>
    <row r="327" spans="1:9" x14ac:dyDescent="0.2">
      <c r="A327">
        <v>13</v>
      </c>
      <c r="B327" t="s">
        <v>620</v>
      </c>
      <c r="C327" t="s">
        <v>178</v>
      </c>
      <c r="D327">
        <v>9</v>
      </c>
      <c r="E327">
        <v>1</v>
      </c>
      <c r="F327">
        <v>10</v>
      </c>
      <c r="G327" t="s">
        <v>621</v>
      </c>
      <c r="H327" t="s">
        <v>711</v>
      </c>
      <c r="I327">
        <v>2024</v>
      </c>
    </row>
    <row r="328" spans="1:9" x14ac:dyDescent="0.2">
      <c r="A328">
        <v>14</v>
      </c>
      <c r="B328" s="1">
        <v>45295</v>
      </c>
      <c r="C328" t="s">
        <v>622</v>
      </c>
      <c r="D328">
        <v>3</v>
      </c>
      <c r="E328">
        <v>6</v>
      </c>
      <c r="F328">
        <v>9</v>
      </c>
      <c r="G328" t="s">
        <v>623</v>
      </c>
      <c r="H328" t="s">
        <v>713</v>
      </c>
      <c r="I328">
        <v>2024</v>
      </c>
    </row>
  </sheetData>
  <autoFilter ref="A1:L328"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67"/>
  <sheetViews>
    <sheetView workbookViewId="0">
      <selection activeCell="H1" sqref="H1"/>
    </sheetView>
  </sheetViews>
  <sheetFormatPr baseColWidth="10" defaultRowHeight="16" x14ac:dyDescent="0.2"/>
  <sheetData>
    <row r="1" spans="1:60" x14ac:dyDescent="0.2">
      <c r="A1" t="s">
        <v>624</v>
      </c>
      <c r="B1" t="s">
        <v>625</v>
      </c>
      <c r="C1" t="s">
        <v>626</v>
      </c>
      <c r="D1" t="s">
        <v>627</v>
      </c>
      <c r="E1" t="s">
        <v>628</v>
      </c>
      <c r="F1" t="s">
        <v>629</v>
      </c>
      <c r="G1" t="s">
        <v>630</v>
      </c>
      <c r="H1" t="s">
        <v>631</v>
      </c>
      <c r="I1" t="s">
        <v>632</v>
      </c>
      <c r="J1" t="s">
        <v>633</v>
      </c>
      <c r="K1" t="s">
        <v>634</v>
      </c>
      <c r="L1" t="s">
        <v>635</v>
      </c>
      <c r="M1" t="s">
        <v>636</v>
      </c>
      <c r="N1" t="s">
        <v>637</v>
      </c>
      <c r="O1" t="s">
        <v>638</v>
      </c>
      <c r="P1" t="s">
        <v>639</v>
      </c>
      <c r="Q1" t="s">
        <v>640</v>
      </c>
      <c r="R1" t="s">
        <v>641</v>
      </c>
      <c r="S1" t="s">
        <v>642</v>
      </c>
      <c r="T1" t="s">
        <v>643</v>
      </c>
      <c r="U1" t="s">
        <v>644</v>
      </c>
      <c r="V1" t="s">
        <v>645</v>
      </c>
      <c r="W1" t="s">
        <v>646</v>
      </c>
      <c r="X1" t="s">
        <v>647</v>
      </c>
      <c r="Y1" t="s">
        <v>648</v>
      </c>
      <c r="Z1" t="s">
        <v>649</v>
      </c>
      <c r="AA1" t="s">
        <v>650</v>
      </c>
      <c r="AB1" t="s">
        <v>651</v>
      </c>
      <c r="AC1" t="s">
        <v>652</v>
      </c>
      <c r="AD1" t="s">
        <v>653</v>
      </c>
      <c r="AE1" t="s">
        <v>654</v>
      </c>
      <c r="AF1" t="s">
        <v>655</v>
      </c>
      <c r="AG1" t="s">
        <v>656</v>
      </c>
      <c r="AH1" t="s">
        <v>657</v>
      </c>
      <c r="AI1" t="s">
        <v>658</v>
      </c>
      <c r="AJ1" t="s">
        <v>659</v>
      </c>
      <c r="AK1" t="s">
        <v>660</v>
      </c>
      <c r="AL1" t="s">
        <v>661</v>
      </c>
      <c r="AM1" t="s">
        <v>662</v>
      </c>
      <c r="AN1" t="s">
        <v>663</v>
      </c>
      <c r="AO1" t="s">
        <v>664</v>
      </c>
      <c r="AP1" t="s">
        <v>665</v>
      </c>
      <c r="AQ1" t="s">
        <v>666</v>
      </c>
      <c r="AR1" t="s">
        <v>667</v>
      </c>
      <c r="AS1" t="s">
        <v>668</v>
      </c>
      <c r="AT1" t="s">
        <v>669</v>
      </c>
      <c r="AU1" t="s">
        <v>670</v>
      </c>
      <c r="AV1" t="s">
        <v>671</v>
      </c>
      <c r="AW1" t="s">
        <v>672</v>
      </c>
      <c r="AX1" t="s">
        <v>673</v>
      </c>
      <c r="AY1" t="s">
        <v>674</v>
      </c>
      <c r="AZ1" t="s">
        <v>675</v>
      </c>
      <c r="BA1" t="s">
        <v>676</v>
      </c>
      <c r="BB1" t="s">
        <v>677</v>
      </c>
      <c r="BC1" t="s">
        <v>678</v>
      </c>
      <c r="BD1" t="s">
        <v>679</v>
      </c>
      <c r="BE1" t="s">
        <v>680</v>
      </c>
      <c r="BF1" t="s">
        <v>681</v>
      </c>
      <c r="BG1" t="s">
        <v>682</v>
      </c>
      <c r="BH1" t="s">
        <v>683</v>
      </c>
    </row>
    <row r="2" spans="1:60" x14ac:dyDescent="0.2">
      <c r="A2">
        <v>10</v>
      </c>
      <c r="B2">
        <v>0</v>
      </c>
      <c r="C2">
        <v>0</v>
      </c>
      <c r="D2">
        <v>0</v>
      </c>
      <c r="E2" t="s">
        <v>684</v>
      </c>
      <c r="F2">
        <v>331464948</v>
      </c>
      <c r="G2">
        <v>331526933</v>
      </c>
      <c r="H2">
        <v>332048977</v>
      </c>
      <c r="I2">
        <v>333271411</v>
      </c>
      <c r="J2">
        <v>334914895</v>
      </c>
      <c r="K2">
        <v>61985</v>
      </c>
      <c r="L2">
        <v>522044</v>
      </c>
      <c r="M2">
        <v>1222434</v>
      </c>
      <c r="N2">
        <v>1643484</v>
      </c>
      <c r="O2">
        <v>894123</v>
      </c>
      <c r="P2">
        <v>3584459</v>
      </c>
      <c r="Q2">
        <v>3679254</v>
      </c>
      <c r="R2">
        <v>3653356</v>
      </c>
      <c r="S2">
        <v>852024</v>
      </c>
      <c r="T2">
        <v>3438423</v>
      </c>
      <c r="U2">
        <v>3456087</v>
      </c>
      <c r="V2">
        <v>3148861</v>
      </c>
      <c r="W2">
        <v>42099</v>
      </c>
      <c r="X2">
        <v>146036</v>
      </c>
      <c r="Y2">
        <v>223167</v>
      </c>
      <c r="Z2">
        <v>504495</v>
      </c>
      <c r="AA2">
        <v>19886</v>
      </c>
      <c r="AB2">
        <v>376008</v>
      </c>
      <c r="AC2">
        <v>999267</v>
      </c>
      <c r="AD2">
        <v>1138989</v>
      </c>
      <c r="AE2">
        <v>0</v>
      </c>
      <c r="AF2">
        <v>0</v>
      </c>
      <c r="AG2">
        <v>0</v>
      </c>
      <c r="AH2">
        <v>0</v>
      </c>
      <c r="AI2">
        <v>19886</v>
      </c>
      <c r="AJ2">
        <v>376008</v>
      </c>
      <c r="AK2">
        <v>999267</v>
      </c>
      <c r="AL2">
        <v>1138989</v>
      </c>
      <c r="AM2">
        <v>0</v>
      </c>
      <c r="AN2">
        <v>0</v>
      </c>
      <c r="AO2">
        <v>0</v>
      </c>
      <c r="AP2">
        <v>0</v>
      </c>
      <c r="AQ2">
        <v>10.80346331</v>
      </c>
      <c r="AR2">
        <v>11.060096959999999</v>
      </c>
      <c r="AS2">
        <v>10.935141789999999</v>
      </c>
      <c r="AT2">
        <v>10.363314730000001</v>
      </c>
      <c r="AU2">
        <v>10.389241220000001</v>
      </c>
      <c r="AV2">
        <v>9.4250988739999997</v>
      </c>
      <c r="AW2">
        <v>0.44014858800000001</v>
      </c>
      <c r="AX2">
        <v>0.67085573799999998</v>
      </c>
      <c r="AY2">
        <v>1.510042919</v>
      </c>
      <c r="AZ2">
        <v>1.13327803</v>
      </c>
      <c r="BA2">
        <v>3.0038670629999999</v>
      </c>
      <c r="BB2">
        <v>3.4091958779999998</v>
      </c>
      <c r="BC2">
        <v>0</v>
      </c>
      <c r="BD2">
        <v>0</v>
      </c>
      <c r="BE2">
        <v>0</v>
      </c>
      <c r="BF2">
        <v>1.13327803</v>
      </c>
      <c r="BG2">
        <v>3.0038670629999999</v>
      </c>
      <c r="BH2">
        <v>3.4091958779999998</v>
      </c>
    </row>
    <row r="3" spans="1:60" x14ac:dyDescent="0.2">
      <c r="A3">
        <v>20</v>
      </c>
      <c r="B3">
        <v>1</v>
      </c>
      <c r="C3">
        <v>0</v>
      </c>
      <c r="D3">
        <v>0</v>
      </c>
      <c r="E3" t="s">
        <v>685</v>
      </c>
      <c r="F3">
        <v>57614141</v>
      </c>
      <c r="G3">
        <v>57430477</v>
      </c>
      <c r="H3">
        <v>57243423</v>
      </c>
      <c r="I3">
        <v>57026847</v>
      </c>
      <c r="J3">
        <v>56983517</v>
      </c>
      <c r="K3">
        <v>-183664</v>
      </c>
      <c r="L3">
        <v>-187054</v>
      </c>
      <c r="M3">
        <v>-216576</v>
      </c>
      <c r="N3">
        <v>-43330</v>
      </c>
      <c r="O3">
        <v>146099</v>
      </c>
      <c r="P3">
        <v>572860</v>
      </c>
      <c r="Q3">
        <v>588927</v>
      </c>
      <c r="R3">
        <v>581516</v>
      </c>
      <c r="S3">
        <v>193163</v>
      </c>
      <c r="T3">
        <v>560547</v>
      </c>
      <c r="U3">
        <v>563354</v>
      </c>
      <c r="V3">
        <v>525863</v>
      </c>
      <c r="W3">
        <v>-47064</v>
      </c>
      <c r="X3">
        <v>12313</v>
      </c>
      <c r="Y3">
        <v>25573</v>
      </c>
      <c r="Z3">
        <v>55653</v>
      </c>
      <c r="AA3">
        <v>4432</v>
      </c>
      <c r="AB3">
        <v>80448</v>
      </c>
      <c r="AC3">
        <v>210145</v>
      </c>
      <c r="AD3">
        <v>225009</v>
      </c>
      <c r="AE3">
        <v>-131531</v>
      </c>
      <c r="AF3">
        <v>-276548</v>
      </c>
      <c r="AG3">
        <v>-450321</v>
      </c>
      <c r="AH3">
        <v>-323300</v>
      </c>
      <c r="AI3">
        <v>-127099</v>
      </c>
      <c r="AJ3">
        <v>-196100</v>
      </c>
      <c r="AK3">
        <v>-240176</v>
      </c>
      <c r="AL3">
        <v>-98291</v>
      </c>
      <c r="AM3">
        <v>-9501</v>
      </c>
      <c r="AN3">
        <v>-3267</v>
      </c>
      <c r="AO3">
        <v>-1973</v>
      </c>
      <c r="AP3">
        <v>-692</v>
      </c>
      <c r="AQ3">
        <v>9.9911139329999994</v>
      </c>
      <c r="AR3">
        <v>10.30761545</v>
      </c>
      <c r="AS3">
        <v>10.20110768</v>
      </c>
      <c r="AT3">
        <v>9.7763658509999996</v>
      </c>
      <c r="AU3">
        <v>9.8600274599999995</v>
      </c>
      <c r="AV3">
        <v>9.2248280170000001</v>
      </c>
      <c r="AW3">
        <v>0.21474808100000001</v>
      </c>
      <c r="AX3">
        <v>0.44758798599999999</v>
      </c>
      <c r="AY3">
        <v>0.97627966499999996</v>
      </c>
      <c r="AZ3">
        <v>1.403074283</v>
      </c>
      <c r="BA3">
        <v>3.6780345400000001</v>
      </c>
      <c r="BB3">
        <v>3.9471674700000001</v>
      </c>
      <c r="BC3">
        <v>-4.8232073729999998</v>
      </c>
      <c r="BD3">
        <v>-7.8816826109999996</v>
      </c>
      <c r="BE3">
        <v>-5.6714142230000002</v>
      </c>
      <c r="BF3">
        <v>-3.4201330900000002</v>
      </c>
      <c r="BG3">
        <v>-4.2036480699999998</v>
      </c>
      <c r="BH3">
        <v>-1.7242467539999999</v>
      </c>
    </row>
    <row r="4" spans="1:60" x14ac:dyDescent="0.2">
      <c r="A4">
        <v>30</v>
      </c>
      <c r="B4">
        <v>1</v>
      </c>
      <c r="C4">
        <v>1</v>
      </c>
      <c r="D4">
        <v>0</v>
      </c>
      <c r="E4" t="s">
        <v>686</v>
      </c>
      <c r="F4">
        <v>15119994</v>
      </c>
      <c r="G4">
        <v>15057898</v>
      </c>
      <c r="H4">
        <v>15106108</v>
      </c>
      <c r="I4">
        <v>15120739</v>
      </c>
      <c r="J4">
        <v>15159777</v>
      </c>
      <c r="K4">
        <v>-62096</v>
      </c>
      <c r="L4">
        <v>48210</v>
      </c>
      <c r="M4">
        <v>14631</v>
      </c>
      <c r="N4">
        <v>39038</v>
      </c>
      <c r="O4">
        <v>35418</v>
      </c>
      <c r="P4">
        <v>139200</v>
      </c>
      <c r="Q4">
        <v>144753</v>
      </c>
      <c r="R4">
        <v>142522</v>
      </c>
      <c r="S4">
        <v>46210</v>
      </c>
      <c r="T4">
        <v>143827</v>
      </c>
      <c r="U4">
        <v>149344</v>
      </c>
      <c r="V4">
        <v>142818</v>
      </c>
      <c r="W4">
        <v>-10792</v>
      </c>
      <c r="X4">
        <v>-4627</v>
      </c>
      <c r="Y4">
        <v>-4591</v>
      </c>
      <c r="Z4">
        <v>-296</v>
      </c>
      <c r="AA4">
        <v>1562</v>
      </c>
      <c r="AB4">
        <v>26735</v>
      </c>
      <c r="AC4">
        <v>68504</v>
      </c>
      <c r="AD4">
        <v>76068</v>
      </c>
      <c r="AE4">
        <v>-46076</v>
      </c>
      <c r="AF4">
        <v>24369</v>
      </c>
      <c r="AG4">
        <v>-46644</v>
      </c>
      <c r="AH4">
        <v>-37031</v>
      </c>
      <c r="AI4">
        <v>-44514</v>
      </c>
      <c r="AJ4">
        <v>51104</v>
      </c>
      <c r="AK4">
        <v>21860</v>
      </c>
      <c r="AL4">
        <v>39037</v>
      </c>
      <c r="AM4">
        <v>-6790</v>
      </c>
      <c r="AN4">
        <v>1733</v>
      </c>
      <c r="AO4">
        <v>-2638</v>
      </c>
      <c r="AP4">
        <v>297</v>
      </c>
      <c r="AQ4">
        <v>9.2295433169999992</v>
      </c>
      <c r="AR4">
        <v>9.5777770009999994</v>
      </c>
      <c r="AS4">
        <v>9.4134459269999997</v>
      </c>
      <c r="AT4">
        <v>9.5363328070000009</v>
      </c>
      <c r="AU4">
        <v>9.8815466930000007</v>
      </c>
      <c r="AV4">
        <v>9.4329964519999994</v>
      </c>
      <c r="AW4">
        <v>-0.30678948900000003</v>
      </c>
      <c r="AX4">
        <v>-0.30376969199999998</v>
      </c>
      <c r="AY4">
        <v>-1.9550524999999999E-2</v>
      </c>
      <c r="AZ4">
        <v>1.772642533</v>
      </c>
      <c r="BA4">
        <v>4.5326593280000003</v>
      </c>
      <c r="BB4">
        <v>5.0242208550000003</v>
      </c>
      <c r="BC4">
        <v>1.615766818</v>
      </c>
      <c r="BD4">
        <v>-3.0862630160000002</v>
      </c>
      <c r="BE4">
        <v>-2.445863208</v>
      </c>
      <c r="BF4">
        <v>3.388409351</v>
      </c>
      <c r="BG4">
        <v>1.446396311</v>
      </c>
      <c r="BH4">
        <v>2.5783576479999999</v>
      </c>
    </row>
    <row r="5" spans="1:60" x14ac:dyDescent="0.2">
      <c r="A5">
        <v>30</v>
      </c>
      <c r="B5">
        <v>1</v>
      </c>
      <c r="C5">
        <v>2</v>
      </c>
      <c r="D5">
        <v>0</v>
      </c>
      <c r="E5" t="s">
        <v>687</v>
      </c>
      <c r="F5">
        <v>42494147</v>
      </c>
      <c r="G5">
        <v>42372579</v>
      </c>
      <c r="H5">
        <v>42137315</v>
      </c>
      <c r="I5">
        <v>41906108</v>
      </c>
      <c r="J5">
        <v>41823740</v>
      </c>
      <c r="K5">
        <v>-121568</v>
      </c>
      <c r="L5">
        <v>-235264</v>
      </c>
      <c r="M5">
        <v>-231207</v>
      </c>
      <c r="N5">
        <v>-82368</v>
      </c>
      <c r="O5">
        <v>110681</v>
      </c>
      <c r="P5">
        <v>433660</v>
      </c>
      <c r="Q5">
        <v>444174</v>
      </c>
      <c r="R5">
        <v>438994</v>
      </c>
      <c r="S5">
        <v>146953</v>
      </c>
      <c r="T5">
        <v>416720</v>
      </c>
      <c r="U5">
        <v>414010</v>
      </c>
      <c r="V5">
        <v>383045</v>
      </c>
      <c r="W5">
        <v>-36272</v>
      </c>
      <c r="X5">
        <v>16940</v>
      </c>
      <c r="Y5">
        <v>30164</v>
      </c>
      <c r="Z5">
        <v>55949</v>
      </c>
      <c r="AA5">
        <v>2870</v>
      </c>
      <c r="AB5">
        <v>53713</v>
      </c>
      <c r="AC5">
        <v>141641</v>
      </c>
      <c r="AD5">
        <v>148941</v>
      </c>
      <c r="AE5">
        <v>-85455</v>
      </c>
      <c r="AF5">
        <v>-300917</v>
      </c>
      <c r="AG5">
        <v>-403677</v>
      </c>
      <c r="AH5">
        <v>-286269</v>
      </c>
      <c r="AI5">
        <v>-82585</v>
      </c>
      <c r="AJ5">
        <v>-247204</v>
      </c>
      <c r="AK5">
        <v>-262036</v>
      </c>
      <c r="AL5">
        <v>-137328</v>
      </c>
      <c r="AM5">
        <v>-2711</v>
      </c>
      <c r="AN5">
        <v>-5000</v>
      </c>
      <c r="AO5">
        <v>665</v>
      </c>
      <c r="AP5">
        <v>-989</v>
      </c>
      <c r="AQ5">
        <v>10.26294034</v>
      </c>
      <c r="AR5">
        <v>10.570107309999999</v>
      </c>
      <c r="AS5">
        <v>10.48596195</v>
      </c>
      <c r="AT5">
        <v>9.862040532</v>
      </c>
      <c r="AU5">
        <v>9.8522879060000008</v>
      </c>
      <c r="AV5">
        <v>9.1495448550000003</v>
      </c>
      <c r="AW5">
        <v>0.400899805</v>
      </c>
      <c r="AX5">
        <v>0.71781940600000005</v>
      </c>
      <c r="AY5">
        <v>1.336417092</v>
      </c>
      <c r="AZ5">
        <v>1.2711647699999999</v>
      </c>
      <c r="BA5">
        <v>3.37066233</v>
      </c>
      <c r="BB5">
        <v>3.557656046</v>
      </c>
      <c r="BC5">
        <v>-7.1214620149999996</v>
      </c>
      <c r="BD5">
        <v>-9.60639121</v>
      </c>
      <c r="BE5">
        <v>-6.837919973</v>
      </c>
      <c r="BF5">
        <v>-5.8502972440000001</v>
      </c>
      <c r="BG5">
        <v>-6.2357288799999999</v>
      </c>
      <c r="BH5">
        <v>-3.280263927</v>
      </c>
    </row>
    <row r="6" spans="1:60" x14ac:dyDescent="0.2">
      <c r="A6">
        <v>20</v>
      </c>
      <c r="B6">
        <v>2</v>
      </c>
      <c r="C6">
        <v>0</v>
      </c>
      <c r="D6">
        <v>0</v>
      </c>
      <c r="E6" t="s">
        <v>688</v>
      </c>
      <c r="F6">
        <v>68987296</v>
      </c>
      <c r="G6">
        <v>68969794</v>
      </c>
      <c r="H6">
        <v>68850246</v>
      </c>
      <c r="I6">
        <v>68783028</v>
      </c>
      <c r="J6">
        <v>68909283</v>
      </c>
      <c r="K6">
        <v>-17502</v>
      </c>
      <c r="L6">
        <v>-119548</v>
      </c>
      <c r="M6">
        <v>-67218</v>
      </c>
      <c r="N6">
        <v>126255</v>
      </c>
      <c r="O6">
        <v>190125</v>
      </c>
      <c r="P6">
        <v>748083</v>
      </c>
      <c r="Q6">
        <v>753976</v>
      </c>
      <c r="R6">
        <v>746365</v>
      </c>
      <c r="S6">
        <v>186179</v>
      </c>
      <c r="T6">
        <v>762461</v>
      </c>
      <c r="U6">
        <v>771652</v>
      </c>
      <c r="V6">
        <v>700527</v>
      </c>
      <c r="W6">
        <v>3946</v>
      </c>
      <c r="X6">
        <v>-14378</v>
      </c>
      <c r="Y6">
        <v>-17676</v>
      </c>
      <c r="Z6">
        <v>45838</v>
      </c>
      <c r="AA6">
        <v>3074</v>
      </c>
      <c r="AB6">
        <v>55313</v>
      </c>
      <c r="AC6">
        <v>144422</v>
      </c>
      <c r="AD6">
        <v>165910</v>
      </c>
      <c r="AE6">
        <v>-35580</v>
      </c>
      <c r="AF6">
        <v>-177584</v>
      </c>
      <c r="AG6">
        <v>-181443</v>
      </c>
      <c r="AH6">
        <v>-85729</v>
      </c>
      <c r="AI6">
        <v>-32506</v>
      </c>
      <c r="AJ6">
        <v>-122271</v>
      </c>
      <c r="AK6">
        <v>-37021</v>
      </c>
      <c r="AL6">
        <v>80181</v>
      </c>
      <c r="AM6">
        <v>11058</v>
      </c>
      <c r="AN6">
        <v>17101</v>
      </c>
      <c r="AO6">
        <v>-12521</v>
      </c>
      <c r="AP6">
        <v>236</v>
      </c>
      <c r="AQ6">
        <v>10.855939380000001</v>
      </c>
      <c r="AR6">
        <v>10.95630407</v>
      </c>
      <c r="AS6">
        <v>10.84105561</v>
      </c>
      <c r="AT6">
        <v>11.06458829</v>
      </c>
      <c r="AU6">
        <v>11.21316056</v>
      </c>
      <c r="AV6">
        <v>10.17525227</v>
      </c>
      <c r="AW6">
        <v>-0.208648902</v>
      </c>
      <c r="AX6">
        <v>-0.25685649199999999</v>
      </c>
      <c r="AY6">
        <v>0.66580333599999997</v>
      </c>
      <c r="AZ6">
        <v>0.80268442799999995</v>
      </c>
      <c r="BA6">
        <v>2.098649488</v>
      </c>
      <c r="BB6">
        <v>2.4098658639999999</v>
      </c>
      <c r="BC6">
        <v>-2.5770417710000002</v>
      </c>
      <c r="BD6">
        <v>-2.6366153290000001</v>
      </c>
      <c r="BE6">
        <v>-1.245225668</v>
      </c>
      <c r="BF6">
        <v>-1.7743573429999999</v>
      </c>
      <c r="BG6">
        <v>-0.537965841</v>
      </c>
      <c r="BH6">
        <v>1.1646401959999999</v>
      </c>
    </row>
    <row r="7" spans="1:60" x14ac:dyDescent="0.2">
      <c r="A7">
        <v>30</v>
      </c>
      <c r="B7">
        <v>2</v>
      </c>
      <c r="C7">
        <v>3</v>
      </c>
      <c r="D7">
        <v>0</v>
      </c>
      <c r="E7" t="s">
        <v>689</v>
      </c>
      <c r="F7">
        <v>47369629</v>
      </c>
      <c r="G7">
        <v>47345074</v>
      </c>
      <c r="H7">
        <v>47187461</v>
      </c>
      <c r="I7">
        <v>47098310</v>
      </c>
      <c r="J7">
        <v>47146039</v>
      </c>
      <c r="K7">
        <v>-24555</v>
      </c>
      <c r="L7">
        <v>-157613</v>
      </c>
      <c r="M7">
        <v>-89151</v>
      </c>
      <c r="N7">
        <v>47729</v>
      </c>
      <c r="O7">
        <v>127370</v>
      </c>
      <c r="P7">
        <v>500704</v>
      </c>
      <c r="Q7">
        <v>503757</v>
      </c>
      <c r="R7">
        <v>497398</v>
      </c>
      <c r="S7">
        <v>133435</v>
      </c>
      <c r="T7">
        <v>530262</v>
      </c>
      <c r="U7">
        <v>537410</v>
      </c>
      <c r="V7">
        <v>484782</v>
      </c>
      <c r="W7">
        <v>-6065</v>
      </c>
      <c r="X7">
        <v>-29558</v>
      </c>
      <c r="Y7">
        <v>-33653</v>
      </c>
      <c r="Z7">
        <v>12616</v>
      </c>
      <c r="AA7">
        <v>1988</v>
      </c>
      <c r="AB7">
        <v>37025</v>
      </c>
      <c r="AC7">
        <v>97108</v>
      </c>
      <c r="AD7">
        <v>122912</v>
      </c>
      <c r="AE7">
        <v>-28662</v>
      </c>
      <c r="AF7">
        <v>-176319</v>
      </c>
      <c r="AG7">
        <v>-143450</v>
      </c>
      <c r="AH7">
        <v>-88006</v>
      </c>
      <c r="AI7">
        <v>-26674</v>
      </c>
      <c r="AJ7">
        <v>-139294</v>
      </c>
      <c r="AK7">
        <v>-46342</v>
      </c>
      <c r="AL7">
        <v>34906</v>
      </c>
      <c r="AM7">
        <v>8184</v>
      </c>
      <c r="AN7">
        <v>11239</v>
      </c>
      <c r="AO7">
        <v>-9156</v>
      </c>
      <c r="AP7">
        <v>207</v>
      </c>
      <c r="AQ7">
        <v>10.593262940000001</v>
      </c>
      <c r="AR7">
        <v>10.68574812</v>
      </c>
      <c r="AS7">
        <v>10.555497600000001</v>
      </c>
      <c r="AT7">
        <v>11.21861378</v>
      </c>
      <c r="AU7">
        <v>11.399599200000001</v>
      </c>
      <c r="AV7">
        <v>10.28776802</v>
      </c>
      <c r="AW7">
        <v>-0.62535083800000002</v>
      </c>
      <c r="AX7">
        <v>-0.71385108600000002</v>
      </c>
      <c r="AY7">
        <v>0.26772958000000002</v>
      </c>
      <c r="AZ7">
        <v>0.78332819499999995</v>
      </c>
      <c r="BA7">
        <v>2.0598654280000002</v>
      </c>
      <c r="BB7">
        <v>2.6083685929999998</v>
      </c>
      <c r="BC7">
        <v>-3.7303347470000001</v>
      </c>
      <c r="BD7">
        <v>-3.0428769579999999</v>
      </c>
      <c r="BE7">
        <v>-1.867613304</v>
      </c>
      <c r="BF7">
        <v>-2.9470065519999999</v>
      </c>
      <c r="BG7">
        <v>-0.98301152999999997</v>
      </c>
      <c r="BH7">
        <v>0.74075528899999998</v>
      </c>
    </row>
    <row r="8" spans="1:60" x14ac:dyDescent="0.2">
      <c r="A8">
        <v>30</v>
      </c>
      <c r="B8">
        <v>2</v>
      </c>
      <c r="C8">
        <v>4</v>
      </c>
      <c r="D8">
        <v>0</v>
      </c>
      <c r="E8" t="s">
        <v>690</v>
      </c>
      <c r="F8">
        <v>21617667</v>
      </c>
      <c r="G8">
        <v>21624720</v>
      </c>
      <c r="H8">
        <v>21662785</v>
      </c>
      <c r="I8">
        <v>21684718</v>
      </c>
      <c r="J8">
        <v>21763244</v>
      </c>
      <c r="K8">
        <v>7053</v>
      </c>
      <c r="L8">
        <v>38065</v>
      </c>
      <c r="M8">
        <v>21933</v>
      </c>
      <c r="N8">
        <v>78526</v>
      </c>
      <c r="O8">
        <v>62755</v>
      </c>
      <c r="P8">
        <v>247379</v>
      </c>
      <c r="Q8">
        <v>250219</v>
      </c>
      <c r="R8">
        <v>248967</v>
      </c>
      <c r="S8">
        <v>52744</v>
      </c>
      <c r="T8">
        <v>232199</v>
      </c>
      <c r="U8">
        <v>234242</v>
      </c>
      <c r="V8">
        <v>215745</v>
      </c>
      <c r="W8">
        <v>10011</v>
      </c>
      <c r="X8">
        <v>15180</v>
      </c>
      <c r="Y8">
        <v>15977</v>
      </c>
      <c r="Z8">
        <v>33222</v>
      </c>
      <c r="AA8">
        <v>1086</v>
      </c>
      <c r="AB8">
        <v>18288</v>
      </c>
      <c r="AC8">
        <v>47314</v>
      </c>
      <c r="AD8">
        <v>42998</v>
      </c>
      <c r="AE8">
        <v>-6918</v>
      </c>
      <c r="AF8">
        <v>-1265</v>
      </c>
      <c r="AG8">
        <v>-37993</v>
      </c>
      <c r="AH8">
        <v>2277</v>
      </c>
      <c r="AI8">
        <v>-5832</v>
      </c>
      <c r="AJ8">
        <v>17023</v>
      </c>
      <c r="AK8">
        <v>9321</v>
      </c>
      <c r="AL8">
        <v>45275</v>
      </c>
      <c r="AM8">
        <v>2874</v>
      </c>
      <c r="AN8">
        <v>5862</v>
      </c>
      <c r="AO8">
        <v>-3365</v>
      </c>
      <c r="AP8">
        <v>29</v>
      </c>
      <c r="AQ8">
        <v>11.429579970000001</v>
      </c>
      <c r="AR8">
        <v>11.544794169999999</v>
      </c>
      <c r="AS8">
        <v>11.460468499999999</v>
      </c>
      <c r="AT8">
        <v>10.728222840000001</v>
      </c>
      <c r="AU8">
        <v>10.80763522</v>
      </c>
      <c r="AV8">
        <v>9.9311907890000004</v>
      </c>
      <c r="AW8">
        <v>0.70135712400000005</v>
      </c>
      <c r="AX8">
        <v>0.73715895499999995</v>
      </c>
      <c r="AY8">
        <v>1.529277714</v>
      </c>
      <c r="AZ8">
        <v>0.84495514400000005</v>
      </c>
      <c r="BA8">
        <v>2.18300925</v>
      </c>
      <c r="BB8">
        <v>1.979287314</v>
      </c>
      <c r="BC8">
        <v>-5.8446427000000002E-2</v>
      </c>
      <c r="BD8">
        <v>-1.752949876</v>
      </c>
      <c r="BE8">
        <v>0.104815043</v>
      </c>
      <c r="BF8">
        <v>0.78650871700000002</v>
      </c>
      <c r="BG8">
        <v>0.43005937399999999</v>
      </c>
      <c r="BH8">
        <v>2.0841023569999999</v>
      </c>
    </row>
    <row r="9" spans="1:60" x14ac:dyDescent="0.2">
      <c r="A9">
        <v>20</v>
      </c>
      <c r="B9">
        <v>3</v>
      </c>
      <c r="C9">
        <v>0</v>
      </c>
      <c r="D9">
        <v>0</v>
      </c>
      <c r="E9" t="s">
        <v>691</v>
      </c>
      <c r="F9">
        <v>126268529</v>
      </c>
      <c r="G9">
        <v>126465281</v>
      </c>
      <c r="H9">
        <v>127353282</v>
      </c>
      <c r="I9">
        <v>128702030</v>
      </c>
      <c r="J9">
        <v>130125290</v>
      </c>
      <c r="K9">
        <v>196752</v>
      </c>
      <c r="L9">
        <v>888001</v>
      </c>
      <c r="M9">
        <v>1348748</v>
      </c>
      <c r="N9">
        <v>1423260</v>
      </c>
      <c r="O9">
        <v>348216</v>
      </c>
      <c r="P9">
        <v>1426585</v>
      </c>
      <c r="Q9">
        <v>1480366</v>
      </c>
      <c r="R9">
        <v>1485069</v>
      </c>
      <c r="S9">
        <v>314490</v>
      </c>
      <c r="T9">
        <v>1404637</v>
      </c>
      <c r="U9">
        <v>1415735</v>
      </c>
      <c r="V9">
        <v>1267727</v>
      </c>
      <c r="W9">
        <v>33726</v>
      </c>
      <c r="X9">
        <v>21948</v>
      </c>
      <c r="Y9">
        <v>64631</v>
      </c>
      <c r="Z9">
        <v>217342</v>
      </c>
      <c r="AA9">
        <v>8933</v>
      </c>
      <c r="AB9">
        <v>155218</v>
      </c>
      <c r="AC9">
        <v>407229</v>
      </c>
      <c r="AD9">
        <v>499880</v>
      </c>
      <c r="AE9">
        <v>158469</v>
      </c>
      <c r="AF9">
        <v>715886</v>
      </c>
      <c r="AG9">
        <v>856381</v>
      </c>
      <c r="AH9">
        <v>706266</v>
      </c>
      <c r="AI9">
        <v>167402</v>
      </c>
      <c r="AJ9">
        <v>871104</v>
      </c>
      <c r="AK9">
        <v>1263610</v>
      </c>
      <c r="AL9">
        <v>1206146</v>
      </c>
      <c r="AM9">
        <v>-4376</v>
      </c>
      <c r="AN9">
        <v>-5051</v>
      </c>
      <c r="AO9">
        <v>20507</v>
      </c>
      <c r="AP9">
        <v>-228</v>
      </c>
      <c r="AQ9">
        <v>11.2409824</v>
      </c>
      <c r="AR9">
        <v>11.56286107</v>
      </c>
      <c r="AS9">
        <v>11.475365119999999</v>
      </c>
      <c r="AT9">
        <v>11.068039969999999</v>
      </c>
      <c r="AU9">
        <v>11.058040460000001</v>
      </c>
      <c r="AV9">
        <v>9.7959288069999992</v>
      </c>
      <c r="AW9">
        <v>0.17294243400000001</v>
      </c>
      <c r="AX9">
        <v>0.50482061499999997</v>
      </c>
      <c r="AY9">
        <v>1.6794363130000001</v>
      </c>
      <c r="AZ9">
        <v>1.2230626330000001</v>
      </c>
      <c r="BA9">
        <v>3.180789313</v>
      </c>
      <c r="BB9">
        <v>3.8626525209999998</v>
      </c>
      <c r="BC9">
        <v>5.640927059</v>
      </c>
      <c r="BD9">
        <v>6.6890313140000002</v>
      </c>
      <c r="BE9">
        <v>5.4574300740000004</v>
      </c>
      <c r="BF9">
        <v>6.8639896919999996</v>
      </c>
      <c r="BG9">
        <v>9.8698206269999993</v>
      </c>
      <c r="BH9">
        <v>9.3200825940000005</v>
      </c>
    </row>
    <row r="10" spans="1:60" x14ac:dyDescent="0.2">
      <c r="A10">
        <v>30</v>
      </c>
      <c r="B10">
        <v>3</v>
      </c>
      <c r="C10">
        <v>5</v>
      </c>
      <c r="D10">
        <v>0</v>
      </c>
      <c r="E10" t="s">
        <v>692</v>
      </c>
      <c r="F10">
        <v>66091701</v>
      </c>
      <c r="G10">
        <v>66174797</v>
      </c>
      <c r="H10">
        <v>66673601</v>
      </c>
      <c r="I10">
        <v>67445114</v>
      </c>
      <c r="J10">
        <v>68225883</v>
      </c>
      <c r="K10">
        <v>83096</v>
      </c>
      <c r="L10">
        <v>498804</v>
      </c>
      <c r="M10">
        <v>771513</v>
      </c>
      <c r="N10">
        <v>780769</v>
      </c>
      <c r="O10">
        <v>172106</v>
      </c>
      <c r="P10">
        <v>699224</v>
      </c>
      <c r="Q10">
        <v>728053</v>
      </c>
      <c r="R10">
        <v>727224</v>
      </c>
      <c r="S10">
        <v>168566</v>
      </c>
      <c r="T10">
        <v>727717</v>
      </c>
      <c r="U10">
        <v>744116</v>
      </c>
      <c r="V10">
        <v>671967</v>
      </c>
      <c r="W10">
        <v>3540</v>
      </c>
      <c r="X10">
        <v>-28493</v>
      </c>
      <c r="Y10">
        <v>-16063</v>
      </c>
      <c r="Z10">
        <v>55257</v>
      </c>
      <c r="AA10">
        <v>6004</v>
      </c>
      <c r="AB10">
        <v>97722</v>
      </c>
      <c r="AC10">
        <v>254571</v>
      </c>
      <c r="AD10">
        <v>318731</v>
      </c>
      <c r="AE10">
        <v>81223</v>
      </c>
      <c r="AF10">
        <v>435697</v>
      </c>
      <c r="AG10">
        <v>517949</v>
      </c>
      <c r="AH10">
        <v>406986</v>
      </c>
      <c r="AI10">
        <v>87227</v>
      </c>
      <c r="AJ10">
        <v>533419</v>
      </c>
      <c r="AK10">
        <v>772520</v>
      </c>
      <c r="AL10">
        <v>725717</v>
      </c>
      <c r="AM10">
        <v>-7671</v>
      </c>
      <c r="AN10">
        <v>-6122</v>
      </c>
      <c r="AO10">
        <v>15056</v>
      </c>
      <c r="AP10">
        <v>-205</v>
      </c>
      <c r="AQ10">
        <v>10.526645569999999</v>
      </c>
      <c r="AR10">
        <v>10.85684425</v>
      </c>
      <c r="AS10">
        <v>10.72040475</v>
      </c>
      <c r="AT10">
        <v>10.95560068</v>
      </c>
      <c r="AU10">
        <v>11.09637831</v>
      </c>
      <c r="AV10">
        <v>9.9058312369999992</v>
      </c>
      <c r="AW10">
        <v>-0.42895511600000003</v>
      </c>
      <c r="AX10">
        <v>-0.23953405799999999</v>
      </c>
      <c r="AY10">
        <v>0.81457350799999995</v>
      </c>
      <c r="AZ10">
        <v>1.4711807059999999</v>
      </c>
      <c r="BA10">
        <v>3.7962039820000002</v>
      </c>
      <c r="BB10">
        <v>4.6985871269999997</v>
      </c>
      <c r="BC10">
        <v>6.5593113140000003</v>
      </c>
      <c r="BD10">
        <v>7.7237393750000001</v>
      </c>
      <c r="BE10">
        <v>5.9996021109999997</v>
      </c>
      <c r="BF10">
        <v>8.0304920200000005</v>
      </c>
      <c r="BG10">
        <v>11.519943359999999</v>
      </c>
      <c r="BH10">
        <v>10.69818924</v>
      </c>
    </row>
    <row r="11" spans="1:60" x14ac:dyDescent="0.2">
      <c r="A11">
        <v>30</v>
      </c>
      <c r="B11">
        <v>3</v>
      </c>
      <c r="C11">
        <v>6</v>
      </c>
      <c r="D11">
        <v>0</v>
      </c>
      <c r="E11" t="s">
        <v>693</v>
      </c>
      <c r="F11">
        <v>19402683</v>
      </c>
      <c r="G11">
        <v>19424519</v>
      </c>
      <c r="H11">
        <v>19471271</v>
      </c>
      <c r="I11">
        <v>19573370</v>
      </c>
      <c r="J11">
        <v>19700801</v>
      </c>
      <c r="K11">
        <v>21836</v>
      </c>
      <c r="L11">
        <v>46752</v>
      </c>
      <c r="M11">
        <v>102099</v>
      </c>
      <c r="N11">
        <v>127431</v>
      </c>
      <c r="O11">
        <v>54199</v>
      </c>
      <c r="P11">
        <v>223015</v>
      </c>
      <c r="Q11">
        <v>227329</v>
      </c>
      <c r="R11">
        <v>227503</v>
      </c>
      <c r="S11">
        <v>56557</v>
      </c>
      <c r="T11">
        <v>258644</v>
      </c>
      <c r="U11">
        <v>260967</v>
      </c>
      <c r="V11">
        <v>231446</v>
      </c>
      <c r="W11">
        <v>-2358</v>
      </c>
      <c r="X11">
        <v>-35629</v>
      </c>
      <c r="Y11">
        <v>-33638</v>
      </c>
      <c r="Z11">
        <v>-3943</v>
      </c>
      <c r="AA11">
        <v>513</v>
      </c>
      <c r="AB11">
        <v>7304</v>
      </c>
      <c r="AC11">
        <v>18358</v>
      </c>
      <c r="AD11">
        <v>30865</v>
      </c>
      <c r="AE11">
        <v>23124</v>
      </c>
      <c r="AF11">
        <v>72716</v>
      </c>
      <c r="AG11">
        <v>115930</v>
      </c>
      <c r="AH11">
        <v>100512</v>
      </c>
      <c r="AI11">
        <v>23637</v>
      </c>
      <c r="AJ11">
        <v>80020</v>
      </c>
      <c r="AK11">
        <v>134288</v>
      </c>
      <c r="AL11">
        <v>131377</v>
      </c>
      <c r="AM11">
        <v>557</v>
      </c>
      <c r="AN11">
        <v>2361</v>
      </c>
      <c r="AO11">
        <v>1449</v>
      </c>
      <c r="AP11">
        <v>-3</v>
      </c>
      <c r="AQ11">
        <v>11.4673079</v>
      </c>
      <c r="AR11">
        <v>11.64456859</v>
      </c>
      <c r="AS11">
        <v>11.58537503</v>
      </c>
      <c r="AT11">
        <v>13.299331370000001</v>
      </c>
      <c r="AU11">
        <v>13.36762195</v>
      </c>
      <c r="AV11">
        <v>11.786168569999999</v>
      </c>
      <c r="AW11">
        <v>-1.8320234660000001</v>
      </c>
      <c r="AX11">
        <v>-1.723053363</v>
      </c>
      <c r="AY11">
        <v>-0.20079354399999999</v>
      </c>
      <c r="AZ11">
        <v>0.37556763900000001</v>
      </c>
      <c r="BA11">
        <v>0.94035952300000003</v>
      </c>
      <c r="BB11">
        <v>1.5717709230000001</v>
      </c>
      <c r="BC11">
        <v>3.7390164850000001</v>
      </c>
      <c r="BD11">
        <v>5.9383309479999999</v>
      </c>
      <c r="BE11">
        <v>5.1184785030000004</v>
      </c>
      <c r="BF11">
        <v>4.1145841230000002</v>
      </c>
      <c r="BG11">
        <v>6.8786904709999996</v>
      </c>
      <c r="BH11">
        <v>6.6902494260000003</v>
      </c>
    </row>
    <row r="12" spans="1:60" x14ac:dyDescent="0.2">
      <c r="A12">
        <v>30</v>
      </c>
      <c r="B12">
        <v>3</v>
      </c>
      <c r="C12">
        <v>7</v>
      </c>
      <c r="D12">
        <v>0</v>
      </c>
      <c r="E12" t="s">
        <v>694</v>
      </c>
      <c r="F12">
        <v>40774145</v>
      </c>
      <c r="G12">
        <v>40865965</v>
      </c>
      <c r="H12">
        <v>41208410</v>
      </c>
      <c r="I12">
        <v>41683546</v>
      </c>
      <c r="J12">
        <v>42198606</v>
      </c>
      <c r="K12">
        <v>91820</v>
      </c>
      <c r="L12">
        <v>342445</v>
      </c>
      <c r="M12">
        <v>475136</v>
      </c>
      <c r="N12">
        <v>515060</v>
      </c>
      <c r="O12">
        <v>121911</v>
      </c>
      <c r="P12">
        <v>504346</v>
      </c>
      <c r="Q12">
        <v>524984</v>
      </c>
      <c r="R12">
        <v>530342</v>
      </c>
      <c r="S12">
        <v>89367</v>
      </c>
      <c r="T12">
        <v>418276</v>
      </c>
      <c r="U12">
        <v>410652</v>
      </c>
      <c r="V12">
        <v>364314</v>
      </c>
      <c r="W12">
        <v>32544</v>
      </c>
      <c r="X12">
        <v>86070</v>
      </c>
      <c r="Y12">
        <v>114332</v>
      </c>
      <c r="Z12">
        <v>166028</v>
      </c>
      <c r="AA12">
        <v>2416</v>
      </c>
      <c r="AB12">
        <v>50192</v>
      </c>
      <c r="AC12">
        <v>134300</v>
      </c>
      <c r="AD12">
        <v>150284</v>
      </c>
      <c r="AE12">
        <v>54122</v>
      </c>
      <c r="AF12">
        <v>207473</v>
      </c>
      <c r="AG12">
        <v>222502</v>
      </c>
      <c r="AH12">
        <v>198768</v>
      </c>
      <c r="AI12">
        <v>56538</v>
      </c>
      <c r="AJ12">
        <v>257665</v>
      </c>
      <c r="AK12">
        <v>356802</v>
      </c>
      <c r="AL12">
        <v>349052</v>
      </c>
      <c r="AM12">
        <v>2738</v>
      </c>
      <c r="AN12">
        <v>-1290</v>
      </c>
      <c r="AO12">
        <v>4002</v>
      </c>
      <c r="AP12">
        <v>-20</v>
      </c>
      <c r="AQ12">
        <v>12.28997479</v>
      </c>
      <c r="AR12">
        <v>12.66670556</v>
      </c>
      <c r="AS12">
        <v>12.644930710000001</v>
      </c>
      <c r="AT12">
        <v>10.19260884</v>
      </c>
      <c r="AU12">
        <v>9.9081266699999997</v>
      </c>
      <c r="AV12">
        <v>8.6863293640000006</v>
      </c>
      <c r="AW12">
        <v>2.097365956</v>
      </c>
      <c r="AX12">
        <v>2.7585788899999999</v>
      </c>
      <c r="AY12">
        <v>3.9586013480000002</v>
      </c>
      <c r="AZ12">
        <v>1.223085768</v>
      </c>
      <c r="BA12">
        <v>3.2403626719999998</v>
      </c>
      <c r="BB12">
        <v>3.58321756</v>
      </c>
      <c r="BC12">
        <v>5.0557314629999999</v>
      </c>
      <c r="BD12">
        <v>5.3684823169999998</v>
      </c>
      <c r="BE12">
        <v>4.7392203290000001</v>
      </c>
      <c r="BF12">
        <v>6.2788172309999997</v>
      </c>
      <c r="BG12">
        <v>8.6088449889999996</v>
      </c>
      <c r="BH12">
        <v>8.3224378889999997</v>
      </c>
    </row>
    <row r="13" spans="1:60" x14ac:dyDescent="0.2">
      <c r="A13">
        <v>20</v>
      </c>
      <c r="B13">
        <v>4</v>
      </c>
      <c r="C13">
        <v>0</v>
      </c>
      <c r="D13">
        <v>0</v>
      </c>
      <c r="E13" t="s">
        <v>695</v>
      </c>
      <c r="F13">
        <v>78594982</v>
      </c>
      <c r="G13">
        <v>78661381</v>
      </c>
      <c r="H13">
        <v>78602026</v>
      </c>
      <c r="I13">
        <v>78759506</v>
      </c>
      <c r="J13">
        <v>78896805</v>
      </c>
      <c r="K13">
        <v>66399</v>
      </c>
      <c r="L13">
        <v>-59355</v>
      </c>
      <c r="M13">
        <v>157480</v>
      </c>
      <c r="N13">
        <v>137299</v>
      </c>
      <c r="O13">
        <v>209683</v>
      </c>
      <c r="P13">
        <v>836931</v>
      </c>
      <c r="Q13">
        <v>855985</v>
      </c>
      <c r="R13">
        <v>840406</v>
      </c>
      <c r="S13">
        <v>158192</v>
      </c>
      <c r="T13">
        <v>710778</v>
      </c>
      <c r="U13">
        <v>705346</v>
      </c>
      <c r="V13">
        <v>654744</v>
      </c>
      <c r="W13">
        <v>51491</v>
      </c>
      <c r="X13">
        <v>126153</v>
      </c>
      <c r="Y13">
        <v>150639</v>
      </c>
      <c r="Z13">
        <v>185662</v>
      </c>
      <c r="AA13">
        <v>3447</v>
      </c>
      <c r="AB13">
        <v>85029</v>
      </c>
      <c r="AC13">
        <v>237471</v>
      </c>
      <c r="AD13">
        <v>248190</v>
      </c>
      <c r="AE13">
        <v>8642</v>
      </c>
      <c r="AF13">
        <v>-261754</v>
      </c>
      <c r="AG13">
        <v>-224617</v>
      </c>
      <c r="AH13">
        <v>-297237</v>
      </c>
      <c r="AI13">
        <v>12089</v>
      </c>
      <c r="AJ13">
        <v>-176725</v>
      </c>
      <c r="AK13">
        <v>12854</v>
      </c>
      <c r="AL13">
        <v>-49047</v>
      </c>
      <c r="AM13">
        <v>2819</v>
      </c>
      <c r="AN13">
        <v>-8783</v>
      </c>
      <c r="AO13">
        <v>-6013</v>
      </c>
      <c r="AP13">
        <v>684</v>
      </c>
      <c r="AQ13">
        <v>10.643683940000001</v>
      </c>
      <c r="AR13">
        <v>10.879215390000001</v>
      </c>
      <c r="AS13">
        <v>10.66124147</v>
      </c>
      <c r="AT13">
        <v>9.0393310630000006</v>
      </c>
      <c r="AU13">
        <v>8.9646559870000004</v>
      </c>
      <c r="AV13">
        <v>8.305966261</v>
      </c>
      <c r="AW13">
        <v>1.60435288</v>
      </c>
      <c r="AX13">
        <v>1.914559398</v>
      </c>
      <c r="AY13">
        <v>2.3552752039999998</v>
      </c>
      <c r="AZ13">
        <v>1.0813577249999999</v>
      </c>
      <c r="BA13">
        <v>3.0181582119999999</v>
      </c>
      <c r="BB13">
        <v>3.1484943219999999</v>
      </c>
      <c r="BC13">
        <v>-3.3288608580000001</v>
      </c>
      <c r="BD13">
        <v>-2.8547891870000002</v>
      </c>
      <c r="BE13">
        <v>-3.770695865</v>
      </c>
      <c r="BF13">
        <v>-2.2475031329999999</v>
      </c>
      <c r="BG13">
        <v>0.163369025</v>
      </c>
      <c r="BH13">
        <v>-0.62220154299999997</v>
      </c>
    </row>
    <row r="14" spans="1:60" x14ac:dyDescent="0.2">
      <c r="A14">
        <v>30</v>
      </c>
      <c r="B14">
        <v>4</v>
      </c>
      <c r="C14">
        <v>8</v>
      </c>
      <c r="D14">
        <v>0</v>
      </c>
      <c r="E14" t="s">
        <v>696</v>
      </c>
      <c r="F14">
        <v>24925576</v>
      </c>
      <c r="G14">
        <v>25004426</v>
      </c>
      <c r="H14">
        <v>25277400</v>
      </c>
      <c r="I14">
        <v>25522359</v>
      </c>
      <c r="J14">
        <v>25716830</v>
      </c>
      <c r="K14">
        <v>78850</v>
      </c>
      <c r="L14">
        <v>272974</v>
      </c>
      <c r="M14">
        <v>244959</v>
      </c>
      <c r="N14">
        <v>194471</v>
      </c>
      <c r="O14">
        <v>68922</v>
      </c>
      <c r="P14">
        <v>277182</v>
      </c>
      <c r="Q14">
        <v>282566</v>
      </c>
      <c r="R14">
        <v>280284</v>
      </c>
      <c r="S14">
        <v>54872</v>
      </c>
      <c r="T14">
        <v>241248</v>
      </c>
      <c r="U14">
        <v>250269</v>
      </c>
      <c r="V14">
        <v>222699</v>
      </c>
      <c r="W14">
        <v>14050</v>
      </c>
      <c r="X14">
        <v>35934</v>
      </c>
      <c r="Y14">
        <v>32297</v>
      </c>
      <c r="Z14">
        <v>57585</v>
      </c>
      <c r="AA14">
        <v>1032</v>
      </c>
      <c r="AB14">
        <v>21392</v>
      </c>
      <c r="AC14">
        <v>58125</v>
      </c>
      <c r="AD14">
        <v>57354</v>
      </c>
      <c r="AE14">
        <v>64772</v>
      </c>
      <c r="AF14">
        <v>215203</v>
      </c>
      <c r="AG14">
        <v>153301</v>
      </c>
      <c r="AH14">
        <v>79197</v>
      </c>
      <c r="AI14">
        <v>65804</v>
      </c>
      <c r="AJ14">
        <v>236595</v>
      </c>
      <c r="AK14">
        <v>211426</v>
      </c>
      <c r="AL14">
        <v>136551</v>
      </c>
      <c r="AM14">
        <v>-1004</v>
      </c>
      <c r="AN14">
        <v>445</v>
      </c>
      <c r="AO14">
        <v>1236</v>
      </c>
      <c r="AP14">
        <v>335</v>
      </c>
      <c r="AQ14">
        <v>11.0251366</v>
      </c>
      <c r="AR14">
        <v>11.12469845</v>
      </c>
      <c r="AS14">
        <v>10.94022</v>
      </c>
      <c r="AT14">
        <v>9.5958328959999992</v>
      </c>
      <c r="AU14">
        <v>9.8531569809999997</v>
      </c>
      <c r="AV14">
        <v>8.6925263400000006</v>
      </c>
      <c r="AW14">
        <v>1.429303701</v>
      </c>
      <c r="AX14">
        <v>1.2715414650000001</v>
      </c>
      <c r="AY14">
        <v>2.247693655</v>
      </c>
      <c r="AZ14">
        <v>0.85088397599999999</v>
      </c>
      <c r="BA14">
        <v>2.2883966830000002</v>
      </c>
      <c r="BB14">
        <v>2.2386771190000001</v>
      </c>
      <c r="BC14">
        <v>8.5598721100000006</v>
      </c>
      <c r="BD14">
        <v>6.0355010739999999</v>
      </c>
      <c r="BE14">
        <v>3.0912667260000002</v>
      </c>
      <c r="BF14">
        <v>9.4107560849999992</v>
      </c>
      <c r="BG14">
        <v>8.3238977569999992</v>
      </c>
      <c r="BH14">
        <v>5.3299438439999998</v>
      </c>
    </row>
    <row r="15" spans="1:60" x14ac:dyDescent="0.2">
      <c r="A15">
        <v>30</v>
      </c>
      <c r="B15">
        <v>4</v>
      </c>
      <c r="C15">
        <v>9</v>
      </c>
      <c r="D15">
        <v>0</v>
      </c>
      <c r="E15" t="s">
        <v>697</v>
      </c>
      <c r="F15">
        <v>53669406</v>
      </c>
      <c r="G15">
        <v>53656955</v>
      </c>
      <c r="H15">
        <v>53324626</v>
      </c>
      <c r="I15">
        <v>53237147</v>
      </c>
      <c r="J15">
        <v>53179975</v>
      </c>
      <c r="K15">
        <v>-12451</v>
      </c>
      <c r="L15">
        <v>-332329</v>
      </c>
      <c r="M15">
        <v>-87479</v>
      </c>
      <c r="N15">
        <v>-57172</v>
      </c>
      <c r="O15">
        <v>140761</v>
      </c>
      <c r="P15">
        <v>559749</v>
      </c>
      <c r="Q15">
        <v>573419</v>
      </c>
      <c r="R15">
        <v>560122</v>
      </c>
      <c r="S15">
        <v>103320</v>
      </c>
      <c r="T15">
        <v>469530</v>
      </c>
      <c r="U15">
        <v>455077</v>
      </c>
      <c r="V15">
        <v>432045</v>
      </c>
      <c r="W15">
        <v>37441</v>
      </c>
      <c r="X15">
        <v>90219</v>
      </c>
      <c r="Y15">
        <v>118342</v>
      </c>
      <c r="Z15">
        <v>128077</v>
      </c>
      <c r="AA15">
        <v>2415</v>
      </c>
      <c r="AB15">
        <v>63637</v>
      </c>
      <c r="AC15">
        <v>179346</v>
      </c>
      <c r="AD15">
        <v>190836</v>
      </c>
      <c r="AE15">
        <v>-56130</v>
      </c>
      <c r="AF15">
        <v>-476957</v>
      </c>
      <c r="AG15">
        <v>-377918</v>
      </c>
      <c r="AH15">
        <v>-376434</v>
      </c>
      <c r="AI15">
        <v>-53715</v>
      </c>
      <c r="AJ15">
        <v>-413320</v>
      </c>
      <c r="AK15">
        <v>-198572</v>
      </c>
      <c r="AL15">
        <v>-185598</v>
      </c>
      <c r="AM15">
        <v>3823</v>
      </c>
      <c r="AN15">
        <v>-9228</v>
      </c>
      <c r="AO15">
        <v>-7249</v>
      </c>
      <c r="AP15">
        <v>349</v>
      </c>
      <c r="AQ15">
        <v>10.464399480000001</v>
      </c>
      <c r="AR15">
        <v>10.76218955</v>
      </c>
      <c r="AS15">
        <v>10.526915020000001</v>
      </c>
      <c r="AT15">
        <v>8.7777726900000008</v>
      </c>
      <c r="AU15">
        <v>8.5410928740000003</v>
      </c>
      <c r="AV15">
        <v>8.1198399630000004</v>
      </c>
      <c r="AW15">
        <v>1.6866267850000001</v>
      </c>
      <c r="AX15">
        <v>2.2210966779999999</v>
      </c>
      <c r="AY15">
        <v>2.4070750570000001</v>
      </c>
      <c r="AZ15">
        <v>1.1896814280000001</v>
      </c>
      <c r="BA15">
        <v>3.3660475980000002</v>
      </c>
      <c r="BB15">
        <v>3.5865657030000002</v>
      </c>
      <c r="BC15">
        <v>-8.9166190210000007</v>
      </c>
      <c r="BD15">
        <v>-7.0929375400000003</v>
      </c>
      <c r="BE15">
        <v>-7.0746886010000001</v>
      </c>
      <c r="BF15">
        <v>-7.7269375929999997</v>
      </c>
      <c r="BG15">
        <v>-3.7268899420000001</v>
      </c>
      <c r="BH15">
        <v>-3.4881228979999999</v>
      </c>
    </row>
    <row r="16" spans="1:60" x14ac:dyDescent="0.2">
      <c r="A16">
        <v>40</v>
      </c>
      <c r="B16">
        <v>3</v>
      </c>
      <c r="C16">
        <v>6</v>
      </c>
      <c r="D16">
        <v>1</v>
      </c>
      <c r="E16" t="s">
        <v>698</v>
      </c>
      <c r="F16">
        <v>5024294</v>
      </c>
      <c r="G16">
        <v>5031864</v>
      </c>
      <c r="H16">
        <v>5050380</v>
      </c>
      <c r="I16">
        <v>5073903</v>
      </c>
      <c r="J16">
        <v>5108468</v>
      </c>
      <c r="K16">
        <v>7570</v>
      </c>
      <c r="L16">
        <v>18516</v>
      </c>
      <c r="M16">
        <v>23523</v>
      </c>
      <c r="N16">
        <v>34565</v>
      </c>
      <c r="O16">
        <v>13867</v>
      </c>
      <c r="P16">
        <v>57184</v>
      </c>
      <c r="Q16">
        <v>58106</v>
      </c>
      <c r="R16">
        <v>58251</v>
      </c>
      <c r="S16">
        <v>15165</v>
      </c>
      <c r="T16">
        <v>69135</v>
      </c>
      <c r="U16">
        <v>67208</v>
      </c>
      <c r="V16">
        <v>59813</v>
      </c>
      <c r="W16">
        <v>-1298</v>
      </c>
      <c r="X16">
        <v>-11951</v>
      </c>
      <c r="Y16">
        <v>-9102</v>
      </c>
      <c r="Z16">
        <v>-1562</v>
      </c>
      <c r="AA16">
        <v>125</v>
      </c>
      <c r="AB16">
        <v>1806</v>
      </c>
      <c r="AC16">
        <v>4374</v>
      </c>
      <c r="AD16">
        <v>5384</v>
      </c>
      <c r="AE16">
        <v>9615</v>
      </c>
      <c r="AF16">
        <v>27715</v>
      </c>
      <c r="AG16">
        <v>28464</v>
      </c>
      <c r="AH16">
        <v>30744</v>
      </c>
      <c r="AI16">
        <v>9740</v>
      </c>
      <c r="AJ16">
        <v>29521</v>
      </c>
      <c r="AK16">
        <v>32838</v>
      </c>
      <c r="AL16">
        <v>36128</v>
      </c>
      <c r="AM16">
        <v>-872</v>
      </c>
      <c r="AN16">
        <v>946</v>
      </c>
      <c r="AO16">
        <v>-213</v>
      </c>
      <c r="AP16">
        <v>-1</v>
      </c>
      <c r="AQ16">
        <v>11.343506469999999</v>
      </c>
      <c r="AR16">
        <v>11.478541249999999</v>
      </c>
      <c r="AS16">
        <v>11.441539499999999</v>
      </c>
      <c r="AT16">
        <v>13.714208859999999</v>
      </c>
      <c r="AU16">
        <v>13.2765945</v>
      </c>
      <c r="AV16">
        <v>11.74834427</v>
      </c>
      <c r="AW16">
        <v>-2.3707023949999999</v>
      </c>
      <c r="AX16">
        <v>-1.7980532549999999</v>
      </c>
      <c r="AY16">
        <v>-0.30680477099999998</v>
      </c>
      <c r="AZ16">
        <v>0.35825357899999999</v>
      </c>
      <c r="BA16">
        <v>0.86406118799999998</v>
      </c>
      <c r="BB16">
        <v>1.0575140110000001</v>
      </c>
      <c r="BC16">
        <v>5.4977840249999996</v>
      </c>
      <c r="BD16">
        <v>5.6229167039999997</v>
      </c>
      <c r="BE16">
        <v>6.0386721330000004</v>
      </c>
      <c r="BF16">
        <v>5.856037604</v>
      </c>
      <c r="BG16">
        <v>6.4869778929999997</v>
      </c>
      <c r="BH16">
        <v>7.0961861439999998</v>
      </c>
    </row>
    <row r="17" spans="1:60" x14ac:dyDescent="0.2">
      <c r="A17">
        <v>40</v>
      </c>
      <c r="B17">
        <v>4</v>
      </c>
      <c r="C17">
        <v>9</v>
      </c>
      <c r="D17">
        <v>2</v>
      </c>
      <c r="E17" t="s">
        <v>699</v>
      </c>
      <c r="F17">
        <v>733374</v>
      </c>
      <c r="G17">
        <v>732964</v>
      </c>
      <c r="H17">
        <v>734923</v>
      </c>
      <c r="I17">
        <v>733276</v>
      </c>
      <c r="J17">
        <v>733406</v>
      </c>
      <c r="K17">
        <v>-410</v>
      </c>
      <c r="L17">
        <v>1959</v>
      </c>
      <c r="M17">
        <v>-1647</v>
      </c>
      <c r="N17">
        <v>130</v>
      </c>
      <c r="O17">
        <v>2406</v>
      </c>
      <c r="P17">
        <v>9453</v>
      </c>
      <c r="Q17">
        <v>9356</v>
      </c>
      <c r="R17">
        <v>9266</v>
      </c>
      <c r="S17">
        <v>1171</v>
      </c>
      <c r="T17">
        <v>5330</v>
      </c>
      <c r="U17">
        <v>6340</v>
      </c>
      <c r="V17">
        <v>5581</v>
      </c>
      <c r="W17">
        <v>1235</v>
      </c>
      <c r="X17">
        <v>4123</v>
      </c>
      <c r="Y17">
        <v>3016</v>
      </c>
      <c r="Z17">
        <v>3685</v>
      </c>
      <c r="AA17">
        <v>63</v>
      </c>
      <c r="AB17">
        <v>873</v>
      </c>
      <c r="AC17">
        <v>2356</v>
      </c>
      <c r="AD17">
        <v>2004</v>
      </c>
      <c r="AE17">
        <v>-1663</v>
      </c>
      <c r="AF17">
        <v>-2948</v>
      </c>
      <c r="AG17">
        <v>-7202</v>
      </c>
      <c r="AH17">
        <v>-5543</v>
      </c>
      <c r="AI17">
        <v>-1600</v>
      </c>
      <c r="AJ17">
        <v>-2075</v>
      </c>
      <c r="AK17">
        <v>-4846</v>
      </c>
      <c r="AL17">
        <v>-3539</v>
      </c>
      <c r="AM17">
        <v>-45</v>
      </c>
      <c r="AN17">
        <v>-89</v>
      </c>
      <c r="AO17">
        <v>183</v>
      </c>
      <c r="AP17">
        <v>-16</v>
      </c>
      <c r="AQ17">
        <v>12.87973802</v>
      </c>
      <c r="AR17">
        <v>12.744866330000001</v>
      </c>
      <c r="AS17">
        <v>12.63532245</v>
      </c>
      <c r="AT17">
        <v>7.2621393879999996</v>
      </c>
      <c r="AU17">
        <v>8.6364314370000006</v>
      </c>
      <c r="AV17">
        <v>7.6103749819999997</v>
      </c>
      <c r="AW17">
        <v>5.6175986299999998</v>
      </c>
      <c r="AX17">
        <v>4.108434892</v>
      </c>
      <c r="AY17">
        <v>5.0249474669999996</v>
      </c>
      <c r="AZ17">
        <v>1.1894648569999999</v>
      </c>
      <c r="BA17">
        <v>3.2093742060000001</v>
      </c>
      <c r="BB17">
        <v>2.7326987040000001</v>
      </c>
      <c r="BC17">
        <v>-4.0166579579999997</v>
      </c>
      <c r="BD17">
        <v>-9.8106591820000002</v>
      </c>
      <c r="BE17">
        <v>-7.5585573420000003</v>
      </c>
      <c r="BF17">
        <v>-2.8271931010000002</v>
      </c>
      <c r="BG17">
        <v>-6.6012849759999996</v>
      </c>
      <c r="BH17">
        <v>-4.8258586389999998</v>
      </c>
    </row>
    <row r="18" spans="1:60" x14ac:dyDescent="0.2">
      <c r="A18">
        <v>40</v>
      </c>
      <c r="B18">
        <v>4</v>
      </c>
      <c r="C18">
        <v>8</v>
      </c>
      <c r="D18">
        <v>4</v>
      </c>
      <c r="E18" t="s">
        <v>700</v>
      </c>
      <c r="F18">
        <v>7157902</v>
      </c>
      <c r="G18">
        <v>7186683</v>
      </c>
      <c r="H18">
        <v>7272487</v>
      </c>
      <c r="I18">
        <v>7365684</v>
      </c>
      <c r="J18">
        <v>7431344</v>
      </c>
      <c r="K18">
        <v>28781</v>
      </c>
      <c r="L18">
        <v>85804</v>
      </c>
      <c r="M18">
        <v>93197</v>
      </c>
      <c r="N18">
        <v>65660</v>
      </c>
      <c r="O18">
        <v>18110</v>
      </c>
      <c r="P18">
        <v>75693</v>
      </c>
      <c r="Q18">
        <v>79137</v>
      </c>
      <c r="R18">
        <v>78494</v>
      </c>
      <c r="S18">
        <v>18025</v>
      </c>
      <c r="T18">
        <v>80276</v>
      </c>
      <c r="U18">
        <v>79807</v>
      </c>
      <c r="V18">
        <v>70792</v>
      </c>
      <c r="W18">
        <v>85</v>
      </c>
      <c r="X18">
        <v>-4583</v>
      </c>
      <c r="Y18">
        <v>-670</v>
      </c>
      <c r="Z18">
        <v>7702</v>
      </c>
      <c r="AA18">
        <v>253</v>
      </c>
      <c r="AB18">
        <v>8010</v>
      </c>
      <c r="AC18">
        <v>22296</v>
      </c>
      <c r="AD18">
        <v>21635</v>
      </c>
      <c r="AE18">
        <v>29980</v>
      </c>
      <c r="AF18">
        <v>82290</v>
      </c>
      <c r="AG18">
        <v>69798</v>
      </c>
      <c r="AH18">
        <v>36179</v>
      </c>
      <c r="AI18">
        <v>30233</v>
      </c>
      <c r="AJ18">
        <v>90300</v>
      </c>
      <c r="AK18">
        <v>92094</v>
      </c>
      <c r="AL18">
        <v>57814</v>
      </c>
      <c r="AM18">
        <v>-1537</v>
      </c>
      <c r="AN18">
        <v>87</v>
      </c>
      <c r="AO18">
        <v>1773</v>
      </c>
      <c r="AP18">
        <v>144</v>
      </c>
      <c r="AQ18">
        <v>10.469895579999999</v>
      </c>
      <c r="AR18">
        <v>10.812416389999999</v>
      </c>
      <c r="AS18">
        <v>10.60942779</v>
      </c>
      <c r="AT18">
        <v>11.10381855</v>
      </c>
      <c r="AU18">
        <v>10.90395788</v>
      </c>
      <c r="AV18">
        <v>9.5684079260000008</v>
      </c>
      <c r="AW18">
        <v>-0.63392297099999995</v>
      </c>
      <c r="AX18">
        <v>-9.1541491000000003E-2</v>
      </c>
      <c r="AY18">
        <v>1.0410198589999999</v>
      </c>
      <c r="AZ18">
        <v>1.107947413</v>
      </c>
      <c r="BA18">
        <v>3.0462822169999999</v>
      </c>
      <c r="BB18">
        <v>2.9242358670000002</v>
      </c>
      <c r="BC18">
        <v>11.38239609</v>
      </c>
      <c r="BD18">
        <v>9.5364373049999998</v>
      </c>
      <c r="BE18">
        <v>4.8900360259999998</v>
      </c>
      <c r="BF18">
        <v>12.4903435</v>
      </c>
      <c r="BG18">
        <v>12.582719519999999</v>
      </c>
      <c r="BH18">
        <v>7.8142718929999999</v>
      </c>
    </row>
    <row r="19" spans="1:60" x14ac:dyDescent="0.2">
      <c r="A19">
        <v>40</v>
      </c>
      <c r="B19">
        <v>3</v>
      </c>
      <c r="C19">
        <v>7</v>
      </c>
      <c r="D19">
        <v>5</v>
      </c>
      <c r="E19" t="s">
        <v>701</v>
      </c>
      <c r="F19">
        <v>3011490</v>
      </c>
      <c r="G19">
        <v>3014348</v>
      </c>
      <c r="H19">
        <v>3028443</v>
      </c>
      <c r="I19">
        <v>3046404</v>
      </c>
      <c r="J19">
        <v>3067732</v>
      </c>
      <c r="K19">
        <v>2858</v>
      </c>
      <c r="L19">
        <v>14095</v>
      </c>
      <c r="M19">
        <v>17961</v>
      </c>
      <c r="N19">
        <v>21328</v>
      </c>
      <c r="O19">
        <v>8509</v>
      </c>
      <c r="P19">
        <v>34927</v>
      </c>
      <c r="Q19">
        <v>36298</v>
      </c>
      <c r="R19">
        <v>35566</v>
      </c>
      <c r="S19">
        <v>8475</v>
      </c>
      <c r="T19">
        <v>40180</v>
      </c>
      <c r="U19">
        <v>40362</v>
      </c>
      <c r="V19">
        <v>36473</v>
      </c>
      <c r="W19">
        <v>34</v>
      </c>
      <c r="X19">
        <v>-5253</v>
      </c>
      <c r="Y19">
        <v>-4064</v>
      </c>
      <c r="Z19">
        <v>-907</v>
      </c>
      <c r="AA19">
        <v>94</v>
      </c>
      <c r="AB19">
        <v>1346</v>
      </c>
      <c r="AC19">
        <v>3215</v>
      </c>
      <c r="AD19">
        <v>4096</v>
      </c>
      <c r="AE19">
        <v>2537</v>
      </c>
      <c r="AF19">
        <v>17806</v>
      </c>
      <c r="AG19">
        <v>18841</v>
      </c>
      <c r="AH19">
        <v>18106</v>
      </c>
      <c r="AI19">
        <v>2631</v>
      </c>
      <c r="AJ19">
        <v>19152</v>
      </c>
      <c r="AK19">
        <v>22056</v>
      </c>
      <c r="AL19">
        <v>22202</v>
      </c>
      <c r="AM19">
        <v>193</v>
      </c>
      <c r="AN19">
        <v>196</v>
      </c>
      <c r="AO19">
        <v>-31</v>
      </c>
      <c r="AP19">
        <v>33</v>
      </c>
      <c r="AQ19">
        <v>11.55989012</v>
      </c>
      <c r="AR19">
        <v>11.950259819999999</v>
      </c>
      <c r="AS19">
        <v>11.634023190000001</v>
      </c>
      <c r="AT19">
        <v>13.298490709999999</v>
      </c>
      <c r="AU19">
        <v>13.2882359</v>
      </c>
      <c r="AV19">
        <v>11.930712700000001</v>
      </c>
      <c r="AW19">
        <v>-1.7386005899999999</v>
      </c>
      <c r="AX19">
        <v>-1.3379760839999999</v>
      </c>
      <c r="AY19">
        <v>-0.29668950799999999</v>
      </c>
      <c r="AZ19">
        <v>0.44548950999999998</v>
      </c>
      <c r="BA19">
        <v>1.058462872</v>
      </c>
      <c r="BB19">
        <v>1.339845892</v>
      </c>
      <c r="BC19">
        <v>5.8933032770000002</v>
      </c>
      <c r="BD19">
        <v>6.2029545769999999</v>
      </c>
      <c r="BE19">
        <v>5.9226683869999999</v>
      </c>
      <c r="BF19">
        <v>6.338792786</v>
      </c>
      <c r="BG19">
        <v>7.2614174480000004</v>
      </c>
      <c r="BH19">
        <v>7.2625142780000003</v>
      </c>
    </row>
    <row r="20" spans="1:60" x14ac:dyDescent="0.2">
      <c r="A20">
        <v>40</v>
      </c>
      <c r="B20">
        <v>4</v>
      </c>
      <c r="C20">
        <v>9</v>
      </c>
      <c r="D20">
        <v>6</v>
      </c>
      <c r="E20" t="s">
        <v>702</v>
      </c>
      <c r="F20">
        <v>39538212</v>
      </c>
      <c r="G20">
        <v>39503200</v>
      </c>
      <c r="H20">
        <v>39145060</v>
      </c>
      <c r="I20">
        <v>39040616</v>
      </c>
      <c r="J20">
        <v>38965193</v>
      </c>
      <c r="K20">
        <v>-35012</v>
      </c>
      <c r="L20">
        <v>-358140</v>
      </c>
      <c r="M20">
        <v>-104444</v>
      </c>
      <c r="N20">
        <v>-75423</v>
      </c>
      <c r="O20">
        <v>103133</v>
      </c>
      <c r="P20">
        <v>412506</v>
      </c>
      <c r="Q20">
        <v>423922</v>
      </c>
      <c r="R20">
        <v>414120</v>
      </c>
      <c r="S20">
        <v>74587</v>
      </c>
      <c r="T20">
        <v>345181</v>
      </c>
      <c r="U20">
        <v>318145</v>
      </c>
      <c r="V20">
        <v>302704</v>
      </c>
      <c r="W20">
        <v>28546</v>
      </c>
      <c r="X20">
        <v>67325</v>
      </c>
      <c r="Y20">
        <v>105777</v>
      </c>
      <c r="Z20">
        <v>111416</v>
      </c>
      <c r="AA20">
        <v>1383</v>
      </c>
      <c r="AB20">
        <v>44116</v>
      </c>
      <c r="AC20">
        <v>126517</v>
      </c>
      <c r="AD20">
        <v>150982</v>
      </c>
      <c r="AE20">
        <v>-67932</v>
      </c>
      <c r="AF20">
        <v>-458862</v>
      </c>
      <c r="AG20">
        <v>-332785</v>
      </c>
      <c r="AH20">
        <v>-338371</v>
      </c>
      <c r="AI20">
        <v>-66549</v>
      </c>
      <c r="AJ20">
        <v>-414746</v>
      </c>
      <c r="AK20">
        <v>-206268</v>
      </c>
      <c r="AL20">
        <v>-187389</v>
      </c>
      <c r="AM20">
        <v>2991</v>
      </c>
      <c r="AN20">
        <v>-10719</v>
      </c>
      <c r="AO20">
        <v>-3953</v>
      </c>
      <c r="AP20">
        <v>550</v>
      </c>
      <c r="AQ20">
        <v>10.48989514</v>
      </c>
      <c r="AR20">
        <v>10.843981189999999</v>
      </c>
      <c r="AS20">
        <v>10.61767079</v>
      </c>
      <c r="AT20">
        <v>8.7778420019999999</v>
      </c>
      <c r="AU20">
        <v>8.1381914510000009</v>
      </c>
      <c r="AV20">
        <v>7.7610630250000003</v>
      </c>
      <c r="AW20">
        <v>1.712053134</v>
      </c>
      <c r="AX20">
        <v>2.7057897409999998</v>
      </c>
      <c r="AY20">
        <v>2.856607769</v>
      </c>
      <c r="AZ20">
        <v>1.121855716</v>
      </c>
      <c r="BA20">
        <v>3.2363217020000001</v>
      </c>
      <c r="BB20">
        <v>3.8710450399999998</v>
      </c>
      <c r="BC20">
        <v>-11.668713329999999</v>
      </c>
      <c r="BD20">
        <v>-8.5126846</v>
      </c>
      <c r="BE20">
        <v>-8.6755333819999993</v>
      </c>
      <c r="BF20">
        <v>-10.546857620000001</v>
      </c>
      <c r="BG20">
        <v>-5.2763628980000004</v>
      </c>
      <c r="BH20">
        <v>-4.8044883430000001</v>
      </c>
    </row>
    <row r="21" spans="1:60" x14ac:dyDescent="0.2">
      <c r="A21">
        <v>40</v>
      </c>
      <c r="B21">
        <v>4</v>
      </c>
      <c r="C21">
        <v>8</v>
      </c>
      <c r="D21">
        <v>8</v>
      </c>
      <c r="E21" t="s">
        <v>703</v>
      </c>
      <c r="F21">
        <v>5773707</v>
      </c>
      <c r="G21">
        <v>5785219</v>
      </c>
      <c r="H21">
        <v>5811596</v>
      </c>
      <c r="I21">
        <v>5841039</v>
      </c>
      <c r="J21">
        <v>5877610</v>
      </c>
      <c r="K21">
        <v>11512</v>
      </c>
      <c r="L21">
        <v>26377</v>
      </c>
      <c r="M21">
        <v>29443</v>
      </c>
      <c r="N21">
        <v>36571</v>
      </c>
      <c r="O21">
        <v>15593</v>
      </c>
      <c r="P21">
        <v>62137</v>
      </c>
      <c r="Q21">
        <v>62682</v>
      </c>
      <c r="R21">
        <v>62498</v>
      </c>
      <c r="S21">
        <v>11914</v>
      </c>
      <c r="T21">
        <v>46481</v>
      </c>
      <c r="U21">
        <v>49599</v>
      </c>
      <c r="V21">
        <v>45099</v>
      </c>
      <c r="W21">
        <v>3679</v>
      </c>
      <c r="X21">
        <v>15656</v>
      </c>
      <c r="Y21">
        <v>13083</v>
      </c>
      <c r="Z21">
        <v>17399</v>
      </c>
      <c r="AA21">
        <v>244</v>
      </c>
      <c r="AB21">
        <v>3913</v>
      </c>
      <c r="AC21">
        <v>10413</v>
      </c>
      <c r="AD21">
        <v>11931</v>
      </c>
      <c r="AE21">
        <v>7169</v>
      </c>
      <c r="AF21">
        <v>5404</v>
      </c>
      <c r="AG21">
        <v>6772</v>
      </c>
      <c r="AH21">
        <v>7236</v>
      </c>
      <c r="AI21">
        <v>7413</v>
      </c>
      <c r="AJ21">
        <v>9317</v>
      </c>
      <c r="AK21">
        <v>17185</v>
      </c>
      <c r="AL21">
        <v>19167</v>
      </c>
      <c r="AM21">
        <v>420</v>
      </c>
      <c r="AN21">
        <v>1404</v>
      </c>
      <c r="AO21">
        <v>-825</v>
      </c>
      <c r="AP21">
        <v>5</v>
      </c>
      <c r="AQ21">
        <v>10.7162182</v>
      </c>
      <c r="AR21">
        <v>10.75842503</v>
      </c>
      <c r="AS21">
        <v>10.666417259999999</v>
      </c>
      <c r="AT21">
        <v>8.0161665079999995</v>
      </c>
      <c r="AU21">
        <v>8.5129243300000006</v>
      </c>
      <c r="AV21">
        <v>7.6969623379999996</v>
      </c>
      <c r="AW21">
        <v>2.700051695</v>
      </c>
      <c r="AX21">
        <v>2.2455006960000001</v>
      </c>
      <c r="AY21">
        <v>2.9694549260000001</v>
      </c>
      <c r="AZ21">
        <v>0.674840463</v>
      </c>
      <c r="BA21">
        <v>1.787235248</v>
      </c>
      <c r="BB21">
        <v>2.0362415500000002</v>
      </c>
      <c r="BC21">
        <v>0.93198003100000004</v>
      </c>
      <c r="BD21">
        <v>1.162312215</v>
      </c>
      <c r="BE21">
        <v>1.2349546440000001</v>
      </c>
      <c r="BF21">
        <v>1.6068204930000001</v>
      </c>
      <c r="BG21">
        <v>2.949547463</v>
      </c>
      <c r="BH21">
        <v>3.2711961930000002</v>
      </c>
    </row>
    <row r="22" spans="1:60" x14ac:dyDescent="0.2">
      <c r="A22">
        <v>40</v>
      </c>
      <c r="B22">
        <v>1</v>
      </c>
      <c r="C22">
        <v>1</v>
      </c>
      <c r="D22">
        <v>9</v>
      </c>
      <c r="E22" t="s">
        <v>704</v>
      </c>
      <c r="F22">
        <v>3605912</v>
      </c>
      <c r="G22">
        <v>3577586</v>
      </c>
      <c r="H22">
        <v>3603691</v>
      </c>
      <c r="I22">
        <v>3608706</v>
      </c>
      <c r="J22">
        <v>3617176</v>
      </c>
      <c r="K22">
        <v>-28326</v>
      </c>
      <c r="L22">
        <v>26105</v>
      </c>
      <c r="M22">
        <v>5015</v>
      </c>
      <c r="N22">
        <v>8470</v>
      </c>
      <c r="O22">
        <v>8465</v>
      </c>
      <c r="P22">
        <v>33942</v>
      </c>
      <c r="Q22">
        <v>35572</v>
      </c>
      <c r="R22">
        <v>34957</v>
      </c>
      <c r="S22">
        <v>11938</v>
      </c>
      <c r="T22">
        <v>34571</v>
      </c>
      <c r="U22">
        <v>34833</v>
      </c>
      <c r="V22">
        <v>32842</v>
      </c>
      <c r="W22">
        <v>-3473</v>
      </c>
      <c r="X22">
        <v>-629</v>
      </c>
      <c r="Y22">
        <v>739</v>
      </c>
      <c r="Z22">
        <v>2115</v>
      </c>
      <c r="AA22">
        <v>410</v>
      </c>
      <c r="AB22">
        <v>6217</v>
      </c>
      <c r="AC22">
        <v>15562</v>
      </c>
      <c r="AD22">
        <v>15264</v>
      </c>
      <c r="AE22">
        <v>-21420</v>
      </c>
      <c r="AF22">
        <v>19032</v>
      </c>
      <c r="AG22">
        <v>-10081</v>
      </c>
      <c r="AH22">
        <v>-9016</v>
      </c>
      <c r="AI22">
        <v>-21010</v>
      </c>
      <c r="AJ22">
        <v>25249</v>
      </c>
      <c r="AK22">
        <v>5481</v>
      </c>
      <c r="AL22">
        <v>6248</v>
      </c>
      <c r="AM22">
        <v>-3843</v>
      </c>
      <c r="AN22">
        <v>1485</v>
      </c>
      <c r="AO22">
        <v>-1205</v>
      </c>
      <c r="AP22">
        <v>107</v>
      </c>
      <c r="AQ22">
        <v>9.4529148509999992</v>
      </c>
      <c r="AR22">
        <v>9.864127002</v>
      </c>
      <c r="AS22">
        <v>9.6754970539999992</v>
      </c>
      <c r="AT22">
        <v>9.6280926079999993</v>
      </c>
      <c r="AU22">
        <v>9.6592020660000006</v>
      </c>
      <c r="AV22">
        <v>9.0901013880000008</v>
      </c>
      <c r="AW22">
        <v>-0.17517775699999999</v>
      </c>
      <c r="AX22">
        <v>0.204924937</v>
      </c>
      <c r="AY22">
        <v>0.58539566499999995</v>
      </c>
      <c r="AZ22">
        <v>1.731446928</v>
      </c>
      <c r="BA22">
        <v>4.3153475879999998</v>
      </c>
      <c r="BB22">
        <v>4.2248129710000004</v>
      </c>
      <c r="BC22">
        <v>5.3004500449999998</v>
      </c>
      <c r="BD22">
        <v>-2.7954645309999999</v>
      </c>
      <c r="BE22">
        <v>-2.4954739090000002</v>
      </c>
      <c r="BF22">
        <v>7.0318969730000003</v>
      </c>
      <c r="BG22">
        <v>1.5198830569999999</v>
      </c>
      <c r="BH22">
        <v>1.729339062</v>
      </c>
    </row>
    <row r="23" spans="1:60" x14ac:dyDescent="0.2">
      <c r="A23">
        <v>40</v>
      </c>
      <c r="B23">
        <v>3</v>
      </c>
      <c r="C23">
        <v>5</v>
      </c>
      <c r="D23">
        <v>10</v>
      </c>
      <c r="E23" t="s">
        <v>705</v>
      </c>
      <c r="F23">
        <v>989946</v>
      </c>
      <c r="G23">
        <v>991862</v>
      </c>
      <c r="H23">
        <v>1004881</v>
      </c>
      <c r="I23">
        <v>1019459</v>
      </c>
      <c r="J23">
        <v>1031890</v>
      </c>
      <c r="K23">
        <v>1916</v>
      </c>
      <c r="L23">
        <v>13019</v>
      </c>
      <c r="M23">
        <v>14578</v>
      </c>
      <c r="N23">
        <v>12431</v>
      </c>
      <c r="O23">
        <v>2579</v>
      </c>
      <c r="P23">
        <v>10174</v>
      </c>
      <c r="Q23">
        <v>10883</v>
      </c>
      <c r="R23">
        <v>10725</v>
      </c>
      <c r="S23">
        <v>2959</v>
      </c>
      <c r="T23">
        <v>11228</v>
      </c>
      <c r="U23">
        <v>11488</v>
      </c>
      <c r="V23">
        <v>10897</v>
      </c>
      <c r="W23">
        <v>-380</v>
      </c>
      <c r="X23">
        <v>-1054</v>
      </c>
      <c r="Y23">
        <v>-605</v>
      </c>
      <c r="Z23">
        <v>-172</v>
      </c>
      <c r="AA23">
        <v>62</v>
      </c>
      <c r="AB23">
        <v>939</v>
      </c>
      <c r="AC23">
        <v>2378</v>
      </c>
      <c r="AD23">
        <v>2277</v>
      </c>
      <c r="AE23">
        <v>2195</v>
      </c>
      <c r="AF23">
        <v>13284</v>
      </c>
      <c r="AG23">
        <v>12669</v>
      </c>
      <c r="AH23">
        <v>10320</v>
      </c>
      <c r="AI23">
        <v>2257</v>
      </c>
      <c r="AJ23">
        <v>14223</v>
      </c>
      <c r="AK23">
        <v>15047</v>
      </c>
      <c r="AL23">
        <v>12597</v>
      </c>
      <c r="AM23">
        <v>39</v>
      </c>
      <c r="AN23">
        <v>-150</v>
      </c>
      <c r="AO23">
        <v>136</v>
      </c>
      <c r="AP23">
        <v>6</v>
      </c>
      <c r="AQ23">
        <v>10.19059539</v>
      </c>
      <c r="AR23">
        <v>10.752146379999999</v>
      </c>
      <c r="AS23">
        <v>10.45653373</v>
      </c>
      <c r="AT23">
        <v>11.24631462</v>
      </c>
      <c r="AU23">
        <v>11.349872059999999</v>
      </c>
      <c r="AV23">
        <v>10.62422825</v>
      </c>
      <c r="AW23">
        <v>-1.0557192390000001</v>
      </c>
      <c r="AX23">
        <v>-0.59772567799999998</v>
      </c>
      <c r="AY23">
        <v>-0.16769452700000001</v>
      </c>
      <c r="AZ23">
        <v>0.94053165599999999</v>
      </c>
      <c r="BA23">
        <v>2.3494077080000002</v>
      </c>
      <c r="BB23">
        <v>2.2200025449999998</v>
      </c>
      <c r="BC23">
        <v>13.305668280000001</v>
      </c>
      <c r="BD23">
        <v>12.516672099999999</v>
      </c>
      <c r="BE23">
        <v>10.061671609999999</v>
      </c>
      <c r="BF23">
        <v>14.24619994</v>
      </c>
      <c r="BG23">
        <v>14.86607981</v>
      </c>
      <c r="BH23">
        <v>12.28167416</v>
      </c>
    </row>
    <row r="24" spans="1:60" x14ac:dyDescent="0.2">
      <c r="A24">
        <v>40</v>
      </c>
      <c r="B24">
        <v>3</v>
      </c>
      <c r="C24">
        <v>5</v>
      </c>
      <c r="D24">
        <v>11</v>
      </c>
      <c r="E24" t="s">
        <v>706</v>
      </c>
      <c r="F24">
        <v>689548</v>
      </c>
      <c r="G24">
        <v>670839</v>
      </c>
      <c r="H24">
        <v>669037</v>
      </c>
      <c r="I24">
        <v>670949</v>
      </c>
      <c r="J24">
        <v>678972</v>
      </c>
      <c r="K24">
        <v>-18709</v>
      </c>
      <c r="L24">
        <v>-1802</v>
      </c>
      <c r="M24">
        <v>1912</v>
      </c>
      <c r="N24">
        <v>8023</v>
      </c>
      <c r="O24">
        <v>2187</v>
      </c>
      <c r="P24">
        <v>8508</v>
      </c>
      <c r="Q24">
        <v>8399</v>
      </c>
      <c r="R24">
        <v>7627</v>
      </c>
      <c r="S24">
        <v>2004</v>
      </c>
      <c r="T24">
        <v>5837</v>
      </c>
      <c r="U24">
        <v>5572</v>
      </c>
      <c r="V24">
        <v>5020</v>
      </c>
      <c r="W24">
        <v>183</v>
      </c>
      <c r="X24">
        <v>2671</v>
      </c>
      <c r="Y24">
        <v>2827</v>
      </c>
      <c r="Z24">
        <v>2607</v>
      </c>
      <c r="AA24">
        <v>50</v>
      </c>
      <c r="AB24">
        <v>1745</v>
      </c>
      <c r="AC24">
        <v>4527</v>
      </c>
      <c r="AD24">
        <v>6969</v>
      </c>
      <c r="AE24">
        <v>-15475</v>
      </c>
      <c r="AF24">
        <v>-6551</v>
      </c>
      <c r="AG24">
        <v>-4917</v>
      </c>
      <c r="AH24">
        <v>-1509</v>
      </c>
      <c r="AI24">
        <v>-15425</v>
      </c>
      <c r="AJ24">
        <v>-4806</v>
      </c>
      <c r="AK24">
        <v>-390</v>
      </c>
      <c r="AL24">
        <v>5460</v>
      </c>
      <c r="AM24">
        <v>-3467</v>
      </c>
      <c r="AN24">
        <v>333</v>
      </c>
      <c r="AO24">
        <v>-525</v>
      </c>
      <c r="AP24">
        <v>-44</v>
      </c>
      <c r="AQ24">
        <v>12.699682660000001</v>
      </c>
      <c r="AR24">
        <v>12.53595187</v>
      </c>
      <c r="AS24">
        <v>11.29992051</v>
      </c>
      <c r="AT24">
        <v>8.7127465530000006</v>
      </c>
      <c r="AU24">
        <v>8.3165047990000005</v>
      </c>
      <c r="AV24">
        <v>7.4374722670000004</v>
      </c>
      <c r="AW24">
        <v>3.9869361049999998</v>
      </c>
      <c r="AX24">
        <v>4.2194470690000001</v>
      </c>
      <c r="AY24">
        <v>3.8624482470000001</v>
      </c>
      <c r="AZ24">
        <v>2.6047186459999998</v>
      </c>
      <c r="BA24">
        <v>6.7567870110000001</v>
      </c>
      <c r="BB24">
        <v>10.325048649999999</v>
      </c>
      <c r="BC24">
        <v>-9.7785168179999999</v>
      </c>
      <c r="BD24">
        <v>-7.338882645</v>
      </c>
      <c r="BE24">
        <v>-2.2356863850000002</v>
      </c>
      <c r="BF24">
        <v>-7.1737981719999997</v>
      </c>
      <c r="BG24">
        <v>-0.58209563399999997</v>
      </c>
      <c r="BH24">
        <v>8.0893622660000002</v>
      </c>
    </row>
    <row r="25" spans="1:60" x14ac:dyDescent="0.2">
      <c r="A25">
        <v>40</v>
      </c>
      <c r="B25">
        <v>3</v>
      </c>
      <c r="C25">
        <v>5</v>
      </c>
      <c r="D25">
        <v>12</v>
      </c>
      <c r="E25" t="s">
        <v>707</v>
      </c>
      <c r="F25">
        <v>21538216</v>
      </c>
      <c r="G25">
        <v>21591299</v>
      </c>
      <c r="H25">
        <v>21830708</v>
      </c>
      <c r="I25">
        <v>22245521</v>
      </c>
      <c r="J25">
        <v>22610726</v>
      </c>
      <c r="K25">
        <v>53083</v>
      </c>
      <c r="L25">
        <v>239409</v>
      </c>
      <c r="M25">
        <v>414813</v>
      </c>
      <c r="N25">
        <v>365205</v>
      </c>
      <c r="O25">
        <v>50294</v>
      </c>
      <c r="P25">
        <v>207942</v>
      </c>
      <c r="Q25">
        <v>222003</v>
      </c>
      <c r="R25">
        <v>223578</v>
      </c>
      <c r="S25">
        <v>56383</v>
      </c>
      <c r="T25">
        <v>250389</v>
      </c>
      <c r="U25">
        <v>260220</v>
      </c>
      <c r="V25">
        <v>231181</v>
      </c>
      <c r="W25">
        <v>-6089</v>
      </c>
      <c r="X25">
        <v>-42447</v>
      </c>
      <c r="Y25">
        <v>-38217</v>
      </c>
      <c r="Z25">
        <v>-7603</v>
      </c>
      <c r="AA25">
        <v>2840</v>
      </c>
      <c r="AB25">
        <v>46865</v>
      </c>
      <c r="AC25">
        <v>121233</v>
      </c>
      <c r="AD25">
        <v>178432</v>
      </c>
      <c r="AE25">
        <v>61782</v>
      </c>
      <c r="AF25">
        <v>244619</v>
      </c>
      <c r="AG25">
        <v>317923</v>
      </c>
      <c r="AH25">
        <v>194438</v>
      </c>
      <c r="AI25">
        <v>64622</v>
      </c>
      <c r="AJ25">
        <v>291484</v>
      </c>
      <c r="AK25">
        <v>439156</v>
      </c>
      <c r="AL25">
        <v>372870</v>
      </c>
      <c r="AM25">
        <v>-5450</v>
      </c>
      <c r="AN25">
        <v>-9628</v>
      </c>
      <c r="AO25">
        <v>13874</v>
      </c>
      <c r="AP25">
        <v>-62</v>
      </c>
      <c r="AQ25">
        <v>9.5777240330000009</v>
      </c>
      <c r="AR25">
        <v>10.07359318</v>
      </c>
      <c r="AS25">
        <v>9.9686449469999996</v>
      </c>
      <c r="AT25">
        <v>11.53281561</v>
      </c>
      <c r="AU25">
        <v>11.8077252</v>
      </c>
      <c r="AV25">
        <v>10.30763898</v>
      </c>
      <c r="AW25">
        <v>-1.9550915740000001</v>
      </c>
      <c r="AX25">
        <v>-1.734132019</v>
      </c>
      <c r="AY25">
        <v>-0.33899403099999997</v>
      </c>
      <c r="AZ25">
        <v>2.158582859</v>
      </c>
      <c r="BA25">
        <v>5.5010604470000004</v>
      </c>
      <c r="BB25">
        <v>7.9557257659999996</v>
      </c>
      <c r="BC25">
        <v>11.26705175</v>
      </c>
      <c r="BD25">
        <v>14.426052650000001</v>
      </c>
      <c r="BE25">
        <v>8.6693833300000005</v>
      </c>
      <c r="BF25">
        <v>13.425634609999999</v>
      </c>
      <c r="BG25">
        <v>19.927113089999999</v>
      </c>
      <c r="BH25">
        <v>16.6251091</v>
      </c>
    </row>
    <row r="26" spans="1:60" x14ac:dyDescent="0.2">
      <c r="A26">
        <v>40</v>
      </c>
      <c r="B26">
        <v>3</v>
      </c>
      <c r="C26">
        <v>5</v>
      </c>
      <c r="D26">
        <v>13</v>
      </c>
      <c r="E26" t="s">
        <v>708</v>
      </c>
      <c r="F26">
        <v>10713771</v>
      </c>
      <c r="G26">
        <v>10732390</v>
      </c>
      <c r="H26">
        <v>10790385</v>
      </c>
      <c r="I26">
        <v>10913150</v>
      </c>
      <c r="J26">
        <v>11029227</v>
      </c>
      <c r="K26">
        <v>18619</v>
      </c>
      <c r="L26">
        <v>57995</v>
      </c>
      <c r="M26">
        <v>122765</v>
      </c>
      <c r="N26">
        <v>116077</v>
      </c>
      <c r="O26">
        <v>29847</v>
      </c>
      <c r="P26">
        <v>121276</v>
      </c>
      <c r="Q26">
        <v>125599</v>
      </c>
      <c r="R26">
        <v>125664</v>
      </c>
      <c r="S26">
        <v>24771</v>
      </c>
      <c r="T26">
        <v>109501</v>
      </c>
      <c r="U26">
        <v>110380</v>
      </c>
      <c r="V26">
        <v>97847</v>
      </c>
      <c r="W26">
        <v>5076</v>
      </c>
      <c r="X26">
        <v>11775</v>
      </c>
      <c r="Y26">
        <v>15219</v>
      </c>
      <c r="Z26">
        <v>27817</v>
      </c>
      <c r="AA26">
        <v>730</v>
      </c>
      <c r="AB26">
        <v>10161</v>
      </c>
      <c r="AC26">
        <v>27010</v>
      </c>
      <c r="AD26">
        <v>30119</v>
      </c>
      <c r="AE26">
        <v>11606</v>
      </c>
      <c r="AF26">
        <v>35341</v>
      </c>
      <c r="AG26">
        <v>80599</v>
      </c>
      <c r="AH26">
        <v>58206</v>
      </c>
      <c r="AI26">
        <v>12336</v>
      </c>
      <c r="AJ26">
        <v>45502</v>
      </c>
      <c r="AK26">
        <v>107609</v>
      </c>
      <c r="AL26">
        <v>88325</v>
      </c>
      <c r="AM26">
        <v>1207</v>
      </c>
      <c r="AN26">
        <v>718</v>
      </c>
      <c r="AO26">
        <v>-63</v>
      </c>
      <c r="AP26">
        <v>-65</v>
      </c>
      <c r="AQ26">
        <v>11.26955051</v>
      </c>
      <c r="AR26">
        <v>11.574059249999999</v>
      </c>
      <c r="AS26">
        <v>11.454000629999999</v>
      </c>
      <c r="AT26">
        <v>10.175360749999999</v>
      </c>
      <c r="AU26">
        <v>10.1716149</v>
      </c>
      <c r="AV26">
        <v>8.9185415050000003</v>
      </c>
      <c r="AW26">
        <v>1.0941897599999999</v>
      </c>
      <c r="AX26">
        <v>1.402444348</v>
      </c>
      <c r="AY26">
        <v>2.5354591260000001</v>
      </c>
      <c r="AZ26">
        <v>0.94420909900000005</v>
      </c>
      <c r="BA26">
        <v>2.4889954560000001</v>
      </c>
      <c r="BB26">
        <v>2.7452814249999999</v>
      </c>
      <c r="BC26">
        <v>3.2840560760000002</v>
      </c>
      <c r="BD26">
        <v>7.4272693370000002</v>
      </c>
      <c r="BE26">
        <v>5.305350464</v>
      </c>
      <c r="BF26">
        <v>4.2282651749999998</v>
      </c>
      <c r="BG26">
        <v>9.9162647929999999</v>
      </c>
      <c r="BH26">
        <v>8.0506318889999999</v>
      </c>
    </row>
    <row r="27" spans="1:60" x14ac:dyDescent="0.2">
      <c r="A27">
        <v>40</v>
      </c>
      <c r="B27">
        <v>4</v>
      </c>
      <c r="C27">
        <v>9</v>
      </c>
      <c r="D27">
        <v>15</v>
      </c>
      <c r="E27" t="s">
        <v>709</v>
      </c>
      <c r="F27">
        <v>1455274</v>
      </c>
      <c r="G27">
        <v>1451181</v>
      </c>
      <c r="H27">
        <v>1446745</v>
      </c>
      <c r="I27">
        <v>1439399</v>
      </c>
      <c r="J27">
        <v>1435138</v>
      </c>
      <c r="K27">
        <v>-4093</v>
      </c>
      <c r="L27">
        <v>-4436</v>
      </c>
      <c r="M27">
        <v>-7346</v>
      </c>
      <c r="N27">
        <v>-4261</v>
      </c>
      <c r="O27">
        <v>3836</v>
      </c>
      <c r="P27">
        <v>15528</v>
      </c>
      <c r="Q27">
        <v>15746</v>
      </c>
      <c r="R27">
        <v>15167</v>
      </c>
      <c r="S27">
        <v>2843</v>
      </c>
      <c r="T27">
        <v>12152</v>
      </c>
      <c r="U27">
        <v>13375</v>
      </c>
      <c r="V27">
        <v>12812</v>
      </c>
      <c r="W27">
        <v>993</v>
      </c>
      <c r="X27">
        <v>3376</v>
      </c>
      <c r="Y27">
        <v>2371</v>
      </c>
      <c r="Z27">
        <v>2355</v>
      </c>
      <c r="AA27">
        <v>119</v>
      </c>
      <c r="AB27">
        <v>2043</v>
      </c>
      <c r="AC27">
        <v>5917</v>
      </c>
      <c r="AD27">
        <v>4627</v>
      </c>
      <c r="AE27">
        <v>-4831</v>
      </c>
      <c r="AF27">
        <v>-9982</v>
      </c>
      <c r="AG27">
        <v>-15664</v>
      </c>
      <c r="AH27">
        <v>-11193</v>
      </c>
      <c r="AI27">
        <v>-4712</v>
      </c>
      <c r="AJ27">
        <v>-7939</v>
      </c>
      <c r="AK27">
        <v>-9747</v>
      </c>
      <c r="AL27">
        <v>-6566</v>
      </c>
      <c r="AM27">
        <v>-374</v>
      </c>
      <c r="AN27">
        <v>127</v>
      </c>
      <c r="AO27">
        <v>30</v>
      </c>
      <c r="AP27">
        <v>-50</v>
      </c>
      <c r="AQ27">
        <v>10.71662976</v>
      </c>
      <c r="AR27">
        <v>10.911444469999999</v>
      </c>
      <c r="AS27">
        <v>10.552655959999999</v>
      </c>
      <c r="AT27">
        <v>8.3866875830000005</v>
      </c>
      <c r="AU27">
        <v>9.2684218109999996</v>
      </c>
      <c r="AV27">
        <v>8.9141312149999994</v>
      </c>
      <c r="AW27">
        <v>2.329942172</v>
      </c>
      <c r="AX27">
        <v>1.643022663</v>
      </c>
      <c r="AY27">
        <v>1.6385247430000001</v>
      </c>
      <c r="AZ27">
        <v>1.409973892</v>
      </c>
      <c r="BA27">
        <v>4.1002805130000004</v>
      </c>
      <c r="BB27">
        <v>3.2193010559999999</v>
      </c>
      <c r="BC27">
        <v>-6.8890647999999999</v>
      </c>
      <c r="BD27">
        <v>-10.854621249999999</v>
      </c>
      <c r="BE27">
        <v>-7.7876889389999997</v>
      </c>
      <c r="BF27">
        <v>-5.4790909079999999</v>
      </c>
      <c r="BG27">
        <v>-6.75434074</v>
      </c>
      <c r="BH27">
        <v>-4.5683878829999998</v>
      </c>
    </row>
    <row r="28" spans="1:60" x14ac:dyDescent="0.2">
      <c r="A28">
        <v>40</v>
      </c>
      <c r="B28">
        <v>4</v>
      </c>
      <c r="C28">
        <v>8</v>
      </c>
      <c r="D28">
        <v>16</v>
      </c>
      <c r="E28" t="s">
        <v>710</v>
      </c>
      <c r="F28">
        <v>1839117</v>
      </c>
      <c r="G28">
        <v>1849339</v>
      </c>
      <c r="H28">
        <v>1904537</v>
      </c>
      <c r="I28">
        <v>1938996</v>
      </c>
      <c r="J28">
        <v>1964726</v>
      </c>
      <c r="K28">
        <v>10222</v>
      </c>
      <c r="L28">
        <v>55198</v>
      </c>
      <c r="M28">
        <v>34459</v>
      </c>
      <c r="N28">
        <v>25730</v>
      </c>
      <c r="O28">
        <v>5467</v>
      </c>
      <c r="P28">
        <v>21850</v>
      </c>
      <c r="Q28">
        <v>22418</v>
      </c>
      <c r="R28">
        <v>22456</v>
      </c>
      <c r="S28">
        <v>3629</v>
      </c>
      <c r="T28">
        <v>17141</v>
      </c>
      <c r="U28">
        <v>18938</v>
      </c>
      <c r="V28">
        <v>16817</v>
      </c>
      <c r="W28">
        <v>1838</v>
      </c>
      <c r="X28">
        <v>4709</v>
      </c>
      <c r="Y28">
        <v>3480</v>
      </c>
      <c r="Z28">
        <v>5639</v>
      </c>
      <c r="AA28">
        <v>58</v>
      </c>
      <c r="AB28">
        <v>698</v>
      </c>
      <c r="AC28">
        <v>1779</v>
      </c>
      <c r="AD28">
        <v>4664</v>
      </c>
      <c r="AE28">
        <v>8814</v>
      </c>
      <c r="AF28">
        <v>51524</v>
      </c>
      <c r="AG28">
        <v>28586</v>
      </c>
      <c r="AH28">
        <v>15389</v>
      </c>
      <c r="AI28">
        <v>8872</v>
      </c>
      <c r="AJ28">
        <v>52222</v>
      </c>
      <c r="AK28">
        <v>30365</v>
      </c>
      <c r="AL28">
        <v>20053</v>
      </c>
      <c r="AM28">
        <v>-488</v>
      </c>
      <c r="AN28">
        <v>-1733</v>
      </c>
      <c r="AO28">
        <v>614</v>
      </c>
      <c r="AP28">
        <v>38</v>
      </c>
      <c r="AQ28">
        <v>11.64130089</v>
      </c>
      <c r="AR28">
        <v>11.665308980000001</v>
      </c>
      <c r="AS28">
        <v>11.504917620000001</v>
      </c>
      <c r="AT28">
        <v>9.1324273900000001</v>
      </c>
      <c r="AU28">
        <v>9.8544750360000002</v>
      </c>
      <c r="AV28">
        <v>8.6158799219999995</v>
      </c>
      <c r="AW28">
        <v>2.508873495</v>
      </c>
      <c r="AX28">
        <v>1.8108339389999999</v>
      </c>
      <c r="AY28">
        <v>2.8890376930000001</v>
      </c>
      <c r="AZ28">
        <v>0.37188228899999998</v>
      </c>
      <c r="BA28">
        <v>0.925710798</v>
      </c>
      <c r="BB28">
        <v>2.389514417</v>
      </c>
      <c r="BC28">
        <v>27.451093220000001</v>
      </c>
      <c r="BD28">
        <v>14.874856019999999</v>
      </c>
      <c r="BE28">
        <v>7.8842704479999997</v>
      </c>
      <c r="BF28">
        <v>27.822975509999999</v>
      </c>
      <c r="BG28">
        <v>15.80056682</v>
      </c>
      <c r="BH28">
        <v>10.27378487</v>
      </c>
    </row>
    <row r="29" spans="1:60" x14ac:dyDescent="0.2">
      <c r="A29">
        <v>40</v>
      </c>
      <c r="B29">
        <v>2</v>
      </c>
      <c r="C29">
        <v>3</v>
      </c>
      <c r="D29">
        <v>17</v>
      </c>
      <c r="E29" t="s">
        <v>711</v>
      </c>
      <c r="F29">
        <v>12813469</v>
      </c>
      <c r="G29">
        <v>12790357</v>
      </c>
      <c r="H29">
        <v>12690341</v>
      </c>
      <c r="I29">
        <v>12582515</v>
      </c>
      <c r="J29">
        <v>12549689</v>
      </c>
      <c r="K29">
        <v>-23112</v>
      </c>
      <c r="L29">
        <v>-100016</v>
      </c>
      <c r="M29">
        <v>-107826</v>
      </c>
      <c r="N29">
        <v>-32826</v>
      </c>
      <c r="O29">
        <v>33452</v>
      </c>
      <c r="P29">
        <v>131888</v>
      </c>
      <c r="Q29">
        <v>129614</v>
      </c>
      <c r="R29">
        <v>127235</v>
      </c>
      <c r="S29">
        <v>35296</v>
      </c>
      <c r="T29">
        <v>128385</v>
      </c>
      <c r="U29">
        <v>127064</v>
      </c>
      <c r="V29">
        <v>116782</v>
      </c>
      <c r="W29">
        <v>-1844</v>
      </c>
      <c r="X29">
        <v>3503</v>
      </c>
      <c r="Y29">
        <v>2550</v>
      </c>
      <c r="Z29">
        <v>10453</v>
      </c>
      <c r="AA29">
        <v>504</v>
      </c>
      <c r="AB29">
        <v>11447</v>
      </c>
      <c r="AC29">
        <v>31224</v>
      </c>
      <c r="AD29">
        <v>40492</v>
      </c>
      <c r="AE29">
        <v>-22545</v>
      </c>
      <c r="AF29">
        <v>-115656</v>
      </c>
      <c r="AG29">
        <v>-142403</v>
      </c>
      <c r="AH29">
        <v>-83839</v>
      </c>
      <c r="AI29">
        <v>-22041</v>
      </c>
      <c r="AJ29">
        <v>-104209</v>
      </c>
      <c r="AK29">
        <v>-111179</v>
      </c>
      <c r="AL29">
        <v>-43347</v>
      </c>
      <c r="AM29">
        <v>773</v>
      </c>
      <c r="AN29">
        <v>690</v>
      </c>
      <c r="AO29">
        <v>803</v>
      </c>
      <c r="AP29">
        <v>68</v>
      </c>
      <c r="AQ29">
        <v>10.351992709999999</v>
      </c>
      <c r="AR29">
        <v>10.257170779999999</v>
      </c>
      <c r="AS29">
        <v>10.125256029999999</v>
      </c>
      <c r="AT29">
        <v>10.077039490000001</v>
      </c>
      <c r="AU29">
        <v>10.05537324</v>
      </c>
      <c r="AV29">
        <v>9.2934149349999995</v>
      </c>
      <c r="AW29">
        <v>0.274953222</v>
      </c>
      <c r="AX29">
        <v>0.201797533</v>
      </c>
      <c r="AY29">
        <v>0.83184109100000003</v>
      </c>
      <c r="AZ29">
        <v>0.89848402100000002</v>
      </c>
      <c r="BA29">
        <v>2.4709514430000001</v>
      </c>
      <c r="BB29">
        <v>3.222319857</v>
      </c>
      <c r="BC29">
        <v>-9.0779302830000006</v>
      </c>
      <c r="BD29">
        <v>-11.269244759999999</v>
      </c>
      <c r="BE29">
        <v>-6.6718382519999997</v>
      </c>
      <c r="BF29">
        <v>-8.1794462620000008</v>
      </c>
      <c r="BG29">
        <v>-8.7982933150000004</v>
      </c>
      <c r="BH29">
        <v>-3.4495183950000001</v>
      </c>
    </row>
    <row r="30" spans="1:60" x14ac:dyDescent="0.2">
      <c r="A30">
        <v>40</v>
      </c>
      <c r="B30">
        <v>2</v>
      </c>
      <c r="C30">
        <v>3</v>
      </c>
      <c r="D30">
        <v>18</v>
      </c>
      <c r="E30" t="s">
        <v>712</v>
      </c>
      <c r="F30">
        <v>6785442</v>
      </c>
      <c r="G30">
        <v>6789098</v>
      </c>
      <c r="H30">
        <v>6813798</v>
      </c>
      <c r="I30">
        <v>6832274</v>
      </c>
      <c r="J30">
        <v>6862199</v>
      </c>
      <c r="K30">
        <v>3656</v>
      </c>
      <c r="L30">
        <v>24700</v>
      </c>
      <c r="M30">
        <v>18476</v>
      </c>
      <c r="N30">
        <v>29925</v>
      </c>
      <c r="O30">
        <v>19436</v>
      </c>
      <c r="P30">
        <v>77712</v>
      </c>
      <c r="Q30">
        <v>80234</v>
      </c>
      <c r="R30">
        <v>79587</v>
      </c>
      <c r="S30">
        <v>19149</v>
      </c>
      <c r="T30">
        <v>77868</v>
      </c>
      <c r="U30">
        <v>79739</v>
      </c>
      <c r="V30">
        <v>72079</v>
      </c>
      <c r="W30">
        <v>287</v>
      </c>
      <c r="X30">
        <v>-156</v>
      </c>
      <c r="Y30">
        <v>495</v>
      </c>
      <c r="Z30">
        <v>7508</v>
      </c>
      <c r="AA30">
        <v>342</v>
      </c>
      <c r="AB30">
        <v>6065</v>
      </c>
      <c r="AC30">
        <v>15475</v>
      </c>
      <c r="AD30">
        <v>17869</v>
      </c>
      <c r="AE30">
        <v>1596</v>
      </c>
      <c r="AF30">
        <v>16132</v>
      </c>
      <c r="AG30">
        <v>5011</v>
      </c>
      <c r="AH30">
        <v>4599</v>
      </c>
      <c r="AI30">
        <v>1938</v>
      </c>
      <c r="AJ30">
        <v>22197</v>
      </c>
      <c r="AK30">
        <v>20486</v>
      </c>
      <c r="AL30">
        <v>22468</v>
      </c>
      <c r="AM30">
        <v>1431</v>
      </c>
      <c r="AN30">
        <v>2659</v>
      </c>
      <c r="AO30">
        <v>-2505</v>
      </c>
      <c r="AP30">
        <v>-51</v>
      </c>
      <c r="AQ30">
        <v>11.42580227</v>
      </c>
      <c r="AR30">
        <v>11.75928135</v>
      </c>
      <c r="AS30">
        <v>11.623229309999999</v>
      </c>
      <c r="AT30">
        <v>11.448738560000001</v>
      </c>
      <c r="AU30">
        <v>11.686733</v>
      </c>
      <c r="AV30">
        <v>10.52672856</v>
      </c>
      <c r="AW30">
        <v>-2.2936292E-2</v>
      </c>
      <c r="AX30">
        <v>7.2548348999999998E-2</v>
      </c>
      <c r="AY30">
        <v>1.096500756</v>
      </c>
      <c r="AZ30">
        <v>0.89172187999999997</v>
      </c>
      <c r="BA30">
        <v>2.2680519349999999</v>
      </c>
      <c r="BB30">
        <v>2.6096659579999999</v>
      </c>
      <c r="BC30">
        <v>2.371847877</v>
      </c>
      <c r="BD30">
        <v>0.73442379599999996</v>
      </c>
      <c r="BE30">
        <v>0.67165782900000004</v>
      </c>
      <c r="BF30">
        <v>3.263569758</v>
      </c>
      <c r="BG30">
        <v>3.0024757310000001</v>
      </c>
      <c r="BH30">
        <v>3.2813237869999998</v>
      </c>
    </row>
    <row r="31" spans="1:60" x14ac:dyDescent="0.2">
      <c r="A31">
        <v>40</v>
      </c>
      <c r="B31">
        <v>2</v>
      </c>
      <c r="C31">
        <v>4</v>
      </c>
      <c r="D31">
        <v>19</v>
      </c>
      <c r="E31" t="s">
        <v>713</v>
      </c>
      <c r="F31">
        <v>3190427</v>
      </c>
      <c r="G31">
        <v>3190904</v>
      </c>
      <c r="H31">
        <v>3197944</v>
      </c>
      <c r="I31">
        <v>3199693</v>
      </c>
      <c r="J31">
        <v>3207004</v>
      </c>
      <c r="K31">
        <v>477</v>
      </c>
      <c r="L31">
        <v>7040</v>
      </c>
      <c r="M31">
        <v>1749</v>
      </c>
      <c r="N31">
        <v>7311</v>
      </c>
      <c r="O31">
        <v>9104</v>
      </c>
      <c r="P31">
        <v>35887</v>
      </c>
      <c r="Q31">
        <v>36848</v>
      </c>
      <c r="R31">
        <v>36898</v>
      </c>
      <c r="S31">
        <v>8036</v>
      </c>
      <c r="T31">
        <v>35499</v>
      </c>
      <c r="U31">
        <v>35708</v>
      </c>
      <c r="V31">
        <v>33119</v>
      </c>
      <c r="W31">
        <v>1068</v>
      </c>
      <c r="X31">
        <v>388</v>
      </c>
      <c r="Y31">
        <v>1140</v>
      </c>
      <c r="Z31">
        <v>3779</v>
      </c>
      <c r="AA31">
        <v>199</v>
      </c>
      <c r="AB31">
        <v>3701</v>
      </c>
      <c r="AC31">
        <v>9355</v>
      </c>
      <c r="AD31">
        <v>7112</v>
      </c>
      <c r="AE31">
        <v>-1270</v>
      </c>
      <c r="AF31">
        <v>1805</v>
      </c>
      <c r="AG31">
        <v>-7990</v>
      </c>
      <c r="AH31">
        <v>-3603</v>
      </c>
      <c r="AI31">
        <v>-1071</v>
      </c>
      <c r="AJ31">
        <v>5506</v>
      </c>
      <c r="AK31">
        <v>1365</v>
      </c>
      <c r="AL31">
        <v>3509</v>
      </c>
      <c r="AM31">
        <v>480</v>
      </c>
      <c r="AN31">
        <v>1146</v>
      </c>
      <c r="AO31">
        <v>-756</v>
      </c>
      <c r="AP31">
        <v>23</v>
      </c>
      <c r="AQ31">
        <v>11.234263199999999</v>
      </c>
      <c r="AR31">
        <v>11.51925312</v>
      </c>
      <c r="AS31">
        <v>11.51857189</v>
      </c>
      <c r="AT31">
        <v>11.112801559999999</v>
      </c>
      <c r="AU31">
        <v>11.162871539999999</v>
      </c>
      <c r="AV31">
        <v>10.33886884</v>
      </c>
      <c r="AW31">
        <v>0.12146164700000001</v>
      </c>
      <c r="AX31">
        <v>0.356381583</v>
      </c>
      <c r="AY31">
        <v>1.1797030509999999</v>
      </c>
      <c r="AZ31">
        <v>1.1585813279999999</v>
      </c>
      <c r="BA31">
        <v>2.924517287</v>
      </c>
      <c r="BB31">
        <v>2.2201767929999998</v>
      </c>
      <c r="BC31">
        <v>0.56504709500000005</v>
      </c>
      <c r="BD31">
        <v>-2.4977972340000001</v>
      </c>
      <c r="BE31">
        <v>-1.1247605439999999</v>
      </c>
      <c r="BF31">
        <v>1.7236284230000001</v>
      </c>
      <c r="BG31">
        <v>0.42672005299999999</v>
      </c>
      <c r="BH31">
        <v>1.09541625</v>
      </c>
    </row>
    <row r="32" spans="1:60" x14ac:dyDescent="0.2">
      <c r="A32">
        <v>40</v>
      </c>
      <c r="B32">
        <v>2</v>
      </c>
      <c r="C32">
        <v>4</v>
      </c>
      <c r="D32">
        <v>20</v>
      </c>
      <c r="E32" t="s">
        <v>714</v>
      </c>
      <c r="F32">
        <v>2937835</v>
      </c>
      <c r="G32">
        <v>2938124</v>
      </c>
      <c r="H32">
        <v>2937946</v>
      </c>
      <c r="I32">
        <v>2936716</v>
      </c>
      <c r="J32">
        <v>2940546</v>
      </c>
      <c r="K32">
        <v>289</v>
      </c>
      <c r="L32">
        <v>-178</v>
      </c>
      <c r="M32">
        <v>-1230</v>
      </c>
      <c r="N32">
        <v>3830</v>
      </c>
      <c r="O32">
        <v>8510</v>
      </c>
      <c r="P32">
        <v>34168</v>
      </c>
      <c r="Q32">
        <v>34547</v>
      </c>
      <c r="R32">
        <v>34768</v>
      </c>
      <c r="S32">
        <v>6984</v>
      </c>
      <c r="T32">
        <v>32824</v>
      </c>
      <c r="U32">
        <v>33274</v>
      </c>
      <c r="V32">
        <v>30329</v>
      </c>
      <c r="W32">
        <v>1526</v>
      </c>
      <c r="X32">
        <v>1344</v>
      </c>
      <c r="Y32">
        <v>1273</v>
      </c>
      <c r="Z32">
        <v>4439</v>
      </c>
      <c r="AA32">
        <v>135</v>
      </c>
      <c r="AB32">
        <v>2069</v>
      </c>
      <c r="AC32">
        <v>5518</v>
      </c>
      <c r="AD32">
        <v>3932</v>
      </c>
      <c r="AE32">
        <v>-1920</v>
      </c>
      <c r="AF32">
        <v>-4975</v>
      </c>
      <c r="AG32">
        <v>-7004</v>
      </c>
      <c r="AH32">
        <v>-4574</v>
      </c>
      <c r="AI32">
        <v>-1785</v>
      </c>
      <c r="AJ32">
        <v>-2906</v>
      </c>
      <c r="AK32">
        <v>-1486</v>
      </c>
      <c r="AL32">
        <v>-642</v>
      </c>
      <c r="AM32">
        <v>548</v>
      </c>
      <c r="AN32">
        <v>1384</v>
      </c>
      <c r="AO32">
        <v>-1017</v>
      </c>
      <c r="AP32">
        <v>33</v>
      </c>
      <c r="AQ32">
        <v>11.629541509999999</v>
      </c>
      <c r="AR32">
        <v>11.761357500000001</v>
      </c>
      <c r="AS32">
        <v>11.83135957</v>
      </c>
      <c r="AT32">
        <v>11.17209291</v>
      </c>
      <c r="AU32">
        <v>11.32797087</v>
      </c>
      <c r="AV32">
        <v>10.32079223</v>
      </c>
      <c r="AW32">
        <v>0.45744860100000001</v>
      </c>
      <c r="AX32">
        <v>0.43338663599999999</v>
      </c>
      <c r="AY32">
        <v>1.510567336</v>
      </c>
      <c r="AZ32">
        <v>0.70421216900000005</v>
      </c>
      <c r="BA32">
        <v>1.878576163</v>
      </c>
      <c r="BB32">
        <v>1.338038018</v>
      </c>
      <c r="BC32">
        <v>-1.6933086230000001</v>
      </c>
      <c r="BD32">
        <v>-2.3844776090000002</v>
      </c>
      <c r="BE32">
        <v>-1.556507095</v>
      </c>
      <c r="BF32">
        <v>-0.98909645400000001</v>
      </c>
      <c r="BG32">
        <v>-0.50590144599999998</v>
      </c>
      <c r="BH32">
        <v>-0.21846907600000001</v>
      </c>
    </row>
    <row r="33" spans="1:60" x14ac:dyDescent="0.2">
      <c r="A33">
        <v>40</v>
      </c>
      <c r="B33">
        <v>3</v>
      </c>
      <c r="C33">
        <v>6</v>
      </c>
      <c r="D33">
        <v>21</v>
      </c>
      <c r="E33" t="s">
        <v>715</v>
      </c>
      <c r="F33">
        <v>4506297</v>
      </c>
      <c r="G33">
        <v>4508155</v>
      </c>
      <c r="H33">
        <v>4507600</v>
      </c>
      <c r="I33">
        <v>4511563</v>
      </c>
      <c r="J33">
        <v>4526154</v>
      </c>
      <c r="K33">
        <v>1858</v>
      </c>
      <c r="L33">
        <v>-555</v>
      </c>
      <c r="M33">
        <v>3963</v>
      </c>
      <c r="N33">
        <v>14591</v>
      </c>
      <c r="O33">
        <v>12579</v>
      </c>
      <c r="P33">
        <v>51364</v>
      </c>
      <c r="Q33">
        <v>52384</v>
      </c>
      <c r="R33">
        <v>52380</v>
      </c>
      <c r="S33">
        <v>12785</v>
      </c>
      <c r="T33">
        <v>58401</v>
      </c>
      <c r="U33">
        <v>61410</v>
      </c>
      <c r="V33">
        <v>54385</v>
      </c>
      <c r="W33">
        <v>-206</v>
      </c>
      <c r="X33">
        <v>-7037</v>
      </c>
      <c r="Y33">
        <v>-9026</v>
      </c>
      <c r="Z33">
        <v>-2005</v>
      </c>
      <c r="AA33">
        <v>122</v>
      </c>
      <c r="AB33">
        <v>1757</v>
      </c>
      <c r="AC33">
        <v>4436</v>
      </c>
      <c r="AD33">
        <v>7627</v>
      </c>
      <c r="AE33">
        <v>1010</v>
      </c>
      <c r="AF33">
        <v>3216</v>
      </c>
      <c r="AG33">
        <v>9400</v>
      </c>
      <c r="AH33">
        <v>8965</v>
      </c>
      <c r="AI33">
        <v>1132</v>
      </c>
      <c r="AJ33">
        <v>4973</v>
      </c>
      <c r="AK33">
        <v>13836</v>
      </c>
      <c r="AL33">
        <v>16592</v>
      </c>
      <c r="AM33">
        <v>932</v>
      </c>
      <c r="AN33">
        <v>1509</v>
      </c>
      <c r="AO33">
        <v>-847</v>
      </c>
      <c r="AP33">
        <v>4</v>
      </c>
      <c r="AQ33">
        <v>11.394275909999999</v>
      </c>
      <c r="AR33">
        <v>11.61615551</v>
      </c>
      <c r="AS33">
        <v>11.591422919999999</v>
      </c>
      <c r="AT33">
        <v>12.955320990000001</v>
      </c>
      <c r="AU33">
        <v>13.617671619999999</v>
      </c>
      <c r="AV33">
        <v>12.03511905</v>
      </c>
      <c r="AW33">
        <v>-1.5610450819999999</v>
      </c>
      <c r="AX33">
        <v>-2.0015161049999999</v>
      </c>
      <c r="AY33">
        <v>-0.44369612400000003</v>
      </c>
      <c r="AZ33">
        <v>0.38976214399999998</v>
      </c>
      <c r="BA33">
        <v>0.98368329700000001</v>
      </c>
      <c r="BB33">
        <v>1.6878156289999999</v>
      </c>
      <c r="BC33">
        <v>0.71341778899999997</v>
      </c>
      <c r="BD33">
        <v>2.0844506300000001</v>
      </c>
      <c r="BE33">
        <v>1.983908104</v>
      </c>
      <c r="BF33">
        <v>1.1031799330000001</v>
      </c>
      <c r="BG33">
        <v>3.068133928</v>
      </c>
      <c r="BH33">
        <v>3.6717237329999999</v>
      </c>
    </row>
    <row r="34" spans="1:60" x14ac:dyDescent="0.2">
      <c r="A34">
        <v>40</v>
      </c>
      <c r="B34">
        <v>3</v>
      </c>
      <c r="C34">
        <v>7</v>
      </c>
      <c r="D34">
        <v>22</v>
      </c>
      <c r="E34" t="s">
        <v>716</v>
      </c>
      <c r="F34">
        <v>4657785</v>
      </c>
      <c r="G34">
        <v>4652022</v>
      </c>
      <c r="H34">
        <v>4627047</v>
      </c>
      <c r="I34">
        <v>4588023</v>
      </c>
      <c r="J34">
        <v>4573749</v>
      </c>
      <c r="K34">
        <v>-5763</v>
      </c>
      <c r="L34">
        <v>-24975</v>
      </c>
      <c r="M34">
        <v>-39024</v>
      </c>
      <c r="N34">
        <v>-14274</v>
      </c>
      <c r="O34">
        <v>13555</v>
      </c>
      <c r="P34">
        <v>57028</v>
      </c>
      <c r="Q34">
        <v>56541</v>
      </c>
      <c r="R34">
        <v>56209</v>
      </c>
      <c r="S34">
        <v>14807</v>
      </c>
      <c r="T34">
        <v>56872</v>
      </c>
      <c r="U34">
        <v>56876</v>
      </c>
      <c r="V34">
        <v>50094</v>
      </c>
      <c r="W34">
        <v>-1252</v>
      </c>
      <c r="X34">
        <v>156</v>
      </c>
      <c r="Y34">
        <v>-335</v>
      </c>
      <c r="Z34">
        <v>6115</v>
      </c>
      <c r="AA34">
        <v>193</v>
      </c>
      <c r="AB34">
        <v>3183</v>
      </c>
      <c r="AC34">
        <v>8225</v>
      </c>
      <c r="AD34">
        <v>9274</v>
      </c>
      <c r="AE34">
        <v>-5154</v>
      </c>
      <c r="AF34">
        <v>-28324</v>
      </c>
      <c r="AG34">
        <v>-47539</v>
      </c>
      <c r="AH34">
        <v>-29692</v>
      </c>
      <c r="AI34">
        <v>-4961</v>
      </c>
      <c r="AJ34">
        <v>-25141</v>
      </c>
      <c r="AK34">
        <v>-39314</v>
      </c>
      <c r="AL34">
        <v>-20418</v>
      </c>
      <c r="AM34">
        <v>450</v>
      </c>
      <c r="AN34">
        <v>10</v>
      </c>
      <c r="AO34">
        <v>625</v>
      </c>
      <c r="AP34">
        <v>29</v>
      </c>
      <c r="AQ34">
        <v>12.291750390000001</v>
      </c>
      <c r="AR34">
        <v>12.271420620000001</v>
      </c>
      <c r="AS34">
        <v>12.270333730000001</v>
      </c>
      <c r="AT34">
        <v>12.25812633</v>
      </c>
      <c r="AU34">
        <v>12.344127609999999</v>
      </c>
      <c r="AV34">
        <v>10.935439130000001</v>
      </c>
      <c r="AW34">
        <v>3.3624063000000003E-2</v>
      </c>
      <c r="AX34">
        <v>-7.2706989999999999E-2</v>
      </c>
      <c r="AY34">
        <v>1.334894603</v>
      </c>
      <c r="AZ34">
        <v>0.68606020700000003</v>
      </c>
      <c r="BA34">
        <v>1.7851193750000001</v>
      </c>
      <c r="BB34">
        <v>2.0244991909999999</v>
      </c>
      <c r="BC34">
        <v>-6.1049228109999998</v>
      </c>
      <c r="BD34">
        <v>-10.317664430000001</v>
      </c>
      <c r="BE34">
        <v>-6.4817155460000002</v>
      </c>
      <c r="BF34">
        <v>-5.4188626040000001</v>
      </c>
      <c r="BG34">
        <v>-8.5325450590000003</v>
      </c>
      <c r="BH34">
        <v>-4.4572163549999999</v>
      </c>
    </row>
    <row r="35" spans="1:60" x14ac:dyDescent="0.2">
      <c r="A35">
        <v>40</v>
      </c>
      <c r="B35">
        <v>1</v>
      </c>
      <c r="C35">
        <v>1</v>
      </c>
      <c r="D35">
        <v>23</v>
      </c>
      <c r="E35" t="s">
        <v>717</v>
      </c>
      <c r="F35">
        <v>1363177</v>
      </c>
      <c r="G35">
        <v>1364517</v>
      </c>
      <c r="H35">
        <v>1378787</v>
      </c>
      <c r="I35">
        <v>1389338</v>
      </c>
      <c r="J35">
        <v>1395722</v>
      </c>
      <c r="K35">
        <v>1340</v>
      </c>
      <c r="L35">
        <v>14270</v>
      </c>
      <c r="M35">
        <v>10551</v>
      </c>
      <c r="N35">
        <v>6384</v>
      </c>
      <c r="O35">
        <v>2997</v>
      </c>
      <c r="P35">
        <v>11590</v>
      </c>
      <c r="Q35">
        <v>12009</v>
      </c>
      <c r="R35">
        <v>11945</v>
      </c>
      <c r="S35">
        <v>3704</v>
      </c>
      <c r="T35">
        <v>16116</v>
      </c>
      <c r="U35">
        <v>17977</v>
      </c>
      <c r="V35">
        <v>16998</v>
      </c>
      <c r="W35">
        <v>-707</v>
      </c>
      <c r="X35">
        <v>-4526</v>
      </c>
      <c r="Y35">
        <v>-5968</v>
      </c>
      <c r="Z35">
        <v>-5053</v>
      </c>
      <c r="AA35">
        <v>58</v>
      </c>
      <c r="AB35">
        <v>1012</v>
      </c>
      <c r="AC35">
        <v>2504</v>
      </c>
      <c r="AD35">
        <v>2209</v>
      </c>
      <c r="AE35">
        <v>1803</v>
      </c>
      <c r="AF35">
        <v>17938</v>
      </c>
      <c r="AG35">
        <v>13861</v>
      </c>
      <c r="AH35">
        <v>9216</v>
      </c>
      <c r="AI35">
        <v>1861</v>
      </c>
      <c r="AJ35">
        <v>18950</v>
      </c>
      <c r="AK35">
        <v>16365</v>
      </c>
      <c r="AL35">
        <v>11425</v>
      </c>
      <c r="AM35">
        <v>186</v>
      </c>
      <c r="AN35">
        <v>-154</v>
      </c>
      <c r="AO35">
        <v>154</v>
      </c>
      <c r="AP35">
        <v>12</v>
      </c>
      <c r="AQ35">
        <v>8.4496650750000004</v>
      </c>
      <c r="AR35">
        <v>8.6766312939999999</v>
      </c>
      <c r="AS35">
        <v>8.5779121459999992</v>
      </c>
      <c r="AT35">
        <v>11.749335840000001</v>
      </c>
      <c r="AU35">
        <v>12.988575300000001</v>
      </c>
      <c r="AV35">
        <v>12.20655928</v>
      </c>
      <c r="AW35">
        <v>-3.2996707619999999</v>
      </c>
      <c r="AX35">
        <v>-4.311944005</v>
      </c>
      <c r="AY35">
        <v>-3.6286471389999999</v>
      </c>
      <c r="AZ35">
        <v>0.73779646700000001</v>
      </c>
      <c r="BA35">
        <v>1.809166855</v>
      </c>
      <c r="BB35">
        <v>1.5863213</v>
      </c>
      <c r="BC35">
        <v>13.0776611</v>
      </c>
      <c r="BD35">
        <v>10.014721160000001</v>
      </c>
      <c r="BE35">
        <v>6.618169806</v>
      </c>
      <c r="BF35">
        <v>13.81545757</v>
      </c>
      <c r="BG35">
        <v>11.823888009999999</v>
      </c>
      <c r="BH35">
        <v>8.2044911060000008</v>
      </c>
    </row>
    <row r="36" spans="1:60" x14ac:dyDescent="0.2">
      <c r="A36">
        <v>40</v>
      </c>
      <c r="B36">
        <v>3</v>
      </c>
      <c r="C36">
        <v>5</v>
      </c>
      <c r="D36">
        <v>24</v>
      </c>
      <c r="E36" t="s">
        <v>718</v>
      </c>
      <c r="F36">
        <v>6177253</v>
      </c>
      <c r="G36">
        <v>6173689</v>
      </c>
      <c r="H36">
        <v>6175045</v>
      </c>
      <c r="I36">
        <v>6163981</v>
      </c>
      <c r="J36">
        <v>6180253</v>
      </c>
      <c r="K36">
        <v>-3564</v>
      </c>
      <c r="L36">
        <v>1356</v>
      </c>
      <c r="M36">
        <v>-11064</v>
      </c>
      <c r="N36">
        <v>16272</v>
      </c>
      <c r="O36">
        <v>17156</v>
      </c>
      <c r="P36">
        <v>67431</v>
      </c>
      <c r="Q36">
        <v>68904</v>
      </c>
      <c r="R36">
        <v>67969</v>
      </c>
      <c r="S36">
        <v>16929</v>
      </c>
      <c r="T36">
        <v>58995</v>
      </c>
      <c r="U36">
        <v>57559</v>
      </c>
      <c r="V36">
        <v>53770</v>
      </c>
      <c r="W36">
        <v>227</v>
      </c>
      <c r="X36">
        <v>8436</v>
      </c>
      <c r="Y36">
        <v>11345</v>
      </c>
      <c r="Z36">
        <v>14199</v>
      </c>
      <c r="AA36">
        <v>508</v>
      </c>
      <c r="AB36">
        <v>9041</v>
      </c>
      <c r="AC36">
        <v>23536</v>
      </c>
      <c r="AD36">
        <v>32977</v>
      </c>
      <c r="AE36">
        <v>-5257</v>
      </c>
      <c r="AF36">
        <v>-17683</v>
      </c>
      <c r="AG36">
        <v>-45734</v>
      </c>
      <c r="AH36">
        <v>-30905</v>
      </c>
      <c r="AI36">
        <v>-4749</v>
      </c>
      <c r="AJ36">
        <v>-8642</v>
      </c>
      <c r="AK36">
        <v>-22198</v>
      </c>
      <c r="AL36">
        <v>2072</v>
      </c>
      <c r="AM36">
        <v>958</v>
      </c>
      <c r="AN36">
        <v>1562</v>
      </c>
      <c r="AO36">
        <v>-211</v>
      </c>
      <c r="AP36">
        <v>1</v>
      </c>
      <c r="AQ36">
        <v>10.92111953</v>
      </c>
      <c r="AR36">
        <v>11.16846662</v>
      </c>
      <c r="AS36">
        <v>11.01226694</v>
      </c>
      <c r="AT36">
        <v>9.5548256200000008</v>
      </c>
      <c r="AU36">
        <v>9.3295856579999992</v>
      </c>
      <c r="AV36">
        <v>8.7117596769999999</v>
      </c>
      <c r="AW36">
        <v>1.366293905</v>
      </c>
      <c r="AX36">
        <v>1.838880962</v>
      </c>
      <c r="AY36">
        <v>2.3005072649999998</v>
      </c>
      <c r="AZ36">
        <v>1.4642796579999999</v>
      </c>
      <c r="BA36">
        <v>3.81488782</v>
      </c>
      <c r="BB36">
        <v>5.3428993650000001</v>
      </c>
      <c r="BC36">
        <v>-2.863937307</v>
      </c>
      <c r="BD36">
        <v>-7.4129027689999996</v>
      </c>
      <c r="BE36">
        <v>-5.0071960720000002</v>
      </c>
      <c r="BF36">
        <v>-1.3996576489999999</v>
      </c>
      <c r="BG36">
        <v>-3.598014949</v>
      </c>
      <c r="BH36">
        <v>0.33570329300000001</v>
      </c>
    </row>
    <row r="37" spans="1:60" x14ac:dyDescent="0.2">
      <c r="A37">
        <v>40</v>
      </c>
      <c r="B37">
        <v>1</v>
      </c>
      <c r="C37">
        <v>1</v>
      </c>
      <c r="D37">
        <v>25</v>
      </c>
      <c r="E37" t="s">
        <v>719</v>
      </c>
      <c r="F37">
        <v>7032933</v>
      </c>
      <c r="G37">
        <v>6997713</v>
      </c>
      <c r="H37">
        <v>6991951</v>
      </c>
      <c r="I37">
        <v>6982740</v>
      </c>
      <c r="J37">
        <v>7001399</v>
      </c>
      <c r="K37">
        <v>-35220</v>
      </c>
      <c r="L37">
        <v>-5762</v>
      </c>
      <c r="M37">
        <v>-9211</v>
      </c>
      <c r="N37">
        <v>18659</v>
      </c>
      <c r="O37">
        <v>17113</v>
      </c>
      <c r="P37">
        <v>66441</v>
      </c>
      <c r="Q37">
        <v>69069</v>
      </c>
      <c r="R37">
        <v>68387</v>
      </c>
      <c r="S37">
        <v>22133</v>
      </c>
      <c r="T37">
        <v>61652</v>
      </c>
      <c r="U37">
        <v>63566</v>
      </c>
      <c r="V37">
        <v>61404</v>
      </c>
      <c r="W37">
        <v>-5020</v>
      </c>
      <c r="X37">
        <v>4789</v>
      </c>
      <c r="Y37">
        <v>5503</v>
      </c>
      <c r="Z37">
        <v>6983</v>
      </c>
      <c r="AA37">
        <v>908</v>
      </c>
      <c r="AB37">
        <v>16477</v>
      </c>
      <c r="AC37">
        <v>42932</v>
      </c>
      <c r="AD37">
        <v>50647</v>
      </c>
      <c r="AE37">
        <v>-27235</v>
      </c>
      <c r="AF37">
        <v>-26269</v>
      </c>
      <c r="AG37">
        <v>-56813</v>
      </c>
      <c r="AH37">
        <v>-39149</v>
      </c>
      <c r="AI37">
        <v>-26327</v>
      </c>
      <c r="AJ37">
        <v>-9792</v>
      </c>
      <c r="AK37">
        <v>-13881</v>
      </c>
      <c r="AL37">
        <v>11498</v>
      </c>
      <c r="AM37">
        <v>-3873</v>
      </c>
      <c r="AN37">
        <v>-759</v>
      </c>
      <c r="AO37">
        <v>-833</v>
      </c>
      <c r="AP37">
        <v>178</v>
      </c>
      <c r="AQ37">
        <v>9.4985840980000003</v>
      </c>
      <c r="AR37">
        <v>9.8848697259999998</v>
      </c>
      <c r="AS37">
        <v>9.7806522089999994</v>
      </c>
      <c r="AT37">
        <v>8.8139357740000008</v>
      </c>
      <c r="AU37">
        <v>9.0973031179999992</v>
      </c>
      <c r="AV37">
        <v>8.7819493210000008</v>
      </c>
      <c r="AW37">
        <v>0.684648323</v>
      </c>
      <c r="AX37">
        <v>0.78756660899999997</v>
      </c>
      <c r="AY37">
        <v>0.99870288799999996</v>
      </c>
      <c r="AZ37">
        <v>2.3555962460000002</v>
      </c>
      <c r="BA37">
        <v>6.1442503449999997</v>
      </c>
      <c r="BB37">
        <v>7.2434920729999996</v>
      </c>
      <c r="BC37">
        <v>-3.755486908</v>
      </c>
      <c r="BD37">
        <v>-8.1308416769999994</v>
      </c>
      <c r="BE37">
        <v>-5.5990576179999998</v>
      </c>
      <c r="BF37">
        <v>-1.399890662</v>
      </c>
      <c r="BG37">
        <v>-1.9865913310000001</v>
      </c>
      <c r="BH37">
        <v>1.6444344550000001</v>
      </c>
    </row>
    <row r="38" spans="1:60" x14ac:dyDescent="0.2">
      <c r="A38">
        <v>40</v>
      </c>
      <c r="B38">
        <v>2</v>
      </c>
      <c r="C38">
        <v>3</v>
      </c>
      <c r="D38">
        <v>26</v>
      </c>
      <c r="E38" t="s">
        <v>720</v>
      </c>
      <c r="F38">
        <v>10077674</v>
      </c>
      <c r="G38">
        <v>10070627</v>
      </c>
      <c r="H38">
        <v>10038117</v>
      </c>
      <c r="I38">
        <v>10033281</v>
      </c>
      <c r="J38">
        <v>10037261</v>
      </c>
      <c r="K38">
        <v>-7047</v>
      </c>
      <c r="L38">
        <v>-32510</v>
      </c>
      <c r="M38">
        <v>-4836</v>
      </c>
      <c r="N38">
        <v>3980</v>
      </c>
      <c r="O38">
        <v>26588</v>
      </c>
      <c r="P38">
        <v>102799</v>
      </c>
      <c r="Q38">
        <v>104411</v>
      </c>
      <c r="R38">
        <v>101911</v>
      </c>
      <c r="S38">
        <v>31057</v>
      </c>
      <c r="T38">
        <v>115214</v>
      </c>
      <c r="U38">
        <v>117927</v>
      </c>
      <c r="V38">
        <v>105941</v>
      </c>
      <c r="W38">
        <v>-4469</v>
      </c>
      <c r="X38">
        <v>-12415</v>
      </c>
      <c r="Y38">
        <v>-13516</v>
      </c>
      <c r="Z38">
        <v>-4030</v>
      </c>
      <c r="AA38">
        <v>409</v>
      </c>
      <c r="AB38">
        <v>7044</v>
      </c>
      <c r="AC38">
        <v>18766</v>
      </c>
      <c r="AD38">
        <v>22817</v>
      </c>
      <c r="AE38">
        <v>-4859</v>
      </c>
      <c r="AF38">
        <v>-29881</v>
      </c>
      <c r="AG38">
        <v>-8588</v>
      </c>
      <c r="AH38">
        <v>-15051</v>
      </c>
      <c r="AI38">
        <v>-4450</v>
      </c>
      <c r="AJ38">
        <v>-22837</v>
      </c>
      <c r="AK38">
        <v>10178</v>
      </c>
      <c r="AL38">
        <v>7766</v>
      </c>
      <c r="AM38">
        <v>1872</v>
      </c>
      <c r="AN38">
        <v>2742</v>
      </c>
      <c r="AO38">
        <v>-1498</v>
      </c>
      <c r="AP38">
        <v>244</v>
      </c>
      <c r="AQ38">
        <v>10.224308389999999</v>
      </c>
      <c r="AR38">
        <v>10.40395891</v>
      </c>
      <c r="AS38">
        <v>10.155281309999999</v>
      </c>
      <c r="AT38">
        <v>11.459094609999999</v>
      </c>
      <c r="AU38">
        <v>11.75075099</v>
      </c>
      <c r="AV38">
        <v>10.556864879999999</v>
      </c>
      <c r="AW38">
        <v>-1.2347862199999999</v>
      </c>
      <c r="AX38">
        <v>-1.3467920870000001</v>
      </c>
      <c r="AY38">
        <v>-0.40158357500000003</v>
      </c>
      <c r="AZ38">
        <v>0.70059074799999999</v>
      </c>
      <c r="BA38">
        <v>1.869924556</v>
      </c>
      <c r="BB38">
        <v>2.2736805019999999</v>
      </c>
      <c r="BC38">
        <v>-2.9719409630000002</v>
      </c>
      <c r="BD38">
        <v>-0.85574507600000005</v>
      </c>
      <c r="BE38">
        <v>-1.49981002</v>
      </c>
      <c r="BF38">
        <v>-2.271350215</v>
      </c>
      <c r="BG38">
        <v>1.014179481</v>
      </c>
      <c r="BH38">
        <v>0.773870481</v>
      </c>
    </row>
    <row r="39" spans="1:60" x14ac:dyDescent="0.2">
      <c r="A39">
        <v>40</v>
      </c>
      <c r="B39">
        <v>2</v>
      </c>
      <c r="C39">
        <v>4</v>
      </c>
      <c r="D39">
        <v>27</v>
      </c>
      <c r="E39" t="s">
        <v>721</v>
      </c>
      <c r="F39">
        <v>5706804</v>
      </c>
      <c r="G39">
        <v>5710578</v>
      </c>
      <c r="H39">
        <v>5717968</v>
      </c>
      <c r="I39">
        <v>5714300</v>
      </c>
      <c r="J39">
        <v>5737915</v>
      </c>
      <c r="K39">
        <v>3774</v>
      </c>
      <c r="L39">
        <v>7390</v>
      </c>
      <c r="M39">
        <v>-3668</v>
      </c>
      <c r="N39">
        <v>23615</v>
      </c>
      <c r="O39">
        <v>16461</v>
      </c>
      <c r="P39">
        <v>63012</v>
      </c>
      <c r="Q39">
        <v>64630</v>
      </c>
      <c r="R39">
        <v>63754</v>
      </c>
      <c r="S39">
        <v>12746</v>
      </c>
      <c r="T39">
        <v>51396</v>
      </c>
      <c r="U39">
        <v>53436</v>
      </c>
      <c r="V39">
        <v>49911</v>
      </c>
      <c r="W39">
        <v>3715</v>
      </c>
      <c r="X39">
        <v>11616</v>
      </c>
      <c r="Y39">
        <v>11194</v>
      </c>
      <c r="Z39">
        <v>13843</v>
      </c>
      <c r="AA39">
        <v>295</v>
      </c>
      <c r="AB39">
        <v>5523</v>
      </c>
      <c r="AC39">
        <v>14231</v>
      </c>
      <c r="AD39">
        <v>14575</v>
      </c>
      <c r="AE39">
        <v>-1510</v>
      </c>
      <c r="AF39">
        <v>-10887</v>
      </c>
      <c r="AG39">
        <v>-28893</v>
      </c>
      <c r="AH39">
        <v>-4686</v>
      </c>
      <c r="AI39">
        <v>-1215</v>
      </c>
      <c r="AJ39">
        <v>-5364</v>
      </c>
      <c r="AK39">
        <v>-14662</v>
      </c>
      <c r="AL39">
        <v>9889</v>
      </c>
      <c r="AM39">
        <v>1274</v>
      </c>
      <c r="AN39">
        <v>1138</v>
      </c>
      <c r="AO39">
        <v>-200</v>
      </c>
      <c r="AP39">
        <v>-117</v>
      </c>
      <c r="AQ39">
        <v>11.027124540000001</v>
      </c>
      <c r="AR39">
        <v>11.30659288</v>
      </c>
      <c r="AS39">
        <v>11.133916019999999</v>
      </c>
      <c r="AT39">
        <v>8.9943200119999993</v>
      </c>
      <c r="AU39">
        <v>9.3482763000000002</v>
      </c>
      <c r="AV39">
        <v>8.7163924179999999</v>
      </c>
      <c r="AW39">
        <v>2.0328045229999998</v>
      </c>
      <c r="AX39">
        <v>1.958316583</v>
      </c>
      <c r="AY39">
        <v>2.4175235970000002</v>
      </c>
      <c r="AZ39">
        <v>0.96652715099999997</v>
      </c>
      <c r="BA39">
        <v>2.4896197330000001</v>
      </c>
      <c r="BB39">
        <v>2.5453591289999999</v>
      </c>
      <c r="BC39">
        <v>-1.9052292390000001</v>
      </c>
      <c r="BD39">
        <v>-5.0546400770000002</v>
      </c>
      <c r="BE39">
        <v>-0.81835697299999999</v>
      </c>
      <c r="BF39">
        <v>-0.93870208899999996</v>
      </c>
      <c r="BG39">
        <v>-2.5650203440000001</v>
      </c>
      <c r="BH39">
        <v>1.727002156</v>
      </c>
    </row>
    <row r="40" spans="1:60" x14ac:dyDescent="0.2">
      <c r="A40">
        <v>40</v>
      </c>
      <c r="B40">
        <v>3</v>
      </c>
      <c r="C40">
        <v>6</v>
      </c>
      <c r="D40">
        <v>28</v>
      </c>
      <c r="E40" t="s">
        <v>722</v>
      </c>
      <c r="F40">
        <v>2961306</v>
      </c>
      <c r="G40">
        <v>2958409</v>
      </c>
      <c r="H40">
        <v>2949582</v>
      </c>
      <c r="I40">
        <v>2938928</v>
      </c>
      <c r="J40">
        <v>2939690</v>
      </c>
      <c r="K40">
        <v>-2897</v>
      </c>
      <c r="L40">
        <v>-8827</v>
      </c>
      <c r="M40">
        <v>-10654</v>
      </c>
      <c r="N40">
        <v>762</v>
      </c>
      <c r="O40">
        <v>8503</v>
      </c>
      <c r="P40">
        <v>35004</v>
      </c>
      <c r="Q40">
        <v>34786</v>
      </c>
      <c r="R40">
        <v>34628</v>
      </c>
      <c r="S40">
        <v>9676</v>
      </c>
      <c r="T40">
        <v>41703</v>
      </c>
      <c r="U40">
        <v>40733</v>
      </c>
      <c r="V40">
        <v>36032</v>
      </c>
      <c r="W40">
        <v>-1173</v>
      </c>
      <c r="X40">
        <v>-6699</v>
      </c>
      <c r="Y40">
        <v>-5947</v>
      </c>
      <c r="Z40">
        <v>-1404</v>
      </c>
      <c r="AA40">
        <v>58</v>
      </c>
      <c r="AB40">
        <v>627</v>
      </c>
      <c r="AC40">
        <v>1555</v>
      </c>
      <c r="AD40">
        <v>4800</v>
      </c>
      <c r="AE40">
        <v>-2122</v>
      </c>
      <c r="AF40">
        <v>-3456</v>
      </c>
      <c r="AG40">
        <v>-5752</v>
      </c>
      <c r="AH40">
        <v>-2614</v>
      </c>
      <c r="AI40">
        <v>-2064</v>
      </c>
      <c r="AJ40">
        <v>-2829</v>
      </c>
      <c r="AK40">
        <v>-4197</v>
      </c>
      <c r="AL40">
        <v>2186</v>
      </c>
      <c r="AM40">
        <v>340</v>
      </c>
      <c r="AN40">
        <v>701</v>
      </c>
      <c r="AO40">
        <v>-510</v>
      </c>
      <c r="AP40">
        <v>-20</v>
      </c>
      <c r="AQ40">
        <v>11.849713380000001</v>
      </c>
      <c r="AR40">
        <v>11.814873370000001</v>
      </c>
      <c r="AS40">
        <v>11.78100023</v>
      </c>
      <c r="AT40">
        <v>14.11748935</v>
      </c>
      <c r="AU40">
        <v>13.83473918</v>
      </c>
      <c r="AV40">
        <v>12.258663520000001</v>
      </c>
      <c r="AW40">
        <v>-2.2677759659999999</v>
      </c>
      <c r="AX40">
        <v>-2.0198658059999999</v>
      </c>
      <c r="AY40">
        <v>-0.47766328800000002</v>
      </c>
      <c r="AZ40">
        <v>0.212254893</v>
      </c>
      <c r="BA40">
        <v>0.52814718800000005</v>
      </c>
      <c r="BB40">
        <v>1.6330368799999999</v>
      </c>
      <c r="BC40">
        <v>-1.169940848</v>
      </c>
      <c r="BD40">
        <v>-1.9536351300000001</v>
      </c>
      <c r="BE40">
        <v>-0.88932466799999998</v>
      </c>
      <c r="BF40">
        <v>-0.95768595400000001</v>
      </c>
      <c r="BG40">
        <v>-1.425487942</v>
      </c>
      <c r="BH40">
        <v>0.74371221300000001</v>
      </c>
    </row>
    <row r="41" spans="1:60" x14ac:dyDescent="0.2">
      <c r="A41">
        <v>40</v>
      </c>
      <c r="B41">
        <v>2</v>
      </c>
      <c r="C41">
        <v>4</v>
      </c>
      <c r="D41">
        <v>29</v>
      </c>
      <c r="E41" t="s">
        <v>723</v>
      </c>
      <c r="F41">
        <v>6154889</v>
      </c>
      <c r="G41">
        <v>6154426</v>
      </c>
      <c r="H41">
        <v>6170393</v>
      </c>
      <c r="I41">
        <v>6177168</v>
      </c>
      <c r="J41">
        <v>6196156</v>
      </c>
      <c r="K41">
        <v>-463</v>
      </c>
      <c r="L41">
        <v>15967</v>
      </c>
      <c r="M41">
        <v>6775</v>
      </c>
      <c r="N41">
        <v>18988</v>
      </c>
      <c r="O41">
        <v>17239</v>
      </c>
      <c r="P41">
        <v>68820</v>
      </c>
      <c r="Q41">
        <v>68857</v>
      </c>
      <c r="R41">
        <v>68334</v>
      </c>
      <c r="S41">
        <v>16745</v>
      </c>
      <c r="T41">
        <v>75365</v>
      </c>
      <c r="U41">
        <v>75735</v>
      </c>
      <c r="V41">
        <v>68389</v>
      </c>
      <c r="W41">
        <v>494</v>
      </c>
      <c r="X41">
        <v>-6545</v>
      </c>
      <c r="Y41">
        <v>-6878</v>
      </c>
      <c r="Z41">
        <v>-55</v>
      </c>
      <c r="AA41">
        <v>270</v>
      </c>
      <c r="AB41">
        <v>3862</v>
      </c>
      <c r="AC41">
        <v>10127</v>
      </c>
      <c r="AD41">
        <v>7852</v>
      </c>
      <c r="AE41">
        <v>-1291</v>
      </c>
      <c r="AF41">
        <v>16811</v>
      </c>
      <c r="AG41">
        <v>4614</v>
      </c>
      <c r="AH41">
        <v>11171</v>
      </c>
      <c r="AI41">
        <v>-1021</v>
      </c>
      <c r="AJ41">
        <v>20673</v>
      </c>
      <c r="AK41">
        <v>14741</v>
      </c>
      <c r="AL41">
        <v>19023</v>
      </c>
      <c r="AM41">
        <v>64</v>
      </c>
      <c r="AN41">
        <v>1839</v>
      </c>
      <c r="AO41">
        <v>-1088</v>
      </c>
      <c r="AP41">
        <v>20</v>
      </c>
      <c r="AQ41">
        <v>11.16770964</v>
      </c>
      <c r="AR41">
        <v>11.15313381</v>
      </c>
      <c r="AS41">
        <v>11.045374710000001</v>
      </c>
      <c r="AT41">
        <v>12.22979421</v>
      </c>
      <c r="AU41">
        <v>12.267199979999999</v>
      </c>
      <c r="AV41">
        <v>11.0542648</v>
      </c>
      <c r="AW41">
        <v>-1.062084563</v>
      </c>
      <c r="AX41">
        <v>-1.1140661709999999</v>
      </c>
      <c r="AY41">
        <v>-8.890093E-3</v>
      </c>
      <c r="AZ41">
        <v>0.62670291600000005</v>
      </c>
      <c r="BA41">
        <v>1.6403239469999999</v>
      </c>
      <c r="BB41">
        <v>1.269181992</v>
      </c>
      <c r="BC41">
        <v>2.7279913809999998</v>
      </c>
      <c r="BD41">
        <v>0.74735407300000001</v>
      </c>
      <c r="BE41">
        <v>1.80565869</v>
      </c>
      <c r="BF41">
        <v>3.3546942959999999</v>
      </c>
      <c r="BG41">
        <v>2.3876780200000001</v>
      </c>
      <c r="BH41">
        <v>3.074840682</v>
      </c>
    </row>
    <row r="42" spans="1:60" x14ac:dyDescent="0.2">
      <c r="A42">
        <v>40</v>
      </c>
      <c r="B42">
        <v>4</v>
      </c>
      <c r="C42">
        <v>8</v>
      </c>
      <c r="D42">
        <v>30</v>
      </c>
      <c r="E42" t="s">
        <v>724</v>
      </c>
      <c r="F42">
        <v>1084244</v>
      </c>
      <c r="G42">
        <v>1087211</v>
      </c>
      <c r="H42">
        <v>1106366</v>
      </c>
      <c r="I42">
        <v>1122878</v>
      </c>
      <c r="J42">
        <v>1132812</v>
      </c>
      <c r="K42">
        <v>2967</v>
      </c>
      <c r="L42">
        <v>19155</v>
      </c>
      <c r="M42">
        <v>16512</v>
      </c>
      <c r="N42">
        <v>9934</v>
      </c>
      <c r="O42">
        <v>2812</v>
      </c>
      <c r="P42">
        <v>10841</v>
      </c>
      <c r="Q42">
        <v>11219</v>
      </c>
      <c r="R42">
        <v>11206</v>
      </c>
      <c r="S42">
        <v>2518</v>
      </c>
      <c r="T42">
        <v>12151</v>
      </c>
      <c r="U42">
        <v>12896</v>
      </c>
      <c r="V42">
        <v>11377</v>
      </c>
      <c r="W42">
        <v>294</v>
      </c>
      <c r="X42">
        <v>-1310</v>
      </c>
      <c r="Y42">
        <v>-1677</v>
      </c>
      <c r="Z42">
        <v>-171</v>
      </c>
      <c r="AA42">
        <v>44</v>
      </c>
      <c r="AB42">
        <v>712</v>
      </c>
      <c r="AC42">
        <v>1793</v>
      </c>
      <c r="AD42">
        <v>609</v>
      </c>
      <c r="AE42">
        <v>2746</v>
      </c>
      <c r="AF42">
        <v>20376</v>
      </c>
      <c r="AG42">
        <v>15837</v>
      </c>
      <c r="AH42">
        <v>9485</v>
      </c>
      <c r="AI42">
        <v>2790</v>
      </c>
      <c r="AJ42">
        <v>21088</v>
      </c>
      <c r="AK42">
        <v>17630</v>
      </c>
      <c r="AL42">
        <v>10094</v>
      </c>
      <c r="AM42">
        <v>-117</v>
      </c>
      <c r="AN42">
        <v>-623</v>
      </c>
      <c r="AO42">
        <v>559</v>
      </c>
      <c r="AP42">
        <v>11</v>
      </c>
      <c r="AQ42">
        <v>9.8843122440000002</v>
      </c>
      <c r="AR42">
        <v>10.06529568</v>
      </c>
      <c r="AS42">
        <v>9.9357624500000004</v>
      </c>
      <c r="AT42">
        <v>11.078708430000001</v>
      </c>
      <c r="AU42">
        <v>11.569841609999999</v>
      </c>
      <c r="AV42">
        <v>10.087379029999999</v>
      </c>
      <c r="AW42">
        <v>-1.194396185</v>
      </c>
      <c r="AX42">
        <v>-1.504545936</v>
      </c>
      <c r="AY42">
        <v>-0.151616579</v>
      </c>
      <c r="AZ42">
        <v>0.64916800299999999</v>
      </c>
      <c r="BA42">
        <v>1.608617092</v>
      </c>
      <c r="BB42">
        <v>0.53996781500000002</v>
      </c>
      <c r="BC42">
        <v>18.57787532</v>
      </c>
      <c r="BD42">
        <v>14.20840428</v>
      </c>
      <c r="BE42">
        <v>8.4098435509999998</v>
      </c>
      <c r="BF42">
        <v>19.22704332</v>
      </c>
      <c r="BG42">
        <v>15.81702138</v>
      </c>
      <c r="BH42">
        <v>8.9498113660000005</v>
      </c>
    </row>
    <row r="43" spans="1:60" x14ac:dyDescent="0.2">
      <c r="A43">
        <v>40</v>
      </c>
      <c r="B43">
        <v>2</v>
      </c>
      <c r="C43">
        <v>4</v>
      </c>
      <c r="D43">
        <v>31</v>
      </c>
      <c r="E43" t="s">
        <v>725</v>
      </c>
      <c r="F43">
        <v>1961965</v>
      </c>
      <c r="G43">
        <v>1963273</v>
      </c>
      <c r="H43">
        <v>1964253</v>
      </c>
      <c r="I43">
        <v>1968060</v>
      </c>
      <c r="J43">
        <v>1978379</v>
      </c>
      <c r="K43">
        <v>1308</v>
      </c>
      <c r="L43">
        <v>980</v>
      </c>
      <c r="M43">
        <v>3807</v>
      </c>
      <c r="N43">
        <v>10319</v>
      </c>
      <c r="O43">
        <v>6046</v>
      </c>
      <c r="P43">
        <v>24410</v>
      </c>
      <c r="Q43">
        <v>24174</v>
      </c>
      <c r="R43">
        <v>24195</v>
      </c>
      <c r="S43">
        <v>4462</v>
      </c>
      <c r="T43">
        <v>19570</v>
      </c>
      <c r="U43">
        <v>19473</v>
      </c>
      <c r="V43">
        <v>18496</v>
      </c>
      <c r="W43">
        <v>1584</v>
      </c>
      <c r="X43">
        <v>4840</v>
      </c>
      <c r="Y43">
        <v>4701</v>
      </c>
      <c r="Z43">
        <v>5699</v>
      </c>
      <c r="AA43">
        <v>93</v>
      </c>
      <c r="AB43">
        <v>1580</v>
      </c>
      <c r="AC43">
        <v>4042</v>
      </c>
      <c r="AD43">
        <v>5441</v>
      </c>
      <c r="AE43">
        <v>-778</v>
      </c>
      <c r="AF43">
        <v>-6037</v>
      </c>
      <c r="AG43">
        <v>-4367</v>
      </c>
      <c r="AH43">
        <v>-834</v>
      </c>
      <c r="AI43">
        <v>-685</v>
      </c>
      <c r="AJ43">
        <v>-4457</v>
      </c>
      <c r="AK43">
        <v>-325</v>
      </c>
      <c r="AL43">
        <v>4607</v>
      </c>
      <c r="AM43">
        <v>409</v>
      </c>
      <c r="AN43">
        <v>597</v>
      </c>
      <c r="AO43">
        <v>-569</v>
      </c>
      <c r="AP43">
        <v>13</v>
      </c>
      <c r="AQ43">
        <v>12.430216890000001</v>
      </c>
      <c r="AR43">
        <v>12.295053830000001</v>
      </c>
      <c r="AS43">
        <v>12.26168706</v>
      </c>
      <c r="AT43">
        <v>9.9655610170000006</v>
      </c>
      <c r="AU43">
        <v>9.9040946129999998</v>
      </c>
      <c r="AV43">
        <v>9.3735136919999995</v>
      </c>
      <c r="AW43">
        <v>2.4646558669999998</v>
      </c>
      <c r="AX43">
        <v>2.390959214</v>
      </c>
      <c r="AY43">
        <v>2.8881733629999999</v>
      </c>
      <c r="AZ43">
        <v>0.80457774199999998</v>
      </c>
      <c r="BA43">
        <v>2.0557875229999998</v>
      </c>
      <c r="BB43">
        <v>2.7574225779999999</v>
      </c>
      <c r="BC43">
        <v>-3.0741998910000001</v>
      </c>
      <c r="BD43">
        <v>-2.2210846389999999</v>
      </c>
      <c r="BE43">
        <v>-0.42265951699999998</v>
      </c>
      <c r="BF43">
        <v>-2.2696221489999999</v>
      </c>
      <c r="BG43">
        <v>-0.16529711599999999</v>
      </c>
      <c r="BH43">
        <v>2.3347630609999999</v>
      </c>
    </row>
    <row r="44" spans="1:60" x14ac:dyDescent="0.2">
      <c r="A44">
        <v>40</v>
      </c>
      <c r="B44">
        <v>4</v>
      </c>
      <c r="C44">
        <v>8</v>
      </c>
      <c r="D44">
        <v>32</v>
      </c>
      <c r="E44" t="s">
        <v>726</v>
      </c>
      <c r="F44">
        <v>3104617</v>
      </c>
      <c r="G44">
        <v>3115840</v>
      </c>
      <c r="H44">
        <v>3146632</v>
      </c>
      <c r="I44">
        <v>3177421</v>
      </c>
      <c r="J44">
        <v>3194176</v>
      </c>
      <c r="K44">
        <v>11223</v>
      </c>
      <c r="L44">
        <v>30792</v>
      </c>
      <c r="M44">
        <v>30789</v>
      </c>
      <c r="N44">
        <v>16755</v>
      </c>
      <c r="O44">
        <v>8167</v>
      </c>
      <c r="P44">
        <v>33361</v>
      </c>
      <c r="Q44">
        <v>33542</v>
      </c>
      <c r="R44">
        <v>33055</v>
      </c>
      <c r="S44">
        <v>7009</v>
      </c>
      <c r="T44">
        <v>32390</v>
      </c>
      <c r="U44">
        <v>33435</v>
      </c>
      <c r="V44">
        <v>29322</v>
      </c>
      <c r="W44">
        <v>1158</v>
      </c>
      <c r="X44">
        <v>971</v>
      </c>
      <c r="Y44">
        <v>107</v>
      </c>
      <c r="Z44">
        <v>3733</v>
      </c>
      <c r="AA44">
        <v>137</v>
      </c>
      <c r="AB44">
        <v>3612</v>
      </c>
      <c r="AC44">
        <v>10179</v>
      </c>
      <c r="AD44">
        <v>4266</v>
      </c>
      <c r="AE44">
        <v>10289</v>
      </c>
      <c r="AF44">
        <v>25387</v>
      </c>
      <c r="AG44">
        <v>20526</v>
      </c>
      <c r="AH44">
        <v>8642</v>
      </c>
      <c r="AI44">
        <v>10426</v>
      </c>
      <c r="AJ44">
        <v>28999</v>
      </c>
      <c r="AK44">
        <v>30705</v>
      </c>
      <c r="AL44">
        <v>12908</v>
      </c>
      <c r="AM44">
        <v>-361</v>
      </c>
      <c r="AN44">
        <v>822</v>
      </c>
      <c r="AO44">
        <v>-23</v>
      </c>
      <c r="AP44">
        <v>114</v>
      </c>
      <c r="AQ44">
        <v>10.654259209999999</v>
      </c>
      <c r="AR44">
        <v>10.60775424</v>
      </c>
      <c r="AS44">
        <v>10.37573469</v>
      </c>
      <c r="AT44">
        <v>10.344158029999999</v>
      </c>
      <c r="AU44">
        <v>10.57391518</v>
      </c>
      <c r="AV44">
        <v>9.2039719400000006</v>
      </c>
      <c r="AW44">
        <v>0.310101187</v>
      </c>
      <c r="AX44">
        <v>3.3839058999999998E-2</v>
      </c>
      <c r="AY44">
        <v>1.171762747</v>
      </c>
      <c r="AZ44">
        <v>1.153538092</v>
      </c>
      <c r="BA44">
        <v>3.219138107</v>
      </c>
      <c r="BB44">
        <v>1.339067741</v>
      </c>
      <c r="BC44">
        <v>8.1076610000000002</v>
      </c>
      <c r="BD44">
        <v>6.4914066979999996</v>
      </c>
      <c r="BE44">
        <v>2.7126637169999999</v>
      </c>
      <c r="BF44">
        <v>9.261199092</v>
      </c>
      <c r="BG44">
        <v>9.7105448039999995</v>
      </c>
      <c r="BH44">
        <v>4.0517314579999999</v>
      </c>
    </row>
    <row r="45" spans="1:60" x14ac:dyDescent="0.2">
      <c r="A45">
        <v>40</v>
      </c>
      <c r="B45">
        <v>1</v>
      </c>
      <c r="C45">
        <v>1</v>
      </c>
      <c r="D45">
        <v>33</v>
      </c>
      <c r="E45" t="s">
        <v>727</v>
      </c>
      <c r="F45">
        <v>1377524</v>
      </c>
      <c r="G45">
        <v>1378702</v>
      </c>
      <c r="H45">
        <v>1387494</v>
      </c>
      <c r="I45">
        <v>1399003</v>
      </c>
      <c r="J45">
        <v>1402054</v>
      </c>
      <c r="K45">
        <v>1178</v>
      </c>
      <c r="L45">
        <v>8792</v>
      </c>
      <c r="M45">
        <v>11509</v>
      </c>
      <c r="N45">
        <v>3051</v>
      </c>
      <c r="O45">
        <v>2994</v>
      </c>
      <c r="P45">
        <v>12044</v>
      </c>
      <c r="Q45">
        <v>12332</v>
      </c>
      <c r="R45">
        <v>12155</v>
      </c>
      <c r="S45">
        <v>3481</v>
      </c>
      <c r="T45">
        <v>13709</v>
      </c>
      <c r="U45">
        <v>14674</v>
      </c>
      <c r="V45">
        <v>14264</v>
      </c>
      <c r="W45">
        <v>-487</v>
      </c>
      <c r="X45">
        <v>-1665</v>
      </c>
      <c r="Y45">
        <v>-2342</v>
      </c>
      <c r="Z45">
        <v>-2109</v>
      </c>
      <c r="AA45">
        <v>88</v>
      </c>
      <c r="AB45">
        <v>1542</v>
      </c>
      <c r="AC45">
        <v>3834</v>
      </c>
      <c r="AD45">
        <v>859</v>
      </c>
      <c r="AE45">
        <v>1272</v>
      </c>
      <c r="AF45">
        <v>8461</v>
      </c>
      <c r="AG45">
        <v>10118</v>
      </c>
      <c r="AH45">
        <v>4298</v>
      </c>
      <c r="AI45">
        <v>1360</v>
      </c>
      <c r="AJ45">
        <v>10003</v>
      </c>
      <c r="AK45">
        <v>13952</v>
      </c>
      <c r="AL45">
        <v>5157</v>
      </c>
      <c r="AM45">
        <v>305</v>
      </c>
      <c r="AN45">
        <v>454</v>
      </c>
      <c r="AO45">
        <v>-101</v>
      </c>
      <c r="AP45">
        <v>3</v>
      </c>
      <c r="AQ45">
        <v>8.7079874309999994</v>
      </c>
      <c r="AR45">
        <v>8.8512566140000004</v>
      </c>
      <c r="AS45">
        <v>8.6788665849999997</v>
      </c>
      <c r="AT45">
        <v>9.911806683</v>
      </c>
      <c r="AU45">
        <v>10.532220199999999</v>
      </c>
      <c r="AV45">
        <v>10.18472669</v>
      </c>
      <c r="AW45">
        <v>-1.203819252</v>
      </c>
      <c r="AX45">
        <v>-1.68096359</v>
      </c>
      <c r="AY45">
        <v>-1.5058601089999999</v>
      </c>
      <c r="AZ45">
        <v>1.1148884610000001</v>
      </c>
      <c r="BA45">
        <v>2.7518421879999999</v>
      </c>
      <c r="BB45">
        <v>0.61333989300000002</v>
      </c>
      <c r="BC45">
        <v>6.1174262419999996</v>
      </c>
      <c r="BD45">
        <v>7.2621646459999996</v>
      </c>
      <c r="BE45">
        <v>3.0688415120000001</v>
      </c>
      <c r="BF45">
        <v>7.232314702</v>
      </c>
      <c r="BG45">
        <v>10.01400683</v>
      </c>
      <c r="BH45">
        <v>3.6821814050000001</v>
      </c>
    </row>
    <row r="46" spans="1:60" x14ac:dyDescent="0.2">
      <c r="A46">
        <v>40</v>
      </c>
      <c r="B46">
        <v>1</v>
      </c>
      <c r="C46">
        <v>2</v>
      </c>
      <c r="D46">
        <v>34</v>
      </c>
      <c r="E46" t="s">
        <v>728</v>
      </c>
      <c r="F46">
        <v>9289039</v>
      </c>
      <c r="G46">
        <v>9272392</v>
      </c>
      <c r="H46">
        <v>9269175</v>
      </c>
      <c r="I46">
        <v>9260817</v>
      </c>
      <c r="J46">
        <v>9290841</v>
      </c>
      <c r="K46">
        <v>-16647</v>
      </c>
      <c r="L46">
        <v>-3217</v>
      </c>
      <c r="M46">
        <v>-8358</v>
      </c>
      <c r="N46">
        <v>30024</v>
      </c>
      <c r="O46">
        <v>24722</v>
      </c>
      <c r="P46">
        <v>98001</v>
      </c>
      <c r="Q46">
        <v>102468</v>
      </c>
      <c r="R46">
        <v>102055</v>
      </c>
      <c r="S46">
        <v>33966</v>
      </c>
      <c r="T46">
        <v>83971</v>
      </c>
      <c r="U46">
        <v>82566</v>
      </c>
      <c r="V46">
        <v>76563</v>
      </c>
      <c r="W46">
        <v>-9244</v>
      </c>
      <c r="X46">
        <v>14030</v>
      </c>
      <c r="Y46">
        <v>19902</v>
      </c>
      <c r="Z46">
        <v>25492</v>
      </c>
      <c r="AA46">
        <v>901</v>
      </c>
      <c r="AB46">
        <v>14745</v>
      </c>
      <c r="AC46">
        <v>38635</v>
      </c>
      <c r="AD46">
        <v>49298</v>
      </c>
      <c r="AE46">
        <v>-9361</v>
      </c>
      <c r="AF46">
        <v>-33561</v>
      </c>
      <c r="AG46">
        <v>-65605</v>
      </c>
      <c r="AH46">
        <v>-44666</v>
      </c>
      <c r="AI46">
        <v>-8460</v>
      </c>
      <c r="AJ46">
        <v>-18816</v>
      </c>
      <c r="AK46">
        <v>-26970</v>
      </c>
      <c r="AL46">
        <v>4632</v>
      </c>
      <c r="AM46">
        <v>1057</v>
      </c>
      <c r="AN46">
        <v>1569</v>
      </c>
      <c r="AO46">
        <v>-1290</v>
      </c>
      <c r="AP46">
        <v>-100</v>
      </c>
      <c r="AQ46">
        <v>10.5709512</v>
      </c>
      <c r="AR46">
        <v>11.059691770000001</v>
      </c>
      <c r="AS46">
        <v>11.00225112</v>
      </c>
      <c r="AT46">
        <v>9.0575947550000002</v>
      </c>
      <c r="AU46">
        <v>8.9116066539999998</v>
      </c>
      <c r="AV46">
        <v>8.2540331439999992</v>
      </c>
      <c r="AW46">
        <v>1.513356449</v>
      </c>
      <c r="AX46">
        <v>2.1480851150000002</v>
      </c>
      <c r="AY46">
        <v>2.7482179759999998</v>
      </c>
      <c r="AZ46">
        <v>1.5904804589999999</v>
      </c>
      <c r="BA46">
        <v>4.1699964039999999</v>
      </c>
      <c r="BB46">
        <v>5.3146732219999997</v>
      </c>
      <c r="BC46">
        <v>-3.6200823799999999</v>
      </c>
      <c r="BD46">
        <v>-7.0809528679999998</v>
      </c>
      <c r="BE46">
        <v>-4.8153108470000001</v>
      </c>
      <c r="BF46">
        <v>-2.0296019209999998</v>
      </c>
      <c r="BG46">
        <v>-2.9109564649999999</v>
      </c>
      <c r="BH46">
        <v>0.49936237500000002</v>
      </c>
    </row>
    <row r="47" spans="1:60" x14ac:dyDescent="0.2">
      <c r="A47">
        <v>40</v>
      </c>
      <c r="B47">
        <v>4</v>
      </c>
      <c r="C47">
        <v>8</v>
      </c>
      <c r="D47">
        <v>35</v>
      </c>
      <c r="E47" t="s">
        <v>729</v>
      </c>
      <c r="F47">
        <v>2117525</v>
      </c>
      <c r="G47">
        <v>2118488</v>
      </c>
      <c r="H47">
        <v>2116950</v>
      </c>
      <c r="I47">
        <v>2113476</v>
      </c>
      <c r="J47">
        <v>2114371</v>
      </c>
      <c r="K47">
        <v>963</v>
      </c>
      <c r="L47">
        <v>-1538</v>
      </c>
      <c r="M47">
        <v>-3474</v>
      </c>
      <c r="N47">
        <v>895</v>
      </c>
      <c r="O47">
        <v>5327</v>
      </c>
      <c r="P47">
        <v>21433</v>
      </c>
      <c r="Q47">
        <v>21151</v>
      </c>
      <c r="R47">
        <v>20728</v>
      </c>
      <c r="S47">
        <v>5523</v>
      </c>
      <c r="T47">
        <v>24640</v>
      </c>
      <c r="U47">
        <v>25470</v>
      </c>
      <c r="V47">
        <v>22344</v>
      </c>
      <c r="W47">
        <v>-196</v>
      </c>
      <c r="X47">
        <v>-3207</v>
      </c>
      <c r="Y47">
        <v>-4319</v>
      </c>
      <c r="Z47">
        <v>-1616</v>
      </c>
      <c r="AA47">
        <v>158</v>
      </c>
      <c r="AB47">
        <v>2259</v>
      </c>
      <c r="AC47">
        <v>5839</v>
      </c>
      <c r="AD47">
        <v>3642</v>
      </c>
      <c r="AE47">
        <v>702</v>
      </c>
      <c r="AF47">
        <v>-1206</v>
      </c>
      <c r="AG47">
        <v>-4496</v>
      </c>
      <c r="AH47">
        <v>-1088</v>
      </c>
      <c r="AI47">
        <v>860</v>
      </c>
      <c r="AJ47">
        <v>1053</v>
      </c>
      <c r="AK47">
        <v>1343</v>
      </c>
      <c r="AL47">
        <v>2554</v>
      </c>
      <c r="AM47">
        <v>299</v>
      </c>
      <c r="AN47">
        <v>616</v>
      </c>
      <c r="AO47">
        <v>-498</v>
      </c>
      <c r="AP47">
        <v>-43</v>
      </c>
      <c r="AQ47">
        <v>10.120795060000001</v>
      </c>
      <c r="AR47">
        <v>9.9994657749999991</v>
      </c>
      <c r="AS47">
        <v>9.8054636320000004</v>
      </c>
      <c r="AT47">
        <v>11.635160279999999</v>
      </c>
      <c r="AU47">
        <v>12.04134052</v>
      </c>
      <c r="AV47">
        <v>10.569918919999999</v>
      </c>
      <c r="AW47">
        <v>-1.51436522</v>
      </c>
      <c r="AX47">
        <v>-2.0418747430000002</v>
      </c>
      <c r="AY47">
        <v>-0.76445528900000004</v>
      </c>
      <c r="AZ47">
        <v>1.0667137609999999</v>
      </c>
      <c r="BA47">
        <v>2.7604784960000002</v>
      </c>
      <c r="BB47">
        <v>1.7228627240000001</v>
      </c>
      <c r="BC47">
        <v>-0.56948065299999995</v>
      </c>
      <c r="BD47">
        <v>-2.1255542589999998</v>
      </c>
      <c r="BE47">
        <v>-0.51468276899999998</v>
      </c>
      <c r="BF47">
        <v>0.49723310799999998</v>
      </c>
      <c r="BG47">
        <v>0.634924237</v>
      </c>
      <c r="BH47">
        <v>1.2081799550000001</v>
      </c>
    </row>
    <row r="48" spans="1:60" x14ac:dyDescent="0.2">
      <c r="A48">
        <v>40</v>
      </c>
      <c r="B48">
        <v>1</v>
      </c>
      <c r="C48">
        <v>2</v>
      </c>
      <c r="D48">
        <v>36</v>
      </c>
      <c r="E48" t="s">
        <v>730</v>
      </c>
      <c r="F48">
        <v>20202320</v>
      </c>
      <c r="G48">
        <v>20104710</v>
      </c>
      <c r="H48">
        <v>19854526</v>
      </c>
      <c r="I48">
        <v>19673200</v>
      </c>
      <c r="J48">
        <v>19571216</v>
      </c>
      <c r="K48">
        <v>-97610</v>
      </c>
      <c r="L48">
        <v>-250184</v>
      </c>
      <c r="M48">
        <v>-181326</v>
      </c>
      <c r="N48">
        <v>-101984</v>
      </c>
      <c r="O48">
        <v>53056</v>
      </c>
      <c r="P48">
        <v>205414</v>
      </c>
      <c r="Q48">
        <v>210106</v>
      </c>
      <c r="R48">
        <v>207450</v>
      </c>
      <c r="S48">
        <v>72698</v>
      </c>
      <c r="T48">
        <v>177088</v>
      </c>
      <c r="U48">
        <v>176382</v>
      </c>
      <c r="V48">
        <v>165914</v>
      </c>
      <c r="W48">
        <v>-19642</v>
      </c>
      <c r="X48">
        <v>28326</v>
      </c>
      <c r="Y48">
        <v>33724</v>
      </c>
      <c r="Z48">
        <v>41536</v>
      </c>
      <c r="AA48">
        <v>1343</v>
      </c>
      <c r="AB48">
        <v>28769</v>
      </c>
      <c r="AC48">
        <v>77285</v>
      </c>
      <c r="AD48">
        <v>73867</v>
      </c>
      <c r="AE48">
        <v>-72398</v>
      </c>
      <c r="AF48">
        <v>-295159</v>
      </c>
      <c r="AG48">
        <v>-298341</v>
      </c>
      <c r="AH48">
        <v>-216778</v>
      </c>
      <c r="AI48">
        <v>-71055</v>
      </c>
      <c r="AJ48">
        <v>-266390</v>
      </c>
      <c r="AK48">
        <v>-221056</v>
      </c>
      <c r="AL48">
        <v>-142911</v>
      </c>
      <c r="AM48">
        <v>-6913</v>
      </c>
      <c r="AN48">
        <v>-12120</v>
      </c>
      <c r="AO48">
        <v>6006</v>
      </c>
      <c r="AP48">
        <v>-609</v>
      </c>
      <c r="AQ48">
        <v>10.281177550000001</v>
      </c>
      <c r="AR48">
        <v>10.63081646</v>
      </c>
      <c r="AS48">
        <v>10.57220472</v>
      </c>
      <c r="AT48">
        <v>8.8634327240000008</v>
      </c>
      <c r="AU48">
        <v>8.9244698769999999</v>
      </c>
      <c r="AV48">
        <v>8.4554194920000008</v>
      </c>
      <c r="AW48">
        <v>1.4177448239999999</v>
      </c>
      <c r="AX48">
        <v>1.706346578</v>
      </c>
      <c r="AY48">
        <v>2.1167852260000002</v>
      </c>
      <c r="AZ48">
        <v>1.43991742</v>
      </c>
      <c r="BA48">
        <v>3.910419739</v>
      </c>
      <c r="BB48">
        <v>3.7644591269999998</v>
      </c>
      <c r="BC48">
        <v>-14.773005169999999</v>
      </c>
      <c r="BD48">
        <v>-15.095277680000001</v>
      </c>
      <c r="BE48">
        <v>-11.04758445</v>
      </c>
      <c r="BF48">
        <v>-13.333087750000001</v>
      </c>
      <c r="BG48">
        <v>-11.184857940000001</v>
      </c>
      <c r="BH48">
        <v>-7.2831253240000002</v>
      </c>
    </row>
    <row r="49" spans="1:60" x14ac:dyDescent="0.2">
      <c r="A49">
        <v>40</v>
      </c>
      <c r="B49">
        <v>3</v>
      </c>
      <c r="C49">
        <v>5</v>
      </c>
      <c r="D49">
        <v>37</v>
      </c>
      <c r="E49" t="s">
        <v>731</v>
      </c>
      <c r="F49">
        <v>10439459</v>
      </c>
      <c r="G49">
        <v>10453812</v>
      </c>
      <c r="H49">
        <v>10567100</v>
      </c>
      <c r="I49">
        <v>10695965</v>
      </c>
      <c r="J49">
        <v>10835491</v>
      </c>
      <c r="K49">
        <v>14353</v>
      </c>
      <c r="L49">
        <v>113288</v>
      </c>
      <c r="M49">
        <v>128865</v>
      </c>
      <c r="N49">
        <v>139526</v>
      </c>
      <c r="O49">
        <v>28675</v>
      </c>
      <c r="P49">
        <v>116747</v>
      </c>
      <c r="Q49">
        <v>121639</v>
      </c>
      <c r="R49">
        <v>121148</v>
      </c>
      <c r="S49">
        <v>25861</v>
      </c>
      <c r="T49">
        <v>115480</v>
      </c>
      <c r="U49">
        <v>117926</v>
      </c>
      <c r="V49">
        <v>108491</v>
      </c>
      <c r="W49">
        <v>2814</v>
      </c>
      <c r="X49">
        <v>1267</v>
      </c>
      <c r="Y49">
        <v>3713</v>
      </c>
      <c r="Z49">
        <v>12657</v>
      </c>
      <c r="AA49">
        <v>679</v>
      </c>
      <c r="AB49">
        <v>9920</v>
      </c>
      <c r="AC49">
        <v>26184</v>
      </c>
      <c r="AD49">
        <v>29448</v>
      </c>
      <c r="AE49">
        <v>12492</v>
      </c>
      <c r="AF49">
        <v>101909</v>
      </c>
      <c r="AG49">
        <v>98524</v>
      </c>
      <c r="AH49">
        <v>97264</v>
      </c>
      <c r="AI49">
        <v>13171</v>
      </c>
      <c r="AJ49">
        <v>111829</v>
      </c>
      <c r="AK49">
        <v>124708</v>
      </c>
      <c r="AL49">
        <v>126712</v>
      </c>
      <c r="AM49">
        <v>-1632</v>
      </c>
      <c r="AN49">
        <v>192</v>
      </c>
      <c r="AO49">
        <v>444</v>
      </c>
      <c r="AP49">
        <v>157</v>
      </c>
      <c r="AQ49">
        <v>11.107700749999999</v>
      </c>
      <c r="AR49">
        <v>11.44134206</v>
      </c>
      <c r="AS49">
        <v>11.2531173</v>
      </c>
      <c r="AT49">
        <v>10.98715413</v>
      </c>
      <c r="AU49">
        <v>11.09209796</v>
      </c>
      <c r="AV49">
        <v>10.07744205</v>
      </c>
      <c r="AW49">
        <v>0.120546625</v>
      </c>
      <c r="AX49">
        <v>0.3492441</v>
      </c>
      <c r="AY49">
        <v>1.1756752539999999</v>
      </c>
      <c r="AZ49">
        <v>0.94382203799999997</v>
      </c>
      <c r="BA49">
        <v>2.4628622450000002</v>
      </c>
      <c r="BB49">
        <v>2.735346834</v>
      </c>
      <c r="BC49">
        <v>9.6959637149999995</v>
      </c>
      <c r="BD49">
        <v>9.2671493970000007</v>
      </c>
      <c r="BE49">
        <v>9.0345957099999996</v>
      </c>
      <c r="BF49">
        <v>10.63978575</v>
      </c>
      <c r="BG49">
        <v>11.730011640000001</v>
      </c>
      <c r="BH49">
        <v>11.769942540000001</v>
      </c>
    </row>
    <row r="50" spans="1:60" x14ac:dyDescent="0.2">
      <c r="A50">
        <v>40</v>
      </c>
      <c r="B50">
        <v>2</v>
      </c>
      <c r="C50">
        <v>4</v>
      </c>
      <c r="D50">
        <v>38</v>
      </c>
      <c r="E50" t="s">
        <v>732</v>
      </c>
      <c r="F50">
        <v>779079</v>
      </c>
      <c r="G50">
        <v>779563</v>
      </c>
      <c r="H50">
        <v>777982</v>
      </c>
      <c r="I50">
        <v>778912</v>
      </c>
      <c r="J50">
        <v>783926</v>
      </c>
      <c r="K50">
        <v>484</v>
      </c>
      <c r="L50">
        <v>-1581</v>
      </c>
      <c r="M50">
        <v>930</v>
      </c>
      <c r="N50">
        <v>5014</v>
      </c>
      <c r="O50">
        <v>2563</v>
      </c>
      <c r="P50">
        <v>10019</v>
      </c>
      <c r="Q50">
        <v>9839</v>
      </c>
      <c r="R50">
        <v>9649</v>
      </c>
      <c r="S50">
        <v>1751</v>
      </c>
      <c r="T50">
        <v>7766</v>
      </c>
      <c r="U50">
        <v>7390</v>
      </c>
      <c r="V50">
        <v>6945</v>
      </c>
      <c r="W50">
        <v>812</v>
      </c>
      <c r="X50">
        <v>2253</v>
      </c>
      <c r="Y50">
        <v>2449</v>
      </c>
      <c r="Z50">
        <v>2704</v>
      </c>
      <c r="AA50">
        <v>29</v>
      </c>
      <c r="AB50">
        <v>453</v>
      </c>
      <c r="AC50">
        <v>1260</v>
      </c>
      <c r="AD50">
        <v>2298</v>
      </c>
      <c r="AE50">
        <v>-448</v>
      </c>
      <c r="AF50">
        <v>-4008</v>
      </c>
      <c r="AG50">
        <v>-2727</v>
      </c>
      <c r="AH50">
        <v>-9</v>
      </c>
      <c r="AI50">
        <v>-419</v>
      </c>
      <c r="AJ50">
        <v>-3555</v>
      </c>
      <c r="AK50">
        <v>-1467</v>
      </c>
      <c r="AL50">
        <v>2289</v>
      </c>
      <c r="AM50">
        <v>91</v>
      </c>
      <c r="AN50">
        <v>-279</v>
      </c>
      <c r="AO50">
        <v>-52</v>
      </c>
      <c r="AP50">
        <v>21</v>
      </c>
      <c r="AQ50">
        <v>12.86511786</v>
      </c>
      <c r="AR50">
        <v>12.639267670000001</v>
      </c>
      <c r="AS50">
        <v>12.34804887</v>
      </c>
      <c r="AT50">
        <v>9.9721035350000005</v>
      </c>
      <c r="AU50">
        <v>9.4932602989999992</v>
      </c>
      <c r="AV50">
        <v>8.8876774180000009</v>
      </c>
      <c r="AW50">
        <v>2.8930143269999999</v>
      </c>
      <c r="AX50">
        <v>3.1460073710000001</v>
      </c>
      <c r="AY50">
        <v>3.460371452</v>
      </c>
      <c r="AZ50">
        <v>0.58168463800000003</v>
      </c>
      <c r="BA50">
        <v>1.618607304</v>
      </c>
      <c r="BB50">
        <v>2.940803845</v>
      </c>
      <c r="BC50">
        <v>-5.1465607740000001</v>
      </c>
      <c r="BD50">
        <v>-3.5031286650000002</v>
      </c>
      <c r="BE50">
        <v>-1.1517509E-2</v>
      </c>
      <c r="BF50">
        <v>-4.5648761349999996</v>
      </c>
      <c r="BG50">
        <v>-1.884521361</v>
      </c>
      <c r="BH50">
        <v>2.9292863370000002</v>
      </c>
    </row>
    <row r="51" spans="1:60" x14ac:dyDescent="0.2">
      <c r="A51">
        <v>40</v>
      </c>
      <c r="B51">
        <v>2</v>
      </c>
      <c r="C51">
        <v>3</v>
      </c>
      <c r="D51">
        <v>39</v>
      </c>
      <c r="E51" t="s">
        <v>733</v>
      </c>
      <c r="F51">
        <v>11799331</v>
      </c>
      <c r="G51">
        <v>11798292</v>
      </c>
      <c r="H51">
        <v>11765227</v>
      </c>
      <c r="I51">
        <v>11759697</v>
      </c>
      <c r="J51">
        <v>11785935</v>
      </c>
      <c r="K51">
        <v>-1039</v>
      </c>
      <c r="L51">
        <v>-33065</v>
      </c>
      <c r="M51">
        <v>-5530</v>
      </c>
      <c r="N51">
        <v>26238</v>
      </c>
      <c r="O51">
        <v>32340</v>
      </c>
      <c r="P51">
        <v>128271</v>
      </c>
      <c r="Q51">
        <v>128796</v>
      </c>
      <c r="R51">
        <v>128826</v>
      </c>
      <c r="S51">
        <v>33762</v>
      </c>
      <c r="T51">
        <v>146812</v>
      </c>
      <c r="U51">
        <v>149079</v>
      </c>
      <c r="V51">
        <v>131288</v>
      </c>
      <c r="W51">
        <v>-1422</v>
      </c>
      <c r="X51">
        <v>-18541</v>
      </c>
      <c r="Y51">
        <v>-20283</v>
      </c>
      <c r="Z51">
        <v>-2462</v>
      </c>
      <c r="AA51">
        <v>518</v>
      </c>
      <c r="AB51">
        <v>9280</v>
      </c>
      <c r="AC51">
        <v>23737</v>
      </c>
      <c r="AD51">
        <v>28081</v>
      </c>
      <c r="AE51">
        <v>-2867</v>
      </c>
      <c r="AF51">
        <v>-27624</v>
      </c>
      <c r="AG51">
        <v>-4862</v>
      </c>
      <c r="AH51">
        <v>637</v>
      </c>
      <c r="AI51">
        <v>-2349</v>
      </c>
      <c r="AJ51">
        <v>-18344</v>
      </c>
      <c r="AK51">
        <v>18875</v>
      </c>
      <c r="AL51">
        <v>28718</v>
      </c>
      <c r="AM51">
        <v>2732</v>
      </c>
      <c r="AN51">
        <v>3820</v>
      </c>
      <c r="AO51">
        <v>-4122</v>
      </c>
      <c r="AP51">
        <v>-18</v>
      </c>
      <c r="AQ51">
        <v>10.887253299999999</v>
      </c>
      <c r="AR51">
        <v>10.94974845</v>
      </c>
      <c r="AS51">
        <v>10.942666559999999</v>
      </c>
      <c r="AT51">
        <v>12.460957130000001</v>
      </c>
      <c r="AU51">
        <v>12.67413234</v>
      </c>
      <c r="AV51">
        <v>11.1517924</v>
      </c>
      <c r="AW51">
        <v>-1.573703826</v>
      </c>
      <c r="AX51">
        <v>-1.7243838920000001</v>
      </c>
      <c r="AY51">
        <v>-0.20912583700000001</v>
      </c>
      <c r="AZ51">
        <v>0.78765824399999995</v>
      </c>
      <c r="BA51">
        <v>2.0180298990000001</v>
      </c>
      <c r="BB51">
        <v>2.3852407109999998</v>
      </c>
      <c r="BC51">
        <v>-2.3446413079999999</v>
      </c>
      <c r="BD51">
        <v>-0.413348838</v>
      </c>
      <c r="BE51">
        <v>5.4107700000000002E-2</v>
      </c>
      <c r="BF51">
        <v>-1.556983064</v>
      </c>
      <c r="BG51">
        <v>1.604681061</v>
      </c>
      <c r="BH51">
        <v>2.4393484110000001</v>
      </c>
    </row>
    <row r="52" spans="1:60" x14ac:dyDescent="0.2">
      <c r="A52">
        <v>40</v>
      </c>
      <c r="B52">
        <v>3</v>
      </c>
      <c r="C52">
        <v>7</v>
      </c>
      <c r="D52">
        <v>40</v>
      </c>
      <c r="E52" t="s">
        <v>734</v>
      </c>
      <c r="F52">
        <v>3959411</v>
      </c>
      <c r="G52">
        <v>3965234</v>
      </c>
      <c r="H52">
        <v>3991634</v>
      </c>
      <c r="I52">
        <v>4019271</v>
      </c>
      <c r="J52">
        <v>4053824</v>
      </c>
      <c r="K52">
        <v>5823</v>
      </c>
      <c r="L52">
        <v>26400</v>
      </c>
      <c r="M52">
        <v>27637</v>
      </c>
      <c r="N52">
        <v>34553</v>
      </c>
      <c r="O52">
        <v>11579</v>
      </c>
      <c r="P52">
        <v>47473</v>
      </c>
      <c r="Q52">
        <v>48121</v>
      </c>
      <c r="R52">
        <v>48073</v>
      </c>
      <c r="S52">
        <v>10353</v>
      </c>
      <c r="T52">
        <v>50805</v>
      </c>
      <c r="U52">
        <v>51669</v>
      </c>
      <c r="V52">
        <v>45506</v>
      </c>
      <c r="W52">
        <v>1226</v>
      </c>
      <c r="X52">
        <v>-3332</v>
      </c>
      <c r="Y52">
        <v>-3548</v>
      </c>
      <c r="Z52">
        <v>2567</v>
      </c>
      <c r="AA52">
        <v>172</v>
      </c>
      <c r="AB52">
        <v>2188</v>
      </c>
      <c r="AC52">
        <v>5663</v>
      </c>
      <c r="AD52">
        <v>8380</v>
      </c>
      <c r="AE52">
        <v>3825</v>
      </c>
      <c r="AF52">
        <v>26348</v>
      </c>
      <c r="AG52">
        <v>26304</v>
      </c>
      <c r="AH52">
        <v>23587</v>
      </c>
      <c r="AI52">
        <v>3997</v>
      </c>
      <c r="AJ52">
        <v>28536</v>
      </c>
      <c r="AK52">
        <v>31967</v>
      </c>
      <c r="AL52">
        <v>31967</v>
      </c>
      <c r="AM52">
        <v>600</v>
      </c>
      <c r="AN52">
        <v>1196</v>
      </c>
      <c r="AO52">
        <v>-782</v>
      </c>
      <c r="AP52">
        <v>19</v>
      </c>
      <c r="AQ52">
        <v>11.93258453</v>
      </c>
      <c r="AR52">
        <v>12.013873589999999</v>
      </c>
      <c r="AS52">
        <v>11.90943498</v>
      </c>
      <c r="AT52">
        <v>12.77009999</v>
      </c>
      <c r="AU52">
        <v>12.899666140000001</v>
      </c>
      <c r="AV52">
        <v>11.273495479999999</v>
      </c>
      <c r="AW52">
        <v>-0.83751546499999996</v>
      </c>
      <c r="AX52">
        <v>-0.88579255400000001</v>
      </c>
      <c r="AY52">
        <v>0.63593949999999999</v>
      </c>
      <c r="AZ52">
        <v>0.54996513700000005</v>
      </c>
      <c r="BA52">
        <v>1.4138227830000001</v>
      </c>
      <c r="BB52">
        <v>2.076031559</v>
      </c>
      <c r="BC52">
        <v>6.6227063209999999</v>
      </c>
      <c r="BD52">
        <v>6.567048292</v>
      </c>
      <c r="BE52">
        <v>5.8433599510000001</v>
      </c>
      <c r="BF52">
        <v>7.1726714579999999</v>
      </c>
      <c r="BG52">
        <v>7.9808710749999996</v>
      </c>
      <c r="BH52">
        <v>7.9193915099999996</v>
      </c>
    </row>
    <row r="53" spans="1:60" x14ac:dyDescent="0.2">
      <c r="A53">
        <v>40</v>
      </c>
      <c r="B53">
        <v>4</v>
      </c>
      <c r="C53">
        <v>9</v>
      </c>
      <c r="D53">
        <v>41</v>
      </c>
      <c r="E53" t="s">
        <v>735</v>
      </c>
      <c r="F53">
        <v>4237279</v>
      </c>
      <c r="G53">
        <v>4245044</v>
      </c>
      <c r="H53">
        <v>4256465</v>
      </c>
      <c r="I53">
        <v>4239379</v>
      </c>
      <c r="J53">
        <v>4233358</v>
      </c>
      <c r="K53">
        <v>7765</v>
      </c>
      <c r="L53">
        <v>11421</v>
      </c>
      <c r="M53">
        <v>-17086</v>
      </c>
      <c r="N53">
        <v>-6021</v>
      </c>
      <c r="O53">
        <v>10281</v>
      </c>
      <c r="P53">
        <v>39660</v>
      </c>
      <c r="Q53">
        <v>40521</v>
      </c>
      <c r="R53">
        <v>39046</v>
      </c>
      <c r="S53">
        <v>9546</v>
      </c>
      <c r="T53">
        <v>41943</v>
      </c>
      <c r="U53">
        <v>46369</v>
      </c>
      <c r="V53">
        <v>43285</v>
      </c>
      <c r="W53">
        <v>735</v>
      </c>
      <c r="X53">
        <v>-2283</v>
      </c>
      <c r="Y53">
        <v>-5848</v>
      </c>
      <c r="Z53">
        <v>-4239</v>
      </c>
      <c r="AA53">
        <v>177</v>
      </c>
      <c r="AB53">
        <v>2609</v>
      </c>
      <c r="AC53">
        <v>7234</v>
      </c>
      <c r="AD53">
        <v>4304</v>
      </c>
      <c r="AE53">
        <v>6407</v>
      </c>
      <c r="AF53">
        <v>10253</v>
      </c>
      <c r="AG53">
        <v>-17575</v>
      </c>
      <c r="AH53">
        <v>-6051</v>
      </c>
      <c r="AI53">
        <v>6584</v>
      </c>
      <c r="AJ53">
        <v>12862</v>
      </c>
      <c r="AK53">
        <v>-10341</v>
      </c>
      <c r="AL53">
        <v>-1747</v>
      </c>
      <c r="AM53">
        <v>446</v>
      </c>
      <c r="AN53">
        <v>842</v>
      </c>
      <c r="AO53">
        <v>-897</v>
      </c>
      <c r="AP53">
        <v>-35</v>
      </c>
      <c r="AQ53">
        <v>9.3301083370000004</v>
      </c>
      <c r="AR53">
        <v>9.5390169589999996</v>
      </c>
      <c r="AS53">
        <v>9.2168563710000004</v>
      </c>
      <c r="AT53">
        <v>9.8671894600000005</v>
      </c>
      <c r="AU53">
        <v>10.91569007</v>
      </c>
      <c r="AV53">
        <v>10.217477540000001</v>
      </c>
      <c r="AW53">
        <v>-0.53708112299999999</v>
      </c>
      <c r="AX53">
        <v>-1.376673112</v>
      </c>
      <c r="AY53">
        <v>-1.000621169</v>
      </c>
      <c r="AZ53">
        <v>0.61377338999999997</v>
      </c>
      <c r="BA53">
        <v>1.70295029</v>
      </c>
      <c r="BB53">
        <v>1.0159644990000001</v>
      </c>
      <c r="BC53">
        <v>2.4120423799999999</v>
      </c>
      <c r="BD53">
        <v>-4.1373170220000004</v>
      </c>
      <c r="BE53">
        <v>-1.4283459999999999</v>
      </c>
      <c r="BF53">
        <v>3.0258157699999999</v>
      </c>
      <c r="BG53">
        <v>-2.4343667330000001</v>
      </c>
      <c r="BH53">
        <v>-0.41238150099999998</v>
      </c>
    </row>
    <row r="54" spans="1:60" x14ac:dyDescent="0.2">
      <c r="A54">
        <v>40</v>
      </c>
      <c r="B54">
        <v>1</v>
      </c>
      <c r="C54">
        <v>2</v>
      </c>
      <c r="D54">
        <v>42</v>
      </c>
      <c r="E54" t="s">
        <v>736</v>
      </c>
      <c r="F54">
        <v>13002788</v>
      </c>
      <c r="G54">
        <v>12995477</v>
      </c>
      <c r="H54">
        <v>13013614</v>
      </c>
      <c r="I54">
        <v>12972091</v>
      </c>
      <c r="J54">
        <v>12961683</v>
      </c>
      <c r="K54">
        <v>-7311</v>
      </c>
      <c r="L54">
        <v>18137</v>
      </c>
      <c r="M54">
        <v>-41523</v>
      </c>
      <c r="N54">
        <v>-10408</v>
      </c>
      <c r="O54">
        <v>32903</v>
      </c>
      <c r="P54">
        <v>130245</v>
      </c>
      <c r="Q54">
        <v>131600</v>
      </c>
      <c r="R54">
        <v>129489</v>
      </c>
      <c r="S54">
        <v>40289</v>
      </c>
      <c r="T54">
        <v>155661</v>
      </c>
      <c r="U54">
        <v>155062</v>
      </c>
      <c r="V54">
        <v>140568</v>
      </c>
      <c r="W54">
        <v>-7386</v>
      </c>
      <c r="X54">
        <v>-25416</v>
      </c>
      <c r="Y54">
        <v>-23462</v>
      </c>
      <c r="Z54">
        <v>-11079</v>
      </c>
      <c r="AA54">
        <v>626</v>
      </c>
      <c r="AB54">
        <v>10199</v>
      </c>
      <c r="AC54">
        <v>25721</v>
      </c>
      <c r="AD54">
        <v>25776</v>
      </c>
      <c r="AE54">
        <v>-3696</v>
      </c>
      <c r="AF54">
        <v>27803</v>
      </c>
      <c r="AG54">
        <v>-39731</v>
      </c>
      <c r="AH54">
        <v>-24825</v>
      </c>
      <c r="AI54">
        <v>-3070</v>
      </c>
      <c r="AJ54">
        <v>38002</v>
      </c>
      <c r="AK54">
        <v>-14010</v>
      </c>
      <c r="AL54">
        <v>951</v>
      </c>
      <c r="AM54">
        <v>3145</v>
      </c>
      <c r="AN54">
        <v>5551</v>
      </c>
      <c r="AO54">
        <v>-4051</v>
      </c>
      <c r="AP54">
        <v>-280</v>
      </c>
      <c r="AQ54">
        <v>10.01534425</v>
      </c>
      <c r="AR54">
        <v>10.128645730000001</v>
      </c>
      <c r="AS54">
        <v>9.9861285130000006</v>
      </c>
      <c r="AT54">
        <v>11.96973781</v>
      </c>
      <c r="AU54">
        <v>11.934407780000001</v>
      </c>
      <c r="AV54">
        <v>10.84053559</v>
      </c>
      <c r="AW54">
        <v>-1.9543935619999999</v>
      </c>
      <c r="AX54">
        <v>-1.805762053</v>
      </c>
      <c r="AY54">
        <v>-0.85440707500000002</v>
      </c>
      <c r="AZ54">
        <v>0.78426424100000003</v>
      </c>
      <c r="BA54">
        <v>1.979626876</v>
      </c>
      <c r="BB54">
        <v>1.9878325459999999</v>
      </c>
      <c r="BC54">
        <v>2.137944767</v>
      </c>
      <c r="BD54">
        <v>-3.057912033</v>
      </c>
      <c r="BE54">
        <v>-1.9144918900000001</v>
      </c>
      <c r="BF54">
        <v>2.9222090079999998</v>
      </c>
      <c r="BG54">
        <v>-1.078285157</v>
      </c>
      <c r="BH54">
        <v>7.3340656000000004E-2</v>
      </c>
    </row>
    <row r="55" spans="1:60" x14ac:dyDescent="0.2">
      <c r="A55">
        <v>40</v>
      </c>
      <c r="B55">
        <v>1</v>
      </c>
      <c r="C55">
        <v>1</v>
      </c>
      <c r="D55">
        <v>44</v>
      </c>
      <c r="E55" t="s">
        <v>737</v>
      </c>
      <c r="F55">
        <v>1097371</v>
      </c>
      <c r="G55">
        <v>1096444</v>
      </c>
      <c r="H55">
        <v>1097092</v>
      </c>
      <c r="I55">
        <v>1093842</v>
      </c>
      <c r="J55">
        <v>1095962</v>
      </c>
      <c r="K55">
        <v>-927</v>
      </c>
      <c r="L55">
        <v>648</v>
      </c>
      <c r="M55">
        <v>-3250</v>
      </c>
      <c r="N55">
        <v>2120</v>
      </c>
      <c r="O55">
        <v>2546</v>
      </c>
      <c r="P55">
        <v>10030</v>
      </c>
      <c r="Q55">
        <v>10386</v>
      </c>
      <c r="R55">
        <v>10006</v>
      </c>
      <c r="S55">
        <v>3389</v>
      </c>
      <c r="T55">
        <v>11332</v>
      </c>
      <c r="U55">
        <v>11078</v>
      </c>
      <c r="V55">
        <v>10434</v>
      </c>
      <c r="W55">
        <v>-843</v>
      </c>
      <c r="X55">
        <v>-1302</v>
      </c>
      <c r="Y55">
        <v>-692</v>
      </c>
      <c r="Z55">
        <v>-428</v>
      </c>
      <c r="AA55">
        <v>77</v>
      </c>
      <c r="AB55">
        <v>1072</v>
      </c>
      <c r="AC55">
        <v>2663</v>
      </c>
      <c r="AD55">
        <v>5777</v>
      </c>
      <c r="AE55">
        <v>-430</v>
      </c>
      <c r="AF55">
        <v>365</v>
      </c>
      <c r="AG55">
        <v>-4855</v>
      </c>
      <c r="AH55">
        <v>-3224</v>
      </c>
      <c r="AI55">
        <v>-353</v>
      </c>
      <c r="AJ55">
        <v>1437</v>
      </c>
      <c r="AK55">
        <v>-2192</v>
      </c>
      <c r="AL55">
        <v>2553</v>
      </c>
      <c r="AM55">
        <v>269</v>
      </c>
      <c r="AN55">
        <v>513</v>
      </c>
      <c r="AO55">
        <v>-366</v>
      </c>
      <c r="AP55">
        <v>-5</v>
      </c>
      <c r="AQ55">
        <v>9.1450516430000004</v>
      </c>
      <c r="AR55">
        <v>9.4808880599999998</v>
      </c>
      <c r="AS55">
        <v>9.1387174380000005</v>
      </c>
      <c r="AT55">
        <v>10.33217599</v>
      </c>
      <c r="AU55">
        <v>10.112582120000001</v>
      </c>
      <c r="AV55">
        <v>9.5296200029999998</v>
      </c>
      <c r="AW55">
        <v>-1.187124351</v>
      </c>
      <c r="AX55">
        <v>-0.63169406299999997</v>
      </c>
      <c r="AY55">
        <v>-0.39090256499999998</v>
      </c>
      <c r="AZ55">
        <v>0.97741728400000005</v>
      </c>
      <c r="BA55">
        <v>2.4309267189999999</v>
      </c>
      <c r="BB55">
        <v>5.2762713010000004</v>
      </c>
      <c r="BC55">
        <v>0.33279599700000001</v>
      </c>
      <c r="BD55">
        <v>-4.4318998199999999</v>
      </c>
      <c r="BE55">
        <v>-2.9445557679999999</v>
      </c>
      <c r="BF55">
        <v>1.310213281</v>
      </c>
      <c r="BG55">
        <v>-2.000973101</v>
      </c>
      <c r="BH55">
        <v>2.3317155330000001</v>
      </c>
    </row>
    <row r="56" spans="1:60" x14ac:dyDescent="0.2">
      <c r="A56">
        <v>40</v>
      </c>
      <c r="B56">
        <v>3</v>
      </c>
      <c r="C56">
        <v>5</v>
      </c>
      <c r="D56">
        <v>45</v>
      </c>
      <c r="E56" t="s">
        <v>738</v>
      </c>
      <c r="F56">
        <v>5118422</v>
      </c>
      <c r="G56">
        <v>5132151</v>
      </c>
      <c r="H56">
        <v>5193848</v>
      </c>
      <c r="I56">
        <v>5282955</v>
      </c>
      <c r="J56">
        <v>5373555</v>
      </c>
      <c r="K56">
        <v>13729</v>
      </c>
      <c r="L56">
        <v>61697</v>
      </c>
      <c r="M56">
        <v>89107</v>
      </c>
      <c r="N56">
        <v>90600</v>
      </c>
      <c r="O56">
        <v>13492</v>
      </c>
      <c r="P56">
        <v>55815</v>
      </c>
      <c r="Q56">
        <v>57508</v>
      </c>
      <c r="R56">
        <v>57581</v>
      </c>
      <c r="S56">
        <v>14065</v>
      </c>
      <c r="T56">
        <v>64911</v>
      </c>
      <c r="U56">
        <v>64636</v>
      </c>
      <c r="V56">
        <v>58852</v>
      </c>
      <c r="W56">
        <v>-573</v>
      </c>
      <c r="X56">
        <v>-9096</v>
      </c>
      <c r="Y56">
        <v>-7128</v>
      </c>
      <c r="Z56">
        <v>-1271</v>
      </c>
      <c r="AA56">
        <v>335</v>
      </c>
      <c r="AB56">
        <v>4028</v>
      </c>
      <c r="AC56">
        <v>10467</v>
      </c>
      <c r="AD56">
        <v>9291</v>
      </c>
      <c r="AE56">
        <v>14724</v>
      </c>
      <c r="AF56">
        <v>67368</v>
      </c>
      <c r="AG56">
        <v>83401</v>
      </c>
      <c r="AH56">
        <v>82562</v>
      </c>
      <c r="AI56">
        <v>15059</v>
      </c>
      <c r="AJ56">
        <v>71396</v>
      </c>
      <c r="AK56">
        <v>93868</v>
      </c>
      <c r="AL56">
        <v>91853</v>
      </c>
      <c r="AM56">
        <v>-757</v>
      </c>
      <c r="AN56">
        <v>-603</v>
      </c>
      <c r="AO56">
        <v>2367</v>
      </c>
      <c r="AP56">
        <v>18</v>
      </c>
      <c r="AQ56">
        <v>10.81057629</v>
      </c>
      <c r="AR56">
        <v>10.978158130000001</v>
      </c>
      <c r="AS56">
        <v>10.80672753</v>
      </c>
      <c r="AT56">
        <v>12.572342880000001</v>
      </c>
      <c r="AU56">
        <v>12.33887857</v>
      </c>
      <c r="AV56">
        <v>11.045267170000001</v>
      </c>
      <c r="AW56">
        <v>-1.7617665849999999</v>
      </c>
      <c r="AX56">
        <v>-1.360720441</v>
      </c>
      <c r="AY56">
        <v>-0.238539634</v>
      </c>
      <c r="AZ56">
        <v>0.78016664499999999</v>
      </c>
      <c r="BA56">
        <v>1.9981286279999999</v>
      </c>
      <c r="BB56">
        <v>1.743722851</v>
      </c>
      <c r="BC56">
        <v>13.048229040000001</v>
      </c>
      <c r="BD56">
        <v>15.921078209999999</v>
      </c>
      <c r="BE56">
        <v>15.49512927</v>
      </c>
      <c r="BF56">
        <v>13.82839568</v>
      </c>
      <c r="BG56">
        <v>17.919206840000001</v>
      </c>
      <c r="BH56">
        <v>17.238852120000001</v>
      </c>
    </row>
    <row r="57" spans="1:60" x14ac:dyDescent="0.2">
      <c r="A57">
        <v>40</v>
      </c>
      <c r="B57">
        <v>2</v>
      </c>
      <c r="C57">
        <v>4</v>
      </c>
      <c r="D57">
        <v>46</v>
      </c>
      <c r="E57" t="s">
        <v>739</v>
      </c>
      <c r="F57">
        <v>886668</v>
      </c>
      <c r="G57">
        <v>887852</v>
      </c>
      <c r="H57">
        <v>896299</v>
      </c>
      <c r="I57">
        <v>909869</v>
      </c>
      <c r="J57">
        <v>919318</v>
      </c>
      <c r="K57">
        <v>1184</v>
      </c>
      <c r="L57">
        <v>8447</v>
      </c>
      <c r="M57">
        <v>13570</v>
      </c>
      <c r="N57">
        <v>9449</v>
      </c>
      <c r="O57">
        <v>2832</v>
      </c>
      <c r="P57">
        <v>11063</v>
      </c>
      <c r="Q57">
        <v>11324</v>
      </c>
      <c r="R57">
        <v>11369</v>
      </c>
      <c r="S57">
        <v>2020</v>
      </c>
      <c r="T57">
        <v>9779</v>
      </c>
      <c r="U57">
        <v>9226</v>
      </c>
      <c r="V57">
        <v>8556</v>
      </c>
      <c r="W57">
        <v>812</v>
      </c>
      <c r="X57">
        <v>1284</v>
      </c>
      <c r="Y57">
        <v>2098</v>
      </c>
      <c r="Z57">
        <v>2813</v>
      </c>
      <c r="AA57">
        <v>65</v>
      </c>
      <c r="AB57">
        <v>1100</v>
      </c>
      <c r="AC57">
        <v>2781</v>
      </c>
      <c r="AD57">
        <v>1788</v>
      </c>
      <c r="AE57">
        <v>299</v>
      </c>
      <c r="AF57">
        <v>6026</v>
      </c>
      <c r="AG57">
        <v>8374</v>
      </c>
      <c r="AH57">
        <v>4812</v>
      </c>
      <c r="AI57">
        <v>364</v>
      </c>
      <c r="AJ57">
        <v>7126</v>
      </c>
      <c r="AK57">
        <v>11155</v>
      </c>
      <c r="AL57">
        <v>6600</v>
      </c>
      <c r="AM57">
        <v>8</v>
      </c>
      <c r="AN57">
        <v>37</v>
      </c>
      <c r="AO57">
        <v>317</v>
      </c>
      <c r="AP57">
        <v>36</v>
      </c>
      <c r="AQ57">
        <v>12.4014167</v>
      </c>
      <c r="AR57">
        <v>12.539254379999999</v>
      </c>
      <c r="AS57">
        <v>12.430659090000001</v>
      </c>
      <c r="AT57">
        <v>10.962076639999999</v>
      </c>
      <c r="AU57">
        <v>10.216103929999999</v>
      </c>
      <c r="AV57">
        <v>9.354975735</v>
      </c>
      <c r="AW57">
        <v>1.439340056</v>
      </c>
      <c r="AX57">
        <v>2.3231504489999999</v>
      </c>
      <c r="AY57">
        <v>3.0756833499999998</v>
      </c>
      <c r="AZ57">
        <v>1.2330794869999999</v>
      </c>
      <c r="BA57">
        <v>3.0794477589999998</v>
      </c>
      <c r="BB57">
        <v>1.9549668790000001</v>
      </c>
      <c r="BC57">
        <v>6.7550336270000004</v>
      </c>
      <c r="BD57">
        <v>9.2726700950000005</v>
      </c>
      <c r="BE57">
        <v>5.2613538149999997</v>
      </c>
      <c r="BF57">
        <v>7.9881131139999999</v>
      </c>
      <c r="BG57">
        <v>12.352117850000001</v>
      </c>
      <c r="BH57">
        <v>7.2163206930000001</v>
      </c>
    </row>
    <row r="58" spans="1:60" x14ac:dyDescent="0.2">
      <c r="A58">
        <v>40</v>
      </c>
      <c r="B58">
        <v>3</v>
      </c>
      <c r="C58">
        <v>6</v>
      </c>
      <c r="D58">
        <v>47</v>
      </c>
      <c r="E58" t="s">
        <v>740</v>
      </c>
      <c r="F58">
        <v>6910786</v>
      </c>
      <c r="G58">
        <v>6926091</v>
      </c>
      <c r="H58">
        <v>6963709</v>
      </c>
      <c r="I58">
        <v>7048976</v>
      </c>
      <c r="J58">
        <v>7126489</v>
      </c>
      <c r="K58">
        <v>15305</v>
      </c>
      <c r="L58">
        <v>37618</v>
      </c>
      <c r="M58">
        <v>85267</v>
      </c>
      <c r="N58">
        <v>77513</v>
      </c>
      <c r="O58">
        <v>19250</v>
      </c>
      <c r="P58">
        <v>79463</v>
      </c>
      <c r="Q58">
        <v>82053</v>
      </c>
      <c r="R58">
        <v>82244</v>
      </c>
      <c r="S58">
        <v>18931</v>
      </c>
      <c r="T58">
        <v>89405</v>
      </c>
      <c r="U58">
        <v>91616</v>
      </c>
      <c r="V58">
        <v>81216</v>
      </c>
      <c r="W58">
        <v>319</v>
      </c>
      <c r="X58">
        <v>-9942</v>
      </c>
      <c r="Y58">
        <v>-9563</v>
      </c>
      <c r="Z58">
        <v>1028</v>
      </c>
      <c r="AA58">
        <v>208</v>
      </c>
      <c r="AB58">
        <v>3114</v>
      </c>
      <c r="AC58">
        <v>7993</v>
      </c>
      <c r="AD58">
        <v>13054</v>
      </c>
      <c r="AE58">
        <v>14621</v>
      </c>
      <c r="AF58">
        <v>45241</v>
      </c>
      <c r="AG58">
        <v>83818</v>
      </c>
      <c r="AH58">
        <v>63417</v>
      </c>
      <c r="AI58">
        <v>14829</v>
      </c>
      <c r="AJ58">
        <v>48355</v>
      </c>
      <c r="AK58">
        <v>91811</v>
      </c>
      <c r="AL58">
        <v>76471</v>
      </c>
      <c r="AM58">
        <v>157</v>
      </c>
      <c r="AN58">
        <v>-795</v>
      </c>
      <c r="AO58">
        <v>3019</v>
      </c>
      <c r="AP58">
        <v>14</v>
      </c>
      <c r="AQ58">
        <v>11.441921410000001</v>
      </c>
      <c r="AR58">
        <v>11.71124592</v>
      </c>
      <c r="AS58">
        <v>11.60371106</v>
      </c>
      <c r="AT58">
        <v>12.8734755</v>
      </c>
      <c r="AU58">
        <v>13.076152069999999</v>
      </c>
      <c r="AV58">
        <v>11.458671730000001</v>
      </c>
      <c r="AW58">
        <v>-1.4315540899999999</v>
      </c>
      <c r="AX58">
        <v>-1.3649061549999999</v>
      </c>
      <c r="AY58">
        <v>0.14503933399999999</v>
      </c>
      <c r="AZ58">
        <v>0.44838658599999998</v>
      </c>
      <c r="BA58">
        <v>1.1408234749999999</v>
      </c>
      <c r="BB58">
        <v>1.8417737970000001</v>
      </c>
      <c r="BC58">
        <v>6.5142766639999996</v>
      </c>
      <c r="BD58">
        <v>11.963160520000001</v>
      </c>
      <c r="BE58">
        <v>8.9474313540000008</v>
      </c>
      <c r="BF58">
        <v>6.9626632490000002</v>
      </c>
      <c r="BG58">
        <v>13.103984000000001</v>
      </c>
      <c r="BH58">
        <v>10.789205150000001</v>
      </c>
    </row>
    <row r="59" spans="1:60" x14ac:dyDescent="0.2">
      <c r="A59">
        <v>40</v>
      </c>
      <c r="B59">
        <v>3</v>
      </c>
      <c r="C59">
        <v>7</v>
      </c>
      <c r="D59">
        <v>48</v>
      </c>
      <c r="E59" t="s">
        <v>741</v>
      </c>
      <c r="F59">
        <v>29145459</v>
      </c>
      <c r="G59">
        <v>29234361</v>
      </c>
      <c r="H59">
        <v>29561286</v>
      </c>
      <c r="I59">
        <v>30029848</v>
      </c>
      <c r="J59">
        <v>30503301</v>
      </c>
      <c r="K59">
        <v>88902</v>
      </c>
      <c r="L59">
        <v>326925</v>
      </c>
      <c r="M59">
        <v>468562</v>
      </c>
      <c r="N59">
        <v>473453</v>
      </c>
      <c r="O59">
        <v>88268</v>
      </c>
      <c r="P59">
        <v>364918</v>
      </c>
      <c r="Q59">
        <v>384024</v>
      </c>
      <c r="R59">
        <v>390494</v>
      </c>
      <c r="S59">
        <v>55732</v>
      </c>
      <c r="T59">
        <v>270419</v>
      </c>
      <c r="U59">
        <v>261745</v>
      </c>
      <c r="V59">
        <v>232241</v>
      </c>
      <c r="W59">
        <v>32536</v>
      </c>
      <c r="X59">
        <v>94499</v>
      </c>
      <c r="Y59">
        <v>122279</v>
      </c>
      <c r="Z59">
        <v>158253</v>
      </c>
      <c r="AA59">
        <v>1957</v>
      </c>
      <c r="AB59">
        <v>43475</v>
      </c>
      <c r="AC59">
        <v>117197</v>
      </c>
      <c r="AD59">
        <v>128534</v>
      </c>
      <c r="AE59">
        <v>52914</v>
      </c>
      <c r="AF59">
        <v>191643</v>
      </c>
      <c r="AG59">
        <v>224896</v>
      </c>
      <c r="AH59">
        <v>186767</v>
      </c>
      <c r="AI59">
        <v>54871</v>
      </c>
      <c r="AJ59">
        <v>235118</v>
      </c>
      <c r="AK59">
        <v>342093</v>
      </c>
      <c r="AL59">
        <v>315301</v>
      </c>
      <c r="AM59">
        <v>1495</v>
      </c>
      <c r="AN59">
        <v>-2692</v>
      </c>
      <c r="AO59">
        <v>4190</v>
      </c>
      <c r="AP59">
        <v>-101</v>
      </c>
      <c r="AQ59">
        <v>12.413095820000001</v>
      </c>
      <c r="AR59">
        <v>12.8886287</v>
      </c>
      <c r="AS59">
        <v>12.90182343</v>
      </c>
      <c r="AT59">
        <v>9.1986061489999997</v>
      </c>
      <c r="AU59">
        <v>8.7846960589999998</v>
      </c>
      <c r="AV59">
        <v>7.6731841589999998</v>
      </c>
      <c r="AW59">
        <v>3.2144896709999999</v>
      </c>
      <c r="AX59">
        <v>4.1039326420000002</v>
      </c>
      <c r="AY59">
        <v>5.2286392700000004</v>
      </c>
      <c r="AZ59">
        <v>1.478850977</v>
      </c>
      <c r="BA59">
        <v>3.9333703569999998</v>
      </c>
      <c r="BB59">
        <v>4.246730994</v>
      </c>
      <c r="BC59">
        <v>6.5189519899999997</v>
      </c>
      <c r="BD59">
        <v>7.547968461</v>
      </c>
      <c r="BE59">
        <v>6.17073465</v>
      </c>
      <c r="BF59">
        <v>7.9978029670000002</v>
      </c>
      <c r="BG59">
        <v>11.48133882</v>
      </c>
      <c r="BH59">
        <v>10.41746564</v>
      </c>
    </row>
    <row r="60" spans="1:60" x14ac:dyDescent="0.2">
      <c r="A60">
        <v>40</v>
      </c>
      <c r="B60">
        <v>4</v>
      </c>
      <c r="C60">
        <v>8</v>
      </c>
      <c r="D60">
        <v>49</v>
      </c>
      <c r="E60" t="s">
        <v>742</v>
      </c>
      <c r="F60">
        <v>3271614</v>
      </c>
      <c r="G60">
        <v>3283982</v>
      </c>
      <c r="H60">
        <v>3339284</v>
      </c>
      <c r="I60">
        <v>3381236</v>
      </c>
      <c r="J60">
        <v>3417734</v>
      </c>
      <c r="K60">
        <v>12368</v>
      </c>
      <c r="L60">
        <v>55302</v>
      </c>
      <c r="M60">
        <v>41952</v>
      </c>
      <c r="N60">
        <v>36498</v>
      </c>
      <c r="O60">
        <v>11862</v>
      </c>
      <c r="P60">
        <v>45703</v>
      </c>
      <c r="Q60">
        <v>46371</v>
      </c>
      <c r="R60">
        <v>45965</v>
      </c>
      <c r="S60">
        <v>4964</v>
      </c>
      <c r="T60">
        <v>21993</v>
      </c>
      <c r="U60">
        <v>23370</v>
      </c>
      <c r="V60">
        <v>21169</v>
      </c>
      <c r="W60">
        <v>6898</v>
      </c>
      <c r="X60">
        <v>23710</v>
      </c>
      <c r="Y60">
        <v>23001</v>
      </c>
      <c r="Z60">
        <v>24796</v>
      </c>
      <c r="AA60">
        <v>120</v>
      </c>
      <c r="AB60">
        <v>2054</v>
      </c>
      <c r="AC60">
        <v>5462</v>
      </c>
      <c r="AD60">
        <v>10285</v>
      </c>
      <c r="AE60">
        <v>4636</v>
      </c>
      <c r="AF60">
        <v>29664</v>
      </c>
      <c r="AG60">
        <v>13803</v>
      </c>
      <c r="AH60">
        <v>1338</v>
      </c>
      <c r="AI60">
        <v>4756</v>
      </c>
      <c r="AJ60">
        <v>31718</v>
      </c>
      <c r="AK60">
        <v>19265</v>
      </c>
      <c r="AL60">
        <v>11623</v>
      </c>
      <c r="AM60">
        <v>714</v>
      </c>
      <c r="AN60">
        <v>-126</v>
      </c>
      <c r="AO60">
        <v>-314</v>
      </c>
      <c r="AP60">
        <v>79</v>
      </c>
      <c r="AQ60">
        <v>13.800744229999999</v>
      </c>
      <c r="AR60">
        <v>13.799825009999999</v>
      </c>
      <c r="AS60">
        <v>13.52116571</v>
      </c>
      <c r="AT60">
        <v>6.6411344489999999</v>
      </c>
      <c r="AU60">
        <v>6.954818972</v>
      </c>
      <c r="AV60">
        <v>6.2271196959999999</v>
      </c>
      <c r="AW60">
        <v>7.1596097759999999</v>
      </c>
      <c r="AX60">
        <v>6.8450060410000004</v>
      </c>
      <c r="AY60">
        <v>7.2940460099999997</v>
      </c>
      <c r="AZ60">
        <v>0.62023781</v>
      </c>
      <c r="BA60">
        <v>1.625469458</v>
      </c>
      <c r="BB60">
        <v>3.025458268</v>
      </c>
      <c r="BC60">
        <v>8.9575143140000009</v>
      </c>
      <c r="BD60">
        <v>4.1077178549999998</v>
      </c>
      <c r="BE60">
        <v>0.39358902899999998</v>
      </c>
      <c r="BF60">
        <v>9.5777521239999999</v>
      </c>
      <c r="BG60">
        <v>5.7331873130000002</v>
      </c>
      <c r="BH60">
        <v>3.4190472970000001</v>
      </c>
    </row>
    <row r="61" spans="1:60" x14ac:dyDescent="0.2">
      <c r="A61">
        <v>40</v>
      </c>
      <c r="B61">
        <v>1</v>
      </c>
      <c r="C61">
        <v>1</v>
      </c>
      <c r="D61">
        <v>50</v>
      </c>
      <c r="E61" t="s">
        <v>743</v>
      </c>
      <c r="F61">
        <v>643077</v>
      </c>
      <c r="G61">
        <v>642936</v>
      </c>
      <c r="H61">
        <v>647093</v>
      </c>
      <c r="I61">
        <v>647110</v>
      </c>
      <c r="J61">
        <v>647464</v>
      </c>
      <c r="K61">
        <v>-141</v>
      </c>
      <c r="L61">
        <v>4157</v>
      </c>
      <c r="M61">
        <v>17</v>
      </c>
      <c r="N61">
        <v>354</v>
      </c>
      <c r="O61">
        <v>1303</v>
      </c>
      <c r="P61">
        <v>5153</v>
      </c>
      <c r="Q61">
        <v>5385</v>
      </c>
      <c r="R61">
        <v>5072</v>
      </c>
      <c r="S61">
        <v>1565</v>
      </c>
      <c r="T61">
        <v>6447</v>
      </c>
      <c r="U61">
        <v>7216</v>
      </c>
      <c r="V61">
        <v>6876</v>
      </c>
      <c r="W61">
        <v>-262</v>
      </c>
      <c r="X61">
        <v>-1294</v>
      </c>
      <c r="Y61">
        <v>-1831</v>
      </c>
      <c r="Z61">
        <v>-1804</v>
      </c>
      <c r="AA61">
        <v>21</v>
      </c>
      <c r="AB61">
        <v>415</v>
      </c>
      <c r="AC61">
        <v>1009</v>
      </c>
      <c r="AD61">
        <v>1312</v>
      </c>
      <c r="AE61">
        <v>-66</v>
      </c>
      <c r="AF61">
        <v>4842</v>
      </c>
      <c r="AG61">
        <v>1126</v>
      </c>
      <c r="AH61">
        <v>844</v>
      </c>
      <c r="AI61">
        <v>-45</v>
      </c>
      <c r="AJ61">
        <v>5257</v>
      </c>
      <c r="AK61">
        <v>2135</v>
      </c>
      <c r="AL61">
        <v>2156</v>
      </c>
      <c r="AM61">
        <v>166</v>
      </c>
      <c r="AN61">
        <v>194</v>
      </c>
      <c r="AO61">
        <v>-287</v>
      </c>
      <c r="AP61">
        <v>2</v>
      </c>
      <c r="AQ61">
        <v>7.98896769</v>
      </c>
      <c r="AR61">
        <v>8.3217238719999997</v>
      </c>
      <c r="AS61">
        <v>7.8357822730000004</v>
      </c>
      <c r="AT61">
        <v>9.9951241409999998</v>
      </c>
      <c r="AU61">
        <v>11.15126452</v>
      </c>
      <c r="AV61">
        <v>10.62279947</v>
      </c>
      <c r="AW61">
        <v>-2.0061564509999998</v>
      </c>
      <c r="AX61">
        <v>-2.8295406519999999</v>
      </c>
      <c r="AY61">
        <v>-2.7870171959999999</v>
      </c>
      <c r="AZ61">
        <v>0.64339638899999996</v>
      </c>
      <c r="BA61">
        <v>1.559260796</v>
      </c>
      <c r="BB61">
        <v>2.0269215969999999</v>
      </c>
      <c r="BC61">
        <v>7.5068079870000002</v>
      </c>
      <c r="BD61">
        <v>1.740067053</v>
      </c>
      <c r="BE61">
        <v>1.3039038329999999</v>
      </c>
      <c r="BF61">
        <v>8.1502043749999995</v>
      </c>
      <c r="BG61">
        <v>3.299327849</v>
      </c>
      <c r="BH61">
        <v>3.33082543</v>
      </c>
    </row>
    <row r="62" spans="1:60" x14ac:dyDescent="0.2">
      <c r="A62">
        <v>40</v>
      </c>
      <c r="B62">
        <v>3</v>
      </c>
      <c r="C62">
        <v>5</v>
      </c>
      <c r="D62">
        <v>51</v>
      </c>
      <c r="E62" t="s">
        <v>744</v>
      </c>
      <c r="F62">
        <v>8631373</v>
      </c>
      <c r="G62">
        <v>8637193</v>
      </c>
      <c r="H62">
        <v>8657348</v>
      </c>
      <c r="I62">
        <v>8679099</v>
      </c>
      <c r="J62">
        <v>8715698</v>
      </c>
      <c r="K62">
        <v>5820</v>
      </c>
      <c r="L62">
        <v>20155</v>
      </c>
      <c r="M62">
        <v>21751</v>
      </c>
      <c r="N62">
        <v>36599</v>
      </c>
      <c r="O62">
        <v>23580</v>
      </c>
      <c r="P62">
        <v>94275</v>
      </c>
      <c r="Q62">
        <v>96018</v>
      </c>
      <c r="R62">
        <v>95669</v>
      </c>
      <c r="S62">
        <v>19723</v>
      </c>
      <c r="T62">
        <v>83763</v>
      </c>
      <c r="U62">
        <v>86329</v>
      </c>
      <c r="V62">
        <v>79980</v>
      </c>
      <c r="W62">
        <v>3857</v>
      </c>
      <c r="X62">
        <v>10512</v>
      </c>
      <c r="Y62">
        <v>9689</v>
      </c>
      <c r="Z62">
        <v>15689</v>
      </c>
      <c r="AA62">
        <v>764</v>
      </c>
      <c r="AB62">
        <v>14296</v>
      </c>
      <c r="AC62">
        <v>37444</v>
      </c>
      <c r="AD62">
        <v>28117</v>
      </c>
      <c r="AE62">
        <v>-31</v>
      </c>
      <c r="AF62">
        <v>-5468</v>
      </c>
      <c r="AG62">
        <v>-24930</v>
      </c>
      <c r="AH62">
        <v>-6985</v>
      </c>
      <c r="AI62">
        <v>733</v>
      </c>
      <c r="AJ62">
        <v>8828</v>
      </c>
      <c r="AK62">
        <v>12514</v>
      </c>
      <c r="AL62">
        <v>21132</v>
      </c>
      <c r="AM62">
        <v>1230</v>
      </c>
      <c r="AN62">
        <v>815</v>
      </c>
      <c r="AO62">
        <v>-452</v>
      </c>
      <c r="AP62">
        <v>-222</v>
      </c>
      <c r="AQ62">
        <v>10.902284140000001</v>
      </c>
      <c r="AR62">
        <v>11.077010189999999</v>
      </c>
      <c r="AS62">
        <v>10.99972595</v>
      </c>
      <c r="AT62">
        <v>9.6866404260000003</v>
      </c>
      <c r="AU62">
        <v>9.9592494360000003</v>
      </c>
      <c r="AV62">
        <v>9.1958532200000001</v>
      </c>
      <c r="AW62">
        <v>1.215643711</v>
      </c>
      <c r="AX62">
        <v>1.11776075</v>
      </c>
      <c r="AY62">
        <v>1.803872733</v>
      </c>
      <c r="AZ62">
        <v>1.6532384410000001</v>
      </c>
      <c r="BA62">
        <v>4.3196855730000001</v>
      </c>
      <c r="BB62">
        <v>3.2328057640000001</v>
      </c>
      <c r="BC62">
        <v>-0.63233826199999998</v>
      </c>
      <c r="BD62">
        <v>-2.8760218279999998</v>
      </c>
      <c r="BE62">
        <v>-0.80311371300000001</v>
      </c>
      <c r="BF62">
        <v>1.0209001790000001</v>
      </c>
      <c r="BG62">
        <v>1.4436637450000001</v>
      </c>
      <c r="BH62">
        <v>2.429692051</v>
      </c>
    </row>
    <row r="63" spans="1:60" x14ac:dyDescent="0.2">
      <c r="A63">
        <v>40</v>
      </c>
      <c r="B63">
        <v>4</v>
      </c>
      <c r="C63">
        <v>9</v>
      </c>
      <c r="D63">
        <v>53</v>
      </c>
      <c r="E63" t="s">
        <v>745</v>
      </c>
      <c r="F63">
        <v>7705267</v>
      </c>
      <c r="G63">
        <v>7724566</v>
      </c>
      <c r="H63">
        <v>7741433</v>
      </c>
      <c r="I63">
        <v>7784477</v>
      </c>
      <c r="J63">
        <v>7812880</v>
      </c>
      <c r="K63">
        <v>19299</v>
      </c>
      <c r="L63">
        <v>16867</v>
      </c>
      <c r="M63">
        <v>43044</v>
      </c>
      <c r="N63">
        <v>28403</v>
      </c>
      <c r="O63">
        <v>21105</v>
      </c>
      <c r="P63">
        <v>82602</v>
      </c>
      <c r="Q63">
        <v>83874</v>
      </c>
      <c r="R63">
        <v>82523</v>
      </c>
      <c r="S63">
        <v>15173</v>
      </c>
      <c r="T63">
        <v>64924</v>
      </c>
      <c r="U63">
        <v>70848</v>
      </c>
      <c r="V63">
        <v>67663</v>
      </c>
      <c r="W63">
        <v>5932</v>
      </c>
      <c r="X63">
        <v>17678</v>
      </c>
      <c r="Y63">
        <v>13026</v>
      </c>
      <c r="Z63">
        <v>14860</v>
      </c>
      <c r="AA63">
        <v>673</v>
      </c>
      <c r="AB63">
        <v>13996</v>
      </c>
      <c r="AC63">
        <v>37322</v>
      </c>
      <c r="AD63">
        <v>28919</v>
      </c>
      <c r="AE63">
        <v>11889</v>
      </c>
      <c r="AF63">
        <v>-15418</v>
      </c>
      <c r="AG63">
        <v>-4692</v>
      </c>
      <c r="AH63">
        <v>-15276</v>
      </c>
      <c r="AI63">
        <v>12562</v>
      </c>
      <c r="AJ63">
        <v>-1422</v>
      </c>
      <c r="AK63">
        <v>32630</v>
      </c>
      <c r="AL63">
        <v>13643</v>
      </c>
      <c r="AM63">
        <v>805</v>
      </c>
      <c r="AN63">
        <v>611</v>
      </c>
      <c r="AO63">
        <v>-2612</v>
      </c>
      <c r="AP63">
        <v>-100</v>
      </c>
      <c r="AQ63">
        <v>10.68175422</v>
      </c>
      <c r="AR63">
        <v>10.804390850000001</v>
      </c>
      <c r="AS63">
        <v>10.581664569999999</v>
      </c>
      <c r="AT63">
        <v>8.3957072539999995</v>
      </c>
      <c r="AU63">
        <v>9.1264215750000002</v>
      </c>
      <c r="AV63">
        <v>8.6762135409999992</v>
      </c>
      <c r="AW63">
        <v>2.2860469600000002</v>
      </c>
      <c r="AX63">
        <v>1.677969279</v>
      </c>
      <c r="AY63">
        <v>1.9054510330000001</v>
      </c>
      <c r="AZ63">
        <v>1.8099057160000001</v>
      </c>
      <c r="BA63">
        <v>4.8077053129999996</v>
      </c>
      <c r="BB63">
        <v>3.7081923560000001</v>
      </c>
      <c r="BC63">
        <v>-1.9937929649999999</v>
      </c>
      <c r="BD63">
        <v>-0.60440901700000005</v>
      </c>
      <c r="BE63">
        <v>-1.958793403</v>
      </c>
      <c r="BF63">
        <v>-0.183887248</v>
      </c>
      <c r="BG63">
        <v>4.2032962960000004</v>
      </c>
      <c r="BH63">
        <v>1.749398953</v>
      </c>
    </row>
    <row r="64" spans="1:60" x14ac:dyDescent="0.2">
      <c r="A64">
        <v>40</v>
      </c>
      <c r="B64">
        <v>3</v>
      </c>
      <c r="C64">
        <v>5</v>
      </c>
      <c r="D64">
        <v>54</v>
      </c>
      <c r="E64" t="s">
        <v>746</v>
      </c>
      <c r="F64">
        <v>1793713</v>
      </c>
      <c r="G64">
        <v>1791562</v>
      </c>
      <c r="H64">
        <v>1785249</v>
      </c>
      <c r="I64">
        <v>1774035</v>
      </c>
      <c r="J64">
        <v>1770071</v>
      </c>
      <c r="K64">
        <v>-2151</v>
      </c>
      <c r="L64">
        <v>-6313</v>
      </c>
      <c r="M64">
        <v>-11214</v>
      </c>
      <c r="N64">
        <v>-3964</v>
      </c>
      <c r="O64">
        <v>4296</v>
      </c>
      <c r="P64">
        <v>17056</v>
      </c>
      <c r="Q64">
        <v>17100</v>
      </c>
      <c r="R64">
        <v>17263</v>
      </c>
      <c r="S64">
        <v>5871</v>
      </c>
      <c r="T64">
        <v>27613</v>
      </c>
      <c r="U64">
        <v>30006</v>
      </c>
      <c r="V64">
        <v>25929</v>
      </c>
      <c r="W64">
        <v>-1575</v>
      </c>
      <c r="X64">
        <v>-10557</v>
      </c>
      <c r="Y64">
        <v>-12906</v>
      </c>
      <c r="Z64">
        <v>-8666</v>
      </c>
      <c r="AA64">
        <v>36</v>
      </c>
      <c r="AB64">
        <v>727</v>
      </c>
      <c r="AC64">
        <v>1792</v>
      </c>
      <c r="AD64">
        <v>1101</v>
      </c>
      <c r="AE64">
        <v>-813</v>
      </c>
      <c r="AF64">
        <v>2878</v>
      </c>
      <c r="AG64">
        <v>414</v>
      </c>
      <c r="AH64">
        <v>3595</v>
      </c>
      <c r="AI64">
        <v>-777</v>
      </c>
      <c r="AJ64">
        <v>3605</v>
      </c>
      <c r="AK64">
        <v>2206</v>
      </c>
      <c r="AL64">
        <v>4696</v>
      </c>
      <c r="AM64">
        <v>201</v>
      </c>
      <c r="AN64">
        <v>639</v>
      </c>
      <c r="AO64">
        <v>-514</v>
      </c>
      <c r="AP64">
        <v>6</v>
      </c>
      <c r="AQ64">
        <v>9.5369869979999997</v>
      </c>
      <c r="AR64">
        <v>9.6086741040000003</v>
      </c>
      <c r="AS64">
        <v>9.7418079479999999</v>
      </c>
      <c r="AT64">
        <v>15.440010669999999</v>
      </c>
      <c r="AU64">
        <v>16.86069445</v>
      </c>
      <c r="AV64">
        <v>14.632180869999999</v>
      </c>
      <c r="AW64">
        <v>-5.9030236709999997</v>
      </c>
      <c r="AX64">
        <v>-7.2520203499999996</v>
      </c>
      <c r="AY64">
        <v>-4.8903729179999997</v>
      </c>
      <c r="AZ64">
        <v>0.40650736100000001</v>
      </c>
      <c r="BA64">
        <v>1.006944093</v>
      </c>
      <c r="BB64">
        <v>0.62131324499999996</v>
      </c>
      <c r="BC64">
        <v>1.6092547239999999</v>
      </c>
      <c r="BD64">
        <v>0.232631057</v>
      </c>
      <c r="BE64">
        <v>2.0287203599999999</v>
      </c>
      <c r="BF64">
        <v>2.015762085</v>
      </c>
      <c r="BG64">
        <v>1.2395751509999999</v>
      </c>
      <c r="BH64">
        <v>2.650033605</v>
      </c>
    </row>
    <row r="65" spans="1:60" x14ac:dyDescent="0.2">
      <c r="A65">
        <v>40</v>
      </c>
      <c r="B65">
        <v>2</v>
      </c>
      <c r="C65">
        <v>3</v>
      </c>
      <c r="D65">
        <v>55</v>
      </c>
      <c r="E65" t="s">
        <v>747</v>
      </c>
      <c r="F65">
        <v>5893713</v>
      </c>
      <c r="G65">
        <v>5896700</v>
      </c>
      <c r="H65">
        <v>5879978</v>
      </c>
      <c r="I65">
        <v>5890543</v>
      </c>
      <c r="J65">
        <v>5910955</v>
      </c>
      <c r="K65">
        <v>2987</v>
      </c>
      <c r="L65">
        <v>-16722</v>
      </c>
      <c r="M65">
        <v>10565</v>
      </c>
      <c r="N65">
        <v>20412</v>
      </c>
      <c r="O65">
        <v>15554</v>
      </c>
      <c r="P65">
        <v>60034</v>
      </c>
      <c r="Q65">
        <v>60702</v>
      </c>
      <c r="R65">
        <v>59839</v>
      </c>
      <c r="S65">
        <v>14171</v>
      </c>
      <c r="T65">
        <v>61983</v>
      </c>
      <c r="U65">
        <v>63601</v>
      </c>
      <c r="V65">
        <v>58692</v>
      </c>
      <c r="W65">
        <v>1383</v>
      </c>
      <c r="X65">
        <v>-1949</v>
      </c>
      <c r="Y65">
        <v>-2899</v>
      </c>
      <c r="Z65">
        <v>1147</v>
      </c>
      <c r="AA65">
        <v>215</v>
      </c>
      <c r="AB65">
        <v>3189</v>
      </c>
      <c r="AC65">
        <v>7906</v>
      </c>
      <c r="AD65">
        <v>13653</v>
      </c>
      <c r="AE65">
        <v>13</v>
      </c>
      <c r="AF65">
        <v>-19290</v>
      </c>
      <c r="AG65">
        <v>7392</v>
      </c>
      <c r="AH65">
        <v>5648</v>
      </c>
      <c r="AI65">
        <v>228</v>
      </c>
      <c r="AJ65">
        <v>-16101</v>
      </c>
      <c r="AK65">
        <v>15298</v>
      </c>
      <c r="AL65">
        <v>19301</v>
      </c>
      <c r="AM65">
        <v>1376</v>
      </c>
      <c r="AN65">
        <v>1328</v>
      </c>
      <c r="AO65">
        <v>-1834</v>
      </c>
      <c r="AP65">
        <v>-36</v>
      </c>
      <c r="AQ65">
        <v>10.195404849999999</v>
      </c>
      <c r="AR65">
        <v>10.31424183</v>
      </c>
      <c r="AS65">
        <v>10.14091601</v>
      </c>
      <c r="AT65">
        <v>10.52639802</v>
      </c>
      <c r="AU65">
        <v>10.80682835</v>
      </c>
      <c r="AV65">
        <v>9.9465339060000009</v>
      </c>
      <c r="AW65">
        <v>-0.33099317099999997</v>
      </c>
      <c r="AX65">
        <v>-0.49258652200000003</v>
      </c>
      <c r="AY65">
        <v>0.194382103</v>
      </c>
      <c r="AZ65">
        <v>0.54157887299999996</v>
      </c>
      <c r="BA65">
        <v>1.3433559989999999</v>
      </c>
      <c r="BB65">
        <v>2.313774065</v>
      </c>
      <c r="BC65">
        <v>-3.2759662779999998</v>
      </c>
      <c r="BD65">
        <v>1.256019169</v>
      </c>
      <c r="BE65">
        <v>0.95716662399999997</v>
      </c>
      <c r="BF65">
        <v>-2.7343874050000001</v>
      </c>
      <c r="BG65">
        <v>2.5993751679999999</v>
      </c>
      <c r="BH65">
        <v>3.2709406890000001</v>
      </c>
    </row>
    <row r="66" spans="1:60" x14ac:dyDescent="0.2">
      <c r="A66">
        <v>40</v>
      </c>
      <c r="B66">
        <v>4</v>
      </c>
      <c r="C66">
        <v>8</v>
      </c>
      <c r="D66">
        <v>56</v>
      </c>
      <c r="E66" t="s">
        <v>748</v>
      </c>
      <c r="F66">
        <v>576850</v>
      </c>
      <c r="G66">
        <v>577664</v>
      </c>
      <c r="H66">
        <v>579548</v>
      </c>
      <c r="I66">
        <v>581629</v>
      </c>
      <c r="J66">
        <v>584057</v>
      </c>
      <c r="K66">
        <v>814</v>
      </c>
      <c r="L66">
        <v>1884</v>
      </c>
      <c r="M66">
        <v>2081</v>
      </c>
      <c r="N66">
        <v>2428</v>
      </c>
      <c r="O66">
        <v>1584</v>
      </c>
      <c r="P66">
        <v>6164</v>
      </c>
      <c r="Q66">
        <v>6046</v>
      </c>
      <c r="R66">
        <v>5882</v>
      </c>
      <c r="S66">
        <v>1290</v>
      </c>
      <c r="T66">
        <v>6176</v>
      </c>
      <c r="U66">
        <v>6754</v>
      </c>
      <c r="V66">
        <v>5779</v>
      </c>
      <c r="W66">
        <v>294</v>
      </c>
      <c r="X66">
        <v>-12</v>
      </c>
      <c r="Y66">
        <v>-708</v>
      </c>
      <c r="Z66">
        <v>103</v>
      </c>
      <c r="AA66">
        <v>18</v>
      </c>
      <c r="AB66">
        <v>134</v>
      </c>
      <c r="AC66">
        <v>364</v>
      </c>
      <c r="AD66">
        <v>322</v>
      </c>
      <c r="AE66">
        <v>436</v>
      </c>
      <c r="AF66">
        <v>1764</v>
      </c>
      <c r="AG66">
        <v>2475</v>
      </c>
      <c r="AH66">
        <v>2016</v>
      </c>
      <c r="AI66">
        <v>454</v>
      </c>
      <c r="AJ66">
        <v>1898</v>
      </c>
      <c r="AK66">
        <v>2839</v>
      </c>
      <c r="AL66">
        <v>2338</v>
      </c>
      <c r="AM66">
        <v>66</v>
      </c>
      <c r="AN66">
        <v>-2</v>
      </c>
      <c r="AO66">
        <v>-50</v>
      </c>
      <c r="AP66">
        <v>-13</v>
      </c>
      <c r="AQ66">
        <v>10.6531906</v>
      </c>
      <c r="AR66">
        <v>10.413571749999999</v>
      </c>
      <c r="AS66">
        <v>10.09191154</v>
      </c>
      <c r="AT66">
        <v>10.6739301</v>
      </c>
      <c r="AU66">
        <v>11.63302408</v>
      </c>
      <c r="AV66">
        <v>9.9151915699999993</v>
      </c>
      <c r="AW66">
        <v>-2.0739501E-2</v>
      </c>
      <c r="AX66">
        <v>-1.2194523319999999</v>
      </c>
      <c r="AY66">
        <v>0.176719974</v>
      </c>
      <c r="AZ66">
        <v>0.23159109999999999</v>
      </c>
      <c r="BA66">
        <v>0.62695006900000005</v>
      </c>
      <c r="BB66">
        <v>0.55246438600000003</v>
      </c>
      <c r="BC66">
        <v>3.0487067190000001</v>
      </c>
      <c r="BD66">
        <v>4.2629159899999998</v>
      </c>
      <c r="BE66">
        <v>3.4589074590000002</v>
      </c>
      <c r="BF66">
        <v>3.2802978189999998</v>
      </c>
      <c r="BG66">
        <v>4.889866058</v>
      </c>
      <c r="BH66">
        <v>4.0113718450000002</v>
      </c>
    </row>
    <row r="67" spans="1:60" x14ac:dyDescent="0.2">
      <c r="A67">
        <v>40</v>
      </c>
      <c r="B67" t="s">
        <v>749</v>
      </c>
      <c r="C67" t="s">
        <v>749</v>
      </c>
      <c r="D67">
        <v>72</v>
      </c>
      <c r="E67" t="s">
        <v>750</v>
      </c>
      <c r="F67">
        <v>3285874</v>
      </c>
      <c r="G67">
        <v>3281557</v>
      </c>
      <c r="H67">
        <v>3262693</v>
      </c>
      <c r="I67">
        <v>3220113</v>
      </c>
      <c r="J67">
        <v>3205691</v>
      </c>
      <c r="K67">
        <v>-4317</v>
      </c>
      <c r="L67">
        <v>-18864</v>
      </c>
      <c r="M67">
        <v>-42580</v>
      </c>
      <c r="N67">
        <v>-14422</v>
      </c>
      <c r="O67">
        <v>4545</v>
      </c>
      <c r="P67">
        <v>18794</v>
      </c>
      <c r="Q67">
        <v>19698</v>
      </c>
      <c r="R67">
        <v>18805</v>
      </c>
      <c r="S67">
        <v>7301</v>
      </c>
      <c r="T67">
        <v>33341</v>
      </c>
      <c r="U67">
        <v>34137</v>
      </c>
      <c r="V67">
        <v>35099</v>
      </c>
      <c r="W67">
        <v>-2756</v>
      </c>
      <c r="X67">
        <v>-14547</v>
      </c>
      <c r="Y67">
        <v>-14439</v>
      </c>
      <c r="Z67">
        <v>-16294</v>
      </c>
      <c r="AA67">
        <v>-1561</v>
      </c>
      <c r="AB67">
        <v>-4317</v>
      </c>
      <c r="AC67">
        <v>-28141</v>
      </c>
      <c r="AD67">
        <v>1872</v>
      </c>
      <c r="AE67">
        <v>0</v>
      </c>
      <c r="AF67">
        <v>0</v>
      </c>
      <c r="AG67">
        <v>0</v>
      </c>
      <c r="AH67">
        <v>0</v>
      </c>
      <c r="AI67">
        <v>-1561</v>
      </c>
      <c r="AJ67">
        <v>-4317</v>
      </c>
      <c r="AK67">
        <v>-28141</v>
      </c>
      <c r="AL67">
        <v>1872</v>
      </c>
      <c r="AM67">
        <v>0</v>
      </c>
      <c r="AN67">
        <v>0</v>
      </c>
      <c r="AO67">
        <v>0</v>
      </c>
      <c r="AP67">
        <v>0</v>
      </c>
      <c r="AQ67">
        <v>5.7436681060000003</v>
      </c>
      <c r="AR67">
        <v>6.0593662860000004</v>
      </c>
      <c r="AS67">
        <v>5.8529640799999996</v>
      </c>
      <c r="AT67">
        <v>10.18940291</v>
      </c>
      <c r="AU67">
        <v>10.50099436</v>
      </c>
      <c r="AV67">
        <v>10.924391719999999</v>
      </c>
      <c r="AW67">
        <v>-4.4457348049999998</v>
      </c>
      <c r="AX67">
        <v>-4.4416280739999996</v>
      </c>
      <c r="AY67">
        <v>-5.0714276380000003</v>
      </c>
      <c r="AZ67">
        <v>-1.319326126</v>
      </c>
      <c r="BA67">
        <v>-8.6565451650000007</v>
      </c>
      <c r="BB67">
        <v>0.58265082499999998</v>
      </c>
      <c r="BC67">
        <v>0</v>
      </c>
      <c r="BD67">
        <v>0</v>
      </c>
      <c r="BE67">
        <v>0</v>
      </c>
      <c r="BF67">
        <v>-1.319326126</v>
      </c>
      <c r="BG67">
        <v>-8.6565451650000007</v>
      </c>
      <c r="BH67">
        <v>0.58265082499999998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2"/>
  <sheetViews>
    <sheetView workbookViewId="0">
      <selection activeCell="B1" sqref="B1"/>
    </sheetView>
  </sheetViews>
  <sheetFormatPr baseColWidth="10" defaultRowHeight="16" x14ac:dyDescent="0.2"/>
  <sheetData>
    <row r="1" spans="1:2" x14ac:dyDescent="0.2">
      <c r="A1" t="s">
        <v>6</v>
      </c>
      <c r="B1" t="s">
        <v>751</v>
      </c>
    </row>
    <row r="2" spans="1:2" x14ac:dyDescent="0.2">
      <c r="A2" t="s">
        <v>741</v>
      </c>
      <c r="B2" s="2">
        <v>1006555</v>
      </c>
    </row>
    <row r="3" spans="1:2" x14ac:dyDescent="0.2">
      <c r="A3" t="s">
        <v>707</v>
      </c>
      <c r="B3" s="2">
        <v>518725</v>
      </c>
    </row>
    <row r="4" spans="1:2" x14ac:dyDescent="0.2">
      <c r="A4" t="s">
        <v>744</v>
      </c>
      <c r="B4" s="2">
        <v>423707</v>
      </c>
    </row>
    <row r="5" spans="1:2" x14ac:dyDescent="0.2">
      <c r="A5" t="s">
        <v>702</v>
      </c>
      <c r="B5" s="2">
        <v>406360</v>
      </c>
    </row>
    <row r="6" spans="1:2" x14ac:dyDescent="0.2">
      <c r="A6" t="s">
        <v>736</v>
      </c>
      <c r="B6" s="2">
        <v>348167</v>
      </c>
    </row>
    <row r="7" spans="1:2" x14ac:dyDescent="0.2">
      <c r="A7" t="s">
        <v>708</v>
      </c>
      <c r="B7" s="2">
        <v>304124</v>
      </c>
    </row>
    <row r="8" spans="1:2" x14ac:dyDescent="0.2">
      <c r="A8" t="s">
        <v>700</v>
      </c>
      <c r="B8" s="2">
        <v>258691</v>
      </c>
    </row>
    <row r="9" spans="1:2" x14ac:dyDescent="0.2">
      <c r="A9" t="s">
        <v>731</v>
      </c>
      <c r="B9" s="2">
        <v>222166</v>
      </c>
    </row>
    <row r="10" spans="1:2" x14ac:dyDescent="0.2">
      <c r="A10" t="s">
        <v>733</v>
      </c>
      <c r="B10" s="2">
        <v>208661</v>
      </c>
    </row>
    <row r="11" spans="1:2" x14ac:dyDescent="0.2">
      <c r="A11" t="s">
        <v>698</v>
      </c>
      <c r="B11" s="2">
        <v>194920</v>
      </c>
    </row>
    <row r="12" spans="1:2" x14ac:dyDescent="0.2">
      <c r="A12" t="s">
        <v>745</v>
      </c>
      <c r="B12" s="2">
        <v>165534</v>
      </c>
    </row>
    <row r="13" spans="1:2" x14ac:dyDescent="0.2">
      <c r="A13" t="s">
        <v>712</v>
      </c>
      <c r="B13" s="2">
        <v>157546</v>
      </c>
    </row>
    <row r="14" spans="1:2" x14ac:dyDescent="0.2">
      <c r="A14" t="s">
        <v>716</v>
      </c>
      <c r="B14" s="2">
        <v>152061</v>
      </c>
    </row>
    <row r="15" spans="1:2" x14ac:dyDescent="0.2">
      <c r="A15" t="s">
        <v>740</v>
      </c>
      <c r="B15" s="2">
        <v>151536</v>
      </c>
    </row>
    <row r="16" spans="1:2" x14ac:dyDescent="0.2">
      <c r="A16" t="s">
        <v>703</v>
      </c>
      <c r="B16" s="2">
        <v>149382</v>
      </c>
    </row>
    <row r="17" spans="1:2" x14ac:dyDescent="0.2">
      <c r="A17" t="s">
        <v>711</v>
      </c>
      <c r="B17" s="2">
        <v>144749</v>
      </c>
    </row>
    <row r="18" spans="1:2" x14ac:dyDescent="0.2">
      <c r="A18" t="s">
        <v>748</v>
      </c>
      <c r="B18" s="2">
        <v>142247</v>
      </c>
    </row>
    <row r="19" spans="1:2" x14ac:dyDescent="0.2">
      <c r="A19" t="s">
        <v>718</v>
      </c>
      <c r="B19" s="2">
        <v>136257</v>
      </c>
    </row>
    <row r="20" spans="1:2" x14ac:dyDescent="0.2">
      <c r="A20" t="s">
        <v>701</v>
      </c>
      <c r="B20" s="2">
        <v>133981</v>
      </c>
    </row>
    <row r="21" spans="1:2" x14ac:dyDescent="0.2">
      <c r="A21" t="s">
        <v>721</v>
      </c>
      <c r="B21" s="2">
        <v>129825</v>
      </c>
    </row>
    <row r="22" spans="1:2" x14ac:dyDescent="0.2">
      <c r="A22" t="s">
        <v>729</v>
      </c>
      <c r="B22" s="2">
        <v>122968</v>
      </c>
    </row>
    <row r="23" spans="1:2" x14ac:dyDescent="0.2">
      <c r="A23" t="s">
        <v>738</v>
      </c>
      <c r="B23" s="2">
        <v>119205</v>
      </c>
    </row>
    <row r="24" spans="1:2" x14ac:dyDescent="0.2">
      <c r="A24" t="s">
        <v>726</v>
      </c>
      <c r="B24" s="2">
        <v>119007</v>
      </c>
    </row>
    <row r="25" spans="1:2" x14ac:dyDescent="0.2">
      <c r="A25" t="s">
        <v>742</v>
      </c>
      <c r="B25" s="2">
        <v>118408</v>
      </c>
    </row>
    <row r="26" spans="1:2" x14ac:dyDescent="0.2">
      <c r="A26" t="s">
        <v>723</v>
      </c>
      <c r="B26" s="2">
        <v>113351</v>
      </c>
    </row>
    <row r="27" spans="1:2" x14ac:dyDescent="0.2">
      <c r="A27" t="s">
        <v>720</v>
      </c>
      <c r="B27" s="2">
        <v>109835</v>
      </c>
    </row>
    <row r="28" spans="1:2" x14ac:dyDescent="0.2">
      <c r="A28" t="s">
        <v>715</v>
      </c>
      <c r="B28" s="2">
        <v>108833</v>
      </c>
    </row>
    <row r="29" spans="1:2" x14ac:dyDescent="0.2">
      <c r="A29" t="s">
        <v>734</v>
      </c>
      <c r="B29" s="2">
        <v>103368</v>
      </c>
    </row>
    <row r="30" spans="1:2" x14ac:dyDescent="0.2">
      <c r="A30" t="s">
        <v>728</v>
      </c>
      <c r="B30" s="2">
        <v>102228</v>
      </c>
    </row>
    <row r="31" spans="1:2" x14ac:dyDescent="0.2">
      <c r="A31" t="s">
        <v>735</v>
      </c>
      <c r="B31" s="2">
        <v>97474</v>
      </c>
    </row>
    <row r="32" spans="1:2" x14ac:dyDescent="0.2">
      <c r="A32" t="s">
        <v>747</v>
      </c>
      <c r="B32" s="2">
        <v>95430</v>
      </c>
    </row>
    <row r="33" spans="1:2" x14ac:dyDescent="0.2">
      <c r="A33" t="s">
        <v>730</v>
      </c>
      <c r="B33" s="2">
        <v>92191</v>
      </c>
    </row>
    <row r="34" spans="1:2" x14ac:dyDescent="0.2">
      <c r="A34" t="s">
        <v>722</v>
      </c>
      <c r="B34" s="2">
        <v>80712</v>
      </c>
    </row>
    <row r="35" spans="1:2" x14ac:dyDescent="0.2">
      <c r="A35" t="s">
        <v>710</v>
      </c>
      <c r="B35" s="2">
        <v>76425</v>
      </c>
    </row>
    <row r="36" spans="1:2" x14ac:dyDescent="0.2">
      <c r="A36" t="s">
        <v>704</v>
      </c>
      <c r="B36" s="2">
        <v>74874</v>
      </c>
    </row>
    <row r="37" spans="1:2" x14ac:dyDescent="0.2">
      <c r="A37" t="s">
        <v>706</v>
      </c>
      <c r="B37" s="2">
        <v>74315</v>
      </c>
    </row>
    <row r="38" spans="1:2" x14ac:dyDescent="0.2">
      <c r="A38" t="s">
        <v>727</v>
      </c>
      <c r="B38" s="2">
        <v>72433</v>
      </c>
    </row>
    <row r="39" spans="1:2" x14ac:dyDescent="0.2">
      <c r="A39" t="s">
        <v>714</v>
      </c>
      <c r="B39" s="2">
        <v>69850</v>
      </c>
    </row>
    <row r="40" spans="1:2" x14ac:dyDescent="0.2">
      <c r="A40" t="s">
        <v>739</v>
      </c>
      <c r="B40" s="2">
        <v>64666</v>
      </c>
    </row>
    <row r="41" spans="1:2" x14ac:dyDescent="0.2">
      <c r="A41" t="s">
        <v>713</v>
      </c>
      <c r="B41" s="2">
        <v>54178</v>
      </c>
    </row>
    <row r="42" spans="1:2" x14ac:dyDescent="0.2">
      <c r="A42" t="s">
        <v>746</v>
      </c>
      <c r="B42" s="2">
        <v>50963</v>
      </c>
    </row>
    <row r="43" spans="1:2" x14ac:dyDescent="0.2">
      <c r="A43" t="s">
        <v>719</v>
      </c>
      <c r="B43" s="2">
        <v>45138</v>
      </c>
    </row>
    <row r="44" spans="1:2" x14ac:dyDescent="0.2">
      <c r="A44" t="s">
        <v>725</v>
      </c>
      <c r="B44" s="2">
        <v>43261</v>
      </c>
    </row>
    <row r="45" spans="1:2" x14ac:dyDescent="0.2">
      <c r="A45" t="s">
        <v>724</v>
      </c>
      <c r="B45" s="2">
        <v>36678</v>
      </c>
    </row>
    <row r="46" spans="1:2" x14ac:dyDescent="0.2">
      <c r="A46" t="s">
        <v>732</v>
      </c>
      <c r="B46" s="2">
        <v>30975</v>
      </c>
    </row>
    <row r="47" spans="1:2" x14ac:dyDescent="0.2">
      <c r="A47" t="s">
        <v>699</v>
      </c>
      <c r="B47" s="2">
        <v>28237</v>
      </c>
    </row>
    <row r="48" spans="1:2" x14ac:dyDescent="0.2">
      <c r="A48" t="s">
        <v>717</v>
      </c>
      <c r="B48" s="2">
        <v>21396</v>
      </c>
    </row>
    <row r="49" spans="1:2" x14ac:dyDescent="0.2">
      <c r="A49" t="s">
        <v>743</v>
      </c>
      <c r="B49" s="2">
        <v>9451</v>
      </c>
    </row>
    <row r="50" spans="1:2" x14ac:dyDescent="0.2">
      <c r="A50" t="s">
        <v>709</v>
      </c>
      <c r="B50" s="2">
        <v>9280</v>
      </c>
    </row>
    <row r="51" spans="1:2" x14ac:dyDescent="0.2">
      <c r="A51" t="s">
        <v>705</v>
      </c>
      <c r="B51" s="2">
        <v>6092</v>
      </c>
    </row>
    <row r="52" spans="1:2" x14ac:dyDescent="0.2">
      <c r="A52" t="s">
        <v>737</v>
      </c>
      <c r="B52" s="2">
        <v>4887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DD8C8-9645-8744-8747-FC8CC3A1BABA}">
  <dimension ref="A1:E52"/>
  <sheetViews>
    <sheetView workbookViewId="0">
      <selection activeCell="D2" sqref="D2"/>
    </sheetView>
  </sheetViews>
  <sheetFormatPr baseColWidth="10" defaultRowHeight="16" x14ac:dyDescent="0.2"/>
  <cols>
    <col min="1" max="1" width="17.5" style="5" bestFit="1" customWidth="1"/>
    <col min="2" max="2" width="14" style="5" bestFit="1" customWidth="1"/>
    <col min="3" max="3" width="11.6640625" style="5" bestFit="1" customWidth="1"/>
    <col min="4" max="4" width="19.1640625" style="11" bestFit="1" customWidth="1"/>
    <col min="5" max="5" width="16.83203125" style="5" bestFit="1" customWidth="1"/>
  </cols>
  <sheetData>
    <row r="1" spans="1:5" x14ac:dyDescent="0.2">
      <c r="A1" s="12" t="s">
        <v>6</v>
      </c>
      <c r="B1" s="12" t="s">
        <v>774</v>
      </c>
      <c r="C1" s="12" t="s">
        <v>775</v>
      </c>
      <c r="D1" s="13" t="s">
        <v>777</v>
      </c>
      <c r="E1" s="12" t="s">
        <v>776</v>
      </c>
    </row>
    <row r="2" spans="1:5" x14ac:dyDescent="0.2">
      <c r="A2" s="5" t="s">
        <v>728</v>
      </c>
      <c r="B2" s="11">
        <v>0.16370000000000001</v>
      </c>
      <c r="C2" s="3">
        <v>1122000</v>
      </c>
      <c r="D2" s="11">
        <v>0.57099999999999995</v>
      </c>
      <c r="E2" s="3">
        <v>627000</v>
      </c>
    </row>
    <row r="3" spans="1:5" x14ac:dyDescent="0.2">
      <c r="A3" s="5" t="s">
        <v>741</v>
      </c>
      <c r="B3" s="11">
        <v>0.17170000000000002</v>
      </c>
      <c r="C3" s="3">
        <v>3602000</v>
      </c>
      <c r="D3" s="11">
        <v>0.60699999999999998</v>
      </c>
      <c r="E3" s="3">
        <v>2148000</v>
      </c>
    </row>
    <row r="4" spans="1:5" x14ac:dyDescent="0.2">
      <c r="A4" s="5" t="s">
        <v>707</v>
      </c>
      <c r="B4" s="11">
        <v>0.17230000000000001</v>
      </c>
      <c r="C4" s="3">
        <v>2903000</v>
      </c>
      <c r="D4" s="11">
        <v>0.63500000000000001</v>
      </c>
      <c r="E4" s="3">
        <v>1823000</v>
      </c>
    </row>
    <row r="5" spans="1:5" x14ac:dyDescent="0.2">
      <c r="A5" s="5" t="s">
        <v>709</v>
      </c>
      <c r="B5" s="11">
        <v>0.17449999999999999</v>
      </c>
      <c r="C5" s="3">
        <v>185000</v>
      </c>
      <c r="D5" s="11">
        <v>0.67100000000000004</v>
      </c>
      <c r="E5" s="3">
        <v>127000</v>
      </c>
    </row>
    <row r="6" spans="1:5" x14ac:dyDescent="0.2">
      <c r="A6" s="5" t="s">
        <v>718</v>
      </c>
      <c r="B6" s="11">
        <v>0.1757</v>
      </c>
      <c r="C6" s="3">
        <v>810000</v>
      </c>
      <c r="D6" s="11">
        <v>0.57999999999999996</v>
      </c>
      <c r="E6" s="3">
        <v>452000</v>
      </c>
    </row>
    <row r="7" spans="1:5" x14ac:dyDescent="0.2">
      <c r="A7" s="5" t="s">
        <v>708</v>
      </c>
      <c r="B7" s="11">
        <v>0.17879999999999999</v>
      </c>
      <c r="C7" s="3">
        <v>1406000</v>
      </c>
      <c r="D7" s="11">
        <v>0.63500000000000001</v>
      </c>
      <c r="E7" s="3">
        <v>860000</v>
      </c>
    </row>
    <row r="8" spans="1:5" x14ac:dyDescent="0.2">
      <c r="A8" s="5" t="s">
        <v>739</v>
      </c>
      <c r="B8" s="11">
        <v>0.18260000000000001</v>
      </c>
      <c r="C8" s="3">
        <v>118000</v>
      </c>
      <c r="D8" s="11">
        <v>0.52300000000000002</v>
      </c>
      <c r="E8" s="3">
        <v>56000</v>
      </c>
    </row>
    <row r="9" spans="1:5" x14ac:dyDescent="0.2">
      <c r="A9" s="5" t="s">
        <v>713</v>
      </c>
      <c r="B9" s="11">
        <v>0.185</v>
      </c>
      <c r="C9" s="3">
        <v>441000</v>
      </c>
      <c r="D9" s="11">
        <v>0.442</v>
      </c>
      <c r="E9" s="3">
        <v>181000</v>
      </c>
    </row>
    <row r="10" spans="1:5" x14ac:dyDescent="0.2">
      <c r="A10" s="5" t="s">
        <v>744</v>
      </c>
      <c r="B10" s="11">
        <v>0.18579999999999999</v>
      </c>
      <c r="C10" s="3">
        <v>1199000</v>
      </c>
      <c r="D10" s="11">
        <v>0.54700000000000004</v>
      </c>
      <c r="E10" s="3">
        <v>645000</v>
      </c>
    </row>
    <row r="11" spans="1:5" x14ac:dyDescent="0.2">
      <c r="A11" s="5" t="s">
        <v>704</v>
      </c>
      <c r="B11" s="11">
        <v>0.1885</v>
      </c>
      <c r="C11" s="3">
        <v>526000</v>
      </c>
      <c r="D11" s="11">
        <v>0.54</v>
      </c>
      <c r="E11" s="3">
        <v>276000</v>
      </c>
    </row>
    <row r="12" spans="1:5" x14ac:dyDescent="0.2">
      <c r="A12" s="5" t="s">
        <v>711</v>
      </c>
      <c r="B12" s="11">
        <v>0.1918</v>
      </c>
      <c r="C12" s="3">
        <v>1858000</v>
      </c>
      <c r="D12" s="11">
        <v>0.52600000000000002</v>
      </c>
      <c r="E12" s="3">
        <v>958000</v>
      </c>
    </row>
    <row r="13" spans="1:5" x14ac:dyDescent="0.2">
      <c r="A13" s="5" t="s">
        <v>731</v>
      </c>
      <c r="B13" s="11">
        <v>0.19309999999999999</v>
      </c>
      <c r="C13" s="3">
        <v>1532000</v>
      </c>
      <c r="D13" s="11">
        <v>0.51600000000000001</v>
      </c>
      <c r="E13" s="3">
        <v>801000</v>
      </c>
    </row>
    <row r="14" spans="1:5" x14ac:dyDescent="0.2">
      <c r="A14" s="5" t="s">
        <v>740</v>
      </c>
      <c r="B14" s="11">
        <v>0.19399999999999998</v>
      </c>
      <c r="C14" s="3">
        <v>1006000</v>
      </c>
      <c r="D14" s="11">
        <v>0.53500000000000003</v>
      </c>
      <c r="E14" s="3">
        <v>514000</v>
      </c>
    </row>
    <row r="15" spans="1:5" x14ac:dyDescent="0.2">
      <c r="A15" s="5" t="s">
        <v>738</v>
      </c>
      <c r="B15" s="11">
        <v>0.1943</v>
      </c>
      <c r="C15" s="3">
        <v>760000</v>
      </c>
      <c r="D15" s="11">
        <v>0.56100000000000005</v>
      </c>
      <c r="E15" s="3">
        <v>427000</v>
      </c>
    </row>
    <row r="16" spans="1:5" x14ac:dyDescent="0.2">
      <c r="A16" s="5" t="s">
        <v>702</v>
      </c>
      <c r="B16" s="11">
        <v>0.19489999999999999</v>
      </c>
      <c r="C16" s="3">
        <v>5864000</v>
      </c>
      <c r="D16" s="11">
        <v>0.61799999999999999</v>
      </c>
      <c r="E16" s="3">
        <v>3617000</v>
      </c>
    </row>
    <row r="17" spans="1:5" x14ac:dyDescent="0.2">
      <c r="A17" s="5" t="s">
        <v>730</v>
      </c>
      <c r="B17" s="11">
        <v>0.19519999999999998</v>
      </c>
      <c r="C17" s="3">
        <v>2972000</v>
      </c>
      <c r="D17" s="11">
        <v>0.58299999999999996</v>
      </c>
      <c r="E17" s="3">
        <v>1690000</v>
      </c>
    </row>
    <row r="18" spans="1:5" x14ac:dyDescent="0.2">
      <c r="A18" s="5" t="s">
        <v>736</v>
      </c>
      <c r="B18" s="11">
        <v>0.19699999999999998</v>
      </c>
      <c r="C18" s="3">
        <v>1963000</v>
      </c>
      <c r="D18" s="11">
        <v>0.51900000000000002</v>
      </c>
      <c r="E18" s="3">
        <v>1012000</v>
      </c>
    </row>
    <row r="19" spans="1:5" x14ac:dyDescent="0.2">
      <c r="A19" s="5" t="s">
        <v>700</v>
      </c>
      <c r="B19" s="11">
        <v>0.2006</v>
      </c>
      <c r="C19" s="3">
        <v>1099000</v>
      </c>
      <c r="D19" s="11">
        <v>0.56999999999999995</v>
      </c>
      <c r="E19" s="3">
        <v>619000</v>
      </c>
    </row>
    <row r="20" spans="1:5" x14ac:dyDescent="0.2">
      <c r="A20" s="5" t="s">
        <v>722</v>
      </c>
      <c r="B20" s="11">
        <v>0.2016</v>
      </c>
      <c r="C20" s="3">
        <v>446000</v>
      </c>
      <c r="D20" s="11">
        <v>0.59299999999999997</v>
      </c>
      <c r="E20" s="3">
        <v>265000</v>
      </c>
    </row>
    <row r="21" spans="1:5" x14ac:dyDescent="0.2">
      <c r="A21" s="5" t="s">
        <v>747</v>
      </c>
      <c r="B21" s="11">
        <v>0.20190000000000002</v>
      </c>
      <c r="C21" s="3">
        <v>904000</v>
      </c>
      <c r="D21" s="11">
        <v>0.44800000000000001</v>
      </c>
      <c r="E21" s="3">
        <v>400000</v>
      </c>
    </row>
    <row r="22" spans="1:5" x14ac:dyDescent="0.2">
      <c r="A22" s="5" t="s">
        <v>725</v>
      </c>
      <c r="B22" s="11">
        <v>0.20300000000000001</v>
      </c>
      <c r="C22" s="3">
        <v>290000</v>
      </c>
      <c r="D22" s="11">
        <v>0.48799999999999999</v>
      </c>
      <c r="E22" s="3">
        <v>134000</v>
      </c>
    </row>
    <row r="23" spans="1:5" x14ac:dyDescent="0.2">
      <c r="A23" s="5" t="s">
        <v>720</v>
      </c>
      <c r="B23" s="11">
        <v>0.20319999999999999</v>
      </c>
      <c r="C23" s="3">
        <v>1571000</v>
      </c>
      <c r="D23" s="11">
        <v>0.55400000000000005</v>
      </c>
      <c r="E23" s="3">
        <v>866000</v>
      </c>
    </row>
    <row r="24" spans="1:5" x14ac:dyDescent="0.2">
      <c r="A24" s="5" t="s">
        <v>701</v>
      </c>
      <c r="B24" s="11">
        <v>0.2034</v>
      </c>
      <c r="C24" s="3">
        <v>460000</v>
      </c>
      <c r="D24" s="11">
        <v>0.496</v>
      </c>
      <c r="E24" s="3">
        <v>228000</v>
      </c>
    </row>
    <row r="25" spans="1:5" x14ac:dyDescent="0.2">
      <c r="A25" s="5" t="s">
        <v>732</v>
      </c>
      <c r="B25" s="11">
        <v>0.20499999999999999</v>
      </c>
      <c r="C25" s="3">
        <v>116000</v>
      </c>
      <c r="D25" s="11">
        <v>0.501</v>
      </c>
      <c r="E25" s="3">
        <v>56000</v>
      </c>
    </row>
    <row r="26" spans="1:5" x14ac:dyDescent="0.2">
      <c r="A26" s="5" t="s">
        <v>721</v>
      </c>
      <c r="B26" s="11">
        <v>0.20530000000000001</v>
      </c>
      <c r="C26" s="3">
        <v>876000</v>
      </c>
      <c r="D26" s="11">
        <v>0.46100000000000002</v>
      </c>
      <c r="E26" s="3">
        <v>401000</v>
      </c>
    </row>
    <row r="27" spans="1:5" x14ac:dyDescent="0.2">
      <c r="A27" s="5" t="s">
        <v>714</v>
      </c>
      <c r="B27" s="11">
        <v>0.20559999999999998</v>
      </c>
      <c r="C27" s="3">
        <v>442000</v>
      </c>
      <c r="D27" s="11">
        <v>0.51200000000000001</v>
      </c>
      <c r="E27" s="3">
        <v>229000</v>
      </c>
    </row>
    <row r="28" spans="1:5" x14ac:dyDescent="0.2">
      <c r="A28" s="5" t="s">
        <v>724</v>
      </c>
      <c r="B28" s="11">
        <v>0.20809999999999998</v>
      </c>
      <c r="C28" s="3">
        <v>171000</v>
      </c>
      <c r="D28" s="11">
        <v>0.51100000000000001</v>
      </c>
      <c r="E28" s="3">
        <v>89000</v>
      </c>
    </row>
    <row r="29" spans="1:5" x14ac:dyDescent="0.2">
      <c r="A29" s="5" t="s">
        <v>705</v>
      </c>
      <c r="B29" s="11">
        <v>0.20920000000000002</v>
      </c>
      <c r="C29" s="3">
        <v>157000</v>
      </c>
      <c r="D29" s="11">
        <v>0.54200000000000004</v>
      </c>
      <c r="E29" s="3">
        <v>86000</v>
      </c>
    </row>
    <row r="30" spans="1:5" x14ac:dyDescent="0.2">
      <c r="A30" s="5" t="s">
        <v>719</v>
      </c>
      <c r="B30" s="11">
        <v>0.21149999999999999</v>
      </c>
      <c r="C30" s="3">
        <v>1157000</v>
      </c>
      <c r="D30" s="11">
        <v>0.44700000000000001</v>
      </c>
      <c r="E30" s="3">
        <v>526000</v>
      </c>
    </row>
    <row r="31" spans="1:5" x14ac:dyDescent="0.2">
      <c r="A31" s="5" t="s">
        <v>716</v>
      </c>
      <c r="B31" s="11">
        <v>0.21210000000000001</v>
      </c>
      <c r="C31" s="3">
        <v>734000</v>
      </c>
      <c r="D31" s="11">
        <v>0.59599999999999997</v>
      </c>
      <c r="E31" s="3">
        <v>453000</v>
      </c>
    </row>
    <row r="32" spans="1:5" x14ac:dyDescent="0.2">
      <c r="A32" s="5" t="s">
        <v>698</v>
      </c>
      <c r="B32" s="11">
        <v>0.21289999999999998</v>
      </c>
      <c r="C32" s="3">
        <v>794000</v>
      </c>
      <c r="D32" s="11">
        <v>0.57299999999999995</v>
      </c>
      <c r="E32" s="3">
        <v>454000</v>
      </c>
    </row>
    <row r="33" spans="1:5" x14ac:dyDescent="0.2">
      <c r="A33" s="5" t="s">
        <v>729</v>
      </c>
      <c r="B33" s="11">
        <v>0.21390000000000001</v>
      </c>
      <c r="C33" s="3">
        <v>338000</v>
      </c>
      <c r="D33" s="11">
        <v>0.54200000000000004</v>
      </c>
      <c r="E33" s="3">
        <v>185000</v>
      </c>
    </row>
    <row r="34" spans="1:5" x14ac:dyDescent="0.2">
      <c r="A34" s="5" t="s">
        <v>699</v>
      </c>
      <c r="B34" s="11">
        <v>0.2147</v>
      </c>
      <c r="C34" s="3">
        <v>113000</v>
      </c>
      <c r="D34" s="11">
        <v>0.58699999999999997</v>
      </c>
      <c r="E34" s="3">
        <v>66000</v>
      </c>
    </row>
    <row r="35" spans="1:5" x14ac:dyDescent="0.2">
      <c r="A35" s="5" t="s">
        <v>726</v>
      </c>
      <c r="B35" s="11">
        <v>0.21969999999999998</v>
      </c>
      <c r="C35" s="3">
        <v>512000</v>
      </c>
      <c r="D35" s="11">
        <v>0.57999999999999996</v>
      </c>
      <c r="E35" s="3">
        <v>305000</v>
      </c>
    </row>
    <row r="36" spans="1:5" x14ac:dyDescent="0.2">
      <c r="A36" s="5" t="s">
        <v>717</v>
      </c>
      <c r="B36" s="11">
        <v>0.221</v>
      </c>
      <c r="C36" s="3">
        <v>238000</v>
      </c>
      <c r="D36" s="11">
        <v>0.47699999999999998</v>
      </c>
      <c r="E36" s="3">
        <v>117000</v>
      </c>
    </row>
    <row r="37" spans="1:5" x14ac:dyDescent="0.2">
      <c r="A37" s="5" t="s">
        <v>743</v>
      </c>
      <c r="B37" s="11">
        <v>0.2225</v>
      </c>
      <c r="C37" s="3">
        <v>112000</v>
      </c>
      <c r="D37" s="11">
        <v>0.42599999999999999</v>
      </c>
      <c r="E37" s="3">
        <v>49000</v>
      </c>
    </row>
    <row r="38" spans="1:5" x14ac:dyDescent="0.2">
      <c r="A38" s="5" t="s">
        <v>712</v>
      </c>
      <c r="B38" s="11">
        <v>0.22289999999999999</v>
      </c>
      <c r="C38" s="3">
        <v>1125000</v>
      </c>
      <c r="D38" s="11">
        <v>0.56699999999999995</v>
      </c>
      <c r="E38" s="3">
        <v>643000</v>
      </c>
    </row>
    <row r="39" spans="1:5" x14ac:dyDescent="0.2">
      <c r="A39" s="5" t="s">
        <v>727</v>
      </c>
      <c r="B39" s="11">
        <v>0.22370000000000001</v>
      </c>
      <c r="C39" s="3">
        <v>243000</v>
      </c>
      <c r="D39" s="11">
        <v>0.52300000000000002</v>
      </c>
      <c r="E39" s="3">
        <v>131000</v>
      </c>
    </row>
    <row r="40" spans="1:5" x14ac:dyDescent="0.2">
      <c r="A40" s="5" t="s">
        <v>737</v>
      </c>
      <c r="B40" s="11">
        <v>0.2238</v>
      </c>
      <c r="C40" s="3">
        <v>187000</v>
      </c>
      <c r="D40" s="11">
        <v>0.51</v>
      </c>
      <c r="E40" s="3">
        <v>99000</v>
      </c>
    </row>
    <row r="41" spans="1:5" x14ac:dyDescent="0.2">
      <c r="A41" s="5" t="s">
        <v>710</v>
      </c>
      <c r="B41" s="11">
        <v>0.2248</v>
      </c>
      <c r="C41" s="3">
        <v>293000</v>
      </c>
      <c r="D41" s="11">
        <v>0.53400000000000003</v>
      </c>
      <c r="E41" s="3">
        <v>161000</v>
      </c>
    </row>
    <row r="42" spans="1:5" x14ac:dyDescent="0.2">
      <c r="A42" s="5" t="s">
        <v>734</v>
      </c>
      <c r="B42" s="11">
        <v>0.22539999999999999</v>
      </c>
      <c r="C42" s="3">
        <v>657000</v>
      </c>
      <c r="D42" s="11">
        <v>0.56599999999999995</v>
      </c>
      <c r="E42" s="3">
        <v>376000</v>
      </c>
    </row>
    <row r="43" spans="1:5" x14ac:dyDescent="0.2">
      <c r="A43" s="5" t="s">
        <v>715</v>
      </c>
      <c r="B43" s="11">
        <v>0.22539999999999999</v>
      </c>
      <c r="C43" s="3">
        <v>762000</v>
      </c>
      <c r="D43" s="11">
        <v>0.53500000000000003</v>
      </c>
      <c r="E43" s="3">
        <v>420000</v>
      </c>
    </row>
    <row r="44" spans="1:5" x14ac:dyDescent="0.2">
      <c r="A44" s="5" t="s">
        <v>748</v>
      </c>
      <c r="B44" s="11">
        <v>0.22559999999999999</v>
      </c>
      <c r="C44" s="3">
        <v>98000</v>
      </c>
      <c r="D44" s="11">
        <v>0.61699999999999999</v>
      </c>
      <c r="E44" s="3">
        <v>64000</v>
      </c>
    </row>
    <row r="45" spans="1:5" x14ac:dyDescent="0.2">
      <c r="A45" s="5" t="s">
        <v>723</v>
      </c>
      <c r="B45" s="11">
        <v>0.2271</v>
      </c>
      <c r="C45" s="3">
        <v>1056000</v>
      </c>
      <c r="D45" s="11">
        <v>0.53300000000000003</v>
      </c>
      <c r="E45" s="3">
        <v>575000</v>
      </c>
    </row>
    <row r="46" spans="1:5" x14ac:dyDescent="0.2">
      <c r="A46" s="5" t="s">
        <v>706</v>
      </c>
      <c r="B46" s="11">
        <v>0.22829999999999998</v>
      </c>
      <c r="C46" s="3">
        <v>129000</v>
      </c>
      <c r="D46" s="11">
        <v>0.55200000000000005</v>
      </c>
      <c r="E46" s="3">
        <v>74000</v>
      </c>
    </row>
    <row r="47" spans="1:5" x14ac:dyDescent="0.2">
      <c r="A47" s="5" t="s">
        <v>703</v>
      </c>
      <c r="B47" s="11">
        <v>0.23199999999999998</v>
      </c>
      <c r="C47" s="3">
        <v>1014000</v>
      </c>
      <c r="D47" s="11">
        <v>0.53600000000000003</v>
      </c>
      <c r="E47" s="3">
        <v>558000</v>
      </c>
    </row>
    <row r="48" spans="1:5" x14ac:dyDescent="0.2">
      <c r="A48" s="5" t="s">
        <v>745</v>
      </c>
      <c r="B48" s="11">
        <v>0.23430000000000001</v>
      </c>
      <c r="C48" s="3">
        <v>1360000</v>
      </c>
      <c r="D48" s="11">
        <v>0.54300000000000004</v>
      </c>
      <c r="E48" s="3">
        <v>778000</v>
      </c>
    </row>
    <row r="49" spans="1:5" x14ac:dyDescent="0.2">
      <c r="A49" s="5" t="s">
        <v>733</v>
      </c>
      <c r="B49" s="11">
        <v>0.2364</v>
      </c>
      <c r="C49" s="3">
        <v>2112000</v>
      </c>
      <c r="D49" s="11">
        <v>0.503</v>
      </c>
      <c r="E49" s="3">
        <v>1088000</v>
      </c>
    </row>
    <row r="50" spans="1:5" x14ac:dyDescent="0.2">
      <c r="A50" s="5" t="s">
        <v>735</v>
      </c>
      <c r="B50" s="11">
        <v>0.23749999999999999</v>
      </c>
      <c r="C50" s="3">
        <v>783000</v>
      </c>
      <c r="D50" s="11">
        <v>0.54500000000000004</v>
      </c>
      <c r="E50" s="3">
        <v>439000</v>
      </c>
    </row>
    <row r="51" spans="1:5" x14ac:dyDescent="0.2">
      <c r="A51" s="5" t="s">
        <v>746</v>
      </c>
      <c r="B51" s="11">
        <v>0.2462</v>
      </c>
      <c r="C51" s="3">
        <v>347000</v>
      </c>
      <c r="D51" s="11">
        <v>0.51700000000000002</v>
      </c>
      <c r="E51" s="3">
        <v>191000</v>
      </c>
    </row>
    <row r="52" spans="1:5" x14ac:dyDescent="0.2">
      <c r="A52" s="5" t="s">
        <v>742</v>
      </c>
      <c r="B52" s="11">
        <v>0.26860000000000001</v>
      </c>
      <c r="C52" s="3">
        <v>599000</v>
      </c>
      <c r="D52" s="11">
        <v>0.497</v>
      </c>
      <c r="E52" s="3">
        <v>307000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52"/>
  <sheetViews>
    <sheetView tabSelected="1" topLeftCell="B123" workbookViewId="0">
      <selection activeCell="D121" sqref="D121"/>
    </sheetView>
  </sheetViews>
  <sheetFormatPr baseColWidth="10" defaultRowHeight="16" x14ac:dyDescent="0.2"/>
  <cols>
    <col min="1" max="1" width="17.5" bestFit="1" customWidth="1"/>
    <col min="2" max="2" width="18.33203125" style="3" bestFit="1" customWidth="1"/>
    <col min="3" max="3" width="17" style="3" bestFit="1" customWidth="1"/>
    <col min="4" max="4" width="40.33203125" style="4" bestFit="1" customWidth="1"/>
    <col min="5" max="5" width="16" style="5" bestFit="1" customWidth="1"/>
    <col min="6" max="6" width="17.6640625" bestFit="1" customWidth="1"/>
    <col min="7" max="7" width="17.6640625" customWidth="1"/>
    <col min="8" max="8" width="21.83203125" bestFit="1" customWidth="1"/>
    <col min="9" max="9" width="21.83203125" customWidth="1"/>
  </cols>
  <sheetData>
    <row r="1" spans="1:9" s="7" customFormat="1" x14ac:dyDescent="0.2">
      <c r="A1" s="7" t="s">
        <v>769</v>
      </c>
      <c r="B1" s="6">
        <v>2021</v>
      </c>
      <c r="C1" s="8"/>
      <c r="D1" s="9"/>
      <c r="E1" s="10"/>
    </row>
    <row r="3" spans="1:9" x14ac:dyDescent="0.2">
      <c r="A3" t="s">
        <v>6</v>
      </c>
      <c r="B3" s="3" t="s">
        <v>751</v>
      </c>
      <c r="C3" s="3" t="s">
        <v>631</v>
      </c>
      <c r="D3" s="4" t="s">
        <v>752</v>
      </c>
      <c r="E3" s="5" t="s">
        <v>753</v>
      </c>
      <c r="F3" s="5" t="s">
        <v>766</v>
      </c>
      <c r="G3" s="5" t="s">
        <v>767</v>
      </c>
      <c r="H3" s="5" t="s">
        <v>768</v>
      </c>
      <c r="I3" s="5" t="s">
        <v>772</v>
      </c>
    </row>
    <row r="4" spans="1:9" x14ac:dyDescent="0.2">
      <c r="A4" t="s">
        <v>698</v>
      </c>
      <c r="B4" s="3">
        <v>194920</v>
      </c>
      <c r="C4" s="3">
        <v>5050380</v>
      </c>
      <c r="D4" s="4">
        <v>38.595115615062632</v>
      </c>
      <c r="E4" s="5">
        <f>SUMIFS(mass_shooting_list!D:D,mass_shooting_list!$H:$H,final!$A4,mass_shooting_list!$I:$I,"&gt;="&amp;$B$1)</f>
        <v>4</v>
      </c>
      <c r="F4" s="5">
        <f>SUMIFS(mass_shooting_list!E:E,mass_shooting_list!$H:$H,final!$A4,mass_shooting_list!$I:$I,"&gt;="&amp;$B$1)</f>
        <v>32</v>
      </c>
      <c r="G4" s="5">
        <f>E4+F4</f>
        <v>36</v>
      </c>
      <c r="H4" s="5">
        <f>COUNTIFS(mass_shooting_list!$H:$H,final!$A4,mass_shooting_list!$I:$I,"&gt;="&amp;$B$1)</f>
        <v>1</v>
      </c>
      <c r="I4" s="5">
        <f>IF(H4=0,0.25,H4)</f>
        <v>1</v>
      </c>
    </row>
    <row r="5" spans="1:9" x14ac:dyDescent="0.2">
      <c r="A5" t="s">
        <v>699</v>
      </c>
      <c r="B5" s="3">
        <v>28237</v>
      </c>
      <c r="C5" s="3">
        <v>734923</v>
      </c>
      <c r="D5" s="4">
        <v>38.421712206584907</v>
      </c>
      <c r="E5" s="5">
        <f>SUMIFS(mass_shooting_list!D:D,mass_shooting_list!$H:$H,final!$A5,mass_shooting_list!$I:$I,"&gt;="&amp;$B$1)</f>
        <v>0</v>
      </c>
      <c r="F5" s="5">
        <f>SUMIFS(mass_shooting_list!E:E,mass_shooting_list!$H:$H,final!$A5,mass_shooting_list!$I:$I,"&gt;="&amp;$B$1)</f>
        <v>0</v>
      </c>
      <c r="G5" s="5">
        <f t="shared" ref="G5:G54" si="0">E5+F5</f>
        <v>0</v>
      </c>
      <c r="H5" s="5">
        <f>COUNTIFS(mass_shooting_list!$H:$H,final!$A5,mass_shooting_list!$I:$I,"&gt;="&amp;$B$1)</f>
        <v>0</v>
      </c>
      <c r="I5" s="5">
        <f t="shared" ref="I5:I54" si="1">IF(H5=0,0.25,H5)</f>
        <v>0.25</v>
      </c>
    </row>
    <row r="6" spans="1:9" x14ac:dyDescent="0.2">
      <c r="A6" t="s">
        <v>700</v>
      </c>
      <c r="B6" s="3">
        <v>258691</v>
      </c>
      <c r="C6" s="3">
        <v>7272487</v>
      </c>
      <c r="D6" s="4">
        <v>35.571187683113081</v>
      </c>
      <c r="E6" s="5">
        <f>SUMIFS(mass_shooting_list!D:D,mass_shooting_list!$H:$H,final!$A6,mass_shooting_list!$I:$I,"&gt;="&amp;$B$1)</f>
        <v>0</v>
      </c>
      <c r="F6" s="5">
        <f>SUMIFS(mass_shooting_list!E:E,mass_shooting_list!$H:$H,final!$A6,mass_shooting_list!$I:$I,"&gt;="&amp;$B$1)</f>
        <v>0</v>
      </c>
      <c r="G6" s="5">
        <f t="shared" si="0"/>
        <v>0</v>
      </c>
      <c r="H6" s="5">
        <f>COUNTIFS(mass_shooting_list!$H:$H,final!$A6,mass_shooting_list!$I:$I,"&gt;="&amp;$B$1)</f>
        <v>0</v>
      </c>
      <c r="I6" s="5">
        <f t="shared" si="1"/>
        <v>0.25</v>
      </c>
    </row>
    <row r="7" spans="1:9" x14ac:dyDescent="0.2">
      <c r="A7" t="s">
        <v>701</v>
      </c>
      <c r="B7" s="3">
        <v>133981</v>
      </c>
      <c r="C7" s="3">
        <v>3028443</v>
      </c>
      <c r="D7" s="4">
        <v>44.240885497927486</v>
      </c>
      <c r="E7" s="5">
        <f>SUMIFS(mass_shooting_list!D:D,mass_shooting_list!$H:$H,final!$A7,mass_shooting_list!$I:$I,"&gt;="&amp;$B$1)</f>
        <v>4</v>
      </c>
      <c r="F7" s="5">
        <f>SUMIFS(mass_shooting_list!E:E,mass_shooting_list!$H:$H,final!$A7,mass_shooting_list!$I:$I,"&gt;="&amp;$B$1)</f>
        <v>10</v>
      </c>
      <c r="G7" s="5">
        <f t="shared" si="0"/>
        <v>14</v>
      </c>
      <c r="H7" s="5">
        <f>COUNTIFS(mass_shooting_list!$H:$H,final!$A7,mass_shooting_list!$I:$I,"&gt;="&amp;$B$1)</f>
        <v>1</v>
      </c>
      <c r="I7" s="5">
        <f t="shared" si="1"/>
        <v>1</v>
      </c>
    </row>
    <row r="8" spans="1:9" x14ac:dyDescent="0.2">
      <c r="A8" t="s">
        <v>702</v>
      </c>
      <c r="B8" s="3">
        <v>406360</v>
      </c>
      <c r="C8" s="3">
        <v>39145060</v>
      </c>
      <c r="D8" s="4">
        <v>10.380875645611477</v>
      </c>
      <c r="E8" s="5">
        <f>SUMIFS(mass_shooting_list!D:D,mass_shooting_list!$H:$H,final!$A8,mass_shooting_list!$I:$I,"&gt;="&amp;$B$1)</f>
        <v>51</v>
      </c>
      <c r="F8" s="5">
        <f>SUMIFS(mass_shooting_list!E:E,mass_shooting_list!$H:$H,final!$A8,mass_shooting_list!$I:$I,"&gt;="&amp;$B$1)</f>
        <v>40</v>
      </c>
      <c r="G8" s="5">
        <f t="shared" si="0"/>
        <v>91</v>
      </c>
      <c r="H8" s="5">
        <f>COUNTIFS(mass_shooting_list!$H:$H,final!$A8,mass_shooting_list!$I:$I,"&gt;="&amp;$B$1)</f>
        <v>9</v>
      </c>
      <c r="I8" s="5">
        <f t="shared" si="1"/>
        <v>9</v>
      </c>
    </row>
    <row r="9" spans="1:9" x14ac:dyDescent="0.2">
      <c r="A9" t="s">
        <v>703</v>
      </c>
      <c r="B9" s="3">
        <v>149382</v>
      </c>
      <c r="C9" s="3">
        <v>5811596</v>
      </c>
      <c r="D9" s="4">
        <v>25.704126714933384</v>
      </c>
      <c r="E9" s="5">
        <f>SUMIFS(mass_shooting_list!D:D,mass_shooting_list!$H:$H,final!$A9,mass_shooting_list!$I:$I,"&gt;="&amp;$B$1)</f>
        <v>21</v>
      </c>
      <c r="F9" s="5">
        <f>SUMIFS(mass_shooting_list!E:E,mass_shooting_list!$H:$H,final!$A9,mass_shooting_list!$I:$I,"&gt;="&amp;$B$1)</f>
        <v>37</v>
      </c>
      <c r="G9" s="5">
        <f t="shared" si="0"/>
        <v>58</v>
      </c>
      <c r="H9" s="5">
        <f>COUNTIFS(mass_shooting_list!$H:$H,final!$A9,mass_shooting_list!$I:$I,"&gt;="&amp;$B$1)</f>
        <v>4</v>
      </c>
      <c r="I9" s="5">
        <f t="shared" si="1"/>
        <v>4</v>
      </c>
    </row>
    <row r="10" spans="1:9" x14ac:dyDescent="0.2">
      <c r="A10" t="s">
        <v>704</v>
      </c>
      <c r="B10" s="3">
        <v>74874</v>
      </c>
      <c r="C10" s="3">
        <v>3603691</v>
      </c>
      <c r="D10" s="4">
        <v>20.777031105053123</v>
      </c>
      <c r="E10" s="5">
        <f>SUMIFS(mass_shooting_list!D:D,mass_shooting_list!$H:$H,final!$A10,mass_shooting_list!$I:$I,"&gt;="&amp;$B$1)</f>
        <v>0</v>
      </c>
      <c r="F10" s="5">
        <f>SUMIFS(mass_shooting_list!E:E,mass_shooting_list!$H:$H,final!$A10,mass_shooting_list!$I:$I,"&gt;="&amp;$B$1)</f>
        <v>0</v>
      </c>
      <c r="G10" s="5">
        <f t="shared" si="0"/>
        <v>0</v>
      </c>
      <c r="H10" s="5">
        <f>COUNTIFS(mass_shooting_list!$H:$H,final!$A10,mass_shooting_list!$I:$I,"&gt;="&amp;$B$1)</f>
        <v>0</v>
      </c>
      <c r="I10" s="5">
        <f t="shared" si="1"/>
        <v>0.25</v>
      </c>
    </row>
    <row r="11" spans="1:9" x14ac:dyDescent="0.2">
      <c r="A11" t="s">
        <v>705</v>
      </c>
      <c r="B11" s="3">
        <v>6092</v>
      </c>
      <c r="C11" s="3">
        <v>1004881</v>
      </c>
      <c r="D11" s="4">
        <v>6.0624093798171135</v>
      </c>
      <c r="E11" s="5">
        <f>SUMIFS(mass_shooting_list!D:D,mass_shooting_list!$H:$H,final!$A11,mass_shooting_list!$I:$I,"&gt;="&amp;$B$1)</f>
        <v>0</v>
      </c>
      <c r="F11" s="5">
        <f>SUMIFS(mass_shooting_list!E:E,mass_shooting_list!$H:$H,final!$A11,mass_shooting_list!$I:$I,"&gt;="&amp;$B$1)</f>
        <v>0</v>
      </c>
      <c r="G11" s="5">
        <f t="shared" si="0"/>
        <v>0</v>
      </c>
      <c r="H11" s="5">
        <f>COUNTIFS(mass_shooting_list!$H:$H,final!$A11,mass_shooting_list!$I:$I,"&gt;="&amp;$B$1)</f>
        <v>0</v>
      </c>
      <c r="I11" s="5">
        <f t="shared" si="1"/>
        <v>0.25</v>
      </c>
    </row>
    <row r="12" spans="1:9" x14ac:dyDescent="0.2">
      <c r="A12" t="s">
        <v>706</v>
      </c>
      <c r="B12" s="3">
        <v>74315</v>
      </c>
      <c r="C12" s="3">
        <v>669037</v>
      </c>
      <c r="D12" s="4">
        <v>111.07756372218577</v>
      </c>
      <c r="E12" s="5">
        <f>SUMIFS(mass_shooting_list!D:D,mass_shooting_list!$H:$H,final!$A12,mass_shooting_list!$I:$I,"&gt;="&amp;$B$1)</f>
        <v>0</v>
      </c>
      <c r="F12" s="5">
        <f>SUMIFS(mass_shooting_list!E:E,mass_shooting_list!$H:$H,final!$A12,mass_shooting_list!$I:$I,"&gt;="&amp;$B$1)</f>
        <v>0</v>
      </c>
      <c r="G12" s="5">
        <f t="shared" si="0"/>
        <v>0</v>
      </c>
      <c r="H12" s="5">
        <f>COUNTIFS(mass_shooting_list!$H:$H,final!$A12,mass_shooting_list!$I:$I,"&gt;="&amp;$B$1)</f>
        <v>0</v>
      </c>
      <c r="I12" s="5">
        <f t="shared" si="1"/>
        <v>0.25</v>
      </c>
    </row>
    <row r="13" spans="1:9" x14ac:dyDescent="0.2">
      <c r="A13" t="s">
        <v>707</v>
      </c>
      <c r="B13" s="3">
        <v>518725</v>
      </c>
      <c r="C13" s="3">
        <v>21830708</v>
      </c>
      <c r="D13" s="4">
        <v>23.76125410133286</v>
      </c>
      <c r="E13" s="5">
        <f>SUMIFS(mass_shooting_list!D:D,mass_shooting_list!$H:$H,final!$A13,mass_shooting_list!$I:$I,"&gt;="&amp;$B$1)</f>
        <v>16</v>
      </c>
      <c r="F13" s="5">
        <f>SUMIFS(mass_shooting_list!E:E,mass_shooting_list!$H:$H,final!$A13,mass_shooting_list!$I:$I,"&gt;="&amp;$B$1)</f>
        <v>44</v>
      </c>
      <c r="G13" s="5">
        <f t="shared" si="0"/>
        <v>60</v>
      </c>
      <c r="H13" s="5">
        <f>COUNTIFS(mass_shooting_list!$H:$H,final!$A13,mass_shooting_list!$I:$I,"&gt;="&amp;$B$1)</f>
        <v>6</v>
      </c>
      <c r="I13" s="5">
        <f t="shared" si="1"/>
        <v>6</v>
      </c>
    </row>
    <row r="14" spans="1:9" x14ac:dyDescent="0.2">
      <c r="A14" t="s">
        <v>708</v>
      </c>
      <c r="B14" s="3">
        <v>304124</v>
      </c>
      <c r="C14" s="3">
        <v>10790385</v>
      </c>
      <c r="D14" s="4">
        <v>28.184721861175483</v>
      </c>
      <c r="E14" s="5">
        <f>SUMIFS(mass_shooting_list!D:D,mass_shooting_list!$H:$H,final!$A14,mass_shooting_list!$I:$I,"&gt;="&amp;$B$1)</f>
        <v>13</v>
      </c>
      <c r="F14" s="5">
        <f>SUMIFS(mass_shooting_list!E:E,mass_shooting_list!$H:$H,final!$A14,mass_shooting_list!$I:$I,"&gt;="&amp;$B$1)</f>
        <v>14</v>
      </c>
      <c r="G14" s="5">
        <f t="shared" si="0"/>
        <v>27</v>
      </c>
      <c r="H14" s="5">
        <f>COUNTIFS(mass_shooting_list!$H:$H,final!$A14,mass_shooting_list!$I:$I,"&gt;="&amp;$B$1)</f>
        <v>3</v>
      </c>
      <c r="I14" s="5">
        <f t="shared" si="1"/>
        <v>3</v>
      </c>
    </row>
    <row r="15" spans="1:9" x14ac:dyDescent="0.2">
      <c r="A15" t="s">
        <v>709</v>
      </c>
      <c r="B15" s="3">
        <v>9280</v>
      </c>
      <c r="C15" s="3">
        <v>1446745</v>
      </c>
      <c r="D15" s="4">
        <v>6.4143992203187157</v>
      </c>
      <c r="E15" s="5">
        <f>SUMIFS(mass_shooting_list!D:D,mass_shooting_list!$H:$H,final!$A15,mass_shooting_list!$I:$I,"&gt;="&amp;$B$1)</f>
        <v>0</v>
      </c>
      <c r="F15" s="5">
        <f>SUMIFS(mass_shooting_list!E:E,mass_shooting_list!$H:$H,final!$A15,mass_shooting_list!$I:$I,"&gt;="&amp;$B$1)</f>
        <v>0</v>
      </c>
      <c r="G15" s="5">
        <f t="shared" si="0"/>
        <v>0</v>
      </c>
      <c r="H15" s="5">
        <f>COUNTIFS(mass_shooting_list!$H:$H,final!$A15,mass_shooting_list!$I:$I,"&gt;="&amp;$B$1)</f>
        <v>0</v>
      </c>
      <c r="I15" s="5">
        <f t="shared" si="1"/>
        <v>0.25</v>
      </c>
    </row>
    <row r="16" spans="1:9" x14ac:dyDescent="0.2">
      <c r="A16" t="s">
        <v>710</v>
      </c>
      <c r="B16" s="3">
        <v>76425</v>
      </c>
      <c r="C16" s="3">
        <v>1904537</v>
      </c>
      <c r="D16" s="4">
        <v>40.127863097435224</v>
      </c>
      <c r="E16" s="5">
        <f>SUMIFS(mass_shooting_list!D:D,mass_shooting_list!$H:$H,final!$A16,mass_shooting_list!$I:$I,"&gt;="&amp;$B$1)</f>
        <v>0</v>
      </c>
      <c r="F16" s="5">
        <f>SUMIFS(mass_shooting_list!E:E,mass_shooting_list!$H:$H,final!$A16,mass_shooting_list!$I:$I,"&gt;="&amp;$B$1)</f>
        <v>0</v>
      </c>
      <c r="G16" s="5">
        <f t="shared" si="0"/>
        <v>0</v>
      </c>
      <c r="H16" s="5">
        <f>COUNTIFS(mass_shooting_list!$H:$H,final!$A16,mass_shooting_list!$I:$I,"&gt;="&amp;$B$1)</f>
        <v>0</v>
      </c>
      <c r="I16" s="5">
        <f t="shared" si="1"/>
        <v>0.25</v>
      </c>
    </row>
    <row r="17" spans="1:9" x14ac:dyDescent="0.2">
      <c r="A17" t="s">
        <v>711</v>
      </c>
      <c r="B17" s="3">
        <v>144749</v>
      </c>
      <c r="C17" s="3">
        <v>12690341</v>
      </c>
      <c r="D17" s="4">
        <v>11.406234079919523</v>
      </c>
      <c r="E17" s="5">
        <f>SUMIFS(mass_shooting_list!D:D,mass_shooting_list!$H:$H,final!$A17,mass_shooting_list!$I:$I,"&gt;="&amp;$B$1)</f>
        <v>28</v>
      </c>
      <c r="F17" s="5">
        <f>SUMIFS(mass_shooting_list!E:E,mass_shooting_list!$H:$H,final!$A17,mass_shooting_list!$I:$I,"&gt;="&amp;$B$1)</f>
        <v>74</v>
      </c>
      <c r="G17" s="5">
        <f t="shared" si="0"/>
        <v>102</v>
      </c>
      <c r="H17" s="5">
        <f>COUNTIFS(mass_shooting_list!$H:$H,final!$A17,mass_shooting_list!$I:$I,"&gt;="&amp;$B$1)</f>
        <v>6</v>
      </c>
      <c r="I17" s="5">
        <f t="shared" si="1"/>
        <v>6</v>
      </c>
    </row>
    <row r="18" spans="1:9" x14ac:dyDescent="0.2">
      <c r="A18" t="s">
        <v>712</v>
      </c>
      <c r="B18" s="3">
        <v>157546</v>
      </c>
      <c r="C18" s="3">
        <v>6813798</v>
      </c>
      <c r="D18" s="4">
        <v>23.121612938921878</v>
      </c>
      <c r="E18" s="5">
        <f>SUMIFS(mass_shooting_list!D:D,mass_shooting_list!$H:$H,final!$A18,mass_shooting_list!$I:$I,"&gt;="&amp;$B$1)</f>
        <v>13</v>
      </c>
      <c r="F18" s="5">
        <f>SUMIFS(mass_shooting_list!E:E,mass_shooting_list!$H:$H,final!$A18,mass_shooting_list!$I:$I,"&gt;="&amp;$B$1)</f>
        <v>9</v>
      </c>
      <c r="G18" s="5">
        <f t="shared" si="0"/>
        <v>22</v>
      </c>
      <c r="H18" s="5">
        <f>COUNTIFS(mass_shooting_list!$H:$H,final!$A18,mass_shooting_list!$I:$I,"&gt;="&amp;$B$1)</f>
        <v>2</v>
      </c>
      <c r="I18" s="5">
        <f t="shared" si="1"/>
        <v>2</v>
      </c>
    </row>
    <row r="19" spans="1:9" x14ac:dyDescent="0.2">
      <c r="A19" t="s">
        <v>713</v>
      </c>
      <c r="B19" s="3">
        <v>54178</v>
      </c>
      <c r="C19" s="3">
        <v>3197944</v>
      </c>
      <c r="D19" s="4">
        <v>16.941509920123679</v>
      </c>
      <c r="E19" s="5">
        <f>SUMIFS(mass_shooting_list!D:D,mass_shooting_list!$H:$H,final!$A19,mass_shooting_list!$I:$I,"&gt;="&amp;$B$1)</f>
        <v>3</v>
      </c>
      <c r="F19" s="5">
        <f>SUMIFS(mass_shooting_list!E:E,mass_shooting_list!$H:$H,final!$A19,mass_shooting_list!$I:$I,"&gt;="&amp;$B$1)</f>
        <v>6</v>
      </c>
      <c r="G19" s="5">
        <f t="shared" si="0"/>
        <v>9</v>
      </c>
      <c r="H19" s="5">
        <f>COUNTIFS(mass_shooting_list!$H:$H,final!$A19,mass_shooting_list!$I:$I,"&gt;="&amp;$B$1)</f>
        <v>1</v>
      </c>
      <c r="I19" s="5">
        <f t="shared" si="1"/>
        <v>1</v>
      </c>
    </row>
    <row r="20" spans="1:9" x14ac:dyDescent="0.2">
      <c r="A20" t="s">
        <v>714</v>
      </c>
      <c r="B20" s="3">
        <v>69850</v>
      </c>
      <c r="C20" s="3">
        <v>2937946</v>
      </c>
      <c r="D20" s="4">
        <v>23.775113633810832</v>
      </c>
      <c r="E20" s="5">
        <f>SUMIFS(mass_shooting_list!D:D,mass_shooting_list!$H:$H,final!$A20,mass_shooting_list!$I:$I,"&gt;="&amp;$B$1)</f>
        <v>0</v>
      </c>
      <c r="F20" s="5">
        <f>SUMIFS(mass_shooting_list!E:E,mass_shooting_list!$H:$H,final!$A20,mass_shooting_list!$I:$I,"&gt;="&amp;$B$1)</f>
        <v>0</v>
      </c>
      <c r="G20" s="5">
        <f t="shared" si="0"/>
        <v>0</v>
      </c>
      <c r="H20" s="5">
        <f>COUNTIFS(mass_shooting_list!$H:$H,final!$A20,mass_shooting_list!$I:$I,"&gt;="&amp;$B$1)</f>
        <v>0</v>
      </c>
      <c r="I20" s="5">
        <f t="shared" si="1"/>
        <v>0.25</v>
      </c>
    </row>
    <row r="21" spans="1:9" x14ac:dyDescent="0.2">
      <c r="A21" t="s">
        <v>715</v>
      </c>
      <c r="B21" s="3">
        <v>108833</v>
      </c>
      <c r="C21" s="3">
        <v>4507600</v>
      </c>
      <c r="D21" s="4">
        <v>24.144334013665809</v>
      </c>
      <c r="E21" s="5">
        <f>SUMIFS(mass_shooting_list!D:D,mass_shooting_list!$H:$H,final!$A21,mass_shooting_list!$I:$I,"&gt;="&amp;$B$1)</f>
        <v>14</v>
      </c>
      <c r="F21" s="5">
        <f>SUMIFS(mass_shooting_list!E:E,mass_shooting_list!$H:$H,final!$A21,mass_shooting_list!$I:$I,"&gt;="&amp;$B$1)</f>
        <v>20</v>
      </c>
      <c r="G21" s="5">
        <f t="shared" si="0"/>
        <v>34</v>
      </c>
      <c r="H21" s="5">
        <f>COUNTIFS(mass_shooting_list!$H:$H,final!$A21,mass_shooting_list!$I:$I,"&gt;="&amp;$B$1)</f>
        <v>4</v>
      </c>
      <c r="I21" s="5">
        <f t="shared" si="1"/>
        <v>4</v>
      </c>
    </row>
    <row r="22" spans="1:9" x14ac:dyDescent="0.2">
      <c r="A22" t="s">
        <v>716</v>
      </c>
      <c r="B22" s="3">
        <v>152061</v>
      </c>
      <c r="C22" s="3">
        <v>4627047</v>
      </c>
      <c r="D22" s="4">
        <v>32.863508842680872</v>
      </c>
      <c r="E22" s="5">
        <f>SUMIFS(mass_shooting_list!D:D,mass_shooting_list!$H:$H,final!$A22,mass_shooting_list!$I:$I,"&gt;="&amp;$B$1)</f>
        <v>0</v>
      </c>
      <c r="F22" s="5">
        <f>SUMIFS(mass_shooting_list!E:E,mass_shooting_list!$H:$H,final!$A22,mass_shooting_list!$I:$I,"&gt;="&amp;$B$1)</f>
        <v>0</v>
      </c>
      <c r="G22" s="5">
        <f t="shared" si="0"/>
        <v>0</v>
      </c>
      <c r="H22" s="5">
        <f>COUNTIFS(mass_shooting_list!$H:$H,final!$A22,mass_shooting_list!$I:$I,"&gt;="&amp;$B$1)</f>
        <v>0</v>
      </c>
      <c r="I22" s="5">
        <f t="shared" si="1"/>
        <v>0.25</v>
      </c>
    </row>
    <row r="23" spans="1:9" x14ac:dyDescent="0.2">
      <c r="A23" t="s">
        <v>717</v>
      </c>
      <c r="B23" s="3">
        <v>21396</v>
      </c>
      <c r="C23" s="3">
        <v>1378787</v>
      </c>
      <c r="D23" s="4">
        <v>15.517987912563724</v>
      </c>
      <c r="E23" s="5">
        <f>SUMIFS(mass_shooting_list!D:D,mass_shooting_list!$H:$H,final!$A23,mass_shooting_list!$I:$I,"&gt;="&amp;$B$1)</f>
        <v>23</v>
      </c>
      <c r="F23" s="5">
        <f>SUMIFS(mass_shooting_list!E:E,mass_shooting_list!$H:$H,final!$A23,mass_shooting_list!$I:$I,"&gt;="&amp;$B$1)</f>
        <v>16</v>
      </c>
      <c r="G23" s="5">
        <f t="shared" si="0"/>
        <v>39</v>
      </c>
      <c r="H23" s="5">
        <f>COUNTIFS(mass_shooting_list!$H:$H,final!$A23,mass_shooting_list!$I:$I,"&gt;="&amp;$B$1)</f>
        <v>2</v>
      </c>
      <c r="I23" s="5">
        <f t="shared" si="1"/>
        <v>2</v>
      </c>
    </row>
    <row r="24" spans="1:9" x14ac:dyDescent="0.2">
      <c r="A24" t="s">
        <v>718</v>
      </c>
      <c r="B24" s="3">
        <v>136257</v>
      </c>
      <c r="C24" s="3">
        <v>6175045</v>
      </c>
      <c r="D24" s="4">
        <v>22.06575012813672</v>
      </c>
      <c r="E24" s="5">
        <f>SUMIFS(mass_shooting_list!D:D,mass_shooting_list!$H:$H,final!$A24,mass_shooting_list!$I:$I,"&gt;="&amp;$B$1)</f>
        <v>5</v>
      </c>
      <c r="F24" s="5">
        <f>SUMIFS(mass_shooting_list!E:E,mass_shooting_list!$H:$H,final!$A24,mass_shooting_list!$I:$I,"&gt;="&amp;$B$1)</f>
        <v>31</v>
      </c>
      <c r="G24" s="5">
        <f t="shared" si="0"/>
        <v>36</v>
      </c>
      <c r="H24" s="5">
        <f>COUNTIFS(mass_shooting_list!$H:$H,final!$A24,mass_shooting_list!$I:$I,"&gt;="&amp;$B$1)</f>
        <v>2</v>
      </c>
      <c r="I24" s="5">
        <f t="shared" si="1"/>
        <v>2</v>
      </c>
    </row>
    <row r="25" spans="1:9" x14ac:dyDescent="0.2">
      <c r="A25" t="s">
        <v>719</v>
      </c>
      <c r="B25" s="3">
        <v>45138</v>
      </c>
      <c r="C25" s="3">
        <v>6991951</v>
      </c>
      <c r="D25" s="4">
        <v>6.4557088572274042</v>
      </c>
      <c r="E25" s="5">
        <f>SUMIFS(mass_shooting_list!D:D,mass_shooting_list!$H:$H,final!$A25,mass_shooting_list!$I:$I,"&gt;="&amp;$B$1)</f>
        <v>0</v>
      </c>
      <c r="F25" s="5">
        <f>SUMIFS(mass_shooting_list!E:E,mass_shooting_list!$H:$H,final!$A25,mass_shooting_list!$I:$I,"&gt;="&amp;$B$1)</f>
        <v>0</v>
      </c>
      <c r="G25" s="5">
        <f t="shared" si="0"/>
        <v>0</v>
      </c>
      <c r="H25" s="5">
        <f>COUNTIFS(mass_shooting_list!$H:$H,final!$A25,mass_shooting_list!$I:$I,"&gt;="&amp;$B$1)</f>
        <v>0</v>
      </c>
      <c r="I25" s="5">
        <f t="shared" si="1"/>
        <v>0.25</v>
      </c>
    </row>
    <row r="26" spans="1:9" x14ac:dyDescent="0.2">
      <c r="A26" t="s">
        <v>720</v>
      </c>
      <c r="B26" s="3">
        <v>109835</v>
      </c>
      <c r="C26" s="3">
        <v>10038117</v>
      </c>
      <c r="D26" s="4">
        <v>10.941793166985402</v>
      </c>
      <c r="E26" s="5">
        <f>SUMIFS(mass_shooting_list!D:D,mass_shooting_list!$H:$H,final!$A26,mass_shooting_list!$I:$I,"&gt;="&amp;$B$1)</f>
        <v>9</v>
      </c>
      <c r="F26" s="5">
        <f>SUMIFS(mass_shooting_list!E:E,mass_shooting_list!$H:$H,final!$A26,mass_shooting_list!$I:$I,"&gt;="&amp;$B$1)</f>
        <v>21</v>
      </c>
      <c r="G26" s="5">
        <f t="shared" si="0"/>
        <v>30</v>
      </c>
      <c r="H26" s="5">
        <f>COUNTIFS(mass_shooting_list!$H:$H,final!$A26,mass_shooting_list!$I:$I,"&gt;="&amp;$B$1)</f>
        <v>3</v>
      </c>
      <c r="I26" s="5">
        <f t="shared" si="1"/>
        <v>3</v>
      </c>
    </row>
    <row r="27" spans="1:9" x14ac:dyDescent="0.2">
      <c r="A27" t="s">
        <v>721</v>
      </c>
      <c r="B27" s="3">
        <v>129825</v>
      </c>
      <c r="C27" s="3">
        <v>5717968</v>
      </c>
      <c r="D27" s="4">
        <v>22.704744062925851</v>
      </c>
      <c r="E27" s="5">
        <f>SUMIFS(mass_shooting_list!D:D,mass_shooting_list!$H:$H,final!$A27,mass_shooting_list!$I:$I,"&gt;="&amp;$B$1)</f>
        <v>9</v>
      </c>
      <c r="F27" s="5">
        <f>SUMIFS(mass_shooting_list!E:E,mass_shooting_list!$H:$H,final!$A27,mass_shooting_list!$I:$I,"&gt;="&amp;$B$1)</f>
        <v>8</v>
      </c>
      <c r="G27" s="5">
        <f t="shared" si="0"/>
        <v>17</v>
      </c>
      <c r="H27" s="5">
        <f>COUNTIFS(mass_shooting_list!$H:$H,final!$A27,mass_shooting_list!$I:$I,"&gt;="&amp;$B$1)</f>
        <v>3</v>
      </c>
      <c r="I27" s="5">
        <f t="shared" si="1"/>
        <v>3</v>
      </c>
    </row>
    <row r="28" spans="1:9" x14ac:dyDescent="0.2">
      <c r="A28" t="s">
        <v>722</v>
      </c>
      <c r="B28" s="3">
        <v>80712</v>
      </c>
      <c r="C28" s="3">
        <v>2949582</v>
      </c>
      <c r="D28" s="4">
        <v>27.363877322278206</v>
      </c>
      <c r="E28" s="5">
        <f>SUMIFS(mass_shooting_list!D:D,mass_shooting_list!$H:$H,final!$A28,mass_shooting_list!$I:$I,"&gt;="&amp;$B$1)</f>
        <v>0</v>
      </c>
      <c r="F28" s="5">
        <f>SUMIFS(mass_shooting_list!E:E,mass_shooting_list!$H:$H,final!$A28,mass_shooting_list!$I:$I,"&gt;="&amp;$B$1)</f>
        <v>0</v>
      </c>
      <c r="G28" s="5">
        <f t="shared" si="0"/>
        <v>0</v>
      </c>
      <c r="H28" s="5">
        <f>COUNTIFS(mass_shooting_list!$H:$H,final!$A28,mass_shooting_list!$I:$I,"&gt;="&amp;$B$1)</f>
        <v>0</v>
      </c>
      <c r="I28" s="5">
        <f t="shared" si="1"/>
        <v>0.25</v>
      </c>
    </row>
    <row r="29" spans="1:9" x14ac:dyDescent="0.2">
      <c r="A29" t="s">
        <v>723</v>
      </c>
      <c r="B29" s="3">
        <v>113351</v>
      </c>
      <c r="C29" s="3">
        <v>6170393</v>
      </c>
      <c r="D29" s="4">
        <v>18.370142712141675</v>
      </c>
      <c r="E29" s="5">
        <f>SUMIFS(mass_shooting_list!D:D,mass_shooting_list!$H:$H,final!$A29,mass_shooting_list!$I:$I,"&gt;="&amp;$B$1)</f>
        <v>4</v>
      </c>
      <c r="F29" s="5">
        <f>SUMIFS(mass_shooting_list!E:E,mass_shooting_list!$H:$H,final!$A29,mass_shooting_list!$I:$I,"&gt;="&amp;$B$1)</f>
        <v>47</v>
      </c>
      <c r="G29" s="5">
        <f t="shared" si="0"/>
        <v>51</v>
      </c>
      <c r="H29" s="5">
        <f>COUNTIFS(mass_shooting_list!$H:$H,final!$A29,mass_shooting_list!$I:$I,"&gt;="&amp;$B$1)</f>
        <v>2</v>
      </c>
      <c r="I29" s="5">
        <f t="shared" si="1"/>
        <v>2</v>
      </c>
    </row>
    <row r="30" spans="1:9" x14ac:dyDescent="0.2">
      <c r="A30" t="s">
        <v>724</v>
      </c>
      <c r="B30" s="3">
        <v>36678</v>
      </c>
      <c r="C30" s="3">
        <v>1106366</v>
      </c>
      <c r="D30" s="4">
        <v>33.15177798305443</v>
      </c>
      <c r="E30" s="5">
        <f>SUMIFS(mass_shooting_list!D:D,mass_shooting_list!$H:$H,final!$A30,mass_shooting_list!$I:$I,"&gt;="&amp;$B$1)</f>
        <v>0</v>
      </c>
      <c r="F30" s="5">
        <f>SUMIFS(mass_shooting_list!E:E,mass_shooting_list!$H:$H,final!$A30,mass_shooting_list!$I:$I,"&gt;="&amp;$B$1)</f>
        <v>0</v>
      </c>
      <c r="G30" s="5">
        <f t="shared" si="0"/>
        <v>0</v>
      </c>
      <c r="H30" s="5">
        <f>COUNTIFS(mass_shooting_list!$H:$H,final!$A30,mass_shooting_list!$I:$I,"&gt;="&amp;$B$1)</f>
        <v>0</v>
      </c>
      <c r="I30" s="5">
        <f t="shared" si="1"/>
        <v>0.25</v>
      </c>
    </row>
    <row r="31" spans="1:9" x14ac:dyDescent="0.2">
      <c r="A31" t="s">
        <v>725</v>
      </c>
      <c r="B31" s="3">
        <v>43261</v>
      </c>
      <c r="C31" s="3">
        <v>1964253</v>
      </c>
      <c r="D31" s="4">
        <v>22.024148620366113</v>
      </c>
      <c r="E31" s="5">
        <f>SUMIFS(mass_shooting_list!D:D,mass_shooting_list!$H:$H,final!$A31,mass_shooting_list!$I:$I,"&gt;="&amp;$B$1)</f>
        <v>0</v>
      </c>
      <c r="F31" s="5">
        <f>SUMIFS(mass_shooting_list!E:E,mass_shooting_list!$H:$H,final!$A31,mass_shooting_list!$I:$I,"&gt;="&amp;$B$1)</f>
        <v>0</v>
      </c>
      <c r="G31" s="5">
        <f t="shared" si="0"/>
        <v>0</v>
      </c>
      <c r="H31" s="5">
        <f>COUNTIFS(mass_shooting_list!$H:$H,final!$A31,mass_shooting_list!$I:$I,"&gt;="&amp;$B$1)</f>
        <v>0</v>
      </c>
      <c r="I31" s="5">
        <f t="shared" si="1"/>
        <v>0.25</v>
      </c>
    </row>
    <row r="32" spans="1:9" x14ac:dyDescent="0.2">
      <c r="A32" t="s">
        <v>726</v>
      </c>
      <c r="B32" s="3">
        <v>119007</v>
      </c>
      <c r="C32" s="3">
        <v>3146632</v>
      </c>
      <c r="D32" s="4">
        <v>37.820437852281422</v>
      </c>
      <c r="E32" s="5">
        <f>SUMIFS(mass_shooting_list!D:D,mass_shooting_list!$H:$H,final!$A32,mass_shooting_list!$I:$I,"&gt;="&amp;$B$1)</f>
        <v>4</v>
      </c>
      <c r="F32" s="5">
        <f>SUMIFS(mass_shooting_list!E:E,mass_shooting_list!$H:$H,final!$A32,mass_shooting_list!$I:$I,"&gt;="&amp;$B$1)</f>
        <v>3</v>
      </c>
      <c r="G32" s="5">
        <f t="shared" si="0"/>
        <v>7</v>
      </c>
      <c r="H32" s="5">
        <f>COUNTIFS(mass_shooting_list!$H:$H,final!$A32,mass_shooting_list!$I:$I,"&gt;="&amp;$B$1)</f>
        <v>1</v>
      </c>
      <c r="I32" s="5">
        <f t="shared" si="1"/>
        <v>1</v>
      </c>
    </row>
    <row r="33" spans="1:9" x14ac:dyDescent="0.2">
      <c r="A33" t="s">
        <v>727</v>
      </c>
      <c r="B33" s="3">
        <v>72433</v>
      </c>
      <c r="C33" s="3">
        <v>1387494</v>
      </c>
      <c r="D33" s="4">
        <v>52.204189711811367</v>
      </c>
      <c r="E33" s="5">
        <f>SUMIFS(mass_shooting_list!D:D,mass_shooting_list!$H:$H,final!$A33,mass_shooting_list!$I:$I,"&gt;="&amp;$B$1)</f>
        <v>0</v>
      </c>
      <c r="F33" s="5">
        <f>SUMIFS(mass_shooting_list!E:E,mass_shooting_list!$H:$H,final!$A33,mass_shooting_list!$I:$I,"&gt;="&amp;$B$1)</f>
        <v>0</v>
      </c>
      <c r="G33" s="5">
        <f t="shared" si="0"/>
        <v>0</v>
      </c>
      <c r="H33" s="5">
        <f>COUNTIFS(mass_shooting_list!$H:$H,final!$A33,mass_shooting_list!$I:$I,"&gt;="&amp;$B$1)</f>
        <v>0</v>
      </c>
      <c r="I33" s="5">
        <f t="shared" si="1"/>
        <v>0.25</v>
      </c>
    </row>
    <row r="34" spans="1:9" x14ac:dyDescent="0.2">
      <c r="A34" t="s">
        <v>728</v>
      </c>
      <c r="B34" s="3">
        <v>102228</v>
      </c>
      <c r="C34" s="3">
        <v>9269175</v>
      </c>
      <c r="D34" s="4">
        <v>11.028813243897112</v>
      </c>
      <c r="E34" s="5">
        <f>SUMIFS(mass_shooting_list!D:D,mass_shooting_list!$H:$H,final!$A34,mass_shooting_list!$I:$I,"&gt;="&amp;$B$1)</f>
        <v>0</v>
      </c>
      <c r="F34" s="5">
        <f>SUMIFS(mass_shooting_list!E:E,mass_shooting_list!$H:$H,final!$A34,mass_shooting_list!$I:$I,"&gt;="&amp;$B$1)</f>
        <v>0</v>
      </c>
      <c r="G34" s="5">
        <f t="shared" si="0"/>
        <v>0</v>
      </c>
      <c r="H34" s="5">
        <f>COUNTIFS(mass_shooting_list!$H:$H,final!$A34,mass_shooting_list!$I:$I,"&gt;="&amp;$B$1)</f>
        <v>0</v>
      </c>
      <c r="I34" s="5">
        <f t="shared" si="1"/>
        <v>0.25</v>
      </c>
    </row>
    <row r="35" spans="1:9" x14ac:dyDescent="0.2">
      <c r="A35" t="s">
        <v>729</v>
      </c>
      <c r="B35" s="3">
        <v>122968</v>
      </c>
      <c r="C35" s="3">
        <v>2116950</v>
      </c>
      <c r="D35" s="4">
        <v>58.087342639174281</v>
      </c>
      <c r="E35" s="5">
        <f>SUMIFS(mass_shooting_list!D:D,mass_shooting_list!$H:$H,final!$A35,mass_shooting_list!$I:$I,"&gt;="&amp;$B$1)</f>
        <v>0</v>
      </c>
      <c r="F35" s="5">
        <f>SUMIFS(mass_shooting_list!E:E,mass_shooting_list!$H:$H,final!$A35,mass_shooting_list!$I:$I,"&gt;="&amp;$B$1)</f>
        <v>0</v>
      </c>
      <c r="G35" s="5">
        <f t="shared" si="0"/>
        <v>0</v>
      </c>
      <c r="H35" s="5">
        <f>COUNTIFS(mass_shooting_list!$H:$H,final!$A35,mass_shooting_list!$I:$I,"&gt;="&amp;$B$1)</f>
        <v>0</v>
      </c>
      <c r="I35" s="5">
        <f t="shared" si="1"/>
        <v>0.25</v>
      </c>
    </row>
    <row r="36" spans="1:9" x14ac:dyDescent="0.2">
      <c r="A36" t="s">
        <v>730</v>
      </c>
      <c r="B36" s="3">
        <v>92191</v>
      </c>
      <c r="C36" s="3">
        <v>19854526</v>
      </c>
      <c r="D36" s="4">
        <v>4.6433241468469211</v>
      </c>
      <c r="E36" s="5">
        <f>SUMIFS(mass_shooting_list!D:D,mass_shooting_list!$H:$H,final!$A36,mass_shooting_list!$I:$I,"&gt;="&amp;$B$1)</f>
        <v>0</v>
      </c>
      <c r="F36" s="5">
        <f>SUMIFS(mass_shooting_list!E:E,mass_shooting_list!$H:$H,final!$A36,mass_shooting_list!$I:$I,"&gt;="&amp;$B$1)</f>
        <v>0</v>
      </c>
      <c r="G36" s="5">
        <f t="shared" si="0"/>
        <v>0</v>
      </c>
      <c r="H36" s="5">
        <f>COUNTIFS(mass_shooting_list!$H:$H,final!$A36,mass_shooting_list!$I:$I,"&gt;="&amp;$B$1)</f>
        <v>0</v>
      </c>
      <c r="I36" s="5">
        <f t="shared" si="1"/>
        <v>0.25</v>
      </c>
    </row>
    <row r="37" spans="1:9" x14ac:dyDescent="0.2">
      <c r="A37" t="s">
        <v>731</v>
      </c>
      <c r="B37" s="3">
        <v>222166</v>
      </c>
      <c r="C37" s="3">
        <v>10567100</v>
      </c>
      <c r="D37" s="4">
        <v>21.024311305845501</v>
      </c>
      <c r="E37" s="5">
        <f>SUMIFS(mass_shooting_list!D:D,mass_shooting_list!$H:$H,final!$A37,mass_shooting_list!$I:$I,"&gt;="&amp;$B$1)</f>
        <v>0</v>
      </c>
      <c r="F37" s="5">
        <f>SUMIFS(mass_shooting_list!E:E,mass_shooting_list!$H:$H,final!$A37,mass_shooting_list!$I:$I,"&gt;="&amp;$B$1)</f>
        <v>0</v>
      </c>
      <c r="G37" s="5">
        <f t="shared" si="0"/>
        <v>0</v>
      </c>
      <c r="H37" s="5">
        <f>COUNTIFS(mass_shooting_list!$H:$H,final!$A37,mass_shooting_list!$I:$I,"&gt;="&amp;$B$1)</f>
        <v>0</v>
      </c>
      <c r="I37" s="5">
        <f t="shared" si="1"/>
        <v>0.25</v>
      </c>
    </row>
    <row r="38" spans="1:9" x14ac:dyDescent="0.2">
      <c r="A38" t="s">
        <v>732</v>
      </c>
      <c r="B38" s="3">
        <v>30975</v>
      </c>
      <c r="C38" s="3">
        <v>777982</v>
      </c>
      <c r="D38" s="4">
        <v>39.814545837821441</v>
      </c>
      <c r="E38" s="5">
        <f>SUMIFS(mass_shooting_list!D:D,mass_shooting_list!$H:$H,final!$A38,mass_shooting_list!$I:$I,"&gt;="&amp;$B$1)</f>
        <v>0</v>
      </c>
      <c r="F38" s="5">
        <f>SUMIFS(mass_shooting_list!E:E,mass_shooting_list!$H:$H,final!$A38,mass_shooting_list!$I:$I,"&gt;="&amp;$B$1)</f>
        <v>0</v>
      </c>
      <c r="G38" s="5">
        <f t="shared" si="0"/>
        <v>0</v>
      </c>
      <c r="H38" s="5">
        <f>COUNTIFS(mass_shooting_list!$H:$H,final!$A38,mass_shooting_list!$I:$I,"&gt;="&amp;$B$1)</f>
        <v>0</v>
      </c>
      <c r="I38" s="5">
        <f t="shared" si="1"/>
        <v>0.25</v>
      </c>
    </row>
    <row r="39" spans="1:9" x14ac:dyDescent="0.2">
      <c r="A39" t="s">
        <v>733</v>
      </c>
      <c r="B39" s="3">
        <v>208661</v>
      </c>
      <c r="C39" s="3">
        <v>11765227</v>
      </c>
      <c r="D39" s="4">
        <v>17.735399410483112</v>
      </c>
      <c r="E39" s="5">
        <f>SUMIFS(mass_shooting_list!D:D,mass_shooting_list!$H:$H,final!$A39,mass_shooting_list!$I:$I,"&gt;="&amp;$B$1)</f>
        <v>3</v>
      </c>
      <c r="F39" s="5">
        <f>SUMIFS(mass_shooting_list!E:E,mass_shooting_list!$H:$H,final!$A39,mass_shooting_list!$I:$I,"&gt;="&amp;$B$1)</f>
        <v>1</v>
      </c>
      <c r="G39" s="5">
        <f t="shared" si="0"/>
        <v>4</v>
      </c>
      <c r="H39" s="5">
        <f>COUNTIFS(mass_shooting_list!$H:$H,final!$A39,mass_shooting_list!$I:$I,"&gt;="&amp;$B$1)</f>
        <v>1</v>
      </c>
      <c r="I39" s="5">
        <f t="shared" si="1"/>
        <v>1</v>
      </c>
    </row>
    <row r="40" spans="1:9" x14ac:dyDescent="0.2">
      <c r="A40" t="s">
        <v>734</v>
      </c>
      <c r="B40" s="3">
        <v>103368</v>
      </c>
      <c r="C40" s="3">
        <v>3991634</v>
      </c>
      <c r="D40" s="4">
        <v>25.896161822451656</v>
      </c>
      <c r="E40" s="5">
        <f>SUMIFS(mass_shooting_list!D:D,mass_shooting_list!$H:$H,final!$A40,mass_shooting_list!$I:$I,"&gt;="&amp;$B$1)</f>
        <v>18</v>
      </c>
      <c r="F40" s="5">
        <f>SUMIFS(mass_shooting_list!E:E,mass_shooting_list!$H:$H,final!$A40,mass_shooting_list!$I:$I,"&gt;="&amp;$B$1)</f>
        <v>1</v>
      </c>
      <c r="G40" s="5">
        <f t="shared" si="0"/>
        <v>19</v>
      </c>
      <c r="H40" s="5">
        <f>COUNTIFS(mass_shooting_list!$H:$H,final!$A40,mass_shooting_list!$I:$I,"&gt;="&amp;$B$1)</f>
        <v>3</v>
      </c>
      <c r="I40" s="5">
        <f t="shared" si="1"/>
        <v>3</v>
      </c>
    </row>
    <row r="41" spans="1:9" x14ac:dyDescent="0.2">
      <c r="A41" t="s">
        <v>735</v>
      </c>
      <c r="B41" s="3">
        <v>97474</v>
      </c>
      <c r="C41" s="3">
        <v>4256465</v>
      </c>
      <c r="D41" s="4">
        <v>22.900223542305646</v>
      </c>
      <c r="E41" s="5">
        <f>SUMIFS(mass_shooting_list!D:D,mass_shooting_list!$H:$H,final!$A41,mass_shooting_list!$I:$I,"&gt;="&amp;$B$1)</f>
        <v>4</v>
      </c>
      <c r="F41" s="5">
        <f>SUMIFS(mass_shooting_list!E:E,mass_shooting_list!$H:$H,final!$A41,mass_shooting_list!$I:$I,"&gt;="&amp;$B$1)</f>
        <v>7</v>
      </c>
      <c r="G41" s="5">
        <f t="shared" si="0"/>
        <v>11</v>
      </c>
      <c r="H41" s="5">
        <f>COUNTIFS(mass_shooting_list!$H:$H,final!$A41,mass_shooting_list!$I:$I,"&gt;="&amp;$B$1)</f>
        <v>2</v>
      </c>
      <c r="I41" s="5">
        <f t="shared" si="1"/>
        <v>2</v>
      </c>
    </row>
    <row r="42" spans="1:9" x14ac:dyDescent="0.2">
      <c r="A42" t="s">
        <v>736</v>
      </c>
      <c r="B42" s="3">
        <v>348167</v>
      </c>
      <c r="C42" s="3">
        <v>13013614</v>
      </c>
      <c r="D42" s="4">
        <v>26.754059249029517</v>
      </c>
      <c r="E42" s="5">
        <f>SUMIFS(mass_shooting_list!D:D,mass_shooting_list!$H:$H,final!$A42,mass_shooting_list!$I:$I,"&gt;="&amp;$B$1)</f>
        <v>18</v>
      </c>
      <c r="F42" s="5">
        <f>SUMIFS(mass_shooting_list!E:E,mass_shooting_list!$H:$H,final!$A42,mass_shooting_list!$I:$I,"&gt;="&amp;$B$1)</f>
        <v>31</v>
      </c>
      <c r="G42" s="5">
        <f t="shared" si="0"/>
        <v>49</v>
      </c>
      <c r="H42" s="5">
        <f>COUNTIFS(mass_shooting_list!$H:$H,final!$A42,mass_shooting_list!$I:$I,"&gt;="&amp;$B$1)</f>
        <v>5</v>
      </c>
      <c r="I42" s="5">
        <f t="shared" si="1"/>
        <v>5</v>
      </c>
    </row>
    <row r="43" spans="1:9" x14ac:dyDescent="0.2">
      <c r="A43" t="s">
        <v>737</v>
      </c>
      <c r="B43" s="3">
        <v>4887</v>
      </c>
      <c r="C43" s="3">
        <v>1097092</v>
      </c>
      <c r="D43" s="4">
        <v>4.4545033597911576</v>
      </c>
      <c r="E43" s="5">
        <f>SUMIFS(mass_shooting_list!D:D,mass_shooting_list!$H:$H,final!$A43,mass_shooting_list!$I:$I,"&gt;="&amp;$B$1)</f>
        <v>0</v>
      </c>
      <c r="F43" s="5">
        <f>SUMIFS(mass_shooting_list!E:E,mass_shooting_list!$H:$H,final!$A43,mass_shooting_list!$I:$I,"&gt;="&amp;$B$1)</f>
        <v>0</v>
      </c>
      <c r="G43" s="5">
        <f t="shared" si="0"/>
        <v>0</v>
      </c>
      <c r="H43" s="5">
        <f>COUNTIFS(mass_shooting_list!$H:$H,final!$A43,mass_shooting_list!$I:$I,"&gt;="&amp;$B$1)</f>
        <v>0</v>
      </c>
      <c r="I43" s="5">
        <f t="shared" si="1"/>
        <v>0.25</v>
      </c>
    </row>
    <row r="44" spans="1:9" x14ac:dyDescent="0.2">
      <c r="A44" t="s">
        <v>738</v>
      </c>
      <c r="B44" s="3">
        <v>119205</v>
      </c>
      <c r="C44" s="3">
        <v>5193848</v>
      </c>
      <c r="D44" s="4">
        <v>22.951191486543312</v>
      </c>
      <c r="E44" s="5">
        <f>SUMIFS(mass_shooting_list!D:D,mass_shooting_list!$H:$H,final!$A44,mass_shooting_list!$I:$I,"&gt;="&amp;$B$1)</f>
        <v>0</v>
      </c>
      <c r="F44" s="5">
        <f>SUMIFS(mass_shooting_list!E:E,mass_shooting_list!$H:$H,final!$A44,mass_shooting_list!$I:$I,"&gt;="&amp;$B$1)</f>
        <v>0</v>
      </c>
      <c r="G44" s="5">
        <f t="shared" si="0"/>
        <v>0</v>
      </c>
      <c r="H44" s="5">
        <f>COUNTIFS(mass_shooting_list!$H:$H,final!$A44,mass_shooting_list!$I:$I,"&gt;="&amp;$B$1)</f>
        <v>0</v>
      </c>
      <c r="I44" s="5">
        <f t="shared" si="1"/>
        <v>0.25</v>
      </c>
    </row>
    <row r="45" spans="1:9" x14ac:dyDescent="0.2">
      <c r="A45" t="s">
        <v>739</v>
      </c>
      <c r="B45" s="3">
        <v>64666</v>
      </c>
      <c r="C45" s="3">
        <v>896299</v>
      </c>
      <c r="D45" s="4">
        <v>72.14779889300334</v>
      </c>
      <c r="E45" s="5">
        <f>SUMIFS(mass_shooting_list!D:D,mass_shooting_list!$H:$H,final!$A45,mass_shooting_list!$I:$I,"&gt;="&amp;$B$1)</f>
        <v>0</v>
      </c>
      <c r="F45" s="5">
        <f>SUMIFS(mass_shooting_list!E:E,mass_shooting_list!$H:$H,final!$A45,mass_shooting_list!$I:$I,"&gt;="&amp;$B$1)</f>
        <v>0</v>
      </c>
      <c r="G45" s="5">
        <f t="shared" si="0"/>
        <v>0</v>
      </c>
      <c r="H45" s="5">
        <f>COUNTIFS(mass_shooting_list!$H:$H,final!$A45,mass_shooting_list!$I:$I,"&gt;="&amp;$B$1)</f>
        <v>0</v>
      </c>
      <c r="I45" s="5">
        <f t="shared" si="1"/>
        <v>0.25</v>
      </c>
    </row>
    <row r="46" spans="1:9" x14ac:dyDescent="0.2">
      <c r="A46" t="s">
        <v>740</v>
      </c>
      <c r="B46" s="3">
        <v>151536</v>
      </c>
      <c r="C46" s="3">
        <v>6963709</v>
      </c>
      <c r="D46" s="4">
        <v>21.760817403484264</v>
      </c>
      <c r="E46" s="5">
        <f>SUMIFS(mass_shooting_list!D:D,mass_shooting_list!$H:$H,final!$A46,mass_shooting_list!$I:$I,"&gt;="&amp;$B$1)</f>
        <v>12</v>
      </c>
      <c r="F46" s="5">
        <f>SUMIFS(mass_shooting_list!E:E,mass_shooting_list!$H:$H,final!$A46,mass_shooting_list!$I:$I,"&gt;="&amp;$B$1)</f>
        <v>29</v>
      </c>
      <c r="G46" s="5">
        <f t="shared" si="0"/>
        <v>41</v>
      </c>
      <c r="H46" s="5">
        <f>COUNTIFS(mass_shooting_list!$H:$H,final!$A46,mass_shooting_list!$I:$I,"&gt;="&amp;$B$1)</f>
        <v>3</v>
      </c>
      <c r="I46" s="5">
        <f t="shared" si="1"/>
        <v>3</v>
      </c>
    </row>
    <row r="47" spans="1:9" x14ac:dyDescent="0.2">
      <c r="A47" t="s">
        <v>741</v>
      </c>
      <c r="B47" s="3">
        <v>1006555</v>
      </c>
      <c r="C47" s="3">
        <v>29561286</v>
      </c>
      <c r="D47" s="4">
        <v>34.049770365199947</v>
      </c>
      <c r="E47" s="5">
        <f>SUMIFS(mass_shooting_list!D:D,mass_shooting_list!$H:$H,final!$A47,mass_shooting_list!$I:$I,"&gt;="&amp;$B$1)</f>
        <v>48</v>
      </c>
      <c r="F47" s="5">
        <f>SUMIFS(mass_shooting_list!E:E,mass_shooting_list!$H:$H,final!$A47,mass_shooting_list!$I:$I,"&gt;="&amp;$B$1)</f>
        <v>28</v>
      </c>
      <c r="G47" s="5">
        <f t="shared" si="0"/>
        <v>76</v>
      </c>
      <c r="H47" s="5">
        <f>COUNTIFS(mass_shooting_list!$H:$H,final!$A47,mass_shooting_list!$I:$I,"&gt;="&amp;$B$1)</f>
        <v>5</v>
      </c>
      <c r="I47" s="5">
        <f t="shared" si="1"/>
        <v>5</v>
      </c>
    </row>
    <row r="48" spans="1:9" x14ac:dyDescent="0.2">
      <c r="A48" t="s">
        <v>742</v>
      </c>
      <c r="B48" s="3">
        <v>118408</v>
      </c>
      <c r="C48" s="3">
        <v>3339284</v>
      </c>
      <c r="D48" s="4">
        <v>35.459098417505068</v>
      </c>
      <c r="E48" s="5">
        <f>SUMIFS(mass_shooting_list!D:D,mass_shooting_list!$H:$H,final!$A48,mass_shooting_list!$I:$I,"&gt;="&amp;$B$1)</f>
        <v>8</v>
      </c>
      <c r="F48" s="5">
        <f>SUMIFS(mass_shooting_list!E:E,mass_shooting_list!$H:$H,final!$A48,mass_shooting_list!$I:$I,"&gt;="&amp;$B$1)</f>
        <v>0</v>
      </c>
      <c r="G48" s="5">
        <f t="shared" si="0"/>
        <v>8</v>
      </c>
      <c r="H48" s="5">
        <f>COUNTIFS(mass_shooting_list!$H:$H,final!$A48,mass_shooting_list!$I:$I,"&gt;="&amp;$B$1)</f>
        <v>1</v>
      </c>
      <c r="I48" s="5">
        <f t="shared" si="1"/>
        <v>1</v>
      </c>
    </row>
    <row r="49" spans="1:9" x14ac:dyDescent="0.2">
      <c r="A49" t="s">
        <v>743</v>
      </c>
      <c r="B49" s="3">
        <v>9451</v>
      </c>
      <c r="C49" s="3">
        <v>647093</v>
      </c>
      <c r="D49" s="4">
        <v>14.605319482670961</v>
      </c>
      <c r="E49" s="5">
        <f>SUMIFS(mass_shooting_list!D:D,mass_shooting_list!$H:$H,final!$A49,mass_shooting_list!$I:$I,"&gt;="&amp;$B$1)</f>
        <v>0</v>
      </c>
      <c r="F49" s="5">
        <f>SUMIFS(mass_shooting_list!E:E,mass_shooting_list!$H:$H,final!$A49,mass_shooting_list!$I:$I,"&gt;="&amp;$B$1)</f>
        <v>0</v>
      </c>
      <c r="G49" s="5">
        <f t="shared" si="0"/>
        <v>0</v>
      </c>
      <c r="H49" s="5">
        <f>COUNTIFS(mass_shooting_list!$H:$H,final!$A49,mass_shooting_list!$I:$I,"&gt;="&amp;$B$1)</f>
        <v>0</v>
      </c>
      <c r="I49" s="5">
        <f t="shared" si="1"/>
        <v>0.25</v>
      </c>
    </row>
    <row r="50" spans="1:9" x14ac:dyDescent="0.2">
      <c r="A50" t="s">
        <v>744</v>
      </c>
      <c r="B50" s="3">
        <v>423707</v>
      </c>
      <c r="C50" s="3">
        <v>8657348</v>
      </c>
      <c r="D50" s="4">
        <v>48.941893060091843</v>
      </c>
      <c r="E50" s="5">
        <f>SUMIFS(mass_shooting_list!D:D,mass_shooting_list!$H:$H,final!$A50,mass_shooting_list!$I:$I,"&gt;="&amp;$B$1)</f>
        <v>12</v>
      </c>
      <c r="F50" s="5">
        <f>SUMIFS(mass_shooting_list!E:E,mass_shooting_list!$H:$H,final!$A50,mass_shooting_list!$I:$I,"&gt;="&amp;$B$1)</f>
        <v>11</v>
      </c>
      <c r="G50" s="5">
        <f t="shared" si="0"/>
        <v>23</v>
      </c>
      <c r="H50" s="5">
        <f>COUNTIFS(mass_shooting_list!$H:$H,final!$A50,mass_shooting_list!$I:$I,"&gt;="&amp;$B$1)</f>
        <v>3</v>
      </c>
      <c r="I50" s="5">
        <f t="shared" si="1"/>
        <v>3</v>
      </c>
    </row>
    <row r="51" spans="1:9" x14ac:dyDescent="0.2">
      <c r="A51" t="s">
        <v>745</v>
      </c>
      <c r="B51" s="3">
        <v>165534</v>
      </c>
      <c r="C51" s="3">
        <v>7741433</v>
      </c>
      <c r="D51" s="4">
        <v>21.382862836893377</v>
      </c>
      <c r="E51" s="5">
        <f>SUMIFS(mass_shooting_list!D:D,mass_shooting_list!$H:$H,final!$A51,mass_shooting_list!$I:$I,"&gt;="&amp;$B$1)</f>
        <v>0</v>
      </c>
      <c r="F51" s="5">
        <f>SUMIFS(mass_shooting_list!E:E,mass_shooting_list!$H:$H,final!$A51,mass_shooting_list!$I:$I,"&gt;="&amp;$B$1)</f>
        <v>0</v>
      </c>
      <c r="G51" s="5">
        <f t="shared" si="0"/>
        <v>0</v>
      </c>
      <c r="H51" s="5">
        <f>COUNTIFS(mass_shooting_list!$H:$H,final!$A51,mass_shooting_list!$I:$I,"&gt;="&amp;$B$1)</f>
        <v>0</v>
      </c>
      <c r="I51" s="5">
        <f t="shared" si="1"/>
        <v>0.25</v>
      </c>
    </row>
    <row r="52" spans="1:9" x14ac:dyDescent="0.2">
      <c r="A52" t="s">
        <v>746</v>
      </c>
      <c r="B52" s="3">
        <v>50963</v>
      </c>
      <c r="C52" s="3">
        <v>1785249</v>
      </c>
      <c r="D52" s="4">
        <v>28.546718132876702</v>
      </c>
      <c r="E52" s="5">
        <f>SUMIFS(mass_shooting_list!D:D,mass_shooting_list!$H:$H,final!$A52,mass_shooting_list!$I:$I,"&gt;="&amp;$B$1)</f>
        <v>0</v>
      </c>
      <c r="F52" s="5">
        <f>SUMIFS(mass_shooting_list!E:E,mass_shooting_list!$H:$H,final!$A52,mass_shooting_list!$I:$I,"&gt;="&amp;$B$1)</f>
        <v>0</v>
      </c>
      <c r="G52" s="5">
        <f t="shared" si="0"/>
        <v>0</v>
      </c>
      <c r="H52" s="5">
        <f>COUNTIFS(mass_shooting_list!$H:$H,final!$A52,mass_shooting_list!$I:$I,"&gt;="&amp;$B$1)</f>
        <v>0</v>
      </c>
      <c r="I52" s="5">
        <f t="shared" si="1"/>
        <v>0.25</v>
      </c>
    </row>
    <row r="53" spans="1:9" x14ac:dyDescent="0.2">
      <c r="A53" t="s">
        <v>747</v>
      </c>
      <c r="B53" s="3">
        <v>95430</v>
      </c>
      <c r="C53" s="3">
        <v>5879978</v>
      </c>
      <c r="D53" s="4">
        <v>16.229652559924546</v>
      </c>
      <c r="E53" s="5">
        <f>SUMIFS(mass_shooting_list!D:D,mass_shooting_list!$H:$H,final!$A53,mass_shooting_list!$I:$I,"&gt;="&amp;$B$1)</f>
        <v>0</v>
      </c>
      <c r="F53" s="5">
        <f>SUMIFS(mass_shooting_list!E:E,mass_shooting_list!$H:$H,final!$A53,mass_shooting_list!$I:$I,"&gt;="&amp;$B$1)</f>
        <v>0</v>
      </c>
      <c r="G53" s="5">
        <f t="shared" si="0"/>
        <v>0</v>
      </c>
      <c r="H53" s="5">
        <f>COUNTIFS(mass_shooting_list!$H:$H,final!$A53,mass_shooting_list!$I:$I,"&gt;="&amp;$B$1)</f>
        <v>0</v>
      </c>
      <c r="I53" s="5">
        <f t="shared" si="1"/>
        <v>0.25</v>
      </c>
    </row>
    <row r="54" spans="1:9" x14ac:dyDescent="0.2">
      <c r="A54" t="s">
        <v>748</v>
      </c>
      <c r="B54" s="3">
        <v>142247</v>
      </c>
      <c r="C54" s="3">
        <v>579548</v>
      </c>
      <c r="D54" s="4">
        <v>245.44472588983137</v>
      </c>
      <c r="E54" s="5">
        <f>SUMIFS(mass_shooting_list!D:D,mass_shooting_list!$H:$H,final!$A54,mass_shooting_list!$I:$I,"&gt;="&amp;$B$1)</f>
        <v>0</v>
      </c>
      <c r="F54" s="5">
        <f>SUMIFS(mass_shooting_list!E:E,mass_shooting_list!$H:$H,final!$A54,mass_shooting_list!$I:$I,"&gt;="&amp;$B$1)</f>
        <v>0</v>
      </c>
      <c r="G54" s="5">
        <f t="shared" si="0"/>
        <v>0</v>
      </c>
      <c r="H54" s="5">
        <f>COUNTIFS(mass_shooting_list!$H:$H,final!$A54,mass_shooting_list!$I:$I,"&gt;="&amp;$B$1)</f>
        <v>0</v>
      </c>
      <c r="I54" s="5">
        <f t="shared" si="1"/>
        <v>0.25</v>
      </c>
    </row>
    <row r="58" spans="1:9" s="7" customFormat="1" x14ac:dyDescent="0.2">
      <c r="A58" s="7" t="s">
        <v>770</v>
      </c>
      <c r="B58" s="8"/>
      <c r="C58" s="8"/>
      <c r="D58" s="9"/>
      <c r="E58" s="10"/>
    </row>
    <row r="60" spans="1:9" x14ac:dyDescent="0.2">
      <c r="C60" s="3" t="s">
        <v>2</v>
      </c>
      <c r="D60" s="3" t="s">
        <v>3</v>
      </c>
      <c r="E60" s="4" t="s">
        <v>4</v>
      </c>
      <c r="F60" s="5" t="s">
        <v>771</v>
      </c>
      <c r="G60" s="3" t="s">
        <v>773</v>
      </c>
    </row>
    <row r="61" spans="1:9" x14ac:dyDescent="0.2">
      <c r="A61" s="5">
        <v>1990</v>
      </c>
      <c r="B61" s="5">
        <f>A61</f>
        <v>1990</v>
      </c>
      <c r="C61" s="3">
        <f>SUMIFS(mass_shooting_list!D:D,mass_shooting_list!$I:$I,$A61)</f>
        <v>16</v>
      </c>
      <c r="D61" s="3">
        <f>SUMIFS(mass_shooting_list!E:E,mass_shooting_list!$I:$I,$A61)</f>
        <v>13</v>
      </c>
      <c r="E61" s="3">
        <f>C61+D61</f>
        <v>29</v>
      </c>
      <c r="F61" s="5">
        <f>COUNTIFS(mass_shooting_list!$I:$I,A61)</f>
        <v>3</v>
      </c>
    </row>
    <row r="62" spans="1:9" x14ac:dyDescent="0.2">
      <c r="A62" s="5">
        <v>1991</v>
      </c>
      <c r="B62" s="5"/>
      <c r="C62" s="3">
        <f>SUMIFS(mass_shooting_list!D:D,mass_shooting_list!$I:$I,$A62)</f>
        <v>67</v>
      </c>
      <c r="D62" s="3">
        <f>SUMIFS(mass_shooting_list!E:E,mass_shooting_list!$I:$I,$A62)</f>
        <v>50</v>
      </c>
      <c r="E62" s="3">
        <f t="shared" ref="E62:E95" si="2">C62+D62</f>
        <v>117</v>
      </c>
      <c r="F62" s="5">
        <f>COUNTIFS(mass_shooting_list!$I:$I,A62)</f>
        <v>9</v>
      </c>
    </row>
    <row r="63" spans="1:9" x14ac:dyDescent="0.2">
      <c r="A63" s="5">
        <v>1992</v>
      </c>
      <c r="B63" s="5"/>
      <c r="C63" s="3">
        <f>SUMIFS(mass_shooting_list!D:D,mass_shooting_list!$I:$I,$A63)</f>
        <v>10</v>
      </c>
      <c r="D63" s="3">
        <f>SUMIFS(mass_shooting_list!E:E,mass_shooting_list!$I:$I,$A63)</f>
        <v>16</v>
      </c>
      <c r="E63" s="3">
        <f t="shared" si="2"/>
        <v>26</v>
      </c>
      <c r="F63" s="5">
        <f>COUNTIFS(mass_shooting_list!$I:$I,A63)</f>
        <v>3</v>
      </c>
    </row>
    <row r="64" spans="1:9" x14ac:dyDescent="0.2">
      <c r="A64" s="5">
        <v>1993</v>
      </c>
      <c r="B64" s="5">
        <f t="shared" ref="B64" si="3">A64</f>
        <v>1993</v>
      </c>
      <c r="C64" s="3">
        <f>SUMIFS(mass_shooting_list!D:D,mass_shooting_list!$I:$I,$A64)</f>
        <v>36</v>
      </c>
      <c r="D64" s="3">
        <f>SUMIFS(mass_shooting_list!E:E,mass_shooting_list!$I:$I,$A64)</f>
        <v>37</v>
      </c>
      <c r="E64" s="3">
        <f t="shared" si="2"/>
        <v>73</v>
      </c>
      <c r="F64" s="5">
        <f>COUNTIFS(mass_shooting_list!$I:$I,A64)</f>
        <v>7</v>
      </c>
    </row>
    <row r="65" spans="1:7" x14ac:dyDescent="0.2">
      <c r="A65" s="5">
        <v>1994</v>
      </c>
      <c r="B65" s="5"/>
      <c r="C65" s="3">
        <f>SUMIFS(mass_shooting_list!D:D,mass_shooting_list!$I:$I,$A65)</f>
        <v>14</v>
      </c>
      <c r="D65" s="3">
        <f>SUMIFS(mass_shooting_list!E:E,mass_shooting_list!$I:$I,$A65)</f>
        <v>34</v>
      </c>
      <c r="E65" s="3">
        <f t="shared" si="2"/>
        <v>48</v>
      </c>
      <c r="F65" s="5">
        <f>COUNTIFS(mass_shooting_list!$I:$I,A65)</f>
        <v>5</v>
      </c>
    </row>
    <row r="66" spans="1:7" x14ac:dyDescent="0.2">
      <c r="A66" s="5">
        <v>1995</v>
      </c>
      <c r="B66" s="5"/>
      <c r="C66" s="3">
        <f>SUMIFS(mass_shooting_list!D:D,mass_shooting_list!$I:$I,$A66)</f>
        <v>9</v>
      </c>
      <c r="D66" s="3">
        <f>SUMIFS(mass_shooting_list!E:E,mass_shooting_list!$I:$I,$A66)</f>
        <v>22</v>
      </c>
      <c r="E66" s="3">
        <f t="shared" si="2"/>
        <v>31</v>
      </c>
      <c r="F66" s="5">
        <f>COUNTIFS(mass_shooting_list!$I:$I,A66)</f>
        <v>2</v>
      </c>
    </row>
    <row r="67" spans="1:7" x14ac:dyDescent="0.2">
      <c r="A67" s="5">
        <v>1996</v>
      </c>
      <c r="B67" s="5">
        <f t="shared" ref="B67" si="4">A67</f>
        <v>1996</v>
      </c>
      <c r="C67" s="3">
        <f>SUMIFS(mass_shooting_list!D:D,mass_shooting_list!$I:$I,$A67)</f>
        <v>12</v>
      </c>
      <c r="D67" s="3">
        <f>SUMIFS(mass_shooting_list!E:E,mass_shooting_list!$I:$I,$A67)</f>
        <v>4</v>
      </c>
      <c r="E67" s="3">
        <f t="shared" si="2"/>
        <v>16</v>
      </c>
      <c r="F67" s="5">
        <f>COUNTIFS(mass_shooting_list!$I:$I,A67)</f>
        <v>3</v>
      </c>
    </row>
    <row r="68" spans="1:7" x14ac:dyDescent="0.2">
      <c r="A68" s="5">
        <v>1997</v>
      </c>
      <c r="B68" s="5"/>
      <c r="C68" s="3">
        <f>SUMIFS(mass_shooting_list!D:D,mass_shooting_list!$I:$I,$A68)</f>
        <v>41</v>
      </c>
      <c r="D68" s="3">
        <f>SUMIFS(mass_shooting_list!E:E,mass_shooting_list!$I:$I,$A68)</f>
        <v>50</v>
      </c>
      <c r="E68" s="3">
        <f t="shared" si="2"/>
        <v>91</v>
      </c>
      <c r="F68" s="5">
        <f>COUNTIFS(mass_shooting_list!$I:$I,A68)</f>
        <v>12</v>
      </c>
    </row>
    <row r="69" spans="1:7" x14ac:dyDescent="0.2">
      <c r="A69" s="5">
        <v>1998</v>
      </c>
      <c r="B69" s="5"/>
      <c r="C69" s="3">
        <f>SUMIFS(mass_shooting_list!D:D,mass_shooting_list!$I:$I,$A69)</f>
        <v>32</v>
      </c>
      <c r="D69" s="3">
        <f>SUMIFS(mass_shooting_list!E:E,mass_shooting_list!$I:$I,$A69)</f>
        <v>59</v>
      </c>
      <c r="E69" s="3">
        <f t="shared" si="2"/>
        <v>91</v>
      </c>
      <c r="F69" s="5">
        <f>COUNTIFS(mass_shooting_list!$I:$I,A69)</f>
        <v>8</v>
      </c>
    </row>
    <row r="70" spans="1:7" x14ac:dyDescent="0.2">
      <c r="A70" s="5">
        <v>1999</v>
      </c>
      <c r="B70" s="5">
        <f t="shared" ref="B70" si="5">A70</f>
        <v>1999</v>
      </c>
      <c r="C70" s="3">
        <f>SUMIFS(mass_shooting_list!D:D,mass_shooting_list!$I:$I,$A70)</f>
        <v>48</v>
      </c>
      <c r="D70" s="3">
        <f>SUMIFS(mass_shooting_list!E:E,mass_shooting_list!$I:$I,$A70)</f>
        <v>60</v>
      </c>
      <c r="E70" s="3">
        <f t="shared" si="2"/>
        <v>108</v>
      </c>
      <c r="F70" s="5">
        <f>COUNTIFS(mass_shooting_list!$I:$I,A70)</f>
        <v>7</v>
      </c>
    </row>
    <row r="71" spans="1:7" x14ac:dyDescent="0.2">
      <c r="A71" s="5">
        <v>2000</v>
      </c>
      <c r="B71" s="5"/>
      <c r="C71" s="3">
        <f>SUMIFS(mass_shooting_list!D:D,mass_shooting_list!$I:$I,$A71)</f>
        <v>28</v>
      </c>
      <c r="D71" s="3">
        <f>SUMIFS(mass_shooting_list!E:E,mass_shooting_list!$I:$I,$A71)</f>
        <v>14</v>
      </c>
      <c r="E71" s="3">
        <f t="shared" si="2"/>
        <v>42</v>
      </c>
      <c r="F71" s="5">
        <f>COUNTIFS(mass_shooting_list!$I:$I,A71)</f>
        <v>6</v>
      </c>
    </row>
    <row r="72" spans="1:7" x14ac:dyDescent="0.2">
      <c r="A72" s="5">
        <v>2001</v>
      </c>
      <c r="B72" s="5"/>
      <c r="C72" s="3">
        <f>SUMIFS(mass_shooting_list!D:D,mass_shooting_list!$I:$I,$A72)</f>
        <v>9</v>
      </c>
      <c r="D72" s="3">
        <f>SUMIFS(mass_shooting_list!E:E,mass_shooting_list!$I:$I,$A72)</f>
        <v>31</v>
      </c>
      <c r="E72" s="3">
        <f t="shared" si="2"/>
        <v>40</v>
      </c>
      <c r="F72" s="5">
        <f>COUNTIFS(mass_shooting_list!$I:$I,A72)</f>
        <v>3</v>
      </c>
    </row>
    <row r="73" spans="1:7" x14ac:dyDescent="0.2">
      <c r="A73" s="5">
        <v>2002</v>
      </c>
      <c r="B73" s="5">
        <f t="shared" ref="B73" si="6">A73</f>
        <v>2002</v>
      </c>
      <c r="C73" s="3">
        <f>SUMIFS(mass_shooting_list!D:D,mass_shooting_list!$I:$I,$A73)</f>
        <v>6</v>
      </c>
      <c r="D73" s="3">
        <f>SUMIFS(mass_shooting_list!E:E,mass_shooting_list!$I:$I,$A73)</f>
        <v>8</v>
      </c>
      <c r="E73" s="3">
        <f t="shared" si="2"/>
        <v>14</v>
      </c>
      <c r="F73" s="5">
        <f>COUNTIFS(mass_shooting_list!$I:$I,A73)</f>
        <v>2</v>
      </c>
    </row>
    <row r="74" spans="1:7" x14ac:dyDescent="0.2">
      <c r="A74" s="5">
        <v>2003</v>
      </c>
      <c r="B74" s="5"/>
      <c r="C74" s="3">
        <f>SUMIFS(mass_shooting_list!D:D,mass_shooting_list!$I:$I,$A74)</f>
        <v>24</v>
      </c>
      <c r="D74" s="3">
        <f>SUMIFS(mass_shooting_list!E:E,mass_shooting_list!$I:$I,$A74)</f>
        <v>23</v>
      </c>
      <c r="E74" s="3">
        <f t="shared" si="2"/>
        <v>47</v>
      </c>
      <c r="F74" s="5">
        <f>COUNTIFS(mass_shooting_list!$I:$I,A74)</f>
        <v>7</v>
      </c>
    </row>
    <row r="75" spans="1:7" x14ac:dyDescent="0.2">
      <c r="A75" s="5">
        <v>2004</v>
      </c>
      <c r="B75" s="5"/>
      <c r="C75" s="3">
        <f>SUMIFS(mass_shooting_list!D:D,mass_shooting_list!$I:$I,$A75)</f>
        <v>27</v>
      </c>
      <c r="D75" s="3">
        <f>SUMIFS(mass_shooting_list!E:E,mass_shooting_list!$I:$I,$A75)</f>
        <v>6</v>
      </c>
      <c r="E75" s="3">
        <f t="shared" si="2"/>
        <v>33</v>
      </c>
      <c r="F75" s="5">
        <f>COUNTIFS(mass_shooting_list!$I:$I,A75)</f>
        <v>5</v>
      </c>
    </row>
    <row r="76" spans="1:7" x14ac:dyDescent="0.2">
      <c r="A76" s="5">
        <v>2005</v>
      </c>
      <c r="B76" s="5">
        <f t="shared" ref="B76" si="7">A76</f>
        <v>2005</v>
      </c>
      <c r="C76" s="3">
        <f>SUMIFS(mass_shooting_list!D:D,mass_shooting_list!$I:$I,$A76)</f>
        <v>25</v>
      </c>
      <c r="D76" s="3">
        <f>SUMIFS(mass_shooting_list!E:E,mass_shooting_list!$I:$I,$A76)</f>
        <v>19</v>
      </c>
      <c r="E76" s="3">
        <f t="shared" si="2"/>
        <v>44</v>
      </c>
      <c r="F76" s="5">
        <f>COUNTIFS(mass_shooting_list!$I:$I,A76)</f>
        <v>5</v>
      </c>
    </row>
    <row r="77" spans="1:7" x14ac:dyDescent="0.2">
      <c r="A77" s="5">
        <v>2006</v>
      </c>
      <c r="B77" s="5"/>
      <c r="C77" s="3">
        <f>SUMIFS(mass_shooting_list!D:D,mass_shooting_list!$I:$I,$A77)</f>
        <v>33</v>
      </c>
      <c r="D77" s="3">
        <f>SUMIFS(mass_shooting_list!E:E,mass_shooting_list!$I:$I,$A77)</f>
        <v>21</v>
      </c>
      <c r="E77" s="3">
        <f t="shared" si="2"/>
        <v>54</v>
      </c>
      <c r="F77" s="5">
        <f>COUNTIFS(mass_shooting_list!$I:$I,A77)</f>
        <v>7</v>
      </c>
    </row>
    <row r="78" spans="1:7" x14ac:dyDescent="0.2">
      <c r="A78" s="5">
        <v>2007</v>
      </c>
      <c r="B78" s="5"/>
      <c r="C78" s="3">
        <f>SUMIFS(mass_shooting_list!D:D,mass_shooting_list!$I:$I,$A78)</f>
        <v>78</v>
      </c>
      <c r="D78" s="3">
        <f>SUMIFS(mass_shooting_list!E:E,mass_shooting_list!$I:$I,$A78)</f>
        <v>44</v>
      </c>
      <c r="E78" s="3">
        <f t="shared" si="2"/>
        <v>122</v>
      </c>
      <c r="F78" s="5">
        <f>COUNTIFS(mass_shooting_list!$I:$I,A78)</f>
        <v>10</v>
      </c>
      <c r="G78">
        <v>1000</v>
      </c>
    </row>
    <row r="79" spans="1:7" x14ac:dyDescent="0.2">
      <c r="A79" s="5">
        <v>2008</v>
      </c>
      <c r="B79" s="5">
        <f t="shared" ref="B79" si="8">A79</f>
        <v>2008</v>
      </c>
      <c r="C79" s="3">
        <f>SUMIFS(mass_shooting_list!D:D,mass_shooting_list!$I:$I,$A79)</f>
        <v>46</v>
      </c>
      <c r="D79" s="3">
        <f>SUMIFS(mass_shooting_list!E:E,mass_shooting_list!$I:$I,$A79)</f>
        <v>36</v>
      </c>
      <c r="E79" s="3">
        <f t="shared" si="2"/>
        <v>82</v>
      </c>
      <c r="F79" s="5">
        <f>COUNTIFS(mass_shooting_list!$I:$I,A79)</f>
        <v>8</v>
      </c>
      <c r="G79">
        <v>1000</v>
      </c>
    </row>
    <row r="80" spans="1:7" x14ac:dyDescent="0.2">
      <c r="A80" s="5">
        <v>2009</v>
      </c>
      <c r="B80" s="5"/>
      <c r="C80" s="3">
        <f>SUMIFS(mass_shooting_list!D:D,mass_shooting_list!$I:$I,$A80)</f>
        <v>81</v>
      </c>
      <c r="D80" s="3">
        <f>SUMIFS(mass_shooting_list!E:E,mass_shooting_list!$I:$I,$A80)</f>
        <v>88</v>
      </c>
      <c r="E80" s="3">
        <f t="shared" si="2"/>
        <v>169</v>
      </c>
      <c r="F80" s="5">
        <f>COUNTIFS(mass_shooting_list!$I:$I,A80)</f>
        <v>11</v>
      </c>
      <c r="G80">
        <v>1000</v>
      </c>
    </row>
    <row r="81" spans="1:7" x14ac:dyDescent="0.2">
      <c r="A81" s="5">
        <v>2010</v>
      </c>
      <c r="B81" s="5"/>
      <c r="C81" s="3">
        <f>SUMIFS(mass_shooting_list!D:D,mass_shooting_list!$I:$I,$A81)</f>
        <v>32</v>
      </c>
      <c r="D81" s="3">
        <f>SUMIFS(mass_shooting_list!E:E,mass_shooting_list!$I:$I,$A81)</f>
        <v>13</v>
      </c>
      <c r="E81" s="3">
        <f t="shared" si="2"/>
        <v>45</v>
      </c>
      <c r="F81" s="5">
        <f>COUNTIFS(mass_shooting_list!$I:$I,A81)</f>
        <v>6</v>
      </c>
      <c r="G81">
        <v>1000</v>
      </c>
    </row>
    <row r="82" spans="1:7" x14ac:dyDescent="0.2">
      <c r="A82" s="5">
        <v>2011</v>
      </c>
      <c r="B82" s="5">
        <f t="shared" ref="B82" si="9">A82</f>
        <v>2011</v>
      </c>
      <c r="C82" s="3">
        <f>SUMIFS(mass_shooting_list!D:D,mass_shooting_list!$I:$I,$A82)</f>
        <v>42</v>
      </c>
      <c r="D82" s="3">
        <f>SUMIFS(mass_shooting_list!E:E,mass_shooting_list!$I:$I,$A82)</f>
        <v>28</v>
      </c>
      <c r="E82" s="3">
        <f t="shared" si="2"/>
        <v>70</v>
      </c>
      <c r="F82" s="5">
        <f>COUNTIFS(mass_shooting_list!$I:$I,A82)</f>
        <v>7</v>
      </c>
      <c r="G82">
        <v>1000</v>
      </c>
    </row>
    <row r="83" spans="1:7" x14ac:dyDescent="0.2">
      <c r="A83" s="5">
        <v>2012</v>
      </c>
      <c r="B83" s="5"/>
      <c r="C83" s="3">
        <f>SUMIFS(mass_shooting_list!D:D,mass_shooting_list!$I:$I,$A83)</f>
        <v>98</v>
      </c>
      <c r="D83" s="3">
        <f>SUMIFS(mass_shooting_list!E:E,mass_shooting_list!$I:$I,$A83)</f>
        <v>108</v>
      </c>
      <c r="E83" s="3">
        <f t="shared" si="2"/>
        <v>206</v>
      </c>
      <c r="F83" s="5">
        <f>COUNTIFS(mass_shooting_list!$I:$I,A83)</f>
        <v>15</v>
      </c>
      <c r="G83">
        <v>1000</v>
      </c>
    </row>
    <row r="84" spans="1:7" x14ac:dyDescent="0.2">
      <c r="A84" s="5">
        <v>2013</v>
      </c>
      <c r="B84" s="5"/>
      <c r="C84" s="3">
        <f>SUMIFS(mass_shooting_list!D:D,mass_shooting_list!$I:$I,$A84)</f>
        <v>40</v>
      </c>
      <c r="D84" s="3">
        <f>SUMIFS(mass_shooting_list!E:E,mass_shooting_list!$I:$I,$A84)</f>
        <v>22</v>
      </c>
      <c r="E84" s="3">
        <f t="shared" si="2"/>
        <v>62</v>
      </c>
      <c r="F84" s="5">
        <f>COUNTIFS(mass_shooting_list!$I:$I,A84)</f>
        <v>7</v>
      </c>
      <c r="G84">
        <v>1000</v>
      </c>
    </row>
    <row r="85" spans="1:7" x14ac:dyDescent="0.2">
      <c r="A85" s="5">
        <v>2014</v>
      </c>
      <c r="B85" s="5">
        <f t="shared" ref="B85" si="10">A85</f>
        <v>2014</v>
      </c>
      <c r="C85" s="3">
        <f>SUMIFS(mass_shooting_list!D:D,mass_shooting_list!$I:$I,$A85)</f>
        <v>29</v>
      </c>
      <c r="D85" s="3">
        <f>SUMIFS(mass_shooting_list!E:E,mass_shooting_list!$I:$I,$A85)</f>
        <v>31</v>
      </c>
      <c r="E85" s="3">
        <f t="shared" si="2"/>
        <v>60</v>
      </c>
      <c r="F85" s="5">
        <f>COUNTIFS(mass_shooting_list!$I:$I,A85)</f>
        <v>5</v>
      </c>
      <c r="G85">
        <v>1000</v>
      </c>
    </row>
    <row r="86" spans="1:7" x14ac:dyDescent="0.2">
      <c r="A86" s="5">
        <v>2015</v>
      </c>
      <c r="B86" s="5"/>
      <c r="C86" s="3">
        <f>SUMIFS(mass_shooting_list!D:D,mass_shooting_list!$I:$I,$A86)</f>
        <v>80</v>
      </c>
      <c r="D86" s="3">
        <f>SUMIFS(mass_shooting_list!E:E,mass_shooting_list!$I:$I,$A86)</f>
        <v>79</v>
      </c>
      <c r="E86" s="3">
        <f t="shared" si="2"/>
        <v>159</v>
      </c>
      <c r="F86" s="5">
        <f>COUNTIFS(mass_shooting_list!$I:$I,A86)</f>
        <v>13</v>
      </c>
      <c r="G86">
        <v>1000</v>
      </c>
    </row>
    <row r="87" spans="1:7" x14ac:dyDescent="0.2">
      <c r="A87" s="5">
        <v>2016</v>
      </c>
      <c r="B87" s="5"/>
      <c r="C87" s="3">
        <f>SUMIFS(mass_shooting_list!D:D,mass_shooting_list!$I:$I,$A87)</f>
        <v>101</v>
      </c>
      <c r="D87" s="3">
        <f>SUMIFS(mass_shooting_list!E:E,mass_shooting_list!$I:$I,$A87)</f>
        <v>96</v>
      </c>
      <c r="E87" s="3">
        <f t="shared" si="2"/>
        <v>197</v>
      </c>
      <c r="F87" s="5">
        <f>COUNTIFS(mass_shooting_list!$I:$I,A87)</f>
        <v>12</v>
      </c>
      <c r="G87">
        <v>1000</v>
      </c>
    </row>
    <row r="88" spans="1:7" x14ac:dyDescent="0.2">
      <c r="A88" s="5">
        <v>2017</v>
      </c>
      <c r="B88" s="5">
        <f t="shared" ref="B88" si="11">A88</f>
        <v>2017</v>
      </c>
      <c r="C88" s="3">
        <f>SUMIFS(mass_shooting_list!D:D,mass_shooting_list!$I:$I,$A88)</f>
        <v>141</v>
      </c>
      <c r="D88" s="3">
        <f>SUMIFS(mass_shooting_list!E:E,mass_shooting_list!$I:$I,$A88)</f>
        <v>522</v>
      </c>
      <c r="E88" s="3">
        <f t="shared" si="2"/>
        <v>663</v>
      </c>
      <c r="F88" s="5">
        <f>COUNTIFS(mass_shooting_list!$I:$I,A88)</f>
        <v>17</v>
      </c>
      <c r="G88">
        <v>1000</v>
      </c>
    </row>
    <row r="89" spans="1:7" x14ac:dyDescent="0.2">
      <c r="A89" s="5">
        <v>2018</v>
      </c>
      <c r="B89" s="5"/>
      <c r="C89" s="3">
        <f>SUMIFS(mass_shooting_list!D:D,mass_shooting_list!$I:$I,$A89)</f>
        <v>96</v>
      </c>
      <c r="D89" s="3">
        <f>SUMIFS(mass_shooting_list!E:E,mass_shooting_list!$I:$I,$A89)</f>
        <v>136</v>
      </c>
      <c r="E89" s="3">
        <f t="shared" si="2"/>
        <v>232</v>
      </c>
      <c r="F89" s="5">
        <f>COUNTIFS(mass_shooting_list!$I:$I,A89)</f>
        <v>18</v>
      </c>
      <c r="G89">
        <v>1000</v>
      </c>
    </row>
    <row r="90" spans="1:7" x14ac:dyDescent="0.2">
      <c r="A90" s="5">
        <v>2019</v>
      </c>
      <c r="B90" s="5"/>
      <c r="C90" s="3">
        <f>SUMIFS(mass_shooting_list!D:D,mass_shooting_list!$I:$I,$A90)</f>
        <v>104</v>
      </c>
      <c r="D90" s="3">
        <f>SUMIFS(mass_shooting_list!E:E,mass_shooting_list!$I:$I,$A90)</f>
        <v>119</v>
      </c>
      <c r="E90" s="3">
        <f t="shared" si="2"/>
        <v>223</v>
      </c>
      <c r="F90" s="5">
        <f>COUNTIFS(mass_shooting_list!$I:$I,A90)</f>
        <v>18</v>
      </c>
      <c r="G90">
        <v>1000</v>
      </c>
    </row>
    <row r="91" spans="1:7" x14ac:dyDescent="0.2">
      <c r="A91" s="5">
        <v>2020</v>
      </c>
      <c r="B91" s="5">
        <f t="shared" ref="B91" si="12">A91</f>
        <v>2020</v>
      </c>
      <c r="C91" s="3">
        <f>SUMIFS(mass_shooting_list!D:D,mass_shooting_list!$I:$I,$A91)</f>
        <v>27</v>
      </c>
      <c r="D91" s="3">
        <f>SUMIFS(mass_shooting_list!E:E,mass_shooting_list!$I:$I,$A91)</f>
        <v>26</v>
      </c>
      <c r="E91" s="3">
        <f t="shared" si="2"/>
        <v>53</v>
      </c>
      <c r="F91" s="5">
        <f>COUNTIFS(mass_shooting_list!$I:$I,A91)</f>
        <v>7</v>
      </c>
      <c r="G91">
        <v>1000</v>
      </c>
    </row>
    <row r="92" spans="1:7" x14ac:dyDescent="0.2">
      <c r="A92" s="5">
        <v>2021</v>
      </c>
      <c r="B92" s="5"/>
      <c r="C92" s="3">
        <f>SUMIFS(mass_shooting_list!D:D,mass_shooting_list!$I:$I,$A92)</f>
        <v>72</v>
      </c>
      <c r="D92" s="3">
        <f>SUMIFS(mass_shooting_list!E:E,mass_shooting_list!$I:$I,$A92)</f>
        <v>65</v>
      </c>
      <c r="E92" s="3">
        <f t="shared" si="2"/>
        <v>137</v>
      </c>
      <c r="F92" s="5">
        <f>COUNTIFS(mass_shooting_list!$I:$I,A92)</f>
        <v>13</v>
      </c>
      <c r="G92">
        <v>1000</v>
      </c>
    </row>
    <row r="93" spans="1:7" x14ac:dyDescent="0.2">
      <c r="A93" s="5">
        <v>2022</v>
      </c>
      <c r="B93" s="5"/>
      <c r="C93" s="3">
        <f>SUMIFS(mass_shooting_list!D:D,mass_shooting_list!$I:$I,$A93)</f>
        <v>102</v>
      </c>
      <c r="D93" s="3">
        <f>SUMIFS(mass_shooting_list!E:E,mass_shooting_list!$I:$I,$A93)</f>
        <v>227</v>
      </c>
      <c r="E93" s="3">
        <f t="shared" si="2"/>
        <v>329</v>
      </c>
      <c r="F93" s="5">
        <f>COUNTIFS(mass_shooting_list!$I:$I,A93)</f>
        <v>23</v>
      </c>
      <c r="G93">
        <v>1000</v>
      </c>
    </row>
    <row r="94" spans="1:7" x14ac:dyDescent="0.2">
      <c r="A94" s="5">
        <v>2023</v>
      </c>
      <c r="B94" s="5">
        <f t="shared" ref="B94" si="13">A94</f>
        <v>2023</v>
      </c>
      <c r="C94" s="3">
        <f>SUMIFS(mass_shooting_list!D:D,mass_shooting_list!$I:$I,$A94)</f>
        <v>143</v>
      </c>
      <c r="D94" s="3">
        <f>SUMIFS(mass_shooting_list!E:E,mass_shooting_list!$I:$I,$A94)</f>
        <v>176</v>
      </c>
      <c r="E94" s="3">
        <f t="shared" si="2"/>
        <v>319</v>
      </c>
      <c r="F94" s="5">
        <f>COUNTIFS(mass_shooting_list!$I:$I,A94)</f>
        <v>28</v>
      </c>
      <c r="G94">
        <v>1000</v>
      </c>
    </row>
    <row r="95" spans="1:7" x14ac:dyDescent="0.2">
      <c r="A95" s="5">
        <v>2024</v>
      </c>
      <c r="B95" s="5"/>
      <c r="C95" s="3">
        <f>SUMIFS(mass_shooting_list!D:D,mass_shooting_list!$I:$I,$A95)</f>
        <v>53</v>
      </c>
      <c r="D95" s="3">
        <f>SUMIFS(mass_shooting_list!E:E,mass_shooting_list!$I:$I,$A95)</f>
        <v>99</v>
      </c>
      <c r="E95" s="3">
        <f t="shared" si="2"/>
        <v>152</v>
      </c>
      <c r="F95" s="5">
        <f>COUNTIFS(mass_shooting_list!$I:$I,A95)</f>
        <v>15</v>
      </c>
      <c r="G95">
        <v>1000</v>
      </c>
    </row>
    <row r="96" spans="1:7" x14ac:dyDescent="0.2">
      <c r="B96"/>
    </row>
    <row r="98" spans="1:7" s="7" customFormat="1" x14ac:dyDescent="0.2">
      <c r="B98" s="8"/>
      <c r="C98" s="8"/>
      <c r="D98" s="9"/>
      <c r="E98" s="10"/>
    </row>
    <row r="101" spans="1:7" x14ac:dyDescent="0.2">
      <c r="A101" s="14" t="s">
        <v>6</v>
      </c>
      <c r="B101" s="15" t="s">
        <v>774</v>
      </c>
      <c r="C101" s="15" t="s">
        <v>777</v>
      </c>
      <c r="D101" s="16" t="s">
        <v>752</v>
      </c>
      <c r="E101" s="16" t="s">
        <v>778</v>
      </c>
      <c r="G101" s="14"/>
    </row>
    <row r="102" spans="1:7" x14ac:dyDescent="0.2">
      <c r="A102" t="s">
        <v>698</v>
      </c>
      <c r="B102" s="11">
        <f>SUMIFS(mha_mental_health!B:B,mha_mental_health!A:A,final!A102)</f>
        <v>0.21289999999999998</v>
      </c>
      <c r="C102" s="11">
        <f>SUMIFS(mha_mental_health!D:D,mha_mental_health!A:A,final!A102)</f>
        <v>0.57299999999999995</v>
      </c>
      <c r="D102" s="4">
        <f>D4</f>
        <v>38.595115615062632</v>
      </c>
      <c r="E102" s="3">
        <f>H4</f>
        <v>1</v>
      </c>
    </row>
    <row r="103" spans="1:7" x14ac:dyDescent="0.2">
      <c r="A103" t="s">
        <v>699</v>
      </c>
      <c r="B103" s="11">
        <f>SUMIFS(mha_mental_health!B:B,mha_mental_health!A:A,final!A103)</f>
        <v>0.2147</v>
      </c>
      <c r="C103" s="11">
        <f>SUMIFS(mha_mental_health!D:D,mha_mental_health!A:A,final!A103)</f>
        <v>0.58699999999999997</v>
      </c>
      <c r="D103" s="4">
        <f t="shared" ref="D103:D152" si="14">D5</f>
        <v>38.421712206584907</v>
      </c>
      <c r="E103" s="3">
        <f t="shared" ref="E103:E152" si="15">H5</f>
        <v>0</v>
      </c>
    </row>
    <row r="104" spans="1:7" x14ac:dyDescent="0.2">
      <c r="A104" t="s">
        <v>700</v>
      </c>
      <c r="B104" s="11">
        <f>SUMIFS(mha_mental_health!B:B,mha_mental_health!A:A,final!A104)</f>
        <v>0.2006</v>
      </c>
      <c r="C104" s="11">
        <f>SUMIFS(mha_mental_health!D:D,mha_mental_health!A:A,final!A104)</f>
        <v>0.56999999999999995</v>
      </c>
      <c r="D104" s="4">
        <f t="shared" si="14"/>
        <v>35.571187683113081</v>
      </c>
      <c r="E104" s="3">
        <f t="shared" si="15"/>
        <v>0</v>
      </c>
    </row>
    <row r="105" spans="1:7" x14ac:dyDescent="0.2">
      <c r="A105" t="s">
        <v>701</v>
      </c>
      <c r="B105" s="11">
        <f>SUMIFS(mha_mental_health!B:B,mha_mental_health!A:A,final!A105)</f>
        <v>0.2034</v>
      </c>
      <c r="C105" s="11">
        <f>SUMIFS(mha_mental_health!D:D,mha_mental_health!A:A,final!A105)</f>
        <v>0.496</v>
      </c>
      <c r="D105" s="4">
        <f t="shared" si="14"/>
        <v>44.240885497927486</v>
      </c>
      <c r="E105" s="3">
        <f t="shared" si="15"/>
        <v>1</v>
      </c>
    </row>
    <row r="106" spans="1:7" x14ac:dyDescent="0.2">
      <c r="A106" t="s">
        <v>702</v>
      </c>
      <c r="B106" s="11">
        <f>SUMIFS(mha_mental_health!B:B,mha_mental_health!A:A,final!A106)</f>
        <v>0.19489999999999999</v>
      </c>
      <c r="C106" s="11">
        <f>SUMIFS(mha_mental_health!D:D,mha_mental_health!A:A,final!A106)</f>
        <v>0.61799999999999999</v>
      </c>
      <c r="D106" s="4">
        <f t="shared" si="14"/>
        <v>10.380875645611477</v>
      </c>
      <c r="E106" s="3">
        <f t="shared" si="15"/>
        <v>9</v>
      </c>
    </row>
    <row r="107" spans="1:7" x14ac:dyDescent="0.2">
      <c r="A107" t="s">
        <v>703</v>
      </c>
      <c r="B107" s="11">
        <f>SUMIFS(mha_mental_health!B:B,mha_mental_health!A:A,final!A107)</f>
        <v>0.23199999999999998</v>
      </c>
      <c r="C107" s="11">
        <f>SUMIFS(mha_mental_health!D:D,mha_mental_health!A:A,final!A107)</f>
        <v>0.53600000000000003</v>
      </c>
      <c r="D107" s="4">
        <f t="shared" si="14"/>
        <v>25.704126714933384</v>
      </c>
      <c r="E107" s="3">
        <f t="shared" si="15"/>
        <v>4</v>
      </c>
    </row>
    <row r="108" spans="1:7" x14ac:dyDescent="0.2">
      <c r="A108" t="s">
        <v>704</v>
      </c>
      <c r="B108" s="11">
        <f>SUMIFS(mha_mental_health!B:B,mha_mental_health!A:A,final!A108)</f>
        <v>0.1885</v>
      </c>
      <c r="C108" s="11">
        <f>SUMIFS(mha_mental_health!D:D,mha_mental_health!A:A,final!A108)</f>
        <v>0.54</v>
      </c>
      <c r="D108" s="4">
        <f t="shared" si="14"/>
        <v>20.777031105053123</v>
      </c>
      <c r="E108" s="3">
        <f t="shared" si="15"/>
        <v>0</v>
      </c>
    </row>
    <row r="109" spans="1:7" x14ac:dyDescent="0.2">
      <c r="A109" t="s">
        <v>705</v>
      </c>
      <c r="B109" s="11">
        <f>SUMIFS(mha_mental_health!B:B,mha_mental_health!A:A,final!A109)</f>
        <v>0.20920000000000002</v>
      </c>
      <c r="C109" s="11">
        <f>SUMIFS(mha_mental_health!D:D,mha_mental_health!A:A,final!A109)</f>
        <v>0.54200000000000004</v>
      </c>
      <c r="D109" s="4">
        <f t="shared" si="14"/>
        <v>6.0624093798171135</v>
      </c>
      <c r="E109" s="3">
        <f t="shared" si="15"/>
        <v>0</v>
      </c>
    </row>
    <row r="110" spans="1:7" x14ac:dyDescent="0.2">
      <c r="A110" t="s">
        <v>706</v>
      </c>
      <c r="B110" s="11">
        <f>SUMIFS(mha_mental_health!B:B,mha_mental_health!A:A,final!A110)</f>
        <v>0.22829999999999998</v>
      </c>
      <c r="C110" s="11">
        <f>SUMIFS(mha_mental_health!D:D,mha_mental_health!A:A,final!A110)</f>
        <v>0.55200000000000005</v>
      </c>
      <c r="D110" s="4">
        <f t="shared" si="14"/>
        <v>111.07756372218577</v>
      </c>
      <c r="E110" s="3">
        <f t="shared" si="15"/>
        <v>0</v>
      </c>
    </row>
    <row r="111" spans="1:7" x14ac:dyDescent="0.2">
      <c r="A111" t="s">
        <v>707</v>
      </c>
      <c r="B111" s="11">
        <f>SUMIFS(mha_mental_health!B:B,mha_mental_health!A:A,final!A111)</f>
        <v>0.17230000000000001</v>
      </c>
      <c r="C111" s="11">
        <f>SUMIFS(mha_mental_health!D:D,mha_mental_health!A:A,final!A111)</f>
        <v>0.63500000000000001</v>
      </c>
      <c r="D111" s="4">
        <f t="shared" si="14"/>
        <v>23.76125410133286</v>
      </c>
      <c r="E111" s="3">
        <f t="shared" si="15"/>
        <v>6</v>
      </c>
    </row>
    <row r="112" spans="1:7" x14ac:dyDescent="0.2">
      <c r="A112" t="s">
        <v>708</v>
      </c>
      <c r="B112" s="11">
        <f>SUMIFS(mha_mental_health!B:B,mha_mental_health!A:A,final!A112)</f>
        <v>0.17879999999999999</v>
      </c>
      <c r="C112" s="11">
        <f>SUMIFS(mha_mental_health!D:D,mha_mental_health!A:A,final!A112)</f>
        <v>0.63500000000000001</v>
      </c>
      <c r="D112" s="4">
        <f t="shared" si="14"/>
        <v>28.184721861175483</v>
      </c>
      <c r="E112" s="3">
        <f t="shared" si="15"/>
        <v>3</v>
      </c>
    </row>
    <row r="113" spans="1:5" x14ac:dyDescent="0.2">
      <c r="A113" t="s">
        <v>709</v>
      </c>
      <c r="B113" s="11">
        <f>SUMIFS(mha_mental_health!B:B,mha_mental_health!A:A,final!A113)</f>
        <v>0.17449999999999999</v>
      </c>
      <c r="C113" s="11">
        <f>SUMIFS(mha_mental_health!D:D,mha_mental_health!A:A,final!A113)</f>
        <v>0.67100000000000004</v>
      </c>
      <c r="D113" s="4">
        <f t="shared" si="14"/>
        <v>6.4143992203187157</v>
      </c>
      <c r="E113" s="3">
        <f t="shared" si="15"/>
        <v>0</v>
      </c>
    </row>
    <row r="114" spans="1:5" x14ac:dyDescent="0.2">
      <c r="A114" t="s">
        <v>710</v>
      </c>
      <c r="B114" s="11">
        <f>SUMIFS(mha_mental_health!B:B,mha_mental_health!A:A,final!A114)</f>
        <v>0.2248</v>
      </c>
      <c r="C114" s="11">
        <f>SUMIFS(mha_mental_health!D:D,mha_mental_health!A:A,final!A114)</f>
        <v>0.53400000000000003</v>
      </c>
      <c r="D114" s="4">
        <f t="shared" si="14"/>
        <v>40.127863097435224</v>
      </c>
      <c r="E114" s="3">
        <f t="shared" si="15"/>
        <v>0</v>
      </c>
    </row>
    <row r="115" spans="1:5" x14ac:dyDescent="0.2">
      <c r="A115" t="s">
        <v>711</v>
      </c>
      <c r="B115" s="11">
        <f>SUMIFS(mha_mental_health!B:B,mha_mental_health!A:A,final!A115)</f>
        <v>0.1918</v>
      </c>
      <c r="C115" s="11">
        <f>SUMIFS(mha_mental_health!D:D,mha_mental_health!A:A,final!A115)</f>
        <v>0.52600000000000002</v>
      </c>
      <c r="D115" s="4">
        <f t="shared" si="14"/>
        <v>11.406234079919523</v>
      </c>
      <c r="E115" s="3">
        <f t="shared" si="15"/>
        <v>6</v>
      </c>
    </row>
    <row r="116" spans="1:5" x14ac:dyDescent="0.2">
      <c r="A116" t="s">
        <v>712</v>
      </c>
      <c r="B116" s="11">
        <f>SUMIFS(mha_mental_health!B:B,mha_mental_health!A:A,final!A116)</f>
        <v>0.22289999999999999</v>
      </c>
      <c r="C116" s="11">
        <f>SUMIFS(mha_mental_health!D:D,mha_mental_health!A:A,final!A116)</f>
        <v>0.56699999999999995</v>
      </c>
      <c r="D116" s="4">
        <f t="shared" si="14"/>
        <v>23.121612938921878</v>
      </c>
      <c r="E116" s="3">
        <f t="shared" si="15"/>
        <v>2</v>
      </c>
    </row>
    <row r="117" spans="1:5" x14ac:dyDescent="0.2">
      <c r="A117" t="s">
        <v>713</v>
      </c>
      <c r="B117" s="11">
        <f>SUMIFS(mha_mental_health!B:B,mha_mental_health!A:A,final!A117)</f>
        <v>0.185</v>
      </c>
      <c r="C117" s="11">
        <f>SUMIFS(mha_mental_health!D:D,mha_mental_health!A:A,final!A117)</f>
        <v>0.442</v>
      </c>
      <c r="D117" s="4">
        <f t="shared" si="14"/>
        <v>16.941509920123679</v>
      </c>
      <c r="E117" s="3">
        <f t="shared" si="15"/>
        <v>1</v>
      </c>
    </row>
    <row r="118" spans="1:5" x14ac:dyDescent="0.2">
      <c r="A118" t="s">
        <v>714</v>
      </c>
      <c r="B118" s="11">
        <f>SUMIFS(mha_mental_health!B:B,mha_mental_health!A:A,final!A118)</f>
        <v>0.20559999999999998</v>
      </c>
      <c r="C118" s="11">
        <f>SUMIFS(mha_mental_health!D:D,mha_mental_health!A:A,final!A118)</f>
        <v>0.51200000000000001</v>
      </c>
      <c r="D118" s="4">
        <f t="shared" si="14"/>
        <v>23.775113633810832</v>
      </c>
      <c r="E118" s="3">
        <f t="shared" si="15"/>
        <v>0</v>
      </c>
    </row>
    <row r="119" spans="1:5" x14ac:dyDescent="0.2">
      <c r="A119" t="s">
        <v>715</v>
      </c>
      <c r="B119" s="11">
        <f>SUMIFS(mha_mental_health!B:B,mha_mental_health!A:A,final!A119)</f>
        <v>0.22539999999999999</v>
      </c>
      <c r="C119" s="11">
        <f>SUMIFS(mha_mental_health!D:D,mha_mental_health!A:A,final!A119)</f>
        <v>0.53500000000000003</v>
      </c>
      <c r="D119" s="4">
        <f t="shared" si="14"/>
        <v>24.144334013665809</v>
      </c>
      <c r="E119" s="3">
        <f t="shared" si="15"/>
        <v>4</v>
      </c>
    </row>
    <row r="120" spans="1:5" x14ac:dyDescent="0.2">
      <c r="A120" t="s">
        <v>716</v>
      </c>
      <c r="B120" s="11">
        <f>SUMIFS(mha_mental_health!B:B,mha_mental_health!A:A,final!A120)</f>
        <v>0.21210000000000001</v>
      </c>
      <c r="C120" s="11">
        <f>SUMIFS(mha_mental_health!D:D,mha_mental_health!A:A,final!A120)</f>
        <v>0.59599999999999997</v>
      </c>
      <c r="D120" s="4">
        <f t="shared" si="14"/>
        <v>32.863508842680872</v>
      </c>
      <c r="E120" s="3">
        <f t="shared" si="15"/>
        <v>0</v>
      </c>
    </row>
    <row r="121" spans="1:5" x14ac:dyDescent="0.2">
      <c r="A121" t="s">
        <v>717</v>
      </c>
      <c r="B121" s="11">
        <f>SUMIFS(mha_mental_health!B:B,mha_mental_health!A:A,final!A121)</f>
        <v>0.221</v>
      </c>
      <c r="C121" s="11">
        <f>SUMIFS(mha_mental_health!D:D,mha_mental_health!A:A,final!A121)</f>
        <v>0.47699999999999998</v>
      </c>
      <c r="D121" s="4">
        <f t="shared" si="14"/>
        <v>15.517987912563724</v>
      </c>
      <c r="E121" s="3">
        <f t="shared" si="15"/>
        <v>2</v>
      </c>
    </row>
    <row r="122" spans="1:5" x14ac:dyDescent="0.2">
      <c r="A122" t="s">
        <v>718</v>
      </c>
      <c r="B122" s="11">
        <f>SUMIFS(mha_mental_health!B:B,mha_mental_health!A:A,final!A122)</f>
        <v>0.1757</v>
      </c>
      <c r="C122" s="11">
        <f>SUMIFS(mha_mental_health!D:D,mha_mental_health!A:A,final!A122)</f>
        <v>0.57999999999999996</v>
      </c>
      <c r="D122" s="4">
        <f t="shared" si="14"/>
        <v>22.06575012813672</v>
      </c>
      <c r="E122" s="3">
        <f t="shared" si="15"/>
        <v>2</v>
      </c>
    </row>
    <row r="123" spans="1:5" x14ac:dyDescent="0.2">
      <c r="A123" t="s">
        <v>719</v>
      </c>
      <c r="B123" s="11">
        <f>SUMIFS(mha_mental_health!B:B,mha_mental_health!A:A,final!A123)</f>
        <v>0.21149999999999999</v>
      </c>
      <c r="C123" s="11">
        <f>SUMIFS(mha_mental_health!D:D,mha_mental_health!A:A,final!A123)</f>
        <v>0.44700000000000001</v>
      </c>
      <c r="D123" s="4">
        <f t="shared" si="14"/>
        <v>6.4557088572274042</v>
      </c>
      <c r="E123" s="3">
        <f t="shared" si="15"/>
        <v>0</v>
      </c>
    </row>
    <row r="124" spans="1:5" x14ac:dyDescent="0.2">
      <c r="A124" t="s">
        <v>720</v>
      </c>
      <c r="B124" s="11">
        <f>SUMIFS(mha_mental_health!B:B,mha_mental_health!A:A,final!A124)</f>
        <v>0.20319999999999999</v>
      </c>
      <c r="C124" s="11">
        <f>SUMIFS(mha_mental_health!D:D,mha_mental_health!A:A,final!A124)</f>
        <v>0.55400000000000005</v>
      </c>
      <c r="D124" s="4">
        <f t="shared" si="14"/>
        <v>10.941793166985402</v>
      </c>
      <c r="E124" s="3">
        <f t="shared" si="15"/>
        <v>3</v>
      </c>
    </row>
    <row r="125" spans="1:5" x14ac:dyDescent="0.2">
      <c r="A125" t="s">
        <v>721</v>
      </c>
      <c r="B125" s="11">
        <f>SUMIFS(mha_mental_health!B:B,mha_mental_health!A:A,final!A125)</f>
        <v>0.20530000000000001</v>
      </c>
      <c r="C125" s="11">
        <f>SUMIFS(mha_mental_health!D:D,mha_mental_health!A:A,final!A125)</f>
        <v>0.46100000000000002</v>
      </c>
      <c r="D125" s="4">
        <f t="shared" si="14"/>
        <v>22.704744062925851</v>
      </c>
      <c r="E125" s="3">
        <f t="shared" si="15"/>
        <v>3</v>
      </c>
    </row>
    <row r="126" spans="1:5" x14ac:dyDescent="0.2">
      <c r="A126" t="s">
        <v>722</v>
      </c>
      <c r="B126" s="11">
        <f>SUMIFS(mha_mental_health!B:B,mha_mental_health!A:A,final!A126)</f>
        <v>0.2016</v>
      </c>
      <c r="C126" s="11">
        <f>SUMIFS(mha_mental_health!D:D,mha_mental_health!A:A,final!A126)</f>
        <v>0.59299999999999997</v>
      </c>
      <c r="D126" s="4">
        <f t="shared" si="14"/>
        <v>27.363877322278206</v>
      </c>
      <c r="E126" s="3">
        <f t="shared" si="15"/>
        <v>0</v>
      </c>
    </row>
    <row r="127" spans="1:5" x14ac:dyDescent="0.2">
      <c r="A127" t="s">
        <v>723</v>
      </c>
      <c r="B127" s="11">
        <f>SUMIFS(mha_mental_health!B:B,mha_mental_health!A:A,final!A127)</f>
        <v>0.2271</v>
      </c>
      <c r="C127" s="11">
        <f>SUMIFS(mha_mental_health!D:D,mha_mental_health!A:A,final!A127)</f>
        <v>0.53300000000000003</v>
      </c>
      <c r="D127" s="4">
        <f t="shared" si="14"/>
        <v>18.370142712141675</v>
      </c>
      <c r="E127" s="3">
        <f t="shared" si="15"/>
        <v>2</v>
      </c>
    </row>
    <row r="128" spans="1:5" x14ac:dyDescent="0.2">
      <c r="A128" t="s">
        <v>724</v>
      </c>
      <c r="B128" s="11">
        <f>SUMIFS(mha_mental_health!B:B,mha_mental_health!A:A,final!A128)</f>
        <v>0.20809999999999998</v>
      </c>
      <c r="C128" s="11">
        <f>SUMIFS(mha_mental_health!D:D,mha_mental_health!A:A,final!A128)</f>
        <v>0.51100000000000001</v>
      </c>
      <c r="D128" s="4">
        <f t="shared" si="14"/>
        <v>33.15177798305443</v>
      </c>
      <c r="E128" s="3">
        <f t="shared" si="15"/>
        <v>0</v>
      </c>
    </row>
    <row r="129" spans="1:5" x14ac:dyDescent="0.2">
      <c r="A129" t="s">
        <v>725</v>
      </c>
      <c r="B129" s="11">
        <f>SUMIFS(mha_mental_health!B:B,mha_mental_health!A:A,final!A129)</f>
        <v>0.20300000000000001</v>
      </c>
      <c r="C129" s="11">
        <f>SUMIFS(mha_mental_health!D:D,mha_mental_health!A:A,final!A129)</f>
        <v>0.48799999999999999</v>
      </c>
      <c r="D129" s="4">
        <f t="shared" si="14"/>
        <v>22.024148620366113</v>
      </c>
      <c r="E129" s="3">
        <f t="shared" si="15"/>
        <v>0</v>
      </c>
    </row>
    <row r="130" spans="1:5" x14ac:dyDescent="0.2">
      <c r="A130" t="s">
        <v>726</v>
      </c>
      <c r="B130" s="11">
        <f>SUMIFS(mha_mental_health!B:B,mha_mental_health!A:A,final!A130)</f>
        <v>0.21969999999999998</v>
      </c>
      <c r="C130" s="11">
        <f>SUMIFS(mha_mental_health!D:D,mha_mental_health!A:A,final!A130)</f>
        <v>0.57999999999999996</v>
      </c>
      <c r="D130" s="4">
        <f t="shared" si="14"/>
        <v>37.820437852281422</v>
      </c>
      <c r="E130" s="3">
        <f t="shared" si="15"/>
        <v>1</v>
      </c>
    </row>
    <row r="131" spans="1:5" x14ac:dyDescent="0.2">
      <c r="A131" t="s">
        <v>727</v>
      </c>
      <c r="B131" s="11">
        <f>SUMIFS(mha_mental_health!B:B,mha_mental_health!A:A,final!A131)</f>
        <v>0.22370000000000001</v>
      </c>
      <c r="C131" s="11">
        <f>SUMIFS(mha_mental_health!D:D,mha_mental_health!A:A,final!A131)</f>
        <v>0.52300000000000002</v>
      </c>
      <c r="D131" s="4">
        <f t="shared" si="14"/>
        <v>52.204189711811367</v>
      </c>
      <c r="E131" s="3">
        <f t="shared" si="15"/>
        <v>0</v>
      </c>
    </row>
    <row r="132" spans="1:5" x14ac:dyDescent="0.2">
      <c r="A132" t="s">
        <v>728</v>
      </c>
      <c r="B132" s="11">
        <f>SUMIFS(mha_mental_health!B:B,mha_mental_health!A:A,final!A132)</f>
        <v>0.16370000000000001</v>
      </c>
      <c r="C132" s="11">
        <f>SUMIFS(mha_mental_health!D:D,mha_mental_health!A:A,final!A132)</f>
        <v>0.57099999999999995</v>
      </c>
      <c r="D132" s="4">
        <f t="shared" si="14"/>
        <v>11.028813243897112</v>
      </c>
      <c r="E132" s="3">
        <f t="shared" si="15"/>
        <v>0</v>
      </c>
    </row>
    <row r="133" spans="1:5" x14ac:dyDescent="0.2">
      <c r="A133" t="s">
        <v>729</v>
      </c>
      <c r="B133" s="11">
        <f>SUMIFS(mha_mental_health!B:B,mha_mental_health!A:A,final!A133)</f>
        <v>0.21390000000000001</v>
      </c>
      <c r="C133" s="11">
        <f>SUMIFS(mha_mental_health!D:D,mha_mental_health!A:A,final!A133)</f>
        <v>0.54200000000000004</v>
      </c>
      <c r="D133" s="4">
        <f t="shared" si="14"/>
        <v>58.087342639174281</v>
      </c>
      <c r="E133" s="3">
        <f t="shared" si="15"/>
        <v>0</v>
      </c>
    </row>
    <row r="134" spans="1:5" x14ac:dyDescent="0.2">
      <c r="A134" t="s">
        <v>730</v>
      </c>
      <c r="B134" s="11">
        <f>SUMIFS(mha_mental_health!B:B,mha_mental_health!A:A,final!A134)</f>
        <v>0.19519999999999998</v>
      </c>
      <c r="C134" s="11">
        <f>SUMIFS(mha_mental_health!D:D,mha_mental_health!A:A,final!A134)</f>
        <v>0.58299999999999996</v>
      </c>
      <c r="D134" s="4">
        <f t="shared" si="14"/>
        <v>4.6433241468469211</v>
      </c>
      <c r="E134" s="3">
        <f t="shared" si="15"/>
        <v>0</v>
      </c>
    </row>
    <row r="135" spans="1:5" x14ac:dyDescent="0.2">
      <c r="A135" t="s">
        <v>731</v>
      </c>
      <c r="B135" s="11">
        <f>SUMIFS(mha_mental_health!B:B,mha_mental_health!A:A,final!A135)</f>
        <v>0.19309999999999999</v>
      </c>
      <c r="C135" s="11">
        <f>SUMIFS(mha_mental_health!D:D,mha_mental_health!A:A,final!A135)</f>
        <v>0.51600000000000001</v>
      </c>
      <c r="D135" s="4">
        <f t="shared" si="14"/>
        <v>21.024311305845501</v>
      </c>
      <c r="E135" s="3">
        <f t="shared" si="15"/>
        <v>0</v>
      </c>
    </row>
    <row r="136" spans="1:5" x14ac:dyDescent="0.2">
      <c r="A136" t="s">
        <v>732</v>
      </c>
      <c r="B136" s="11">
        <f>SUMIFS(mha_mental_health!B:B,mha_mental_health!A:A,final!A136)</f>
        <v>0.20499999999999999</v>
      </c>
      <c r="C136" s="11">
        <f>SUMIFS(mha_mental_health!D:D,mha_mental_health!A:A,final!A136)</f>
        <v>0.501</v>
      </c>
      <c r="D136" s="4">
        <f t="shared" si="14"/>
        <v>39.814545837821441</v>
      </c>
      <c r="E136" s="3">
        <f t="shared" si="15"/>
        <v>0</v>
      </c>
    </row>
    <row r="137" spans="1:5" x14ac:dyDescent="0.2">
      <c r="A137" t="s">
        <v>733</v>
      </c>
      <c r="B137" s="11">
        <f>SUMIFS(mha_mental_health!B:B,mha_mental_health!A:A,final!A137)</f>
        <v>0.2364</v>
      </c>
      <c r="C137" s="11">
        <f>SUMIFS(mha_mental_health!D:D,mha_mental_health!A:A,final!A137)</f>
        <v>0.503</v>
      </c>
      <c r="D137" s="4">
        <f t="shared" si="14"/>
        <v>17.735399410483112</v>
      </c>
      <c r="E137" s="3">
        <f t="shared" si="15"/>
        <v>1</v>
      </c>
    </row>
    <row r="138" spans="1:5" x14ac:dyDescent="0.2">
      <c r="A138" t="s">
        <v>734</v>
      </c>
      <c r="B138" s="11">
        <f>SUMIFS(mha_mental_health!B:B,mha_mental_health!A:A,final!A138)</f>
        <v>0.22539999999999999</v>
      </c>
      <c r="C138" s="11">
        <f>SUMIFS(mha_mental_health!D:D,mha_mental_health!A:A,final!A138)</f>
        <v>0.56599999999999995</v>
      </c>
      <c r="D138" s="4">
        <f t="shared" si="14"/>
        <v>25.896161822451656</v>
      </c>
      <c r="E138" s="3">
        <f t="shared" si="15"/>
        <v>3</v>
      </c>
    </row>
    <row r="139" spans="1:5" x14ac:dyDescent="0.2">
      <c r="A139" t="s">
        <v>735</v>
      </c>
      <c r="B139" s="11">
        <f>SUMIFS(mha_mental_health!B:B,mha_mental_health!A:A,final!A139)</f>
        <v>0.23749999999999999</v>
      </c>
      <c r="C139" s="11">
        <f>SUMIFS(mha_mental_health!D:D,mha_mental_health!A:A,final!A139)</f>
        <v>0.54500000000000004</v>
      </c>
      <c r="D139" s="4">
        <f t="shared" si="14"/>
        <v>22.900223542305646</v>
      </c>
      <c r="E139" s="3">
        <f t="shared" si="15"/>
        <v>2</v>
      </c>
    </row>
    <row r="140" spans="1:5" x14ac:dyDescent="0.2">
      <c r="A140" t="s">
        <v>736</v>
      </c>
      <c r="B140" s="11">
        <f>SUMIFS(mha_mental_health!B:B,mha_mental_health!A:A,final!A140)</f>
        <v>0.19699999999999998</v>
      </c>
      <c r="C140" s="11">
        <f>SUMIFS(mha_mental_health!D:D,mha_mental_health!A:A,final!A140)</f>
        <v>0.51900000000000002</v>
      </c>
      <c r="D140" s="4">
        <f t="shared" si="14"/>
        <v>26.754059249029517</v>
      </c>
      <c r="E140" s="3">
        <f t="shared" si="15"/>
        <v>5</v>
      </c>
    </row>
    <row r="141" spans="1:5" x14ac:dyDescent="0.2">
      <c r="A141" t="s">
        <v>737</v>
      </c>
      <c r="B141" s="11">
        <f>SUMIFS(mha_mental_health!B:B,mha_mental_health!A:A,final!A141)</f>
        <v>0.2238</v>
      </c>
      <c r="C141" s="11">
        <f>SUMIFS(mha_mental_health!D:D,mha_mental_health!A:A,final!A141)</f>
        <v>0.51</v>
      </c>
      <c r="D141" s="4">
        <f t="shared" si="14"/>
        <v>4.4545033597911576</v>
      </c>
      <c r="E141" s="3">
        <f t="shared" si="15"/>
        <v>0</v>
      </c>
    </row>
    <row r="142" spans="1:5" x14ac:dyDescent="0.2">
      <c r="A142" t="s">
        <v>738</v>
      </c>
      <c r="B142" s="11">
        <f>SUMIFS(mha_mental_health!B:B,mha_mental_health!A:A,final!A142)</f>
        <v>0.1943</v>
      </c>
      <c r="C142" s="11">
        <f>SUMIFS(mha_mental_health!D:D,mha_mental_health!A:A,final!A142)</f>
        <v>0.56100000000000005</v>
      </c>
      <c r="D142" s="4">
        <f t="shared" si="14"/>
        <v>22.951191486543312</v>
      </c>
      <c r="E142" s="3">
        <f t="shared" si="15"/>
        <v>0</v>
      </c>
    </row>
    <row r="143" spans="1:5" x14ac:dyDescent="0.2">
      <c r="A143" t="s">
        <v>739</v>
      </c>
      <c r="B143" s="11">
        <f>SUMIFS(mha_mental_health!B:B,mha_mental_health!A:A,final!A143)</f>
        <v>0.18260000000000001</v>
      </c>
      <c r="C143" s="11">
        <f>SUMIFS(mha_mental_health!D:D,mha_mental_health!A:A,final!A143)</f>
        <v>0.52300000000000002</v>
      </c>
      <c r="D143" s="4">
        <f t="shared" si="14"/>
        <v>72.14779889300334</v>
      </c>
      <c r="E143" s="3">
        <f t="shared" si="15"/>
        <v>0</v>
      </c>
    </row>
    <row r="144" spans="1:5" x14ac:dyDescent="0.2">
      <c r="A144" t="s">
        <v>740</v>
      </c>
      <c r="B144" s="11">
        <f>SUMIFS(mha_mental_health!B:B,mha_mental_health!A:A,final!A144)</f>
        <v>0.19399999999999998</v>
      </c>
      <c r="C144" s="11">
        <f>SUMIFS(mha_mental_health!D:D,mha_mental_health!A:A,final!A144)</f>
        <v>0.53500000000000003</v>
      </c>
      <c r="D144" s="4">
        <f t="shared" si="14"/>
        <v>21.760817403484264</v>
      </c>
      <c r="E144" s="3">
        <f t="shared" si="15"/>
        <v>3</v>
      </c>
    </row>
    <row r="145" spans="1:5" x14ac:dyDescent="0.2">
      <c r="A145" t="s">
        <v>741</v>
      </c>
      <c r="B145" s="11">
        <f>SUMIFS(mha_mental_health!B:B,mha_mental_health!A:A,final!A145)</f>
        <v>0.17170000000000002</v>
      </c>
      <c r="C145" s="11">
        <f>SUMIFS(mha_mental_health!D:D,mha_mental_health!A:A,final!A145)</f>
        <v>0.60699999999999998</v>
      </c>
      <c r="D145" s="4">
        <f t="shared" si="14"/>
        <v>34.049770365199947</v>
      </c>
      <c r="E145" s="3">
        <f t="shared" si="15"/>
        <v>5</v>
      </c>
    </row>
    <row r="146" spans="1:5" x14ac:dyDescent="0.2">
      <c r="A146" t="s">
        <v>742</v>
      </c>
      <c r="B146" s="11">
        <f>SUMIFS(mha_mental_health!B:B,mha_mental_health!A:A,final!A146)</f>
        <v>0.26860000000000001</v>
      </c>
      <c r="C146" s="11">
        <f>SUMIFS(mha_mental_health!D:D,mha_mental_health!A:A,final!A146)</f>
        <v>0.497</v>
      </c>
      <c r="D146" s="4">
        <f t="shared" si="14"/>
        <v>35.459098417505068</v>
      </c>
      <c r="E146" s="3">
        <f t="shared" si="15"/>
        <v>1</v>
      </c>
    </row>
    <row r="147" spans="1:5" x14ac:dyDescent="0.2">
      <c r="A147" t="s">
        <v>743</v>
      </c>
      <c r="B147" s="11">
        <f>SUMIFS(mha_mental_health!B:B,mha_mental_health!A:A,final!A147)</f>
        <v>0.2225</v>
      </c>
      <c r="C147" s="11">
        <f>SUMIFS(mha_mental_health!D:D,mha_mental_health!A:A,final!A147)</f>
        <v>0.42599999999999999</v>
      </c>
      <c r="D147" s="4">
        <f t="shared" si="14"/>
        <v>14.605319482670961</v>
      </c>
      <c r="E147" s="3">
        <f t="shared" si="15"/>
        <v>0</v>
      </c>
    </row>
    <row r="148" spans="1:5" x14ac:dyDescent="0.2">
      <c r="A148" t="s">
        <v>744</v>
      </c>
      <c r="B148" s="11">
        <f>SUMIFS(mha_mental_health!B:B,mha_mental_health!A:A,final!A148)</f>
        <v>0.18579999999999999</v>
      </c>
      <c r="C148" s="11">
        <f>SUMIFS(mha_mental_health!D:D,mha_mental_health!A:A,final!A148)</f>
        <v>0.54700000000000004</v>
      </c>
      <c r="D148" s="4">
        <f t="shared" si="14"/>
        <v>48.941893060091843</v>
      </c>
      <c r="E148" s="3">
        <f t="shared" si="15"/>
        <v>3</v>
      </c>
    </row>
    <row r="149" spans="1:5" x14ac:dyDescent="0.2">
      <c r="A149" t="s">
        <v>745</v>
      </c>
      <c r="B149" s="11">
        <f>SUMIFS(mha_mental_health!B:B,mha_mental_health!A:A,final!A149)</f>
        <v>0.23430000000000001</v>
      </c>
      <c r="C149" s="11">
        <f>SUMIFS(mha_mental_health!D:D,mha_mental_health!A:A,final!A149)</f>
        <v>0.54300000000000004</v>
      </c>
      <c r="D149" s="4">
        <f t="shared" si="14"/>
        <v>21.382862836893377</v>
      </c>
      <c r="E149" s="3">
        <f t="shared" si="15"/>
        <v>0</v>
      </c>
    </row>
    <row r="150" spans="1:5" x14ac:dyDescent="0.2">
      <c r="A150" t="s">
        <v>746</v>
      </c>
      <c r="B150" s="11">
        <f>SUMIFS(mha_mental_health!B:B,mha_mental_health!A:A,final!A150)</f>
        <v>0.2462</v>
      </c>
      <c r="C150" s="11">
        <f>SUMIFS(mha_mental_health!D:D,mha_mental_health!A:A,final!A150)</f>
        <v>0.51700000000000002</v>
      </c>
      <c r="D150" s="4">
        <f t="shared" si="14"/>
        <v>28.546718132876702</v>
      </c>
      <c r="E150" s="3">
        <f t="shared" si="15"/>
        <v>0</v>
      </c>
    </row>
    <row r="151" spans="1:5" x14ac:dyDescent="0.2">
      <c r="A151" t="s">
        <v>747</v>
      </c>
      <c r="B151" s="11">
        <f>SUMIFS(mha_mental_health!B:B,mha_mental_health!A:A,final!A151)</f>
        <v>0.20190000000000002</v>
      </c>
      <c r="C151" s="11">
        <f>SUMIFS(mha_mental_health!D:D,mha_mental_health!A:A,final!A151)</f>
        <v>0.44800000000000001</v>
      </c>
      <c r="D151" s="4">
        <f t="shared" si="14"/>
        <v>16.229652559924546</v>
      </c>
      <c r="E151" s="3">
        <f t="shared" si="15"/>
        <v>0</v>
      </c>
    </row>
    <row r="152" spans="1:5" x14ac:dyDescent="0.2">
      <c r="A152" t="s">
        <v>748</v>
      </c>
      <c r="B152" s="11">
        <f>SUMIFS(mha_mental_health!B:B,mha_mental_health!A:A,final!A152)</f>
        <v>0.22559999999999999</v>
      </c>
      <c r="C152" s="11">
        <f>SUMIFS(mha_mental_health!D:D,mha_mental_health!A:A,final!A152)</f>
        <v>0.61699999999999999</v>
      </c>
      <c r="D152" s="4">
        <f t="shared" si="14"/>
        <v>245.44472588983137</v>
      </c>
      <c r="E152" s="3">
        <f t="shared" si="15"/>
        <v>0</v>
      </c>
    </row>
  </sheetData>
  <sortState xmlns:xlrd2="http://schemas.microsoft.com/office/spreadsheetml/2017/richdata2" ref="A4:B54">
    <sortCondition ref="A4:A5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mass_shooting_list</vt:lpstr>
      <vt:lpstr>NST-EST2023-ALLDATA</vt:lpstr>
      <vt:lpstr>statista_registered_weapons</vt:lpstr>
      <vt:lpstr>mha_mental_health</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2024-09-09T20:38:25Z</dcterms:created>
  <dcterms:modified xsi:type="dcterms:W3CDTF">2024-09-10T01:29:24Z</dcterms:modified>
</cp:coreProperties>
</file>