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ahp/public/assets/"/>
    </mc:Choice>
  </mc:AlternateContent>
  <xr:revisionPtr revIDLastSave="0" documentId="13_ncr:1_{7B886706-B3AE-764B-8394-F8B527BD3A15}" xr6:coauthVersionLast="47" xr6:coauthVersionMax="47" xr10:uidLastSave="{00000000-0000-0000-0000-000000000000}"/>
  <bookViews>
    <workbookView xWindow="0" yWindow="500" windowWidth="33600" windowHeight="18900" xr2:uid="{7A11EE13-8BBB-4576-AABA-96ED5F270601}"/>
  </bookViews>
  <sheets>
    <sheet name="ah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2" l="1"/>
  <c r="C76" i="2"/>
  <c r="B76" i="2"/>
  <c r="D75" i="2"/>
  <c r="C75" i="2"/>
  <c r="B75" i="2"/>
  <c r="D74" i="2"/>
  <c r="C74" i="2"/>
  <c r="B74" i="2"/>
  <c r="D56" i="2"/>
  <c r="C56" i="2"/>
  <c r="B56" i="2"/>
  <c r="D55" i="2"/>
  <c r="C55" i="2"/>
  <c r="B55" i="2"/>
  <c r="E55" i="2" s="1"/>
  <c r="D54" i="2"/>
  <c r="C54" i="2"/>
  <c r="B54" i="2"/>
  <c r="D16" i="2"/>
  <c r="C16" i="2"/>
  <c r="B16" i="2"/>
  <c r="D15" i="2"/>
  <c r="C15" i="2"/>
  <c r="B15" i="2"/>
  <c r="D14" i="2"/>
  <c r="C14" i="2"/>
  <c r="I4" i="2"/>
  <c r="I5" i="2"/>
  <c r="J4" i="2"/>
  <c r="J25" i="2"/>
  <c r="J5" i="2"/>
  <c r="I10" i="2"/>
  <c r="I11" i="2"/>
  <c r="I12" i="2"/>
  <c r="L12" i="2" s="1"/>
  <c r="I6" i="2"/>
  <c r="K5" i="2"/>
  <c r="L5" i="2" s="1"/>
  <c r="E74" i="2"/>
  <c r="K6" i="2"/>
  <c r="L6" i="2" s="1"/>
  <c r="J6" i="2"/>
  <c r="D9" i="2"/>
  <c r="C8" i="2"/>
  <c r="C9" i="2"/>
  <c r="K4" i="2" s="1"/>
  <c r="K12" i="2"/>
  <c r="J12" i="2"/>
  <c r="K11" i="2"/>
  <c r="J11" i="2"/>
  <c r="J10" i="2"/>
  <c r="I30" i="2"/>
  <c r="J24" i="2"/>
  <c r="J36" i="2"/>
  <c r="K78" i="2"/>
  <c r="J78" i="2"/>
  <c r="I78" i="2"/>
  <c r="L78" i="2" s="1"/>
  <c r="K77" i="2"/>
  <c r="J77" i="2"/>
  <c r="I77" i="2"/>
  <c r="K76" i="2"/>
  <c r="J76" i="2"/>
  <c r="I76" i="2"/>
  <c r="E76" i="2"/>
  <c r="E75" i="2"/>
  <c r="K72" i="2"/>
  <c r="J72" i="2"/>
  <c r="I72" i="2"/>
  <c r="L72" i="2" s="1"/>
  <c r="K71" i="2"/>
  <c r="J71" i="2"/>
  <c r="I71" i="2"/>
  <c r="K70" i="2"/>
  <c r="J70" i="2"/>
  <c r="I70" i="2"/>
  <c r="E70" i="2"/>
  <c r="D70" i="2"/>
  <c r="C70" i="2"/>
  <c r="K66" i="2"/>
  <c r="J66" i="2"/>
  <c r="I66" i="2"/>
  <c r="L66" i="2" s="1"/>
  <c r="K65" i="2"/>
  <c r="J65" i="2"/>
  <c r="I65" i="2"/>
  <c r="L65" i="2" s="1"/>
  <c r="L64" i="2"/>
  <c r="K64" i="2"/>
  <c r="J64" i="2"/>
  <c r="I64" i="2"/>
  <c r="K58" i="2"/>
  <c r="J58" i="2"/>
  <c r="I58" i="2"/>
  <c r="K57" i="2"/>
  <c r="J57" i="2"/>
  <c r="I57" i="2"/>
  <c r="K56" i="2"/>
  <c r="J56" i="2"/>
  <c r="I56" i="2"/>
  <c r="E56" i="2"/>
  <c r="E54" i="2"/>
  <c r="K52" i="2"/>
  <c r="J52" i="2"/>
  <c r="I52" i="2"/>
  <c r="K51" i="2"/>
  <c r="J51" i="2"/>
  <c r="I51" i="2"/>
  <c r="K50" i="2"/>
  <c r="J50" i="2"/>
  <c r="I50" i="2"/>
  <c r="E50" i="2"/>
  <c r="D50" i="2"/>
  <c r="C50" i="2"/>
  <c r="K46" i="2"/>
  <c r="J46" i="2"/>
  <c r="I46" i="2"/>
  <c r="K45" i="2"/>
  <c r="J45" i="2"/>
  <c r="I45" i="2"/>
  <c r="K44" i="2"/>
  <c r="J44" i="2"/>
  <c r="I44" i="2"/>
  <c r="K38" i="2"/>
  <c r="J38" i="2"/>
  <c r="I38" i="2"/>
  <c r="K37" i="2"/>
  <c r="J37" i="2"/>
  <c r="I37" i="2"/>
  <c r="K36" i="2"/>
  <c r="I36" i="2"/>
  <c r="K32" i="2"/>
  <c r="J32" i="2"/>
  <c r="I32" i="2"/>
  <c r="K31" i="2"/>
  <c r="J31" i="2"/>
  <c r="I31" i="2"/>
  <c r="K30" i="2"/>
  <c r="J30" i="2"/>
  <c r="E30" i="2"/>
  <c r="D30" i="2"/>
  <c r="C30" i="2"/>
  <c r="K26" i="2"/>
  <c r="J26" i="2"/>
  <c r="I26" i="2"/>
  <c r="K25" i="2"/>
  <c r="I25" i="2"/>
  <c r="K24" i="2"/>
  <c r="I24" i="2"/>
  <c r="K18" i="2"/>
  <c r="J18" i="2"/>
  <c r="K17" i="2"/>
  <c r="J17" i="2"/>
  <c r="J16" i="2"/>
  <c r="E16" i="2"/>
  <c r="E15" i="2"/>
  <c r="E10" i="2"/>
  <c r="D10" i="2"/>
  <c r="L31" i="2" l="1"/>
  <c r="C35" i="2" s="1"/>
  <c r="I16" i="2"/>
  <c r="C10" i="2"/>
  <c r="I17" i="2"/>
  <c r="L17" i="2" s="1"/>
  <c r="I18" i="2"/>
  <c r="L18" i="2" s="1"/>
  <c r="L11" i="2"/>
  <c r="L4" i="2"/>
  <c r="K10" i="2"/>
  <c r="K16" i="2"/>
  <c r="L16" i="2" s="1"/>
  <c r="L25" i="2"/>
  <c r="C34" i="2" s="1"/>
  <c r="L37" i="2"/>
  <c r="C36" i="2" s="1"/>
  <c r="L67" i="2"/>
  <c r="L44" i="2"/>
  <c r="L50" i="2"/>
  <c r="L56" i="2"/>
  <c r="L45" i="2"/>
  <c r="L24" i="2"/>
  <c r="B34" i="2" s="1"/>
  <c r="L71" i="2"/>
  <c r="L77" i="2"/>
  <c r="L70" i="2"/>
  <c r="L76" i="2"/>
  <c r="L46" i="2"/>
  <c r="L52" i="2"/>
  <c r="L58" i="2"/>
  <c r="L51" i="2"/>
  <c r="L57" i="2"/>
  <c r="L30" i="2"/>
  <c r="B35" i="2" s="1"/>
  <c r="L36" i="2"/>
  <c r="B36" i="2" s="1"/>
  <c r="L26" i="2"/>
  <c r="D34" i="2" s="1"/>
  <c r="L32" i="2"/>
  <c r="D35" i="2" s="1"/>
  <c r="L38" i="2"/>
  <c r="D36" i="2" s="1"/>
  <c r="L10" i="2"/>
  <c r="L13" i="2" s="1"/>
  <c r="E35" i="2" l="1"/>
  <c r="E36" i="2"/>
  <c r="E34" i="2"/>
  <c r="L7" i="2"/>
  <c r="B14" i="2"/>
  <c r="E14" i="2" s="1"/>
  <c r="L19" i="2"/>
  <c r="L73" i="2"/>
  <c r="E17" i="2"/>
  <c r="L53" i="2"/>
  <c r="L27" i="2"/>
  <c r="L79" i="2"/>
  <c r="E77" i="2" s="1"/>
  <c r="F76" i="2" s="1"/>
  <c r="L47" i="2"/>
  <c r="E57" i="2" s="1"/>
  <c r="F54" i="2" s="1"/>
  <c r="L59" i="2"/>
  <c r="L39" i="2"/>
  <c r="L33" i="2"/>
  <c r="E37" i="2" l="1"/>
  <c r="F35" i="2" s="1"/>
  <c r="F14" i="2"/>
  <c r="F15" i="2"/>
  <c r="F16" i="2"/>
  <c r="F75" i="2"/>
  <c r="F74" i="2"/>
  <c r="F55" i="2"/>
  <c r="F56" i="2"/>
  <c r="F36" i="2" l="1"/>
  <c r="F34" i="2"/>
  <c r="C83" i="2" s="1"/>
  <c r="O65" i="2"/>
  <c r="P65" i="2" s="1"/>
  <c r="Q65" i="2" s="1"/>
  <c r="O5" i="2"/>
  <c r="P5" i="2" s="1"/>
  <c r="Q5" i="2" s="1"/>
  <c r="C85" i="2"/>
  <c r="C84" i="2"/>
  <c r="O25" i="2"/>
  <c r="P25" i="2" s="1"/>
  <c r="Q25" i="2" s="1"/>
  <c r="O45" i="2"/>
  <c r="P45" i="2" s="1"/>
  <c r="Q45" i="2" s="1"/>
</calcChain>
</file>

<file path=xl/sharedStrings.xml><?xml version="1.0" encoding="utf-8"?>
<sst xmlns="http://schemas.openxmlformats.org/spreadsheetml/2006/main" count="217" uniqueCount="34">
  <si>
    <t>Kriteria</t>
  </si>
  <si>
    <t>C1</t>
  </si>
  <si>
    <t>C2</t>
  </si>
  <si>
    <t>C3</t>
  </si>
  <si>
    <t>EVN</t>
  </si>
  <si>
    <t>Baris ke 1</t>
  </si>
  <si>
    <t>Baris ke 2</t>
  </si>
  <si>
    <t>KESELURUHAN</t>
  </si>
  <si>
    <t>Pencarian Eigen Vektor Normalisasi</t>
  </si>
  <si>
    <t>TOTAL</t>
  </si>
  <si>
    <t>Baris ke 3</t>
  </si>
  <si>
    <t>EVN : Eigen Vektor Normalisasi</t>
  </si>
  <si>
    <t>Pairwise Comparisons</t>
  </si>
  <si>
    <t>Emaks</t>
  </si>
  <si>
    <t>CI</t>
  </si>
  <si>
    <t>CR</t>
  </si>
  <si>
    <t>Rasio Konsistensi</t>
  </si>
  <si>
    <t>Langkah 3</t>
  </si>
  <si>
    <t>Langkah 4.</t>
  </si>
  <si>
    <t>Langkah 4.1.</t>
  </si>
  <si>
    <t>Langkah 5.</t>
  </si>
  <si>
    <t>PERBANDINGAN BERPASANGAN TERHADAP MASING2 KRITERIA</t>
  </si>
  <si>
    <t>nb. &lt;0,1</t>
  </si>
  <si>
    <t>Langkah 6.</t>
  </si>
  <si>
    <t>Rank</t>
  </si>
  <si>
    <t>C1 = Kehadiran</t>
  </si>
  <si>
    <t>C2 = Kreatifitas</t>
  </si>
  <si>
    <t>C1 = Guru A</t>
  </si>
  <si>
    <t>C2 = Guru B</t>
  </si>
  <si>
    <t>C3 = Guru C</t>
  </si>
  <si>
    <t>C3 = Sosial</t>
  </si>
  <si>
    <t>PERBANDINGAN BERPASANGAN TERHADAP KRITERIA KEHADIRAN</t>
  </si>
  <si>
    <t>PERBANDINGAN BERPASANGAN TERHADAP KRITERIA KREATIFITAS</t>
  </si>
  <si>
    <t>PERBANDINGAN BERPASANGAN TERHADAP KRITERIA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</si>
</sst>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E4DF-EF02-48E2-A5B3-3E04FE3776D3}">
  <dimension ref="A1:R89"/>
  <sheetViews>
    <sheetView tabSelected="1" topLeftCell="A5" workbookViewId="0">
      <selection activeCell="K9" sqref="K9"/>
    </sheetView>
  </sheetViews>
  <sheetFormatPr baseColWidth="10" defaultColWidth="8.83203125" defaultRowHeight="15" x14ac:dyDescent="0.2"/>
  <cols>
    <col min="1" max="1" width="11.33203125" customWidth="1"/>
    <col min="3" max="3" width="7" customWidth="1"/>
    <col min="4" max="4" width="4.6640625" customWidth="1"/>
    <col min="5" max="5" width="6.6640625" customWidth="1"/>
    <col min="6" max="6" width="8.83203125" customWidth="1"/>
    <col min="7" max="7" width="10.5" customWidth="1"/>
    <col min="14" max="14" width="9.6640625" customWidth="1"/>
  </cols>
  <sheetData>
    <row r="1" spans="1:18" x14ac:dyDescent="0.2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">
      <c r="B2" s="14" t="s">
        <v>25</v>
      </c>
      <c r="C2" s="14"/>
      <c r="D2" s="14"/>
      <c r="E2" s="14"/>
      <c r="F2" s="5"/>
      <c r="I2" s="10"/>
      <c r="J2" s="10"/>
      <c r="K2" s="10"/>
      <c r="L2" s="10"/>
    </row>
    <row r="3" spans="1:18" x14ac:dyDescent="0.2">
      <c r="B3" s="14" t="s">
        <v>26</v>
      </c>
      <c r="C3" s="14"/>
      <c r="D3" s="14"/>
      <c r="E3" s="14"/>
      <c r="F3" s="5"/>
      <c r="G3" s="11" t="s">
        <v>18</v>
      </c>
      <c r="H3" s="15" t="s">
        <v>8</v>
      </c>
      <c r="I3" s="15"/>
      <c r="J3" s="15"/>
      <c r="K3" s="15"/>
      <c r="L3" s="15"/>
      <c r="N3" s="11" t="s">
        <v>20</v>
      </c>
      <c r="O3" s="15" t="s">
        <v>16</v>
      </c>
      <c r="P3" s="15"/>
      <c r="Q3" s="15"/>
    </row>
    <row r="4" spans="1:18" x14ac:dyDescent="0.2">
      <c r="B4" s="6" t="s">
        <v>30</v>
      </c>
      <c r="C4" s="6"/>
      <c r="D4" s="6"/>
      <c r="H4" s="4" t="s">
        <v>1</v>
      </c>
      <c r="I4" s="4">
        <f>C7*C7</f>
        <v>1</v>
      </c>
      <c r="J4" s="4">
        <f>D7*C8</f>
        <v>1</v>
      </c>
      <c r="K4" s="4">
        <f>E7*C9</f>
        <v>0.98000000000000009</v>
      </c>
      <c r="L4" s="4">
        <f>SUM(I4:K4)</f>
        <v>2.98</v>
      </c>
      <c r="O4" s="8" t="s">
        <v>13</v>
      </c>
      <c r="P4" s="8" t="s">
        <v>14</v>
      </c>
      <c r="Q4" s="8" t="s">
        <v>15</v>
      </c>
    </row>
    <row r="5" spans="1:18" x14ac:dyDescent="0.2">
      <c r="A5" s="11" t="s">
        <v>17</v>
      </c>
      <c r="B5" s="16" t="s">
        <v>12</v>
      </c>
      <c r="C5" s="16"/>
      <c r="D5" s="16"/>
      <c r="E5" s="16"/>
      <c r="H5" s="4" t="s">
        <v>2</v>
      </c>
      <c r="I5" s="4">
        <f>C7*D7</f>
        <v>5</v>
      </c>
      <c r="J5" s="4">
        <f>D7*D8</f>
        <v>5</v>
      </c>
      <c r="K5" s="4">
        <f>E7*D9</f>
        <v>1.4000000000000001</v>
      </c>
      <c r="L5" s="4">
        <f t="shared" ref="L5:L6" si="0">SUM(I5:K5)</f>
        <v>11.4</v>
      </c>
      <c r="O5" s="1">
        <f>(C10*F14)+(D10*F15)+(E10*F16)</f>
        <v>3.0680840611353712</v>
      </c>
      <c r="P5" s="1">
        <f>(O5-3)/2</f>
        <v>3.4042030567685622E-2</v>
      </c>
      <c r="Q5" s="1">
        <f>P5/0.58</f>
        <v>5.8693156151182112E-2</v>
      </c>
      <c r="R5" s="12" t="s">
        <v>22</v>
      </c>
    </row>
    <row r="6" spans="1:18" x14ac:dyDescent="0.2">
      <c r="B6" s="2" t="s">
        <v>0</v>
      </c>
      <c r="C6" s="4" t="s">
        <v>1</v>
      </c>
      <c r="D6" s="4" t="s">
        <v>2</v>
      </c>
      <c r="E6" s="4" t="s">
        <v>3</v>
      </c>
      <c r="F6" s="9"/>
      <c r="H6" s="4" t="s">
        <v>3</v>
      </c>
      <c r="I6" s="4">
        <f>C7*E7</f>
        <v>7</v>
      </c>
      <c r="J6" s="4">
        <f>D7*E8</f>
        <v>25</v>
      </c>
      <c r="K6" s="4">
        <f>E7*E9</f>
        <v>7</v>
      </c>
      <c r="L6" s="4">
        <f t="shared" si="0"/>
        <v>39</v>
      </c>
    </row>
    <row r="7" spans="1:18" x14ac:dyDescent="0.2">
      <c r="B7" s="4" t="s">
        <v>1</v>
      </c>
      <c r="C7" s="4">
        <v>1</v>
      </c>
      <c r="D7" s="4">
        <v>5</v>
      </c>
      <c r="E7" s="4">
        <v>7</v>
      </c>
      <c r="F7" s="9"/>
      <c r="H7" s="26" t="s">
        <v>5</v>
      </c>
      <c r="I7" s="18"/>
      <c r="J7" s="18"/>
      <c r="K7" s="19"/>
      <c r="L7" s="4">
        <f>SUM(L4:L6)</f>
        <v>53.38</v>
      </c>
    </row>
    <row r="8" spans="1:18" x14ac:dyDescent="0.2">
      <c r="B8" s="4" t="s">
        <v>2</v>
      </c>
      <c r="C8" s="4">
        <f>1/5</f>
        <v>0.2</v>
      </c>
      <c r="D8" s="4">
        <v>1</v>
      </c>
      <c r="E8" s="4">
        <v>5</v>
      </c>
      <c r="F8" s="9"/>
    </row>
    <row r="9" spans="1:18" x14ac:dyDescent="0.2">
      <c r="B9" s="4" t="s">
        <v>3</v>
      </c>
      <c r="C9" s="4">
        <f>ROUND(1/E7,2)</f>
        <v>0.14000000000000001</v>
      </c>
      <c r="D9" s="4">
        <f>1/D7</f>
        <v>0.2</v>
      </c>
      <c r="E9" s="4">
        <v>1</v>
      </c>
      <c r="F9" s="9"/>
      <c r="H9" s="8" t="s">
        <v>0</v>
      </c>
      <c r="I9" s="4" t="s">
        <v>1</v>
      </c>
      <c r="J9" s="4" t="s">
        <v>2</v>
      </c>
      <c r="K9" s="4" t="s">
        <v>3</v>
      </c>
      <c r="L9" s="4"/>
    </row>
    <row r="10" spans="1:18" x14ac:dyDescent="0.2">
      <c r="B10" s="4"/>
      <c r="C10" s="4">
        <f>SUM(C7:C9)</f>
        <v>1.3399999999999999</v>
      </c>
      <c r="D10" s="4">
        <f>SUM(D7:D9)</f>
        <v>6.2</v>
      </c>
      <c r="E10" s="4">
        <f>SUM(E7:E9)</f>
        <v>13</v>
      </c>
      <c r="F10" s="9"/>
      <c r="H10" s="4" t="s">
        <v>1</v>
      </c>
      <c r="I10" s="4">
        <f>C8*C7</f>
        <v>0.2</v>
      </c>
      <c r="J10" s="4">
        <f>D8*C8</f>
        <v>0.2</v>
      </c>
      <c r="K10" s="4">
        <f>E8*C9</f>
        <v>0.70000000000000007</v>
      </c>
      <c r="L10" s="4">
        <f>SUM(I10:K10)</f>
        <v>1.1000000000000001</v>
      </c>
    </row>
    <row r="11" spans="1:18" x14ac:dyDescent="0.2">
      <c r="H11" s="4" t="s">
        <v>2</v>
      </c>
      <c r="I11" s="4">
        <f>C8*D7</f>
        <v>1</v>
      </c>
      <c r="J11" s="4">
        <f>D8*D8</f>
        <v>1</v>
      </c>
      <c r="K11" s="4">
        <f>E8*D9</f>
        <v>1</v>
      </c>
      <c r="L11" s="4">
        <f>SUM(I11:K11)</f>
        <v>3</v>
      </c>
    </row>
    <row r="12" spans="1:18" x14ac:dyDescent="0.2">
      <c r="A12" s="11" t="s">
        <v>19</v>
      </c>
      <c r="B12" s="20" t="s">
        <v>11</v>
      </c>
      <c r="C12" s="20"/>
      <c r="D12" s="20"/>
      <c r="E12" s="20"/>
      <c r="F12" s="20"/>
      <c r="H12" s="4" t="s">
        <v>3</v>
      </c>
      <c r="I12" s="4">
        <f>C8*E7</f>
        <v>1.4000000000000001</v>
      </c>
      <c r="J12" s="4">
        <f>D8*E8</f>
        <v>5</v>
      </c>
      <c r="K12" s="4">
        <f>E8*E9</f>
        <v>5</v>
      </c>
      <c r="L12" s="4">
        <f>SUM(I12:K12)</f>
        <v>11.4</v>
      </c>
    </row>
    <row r="13" spans="1:18" x14ac:dyDescent="0.2">
      <c r="A13" s="7" t="s">
        <v>0</v>
      </c>
      <c r="B13" s="3" t="s">
        <v>1</v>
      </c>
      <c r="C13" s="3" t="s">
        <v>2</v>
      </c>
      <c r="D13" s="3" t="s">
        <v>3</v>
      </c>
      <c r="E13" s="3" t="s">
        <v>9</v>
      </c>
      <c r="F13" s="7" t="s">
        <v>4</v>
      </c>
      <c r="H13" s="17" t="s">
        <v>6</v>
      </c>
      <c r="I13" s="18"/>
      <c r="J13" s="18"/>
      <c r="K13" s="19"/>
      <c r="L13" s="4">
        <f>SUM(L10:L12)</f>
        <v>15.5</v>
      </c>
    </row>
    <row r="14" spans="1:18" x14ac:dyDescent="0.2">
      <c r="A14" s="4" t="s">
        <v>1</v>
      </c>
      <c r="B14" s="4">
        <f>L4</f>
        <v>2.98</v>
      </c>
      <c r="C14" s="4">
        <f>L5</f>
        <v>11.4</v>
      </c>
      <c r="D14" s="4">
        <f>L6</f>
        <v>39</v>
      </c>
      <c r="E14" s="1">
        <f>SUM(B14:D14)</f>
        <v>53.38</v>
      </c>
      <c r="F14" s="1">
        <f>E14/E17</f>
        <v>0.72843886462882101</v>
      </c>
    </row>
    <row r="15" spans="1:18" x14ac:dyDescent="0.2">
      <c r="A15" s="4" t="s">
        <v>2</v>
      </c>
      <c r="B15" s="4">
        <f>L10</f>
        <v>1.1000000000000001</v>
      </c>
      <c r="C15" s="4">
        <f>L11</f>
        <v>3</v>
      </c>
      <c r="D15" s="4">
        <f>L12</f>
        <v>11.4</v>
      </c>
      <c r="E15" s="1">
        <f t="shared" ref="E15:E16" si="1">SUM(B15:D15)</f>
        <v>15.5</v>
      </c>
      <c r="F15" s="1">
        <f>E15/E17</f>
        <v>0.2115174672489083</v>
      </c>
      <c r="H15" s="8" t="s">
        <v>0</v>
      </c>
      <c r="I15" s="4" t="s">
        <v>1</v>
      </c>
      <c r="J15" s="4" t="s">
        <v>2</v>
      </c>
      <c r="K15" s="4" t="s">
        <v>3</v>
      </c>
      <c r="L15" s="4"/>
    </row>
    <row r="16" spans="1:18" x14ac:dyDescent="0.2">
      <c r="A16" s="4" t="s">
        <v>3</v>
      </c>
      <c r="B16" s="4">
        <f>L16</f>
        <v>0.32000000000000006</v>
      </c>
      <c r="C16" s="4">
        <f>L17</f>
        <v>1.1000000000000001</v>
      </c>
      <c r="D16" s="4">
        <f>L18</f>
        <v>2.98</v>
      </c>
      <c r="E16" s="1">
        <f t="shared" si="1"/>
        <v>4.4000000000000004</v>
      </c>
      <c r="F16" s="1">
        <f>E16/E17</f>
        <v>6.0043668122270744E-2</v>
      </c>
      <c r="H16" s="4" t="s">
        <v>1</v>
      </c>
      <c r="I16" s="4">
        <f>C9*C7</f>
        <v>0.14000000000000001</v>
      </c>
      <c r="J16" s="4">
        <f>D9*C8</f>
        <v>4.0000000000000008E-2</v>
      </c>
      <c r="K16" s="4">
        <f>E9*C9</f>
        <v>0.14000000000000001</v>
      </c>
      <c r="L16" s="4">
        <f>SUM(I16:K16)</f>
        <v>0.32000000000000006</v>
      </c>
    </row>
    <row r="17" spans="1:18" x14ac:dyDescent="0.2">
      <c r="A17" s="21" t="s">
        <v>7</v>
      </c>
      <c r="B17" s="22"/>
      <c r="C17" s="22"/>
      <c r="D17" s="23"/>
      <c r="E17" s="2">
        <f>L7+L13+L19</f>
        <v>73.28</v>
      </c>
      <c r="F17" s="2"/>
      <c r="H17" s="4" t="s">
        <v>2</v>
      </c>
      <c r="I17" s="4">
        <f>C9*D7</f>
        <v>0.70000000000000007</v>
      </c>
      <c r="J17" s="4">
        <f>D9*D8</f>
        <v>0.2</v>
      </c>
      <c r="K17" s="4">
        <f>E9*D9</f>
        <v>0.2</v>
      </c>
      <c r="L17" s="4">
        <f>SUM(I17:K17)</f>
        <v>1.1000000000000001</v>
      </c>
    </row>
    <row r="18" spans="1:18" x14ac:dyDescent="0.2">
      <c r="H18" s="4" t="s">
        <v>3</v>
      </c>
      <c r="I18" s="4">
        <f>C9*E7</f>
        <v>0.98000000000000009</v>
      </c>
      <c r="J18" s="4">
        <f>D9*E8</f>
        <v>1</v>
      </c>
      <c r="K18" s="4">
        <f>E9*E9</f>
        <v>1</v>
      </c>
      <c r="L18" s="4">
        <f>SUM(I18:K18)</f>
        <v>2.98</v>
      </c>
    </row>
    <row r="19" spans="1:18" x14ac:dyDescent="0.2">
      <c r="H19" s="17" t="s">
        <v>10</v>
      </c>
      <c r="I19" s="18"/>
      <c r="J19" s="18"/>
      <c r="K19" s="19"/>
      <c r="L19" s="4">
        <f>SUM(L16:L18)</f>
        <v>4.4000000000000004</v>
      </c>
    </row>
    <row r="21" spans="1:18" x14ac:dyDescent="0.2">
      <c r="A21" s="24" t="s">
        <v>31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x14ac:dyDescent="0.2">
      <c r="B22" s="14" t="s">
        <v>27</v>
      </c>
      <c r="C22" s="14"/>
      <c r="D22" s="14"/>
      <c r="E22" s="14"/>
      <c r="F22" s="5"/>
      <c r="I22" s="10"/>
      <c r="J22" s="10"/>
      <c r="K22" s="10"/>
      <c r="L22" s="10"/>
    </row>
    <row r="23" spans="1:18" x14ac:dyDescent="0.2">
      <c r="B23" s="14" t="s">
        <v>28</v>
      </c>
      <c r="C23" s="14"/>
      <c r="D23" s="14"/>
      <c r="E23" s="14"/>
      <c r="F23" s="5"/>
      <c r="G23" s="11" t="s">
        <v>18</v>
      </c>
      <c r="H23" s="15" t="s">
        <v>8</v>
      </c>
      <c r="I23" s="15"/>
      <c r="J23" s="15"/>
      <c r="K23" s="15"/>
      <c r="L23" s="15"/>
      <c r="N23" s="11" t="s">
        <v>20</v>
      </c>
      <c r="O23" s="15" t="s">
        <v>16</v>
      </c>
      <c r="P23" s="15"/>
      <c r="Q23" s="15"/>
    </row>
    <row r="24" spans="1:18" x14ac:dyDescent="0.2">
      <c r="B24" s="14" t="s">
        <v>29</v>
      </c>
      <c r="C24" s="14"/>
      <c r="D24" s="14"/>
      <c r="E24" s="14"/>
      <c r="H24" s="4" t="s">
        <v>1</v>
      </c>
      <c r="I24" s="4">
        <f>C27*C27</f>
        <v>1</v>
      </c>
      <c r="J24" s="4">
        <f>D27*C28</f>
        <v>0.99</v>
      </c>
      <c r="K24" s="4">
        <f>E27*C29</f>
        <v>1</v>
      </c>
      <c r="L24" s="4">
        <f>SUM(I24:K24)</f>
        <v>2.99</v>
      </c>
      <c r="O24" s="8" t="s">
        <v>13</v>
      </c>
      <c r="P24" s="8" t="s">
        <v>14</v>
      </c>
      <c r="Q24" s="8" t="s">
        <v>15</v>
      </c>
    </row>
    <row r="25" spans="1:18" x14ac:dyDescent="0.2">
      <c r="A25" s="11" t="s">
        <v>17</v>
      </c>
      <c r="B25" s="16" t="s">
        <v>12</v>
      </c>
      <c r="C25" s="16"/>
      <c r="D25" s="16"/>
      <c r="E25" s="16"/>
      <c r="H25" s="4" t="s">
        <v>2</v>
      </c>
      <c r="I25" s="4">
        <f>C27*D27</f>
        <v>3</v>
      </c>
      <c r="J25" s="4">
        <f>D27*D28</f>
        <v>3</v>
      </c>
      <c r="K25" s="4">
        <f>E27*D29</f>
        <v>1.6500000000000001</v>
      </c>
      <c r="L25" s="4">
        <f>SUM(I25:K25)</f>
        <v>7.65</v>
      </c>
      <c r="O25" s="1">
        <f>(C30*F34)+(D30*F35)+(E30*F36)</f>
        <v>3.0172028283238537</v>
      </c>
      <c r="P25" s="1">
        <f>(O25-3)/2</f>
        <v>8.6014141619268347E-3</v>
      </c>
      <c r="Q25" s="1">
        <f>P25/0.58</f>
        <v>1.4830024417115234E-2</v>
      </c>
      <c r="R25" s="12" t="s">
        <v>22</v>
      </c>
    </row>
    <row r="26" spans="1:18" x14ac:dyDescent="0.2">
      <c r="B26" s="2" t="s">
        <v>0</v>
      </c>
      <c r="C26" s="4" t="s">
        <v>1</v>
      </c>
      <c r="D26" s="4" t="s">
        <v>2</v>
      </c>
      <c r="E26" s="4" t="s">
        <v>3</v>
      </c>
      <c r="F26" s="9"/>
      <c r="H26" s="4" t="s">
        <v>3</v>
      </c>
      <c r="I26" s="4">
        <f>C27*E27</f>
        <v>5</v>
      </c>
      <c r="J26" s="4">
        <f>D27*E28</f>
        <v>9</v>
      </c>
      <c r="K26" s="4">
        <f>E27*E29</f>
        <v>5</v>
      </c>
      <c r="L26" s="4">
        <f>SUM(I26:K26)</f>
        <v>19</v>
      </c>
    </row>
    <row r="27" spans="1:18" x14ac:dyDescent="0.2">
      <c r="B27" s="4" t="s">
        <v>1</v>
      </c>
      <c r="C27" s="4">
        <v>1</v>
      </c>
      <c r="D27" s="4">
        <v>3</v>
      </c>
      <c r="E27" s="4">
        <v>5</v>
      </c>
      <c r="F27" s="9"/>
      <c r="H27" s="17" t="s">
        <v>5</v>
      </c>
      <c r="I27" s="18"/>
      <c r="J27" s="18"/>
      <c r="K27" s="19"/>
      <c r="L27" s="4">
        <f>SUM(L24:L26)</f>
        <v>29.64</v>
      </c>
    </row>
    <row r="28" spans="1:18" x14ac:dyDescent="0.2">
      <c r="B28" s="4" t="s">
        <v>2</v>
      </c>
      <c r="C28" s="4">
        <v>0.33</v>
      </c>
      <c r="D28" s="4">
        <v>1</v>
      </c>
      <c r="E28" s="4">
        <v>3</v>
      </c>
      <c r="F28" s="9"/>
    </row>
    <row r="29" spans="1:18" x14ac:dyDescent="0.2">
      <c r="B29" s="4" t="s">
        <v>3</v>
      </c>
      <c r="C29" s="4">
        <v>0.2</v>
      </c>
      <c r="D29" s="4">
        <v>0.33</v>
      </c>
      <c r="E29" s="4">
        <v>1</v>
      </c>
      <c r="F29" s="9"/>
      <c r="H29" s="8" t="s">
        <v>0</v>
      </c>
      <c r="I29" s="4" t="s">
        <v>1</v>
      </c>
      <c r="J29" s="4" t="s">
        <v>2</v>
      </c>
      <c r="K29" s="4" t="s">
        <v>3</v>
      </c>
      <c r="L29" s="4"/>
    </row>
    <row r="30" spans="1:18" x14ac:dyDescent="0.2">
      <c r="B30" s="4"/>
      <c r="C30" s="4">
        <f>SUM(C27:C29)</f>
        <v>1.53</v>
      </c>
      <c r="D30" s="4">
        <f>SUM(D27:D29)</f>
        <v>4.33</v>
      </c>
      <c r="E30" s="4">
        <f>SUM(E27:E29)</f>
        <v>9</v>
      </c>
      <c r="F30" s="9"/>
      <c r="H30" s="4" t="s">
        <v>1</v>
      </c>
      <c r="I30" s="4">
        <f>C28*C27</f>
        <v>0.33</v>
      </c>
      <c r="J30" s="4">
        <f>D28*C28</f>
        <v>0.33</v>
      </c>
      <c r="K30" s="4">
        <f>E28*C29</f>
        <v>0.60000000000000009</v>
      </c>
      <c r="L30" s="4">
        <f>SUM(I30:K30)</f>
        <v>1.2600000000000002</v>
      </c>
    </row>
    <row r="31" spans="1:18" x14ac:dyDescent="0.2">
      <c r="H31" s="4" t="s">
        <v>2</v>
      </c>
      <c r="I31" s="4">
        <f>C28*D27</f>
        <v>0.99</v>
      </c>
      <c r="J31" s="4">
        <f>D28*D28</f>
        <v>1</v>
      </c>
      <c r="K31" s="4">
        <f>E28*D29</f>
        <v>0.99</v>
      </c>
      <c r="L31" s="4">
        <f>SUM(I31:K31)</f>
        <v>2.98</v>
      </c>
    </row>
    <row r="32" spans="1:18" x14ac:dyDescent="0.2">
      <c r="A32" s="11" t="s">
        <v>19</v>
      </c>
      <c r="B32" s="20" t="s">
        <v>11</v>
      </c>
      <c r="C32" s="20"/>
      <c r="D32" s="20"/>
      <c r="E32" s="20"/>
      <c r="F32" s="20"/>
      <c r="H32" s="4" t="s">
        <v>3</v>
      </c>
      <c r="I32" s="4">
        <f>C28*E27</f>
        <v>1.6500000000000001</v>
      </c>
      <c r="J32" s="4">
        <f>D28*E28</f>
        <v>3</v>
      </c>
      <c r="K32" s="4">
        <f>E28*E29</f>
        <v>3</v>
      </c>
      <c r="L32" s="4">
        <f>SUM(I32:K32)</f>
        <v>7.65</v>
      </c>
    </row>
    <row r="33" spans="1:18" x14ac:dyDescent="0.2">
      <c r="A33" s="7" t="s">
        <v>0</v>
      </c>
      <c r="B33" s="3" t="s">
        <v>1</v>
      </c>
      <c r="C33" s="3" t="s">
        <v>2</v>
      </c>
      <c r="D33" s="3" t="s">
        <v>3</v>
      </c>
      <c r="E33" s="3" t="s">
        <v>9</v>
      </c>
      <c r="F33" s="7" t="s">
        <v>4</v>
      </c>
      <c r="H33" s="17" t="s">
        <v>6</v>
      </c>
      <c r="I33" s="18"/>
      <c r="J33" s="18"/>
      <c r="K33" s="19"/>
      <c r="L33" s="4">
        <f>SUM(L30:L32)</f>
        <v>11.89</v>
      </c>
    </row>
    <row r="34" spans="1:18" x14ac:dyDescent="0.2">
      <c r="A34" s="4" t="s">
        <v>1</v>
      </c>
      <c r="B34" s="4">
        <f>L24</f>
        <v>2.99</v>
      </c>
      <c r="C34" s="4">
        <f>L25</f>
        <v>7.65</v>
      </c>
      <c r="D34" s="4">
        <f>L26</f>
        <v>19</v>
      </c>
      <c r="E34" s="1">
        <f>SUM(B34:D34)</f>
        <v>29.64</v>
      </c>
      <c r="F34" s="1">
        <f>E34/E37</f>
        <v>0.64032629852945311</v>
      </c>
    </row>
    <row r="35" spans="1:18" x14ac:dyDescent="0.2">
      <c r="A35" s="4" t="s">
        <v>2</v>
      </c>
      <c r="B35" s="4">
        <f>L30</f>
        <v>1.2600000000000002</v>
      </c>
      <c r="C35" s="4">
        <f>L31</f>
        <v>2.98</v>
      </c>
      <c r="D35" s="4">
        <f>L32</f>
        <v>7.65</v>
      </c>
      <c r="E35" s="1">
        <f t="shared" ref="E35:E36" si="2">SUM(B35:D35)</f>
        <v>11.89</v>
      </c>
      <c r="F35" s="1">
        <f>E35/E37</f>
        <v>0.25686503675827255</v>
      </c>
      <c r="H35" s="8" t="s">
        <v>0</v>
      </c>
      <c r="I35" s="4" t="s">
        <v>1</v>
      </c>
      <c r="J35" s="4" t="s">
        <v>2</v>
      </c>
      <c r="K35" s="4" t="s">
        <v>3</v>
      </c>
      <c r="L35" s="4"/>
    </row>
    <row r="36" spans="1:18" x14ac:dyDescent="0.2">
      <c r="A36" s="4" t="s">
        <v>3</v>
      </c>
      <c r="B36" s="4">
        <f>L36</f>
        <v>0.50890000000000002</v>
      </c>
      <c r="C36" s="4">
        <f>L37</f>
        <v>1.2600000000000002</v>
      </c>
      <c r="D36" s="4">
        <f>L38</f>
        <v>2.99</v>
      </c>
      <c r="E36" s="1">
        <f t="shared" si="2"/>
        <v>4.7589000000000006</v>
      </c>
      <c r="F36" s="1">
        <f>E36/E37</f>
        <v>0.10280866471227446</v>
      </c>
      <c r="H36" s="4" t="s">
        <v>1</v>
      </c>
      <c r="I36" s="4">
        <f>C29*C27</f>
        <v>0.2</v>
      </c>
      <c r="J36" s="4">
        <f>D29*C28</f>
        <v>0.10890000000000001</v>
      </c>
      <c r="K36" s="4">
        <f>E29*C29</f>
        <v>0.2</v>
      </c>
      <c r="L36" s="4">
        <f>SUM(I36:K36)</f>
        <v>0.50890000000000002</v>
      </c>
    </row>
    <row r="37" spans="1:18" x14ac:dyDescent="0.2">
      <c r="A37" s="21" t="s">
        <v>7</v>
      </c>
      <c r="B37" s="22"/>
      <c r="C37" s="22"/>
      <c r="D37" s="23"/>
      <c r="E37" s="2">
        <f>L27+L33+L39</f>
        <v>46.288899999999998</v>
      </c>
      <c r="F37" s="2"/>
      <c r="H37" s="4" t="s">
        <v>2</v>
      </c>
      <c r="I37" s="4">
        <f>C29*D27</f>
        <v>0.60000000000000009</v>
      </c>
      <c r="J37" s="4">
        <f>D29*D28</f>
        <v>0.33</v>
      </c>
      <c r="K37" s="4">
        <f>E29*D29</f>
        <v>0.33</v>
      </c>
      <c r="L37" s="4">
        <f>SUM(I37:K37)</f>
        <v>1.2600000000000002</v>
      </c>
    </row>
    <row r="38" spans="1:18" x14ac:dyDescent="0.2">
      <c r="H38" s="4" t="s">
        <v>3</v>
      </c>
      <c r="I38" s="4">
        <f>C29*E27</f>
        <v>1</v>
      </c>
      <c r="J38" s="4">
        <f>D29*E28</f>
        <v>0.99</v>
      </c>
      <c r="K38" s="4">
        <f>E29*E29</f>
        <v>1</v>
      </c>
      <c r="L38" s="4">
        <f>SUM(I38:K38)</f>
        <v>2.99</v>
      </c>
    </row>
    <row r="39" spans="1:18" x14ac:dyDescent="0.2">
      <c r="H39" s="17" t="s">
        <v>10</v>
      </c>
      <c r="I39" s="18"/>
      <c r="J39" s="18"/>
      <c r="K39" s="19"/>
      <c r="L39" s="4">
        <f>SUM(L36:L38)</f>
        <v>4.7589000000000006</v>
      </c>
    </row>
    <row r="41" spans="1:18" x14ac:dyDescent="0.2">
      <c r="A41" s="24" t="s">
        <v>32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x14ac:dyDescent="0.2">
      <c r="B42" s="14" t="s">
        <v>27</v>
      </c>
      <c r="C42" s="14"/>
      <c r="D42" s="14"/>
      <c r="E42" s="14"/>
      <c r="F42" s="5"/>
      <c r="I42" s="10"/>
      <c r="J42" s="10"/>
      <c r="K42" s="10"/>
      <c r="L42" s="10"/>
    </row>
    <row r="43" spans="1:18" x14ac:dyDescent="0.2">
      <c r="B43" s="14" t="s">
        <v>28</v>
      </c>
      <c r="C43" s="14"/>
      <c r="D43" s="14"/>
      <c r="E43" s="14"/>
      <c r="F43" s="5"/>
      <c r="G43" s="11" t="s">
        <v>18</v>
      </c>
      <c r="H43" s="15" t="s">
        <v>8</v>
      </c>
      <c r="I43" s="15"/>
      <c r="J43" s="15"/>
      <c r="K43" s="15"/>
      <c r="L43" s="15"/>
      <c r="N43" s="11" t="s">
        <v>20</v>
      </c>
      <c r="O43" s="15" t="s">
        <v>16</v>
      </c>
      <c r="P43" s="15"/>
      <c r="Q43" s="15"/>
    </row>
    <row r="44" spans="1:18" x14ac:dyDescent="0.2">
      <c r="B44" s="14" t="s">
        <v>29</v>
      </c>
      <c r="C44" s="14"/>
      <c r="D44" s="14"/>
      <c r="E44" s="14"/>
      <c r="H44" s="4" t="s">
        <v>1</v>
      </c>
      <c r="I44" s="4">
        <f>C47*C47</f>
        <v>1</v>
      </c>
      <c r="J44" s="4">
        <f>D47*C48</f>
        <v>1</v>
      </c>
      <c r="K44" s="4">
        <f>E47*C49</f>
        <v>0.99</v>
      </c>
      <c r="L44" s="4">
        <f>SUM(I44:K44)</f>
        <v>2.99</v>
      </c>
      <c r="O44" s="8" t="s">
        <v>13</v>
      </c>
      <c r="P44" s="8" t="s">
        <v>14</v>
      </c>
      <c r="Q44" s="8" t="s">
        <v>15</v>
      </c>
    </row>
    <row r="45" spans="1:18" x14ac:dyDescent="0.2">
      <c r="A45" s="11" t="s">
        <v>17</v>
      </c>
      <c r="B45" s="16" t="s">
        <v>12</v>
      </c>
      <c r="C45" s="16"/>
      <c r="D45" s="16"/>
      <c r="E45" s="16"/>
      <c r="H45" s="4" t="s">
        <v>2</v>
      </c>
      <c r="I45" s="4">
        <f>C47*D47</f>
        <v>0.2</v>
      </c>
      <c r="J45" s="4">
        <f>D47*D48</f>
        <v>0.2</v>
      </c>
      <c r="K45" s="4">
        <f>E47*D49</f>
        <v>0.10890000000000001</v>
      </c>
      <c r="L45" s="4">
        <f>SUM(I45:K45)</f>
        <v>0.50890000000000002</v>
      </c>
      <c r="O45" s="1">
        <f>(C50*F54)+(D50*F55)+(E50*F56)</f>
        <v>3.0172028283238537</v>
      </c>
      <c r="P45" s="1">
        <f>(O45-3)/2</f>
        <v>8.6014141619268347E-3</v>
      </c>
      <c r="Q45" s="1">
        <f>P45/0.58</f>
        <v>1.4830024417115234E-2</v>
      </c>
      <c r="R45" s="12" t="s">
        <v>22</v>
      </c>
    </row>
    <row r="46" spans="1:18" x14ac:dyDescent="0.2">
      <c r="B46" s="2" t="s">
        <v>0</v>
      </c>
      <c r="C46" s="4" t="s">
        <v>1</v>
      </c>
      <c r="D46" s="4" t="s">
        <v>2</v>
      </c>
      <c r="E46" s="4" t="s">
        <v>3</v>
      </c>
      <c r="F46" s="9"/>
      <c r="H46" s="4" t="s">
        <v>3</v>
      </c>
      <c r="I46" s="4">
        <f>C47*E47</f>
        <v>0.33</v>
      </c>
      <c r="J46" s="4">
        <f>D47*E48</f>
        <v>0.60000000000000009</v>
      </c>
      <c r="K46" s="4">
        <f>E47*E49</f>
        <v>0.33</v>
      </c>
      <c r="L46" s="4">
        <f>SUM(I46:K46)</f>
        <v>1.2600000000000002</v>
      </c>
    </row>
    <row r="47" spans="1:18" x14ac:dyDescent="0.2">
      <c r="B47" s="4" t="s">
        <v>1</v>
      </c>
      <c r="C47" s="4">
        <v>1</v>
      </c>
      <c r="D47" s="4">
        <v>0.2</v>
      </c>
      <c r="E47" s="4">
        <v>0.33</v>
      </c>
      <c r="F47" s="9"/>
      <c r="H47" s="17" t="s">
        <v>5</v>
      </c>
      <c r="I47" s="18"/>
      <c r="J47" s="18"/>
      <c r="K47" s="19"/>
      <c r="L47" s="4">
        <f>SUM(L44:L46)</f>
        <v>4.7589000000000006</v>
      </c>
    </row>
    <row r="48" spans="1:18" x14ac:dyDescent="0.2">
      <c r="B48" s="4" t="s">
        <v>2</v>
      </c>
      <c r="C48" s="4">
        <v>5</v>
      </c>
      <c r="D48" s="4">
        <v>1</v>
      </c>
      <c r="E48" s="4">
        <v>3</v>
      </c>
      <c r="F48" s="9"/>
    </row>
    <row r="49" spans="1:18" x14ac:dyDescent="0.2">
      <c r="B49" s="4" t="s">
        <v>3</v>
      </c>
      <c r="C49" s="4">
        <v>3</v>
      </c>
      <c r="D49" s="4">
        <v>0.33</v>
      </c>
      <c r="E49" s="4">
        <v>1</v>
      </c>
      <c r="F49" s="9"/>
      <c r="H49" s="8" t="s">
        <v>0</v>
      </c>
      <c r="I49" s="4" t="s">
        <v>1</v>
      </c>
      <c r="J49" s="4" t="s">
        <v>2</v>
      </c>
      <c r="K49" s="4" t="s">
        <v>3</v>
      </c>
      <c r="L49" s="4"/>
    </row>
    <row r="50" spans="1:18" x14ac:dyDescent="0.2">
      <c r="B50" s="4"/>
      <c r="C50" s="4">
        <f>SUM(C47:C49)</f>
        <v>9</v>
      </c>
      <c r="D50" s="4">
        <f>SUM(D47:D49)</f>
        <v>1.53</v>
      </c>
      <c r="E50" s="4">
        <f>SUM(E47:E49)</f>
        <v>4.33</v>
      </c>
      <c r="F50" s="9"/>
      <c r="H50" s="4" t="s">
        <v>1</v>
      </c>
      <c r="I50" s="4">
        <f>C48*C47</f>
        <v>5</v>
      </c>
      <c r="J50" s="4">
        <f>D48*C48</f>
        <v>5</v>
      </c>
      <c r="K50" s="4">
        <f>E48*C49</f>
        <v>9</v>
      </c>
      <c r="L50" s="4">
        <f>SUM(I50:K50)</f>
        <v>19</v>
      </c>
    </row>
    <row r="51" spans="1:18" x14ac:dyDescent="0.2">
      <c r="H51" s="4" t="s">
        <v>2</v>
      </c>
      <c r="I51" s="4">
        <f>C48*D47</f>
        <v>1</v>
      </c>
      <c r="J51" s="4">
        <f>D48*D48</f>
        <v>1</v>
      </c>
      <c r="K51" s="4">
        <f>E48*D49</f>
        <v>0.99</v>
      </c>
      <c r="L51" s="4">
        <f>SUM(I51:K51)</f>
        <v>2.99</v>
      </c>
    </row>
    <row r="52" spans="1:18" x14ac:dyDescent="0.2">
      <c r="A52" s="11" t="s">
        <v>19</v>
      </c>
      <c r="B52" s="20" t="s">
        <v>11</v>
      </c>
      <c r="C52" s="20"/>
      <c r="D52" s="20"/>
      <c r="E52" s="20"/>
      <c r="F52" s="20"/>
      <c r="H52" s="4" t="s">
        <v>3</v>
      </c>
      <c r="I52" s="4">
        <f>C48*E47</f>
        <v>1.6500000000000001</v>
      </c>
      <c r="J52" s="4">
        <f>D48*E48</f>
        <v>3</v>
      </c>
      <c r="K52" s="4">
        <f>E48*E49</f>
        <v>3</v>
      </c>
      <c r="L52" s="4">
        <f>SUM(I52:K52)</f>
        <v>7.65</v>
      </c>
    </row>
    <row r="53" spans="1:18" x14ac:dyDescent="0.2">
      <c r="A53" s="7" t="s">
        <v>0</v>
      </c>
      <c r="B53" s="3" t="s">
        <v>1</v>
      </c>
      <c r="C53" s="3" t="s">
        <v>2</v>
      </c>
      <c r="D53" s="3" t="s">
        <v>3</v>
      </c>
      <c r="E53" s="3" t="s">
        <v>9</v>
      </c>
      <c r="F53" s="7" t="s">
        <v>4</v>
      </c>
      <c r="H53" s="17" t="s">
        <v>6</v>
      </c>
      <c r="I53" s="18"/>
      <c r="J53" s="18"/>
      <c r="K53" s="19"/>
      <c r="L53" s="4">
        <f>SUM(L50:L52)</f>
        <v>29.64</v>
      </c>
    </row>
    <row r="54" spans="1:18" x14ac:dyDescent="0.2">
      <c r="A54" s="4" t="s">
        <v>1</v>
      </c>
      <c r="B54" s="4">
        <f>L44</f>
        <v>2.99</v>
      </c>
      <c r="C54" s="4">
        <f>L45</f>
        <v>0.50890000000000002</v>
      </c>
      <c r="D54" s="4">
        <f>L46</f>
        <v>1.2600000000000002</v>
      </c>
      <c r="E54" s="1">
        <f>SUM(B54:D54)</f>
        <v>4.7589000000000006</v>
      </c>
      <c r="F54" s="1">
        <f>E54/E57</f>
        <v>0.10280866471227446</v>
      </c>
    </row>
    <row r="55" spans="1:18" x14ac:dyDescent="0.2">
      <c r="A55" s="4" t="s">
        <v>2</v>
      </c>
      <c r="B55" s="4">
        <f>L50</f>
        <v>19</v>
      </c>
      <c r="C55" s="4">
        <f>L51</f>
        <v>2.99</v>
      </c>
      <c r="D55" s="4">
        <f>L52</f>
        <v>7.65</v>
      </c>
      <c r="E55" s="1">
        <f t="shared" ref="E55:E56" si="3">SUM(B55:D55)</f>
        <v>29.64</v>
      </c>
      <c r="F55" s="1">
        <f>E55/E57</f>
        <v>0.64032629852945311</v>
      </c>
      <c r="H55" s="8" t="s">
        <v>0</v>
      </c>
      <c r="I55" s="4" t="s">
        <v>1</v>
      </c>
      <c r="J55" s="4" t="s">
        <v>2</v>
      </c>
      <c r="K55" s="4" t="s">
        <v>3</v>
      </c>
      <c r="L55" s="4"/>
    </row>
    <row r="56" spans="1:18" x14ac:dyDescent="0.2">
      <c r="A56" s="4" t="s">
        <v>3</v>
      </c>
      <c r="B56" s="4">
        <f>L56</f>
        <v>7.65</v>
      </c>
      <c r="C56" s="4">
        <f>L57</f>
        <v>1.2600000000000002</v>
      </c>
      <c r="D56" s="4">
        <f>L58</f>
        <v>2.98</v>
      </c>
      <c r="E56" s="1">
        <f t="shared" si="3"/>
        <v>11.89</v>
      </c>
      <c r="F56" s="1">
        <f>E56/E57</f>
        <v>0.25686503675827255</v>
      </c>
      <c r="H56" s="4" t="s">
        <v>1</v>
      </c>
      <c r="I56" s="4">
        <f>C49*C47</f>
        <v>3</v>
      </c>
      <c r="J56" s="4">
        <f>D49*C48</f>
        <v>1.6500000000000001</v>
      </c>
      <c r="K56" s="4">
        <f>E49*C49</f>
        <v>3</v>
      </c>
      <c r="L56" s="4">
        <f>SUM(I56:K56)</f>
        <v>7.65</v>
      </c>
    </row>
    <row r="57" spans="1:18" x14ac:dyDescent="0.2">
      <c r="A57" s="21" t="s">
        <v>7</v>
      </c>
      <c r="B57" s="22"/>
      <c r="C57" s="22"/>
      <c r="D57" s="23"/>
      <c r="E57" s="2">
        <f>L47+L53+L59</f>
        <v>46.288899999999998</v>
      </c>
      <c r="F57" s="2"/>
      <c r="H57" s="4" t="s">
        <v>2</v>
      </c>
      <c r="I57" s="4">
        <f>C49*D47</f>
        <v>0.60000000000000009</v>
      </c>
      <c r="J57" s="4">
        <f>D49*D48</f>
        <v>0.33</v>
      </c>
      <c r="K57" s="4">
        <f>E49*D49</f>
        <v>0.33</v>
      </c>
      <c r="L57" s="4">
        <f>SUM(I57:K57)</f>
        <v>1.2600000000000002</v>
      </c>
    </row>
    <row r="58" spans="1:18" x14ac:dyDescent="0.2">
      <c r="H58" s="4" t="s">
        <v>3</v>
      </c>
      <c r="I58" s="4">
        <f>C49*E47</f>
        <v>0.99</v>
      </c>
      <c r="J58" s="4">
        <f>D49*E48</f>
        <v>0.99</v>
      </c>
      <c r="K58" s="4">
        <f>E49*E49</f>
        <v>1</v>
      </c>
      <c r="L58" s="4">
        <f>SUM(I58:K58)</f>
        <v>2.98</v>
      </c>
    </row>
    <row r="59" spans="1:18" x14ac:dyDescent="0.2">
      <c r="H59" s="17" t="s">
        <v>10</v>
      </c>
      <c r="I59" s="18"/>
      <c r="J59" s="18"/>
      <c r="K59" s="19"/>
      <c r="L59" s="4">
        <f>SUM(L56:L58)</f>
        <v>11.89</v>
      </c>
    </row>
    <row r="61" spans="1:18" x14ac:dyDescent="0.2">
      <c r="A61" s="24" t="s">
        <v>33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 x14ac:dyDescent="0.2">
      <c r="B62" s="14" t="s">
        <v>27</v>
      </c>
      <c r="C62" s="14"/>
      <c r="D62" s="14"/>
      <c r="E62" s="14"/>
      <c r="F62" s="5"/>
      <c r="I62" s="10"/>
      <c r="J62" s="10"/>
      <c r="K62" s="10"/>
      <c r="L62" s="10"/>
    </row>
    <row r="63" spans="1:18" x14ac:dyDescent="0.2">
      <c r="B63" s="14" t="s">
        <v>28</v>
      </c>
      <c r="C63" s="14"/>
      <c r="D63" s="14"/>
      <c r="E63" s="14"/>
      <c r="F63" s="5"/>
      <c r="G63" s="11" t="s">
        <v>18</v>
      </c>
      <c r="H63" s="15" t="s">
        <v>8</v>
      </c>
      <c r="I63" s="15"/>
      <c r="J63" s="15"/>
      <c r="K63" s="15"/>
      <c r="L63" s="15"/>
      <c r="N63" s="11" t="s">
        <v>20</v>
      </c>
      <c r="O63" s="15" t="s">
        <v>16</v>
      </c>
      <c r="P63" s="15"/>
      <c r="Q63" s="15"/>
    </row>
    <row r="64" spans="1:18" x14ac:dyDescent="0.2">
      <c r="B64" s="14" t="s">
        <v>29</v>
      </c>
      <c r="C64" s="14"/>
      <c r="D64" s="14"/>
      <c r="E64" s="14"/>
      <c r="H64" s="4" t="s">
        <v>1</v>
      </c>
      <c r="I64" s="4">
        <f>C67*C67</f>
        <v>1</v>
      </c>
      <c r="J64" s="4">
        <f>D67*C68</f>
        <v>1</v>
      </c>
      <c r="K64" s="4">
        <f>E67*C69</f>
        <v>1</v>
      </c>
      <c r="L64" s="4">
        <f>SUM(I64:K64)</f>
        <v>3</v>
      </c>
      <c r="O64" s="8" t="s">
        <v>13</v>
      </c>
      <c r="P64" s="8" t="s">
        <v>14</v>
      </c>
      <c r="Q64" s="8" t="s">
        <v>15</v>
      </c>
    </row>
    <row r="65" spans="1:18" x14ac:dyDescent="0.2">
      <c r="A65" s="11" t="s">
        <v>17</v>
      </c>
      <c r="B65" s="16" t="s">
        <v>12</v>
      </c>
      <c r="C65" s="16"/>
      <c r="D65" s="16"/>
      <c r="E65" s="16"/>
      <c r="H65" s="4" t="s">
        <v>2</v>
      </c>
      <c r="I65" s="4">
        <f>C67*D67</f>
        <v>5</v>
      </c>
      <c r="J65" s="4">
        <f>D67*D68</f>
        <v>5</v>
      </c>
      <c r="K65" s="4">
        <f>E67*D69</f>
        <v>1.4000000000000001</v>
      </c>
      <c r="L65" s="4">
        <f>SUM(I65:K65)</f>
        <v>11.4</v>
      </c>
      <c r="O65" s="1">
        <f>(C70*F74)+(D70*F75)+(E70*F76)</f>
        <v>3.0680840611353708</v>
      </c>
      <c r="P65" s="1">
        <f>(O65-3)/2</f>
        <v>3.40420305676854E-2</v>
      </c>
      <c r="Q65" s="1">
        <f>P65/0.58</f>
        <v>5.869315615118173E-2</v>
      </c>
      <c r="R65" s="12" t="s">
        <v>22</v>
      </c>
    </row>
    <row r="66" spans="1:18" x14ac:dyDescent="0.2">
      <c r="B66" s="2" t="s">
        <v>0</v>
      </c>
      <c r="C66" s="4" t="s">
        <v>1</v>
      </c>
      <c r="D66" s="4" t="s">
        <v>2</v>
      </c>
      <c r="E66" s="4" t="s">
        <v>3</v>
      </c>
      <c r="F66" s="9"/>
      <c r="H66" s="4" t="s">
        <v>3</v>
      </c>
      <c r="I66" s="4">
        <f>C67*E67</f>
        <v>0.2</v>
      </c>
      <c r="J66" s="4">
        <f>D67*E68</f>
        <v>0.70000000000000007</v>
      </c>
      <c r="K66" s="4">
        <f>E67*E69</f>
        <v>0.2</v>
      </c>
      <c r="L66" s="4">
        <f>SUM(I66:K66)</f>
        <v>1.1000000000000001</v>
      </c>
    </row>
    <row r="67" spans="1:18" x14ac:dyDescent="0.2">
      <c r="B67" s="4" t="s">
        <v>1</v>
      </c>
      <c r="C67" s="4">
        <v>1</v>
      </c>
      <c r="D67" s="4">
        <v>5</v>
      </c>
      <c r="E67" s="4">
        <v>0.2</v>
      </c>
      <c r="F67" s="9"/>
      <c r="H67" s="17" t="s">
        <v>5</v>
      </c>
      <c r="I67" s="18"/>
      <c r="J67" s="18"/>
      <c r="K67" s="19"/>
      <c r="L67" s="4">
        <f>SUM(L64:L66)</f>
        <v>15.5</v>
      </c>
    </row>
    <row r="68" spans="1:18" x14ac:dyDescent="0.2">
      <c r="B68" s="4" t="s">
        <v>2</v>
      </c>
      <c r="C68" s="4">
        <v>0.2</v>
      </c>
      <c r="D68" s="4">
        <v>1</v>
      </c>
      <c r="E68" s="4">
        <v>0.14000000000000001</v>
      </c>
      <c r="F68" s="9"/>
    </row>
    <row r="69" spans="1:18" x14ac:dyDescent="0.2">
      <c r="B69" s="4" t="s">
        <v>3</v>
      </c>
      <c r="C69" s="4">
        <v>5</v>
      </c>
      <c r="D69" s="4">
        <v>7</v>
      </c>
      <c r="E69" s="4">
        <v>1</v>
      </c>
      <c r="F69" s="9"/>
      <c r="H69" s="8" t="s">
        <v>0</v>
      </c>
      <c r="I69" s="4" t="s">
        <v>1</v>
      </c>
      <c r="J69" s="4" t="s">
        <v>2</v>
      </c>
      <c r="K69" s="4" t="s">
        <v>3</v>
      </c>
      <c r="L69" s="4"/>
    </row>
    <row r="70" spans="1:18" x14ac:dyDescent="0.2">
      <c r="B70" s="4"/>
      <c r="C70" s="4">
        <f>SUM(C67:C69)</f>
        <v>6.2</v>
      </c>
      <c r="D70" s="4">
        <f>SUM(D67:D69)</f>
        <v>13</v>
      </c>
      <c r="E70" s="4">
        <f>SUM(E67:E69)</f>
        <v>1.34</v>
      </c>
      <c r="F70" s="9"/>
      <c r="H70" s="4" t="s">
        <v>1</v>
      </c>
      <c r="I70" s="4">
        <f>C68*C67</f>
        <v>0.2</v>
      </c>
      <c r="J70" s="4">
        <f>D68*C68</f>
        <v>0.2</v>
      </c>
      <c r="K70" s="4">
        <f>E68*C69</f>
        <v>0.70000000000000007</v>
      </c>
      <c r="L70" s="4">
        <f>SUM(I70:K70)</f>
        <v>1.1000000000000001</v>
      </c>
    </row>
    <row r="71" spans="1:18" x14ac:dyDescent="0.2">
      <c r="H71" s="4" t="s">
        <v>2</v>
      </c>
      <c r="I71" s="4">
        <f>C68*D67</f>
        <v>1</v>
      </c>
      <c r="J71" s="4">
        <f>D68*D68</f>
        <v>1</v>
      </c>
      <c r="K71" s="4">
        <f>E68*D69</f>
        <v>0.98000000000000009</v>
      </c>
      <c r="L71" s="4">
        <f>SUM(I71:K71)</f>
        <v>2.98</v>
      </c>
    </row>
    <row r="72" spans="1:18" x14ac:dyDescent="0.2">
      <c r="A72" s="11" t="s">
        <v>19</v>
      </c>
      <c r="B72" s="20" t="s">
        <v>11</v>
      </c>
      <c r="C72" s="20"/>
      <c r="D72" s="20"/>
      <c r="E72" s="20"/>
      <c r="F72" s="20"/>
      <c r="H72" s="4" t="s">
        <v>3</v>
      </c>
      <c r="I72" s="4">
        <f>C68*E67</f>
        <v>4.0000000000000008E-2</v>
      </c>
      <c r="J72" s="4">
        <f>D68*E68</f>
        <v>0.14000000000000001</v>
      </c>
      <c r="K72" s="4">
        <f>E68*E69</f>
        <v>0.14000000000000001</v>
      </c>
      <c r="L72" s="4">
        <f>SUM(I72:K72)</f>
        <v>0.32000000000000006</v>
      </c>
    </row>
    <row r="73" spans="1:18" x14ac:dyDescent="0.2">
      <c r="A73" s="7" t="s">
        <v>0</v>
      </c>
      <c r="B73" s="3" t="s">
        <v>1</v>
      </c>
      <c r="C73" s="3" t="s">
        <v>2</v>
      </c>
      <c r="D73" s="3" t="s">
        <v>3</v>
      </c>
      <c r="E73" s="3" t="s">
        <v>9</v>
      </c>
      <c r="F73" s="7" t="s">
        <v>4</v>
      </c>
      <c r="H73" s="17" t="s">
        <v>6</v>
      </c>
      <c r="I73" s="18"/>
      <c r="J73" s="18"/>
      <c r="K73" s="19"/>
      <c r="L73" s="4">
        <f>SUM(L70:L72)</f>
        <v>4.4000000000000004</v>
      </c>
    </row>
    <row r="74" spans="1:18" x14ac:dyDescent="0.2">
      <c r="A74" s="4" t="s">
        <v>1</v>
      </c>
      <c r="B74" s="4">
        <f>L64</f>
        <v>3</v>
      </c>
      <c r="C74" s="4">
        <f>L65</f>
        <v>11.4</v>
      </c>
      <c r="D74" s="4">
        <f>L66</f>
        <v>1.1000000000000001</v>
      </c>
      <c r="E74" s="1">
        <f>SUM(B74:D74)</f>
        <v>15.5</v>
      </c>
      <c r="F74" s="1">
        <f>E74/E77</f>
        <v>0.2115174672489083</v>
      </c>
    </row>
    <row r="75" spans="1:18" x14ac:dyDescent="0.2">
      <c r="A75" s="4" t="s">
        <v>2</v>
      </c>
      <c r="B75" s="4">
        <f>L70</f>
        <v>1.1000000000000001</v>
      </c>
      <c r="C75" s="4">
        <f>L71</f>
        <v>2.98</v>
      </c>
      <c r="D75" s="4">
        <f>L72</f>
        <v>0.32000000000000006</v>
      </c>
      <c r="E75" s="1">
        <f t="shared" ref="E75:E76" si="4">SUM(B75:D75)</f>
        <v>4.4000000000000004</v>
      </c>
      <c r="F75" s="1">
        <f>E75/E77</f>
        <v>6.0043668122270744E-2</v>
      </c>
      <c r="H75" s="8" t="s">
        <v>0</v>
      </c>
      <c r="I75" s="4" t="s">
        <v>1</v>
      </c>
      <c r="J75" s="4" t="s">
        <v>2</v>
      </c>
      <c r="K75" s="4" t="s">
        <v>3</v>
      </c>
      <c r="L75" s="4"/>
    </row>
    <row r="76" spans="1:18" x14ac:dyDescent="0.2">
      <c r="A76" s="4" t="s">
        <v>3</v>
      </c>
      <c r="B76" s="4">
        <f>L76</f>
        <v>11.4</v>
      </c>
      <c r="C76" s="4">
        <f>L77</f>
        <v>39</v>
      </c>
      <c r="D76" s="4">
        <f>L78</f>
        <v>2.98</v>
      </c>
      <c r="E76" s="1">
        <f t="shared" si="4"/>
        <v>53.379999999999995</v>
      </c>
      <c r="F76" s="1">
        <f>E76/E77</f>
        <v>0.7284388646288209</v>
      </c>
      <c r="H76" s="4" t="s">
        <v>1</v>
      </c>
      <c r="I76" s="4">
        <f>C69*C67</f>
        <v>5</v>
      </c>
      <c r="J76" s="4">
        <f>D69*C68</f>
        <v>1.4000000000000001</v>
      </c>
      <c r="K76" s="4">
        <f>E69*C69</f>
        <v>5</v>
      </c>
      <c r="L76" s="4">
        <f>SUM(I76:K76)</f>
        <v>11.4</v>
      </c>
    </row>
    <row r="77" spans="1:18" x14ac:dyDescent="0.2">
      <c r="A77" s="21" t="s">
        <v>7</v>
      </c>
      <c r="B77" s="22"/>
      <c r="C77" s="22"/>
      <c r="D77" s="23"/>
      <c r="E77" s="2">
        <f>L67+L73+L79</f>
        <v>73.28</v>
      </c>
      <c r="F77" s="2"/>
      <c r="H77" s="4" t="s">
        <v>2</v>
      </c>
      <c r="I77" s="4">
        <f>C69*D67</f>
        <v>25</v>
      </c>
      <c r="J77" s="4">
        <f>D69*D68</f>
        <v>7</v>
      </c>
      <c r="K77" s="4">
        <f>E69*D69</f>
        <v>7</v>
      </c>
      <c r="L77" s="4">
        <f>SUM(I77:K77)</f>
        <v>39</v>
      </c>
    </row>
    <row r="78" spans="1:18" x14ac:dyDescent="0.2">
      <c r="H78" s="4" t="s">
        <v>3</v>
      </c>
      <c r="I78" s="4">
        <f>C69*E67</f>
        <v>1</v>
      </c>
      <c r="J78" s="4">
        <f>D69*E68</f>
        <v>0.98000000000000009</v>
      </c>
      <c r="K78" s="4">
        <f>E69*E69</f>
        <v>1</v>
      </c>
      <c r="L78" s="4">
        <f>SUM(I78:K78)</f>
        <v>2.98</v>
      </c>
    </row>
    <row r="79" spans="1:18" x14ac:dyDescent="0.2">
      <c r="H79" s="17" t="s">
        <v>10</v>
      </c>
      <c r="I79" s="18"/>
      <c r="J79" s="18"/>
      <c r="K79" s="19"/>
      <c r="L79" s="4">
        <f>SUM(L76:L78)</f>
        <v>53.379999999999995</v>
      </c>
    </row>
    <row r="82" spans="1:18" x14ac:dyDescent="0.2">
      <c r="A82" s="11" t="s">
        <v>23</v>
      </c>
      <c r="B82" s="13" t="s">
        <v>24</v>
      </c>
      <c r="C82" s="13"/>
    </row>
    <row r="83" spans="1:18" x14ac:dyDescent="0.2">
      <c r="B83" s="1" t="s">
        <v>1</v>
      </c>
      <c r="C83" s="1">
        <f>(F34*F14)+(F54*F15)+(F74*F16)</f>
        <v>0.50088467486950949</v>
      </c>
    </row>
    <row r="84" spans="1:18" x14ac:dyDescent="0.2">
      <c r="B84" s="1" t="s">
        <v>2</v>
      </c>
      <c r="C84" s="1">
        <f>(F35*F14)+(F55*F15)+(F75*F16)</f>
        <v>0.32615591469843208</v>
      </c>
    </row>
    <row r="85" spans="1:18" x14ac:dyDescent="0.2">
      <c r="B85" s="1" t="s">
        <v>3</v>
      </c>
      <c r="C85" s="1">
        <f>(F36*F14)+(F56*F15)+(F76*F16)</f>
        <v>0.17295941043205851</v>
      </c>
    </row>
    <row r="88" spans="1:18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</sheetData>
  <mergeCells count="49">
    <mergeCell ref="A88:R89"/>
    <mergeCell ref="A21:R21"/>
    <mergeCell ref="A1:R1"/>
    <mergeCell ref="B2:E2"/>
    <mergeCell ref="B3:E3"/>
    <mergeCell ref="H3:L3"/>
    <mergeCell ref="O3:Q3"/>
    <mergeCell ref="B5:E5"/>
    <mergeCell ref="H7:K7"/>
    <mergeCell ref="B12:F12"/>
    <mergeCell ref="H13:K13"/>
    <mergeCell ref="A17:D17"/>
    <mergeCell ref="H19:K19"/>
    <mergeCell ref="A41:R41"/>
    <mergeCell ref="B22:E22"/>
    <mergeCell ref="B23:E23"/>
    <mergeCell ref="H23:L23"/>
    <mergeCell ref="O23:Q23"/>
    <mergeCell ref="B24:E24"/>
    <mergeCell ref="B25:E25"/>
    <mergeCell ref="H27:K27"/>
    <mergeCell ref="B32:F32"/>
    <mergeCell ref="H33:K33"/>
    <mergeCell ref="A37:D37"/>
    <mergeCell ref="H39:K39"/>
    <mergeCell ref="A61:R61"/>
    <mergeCell ref="B42:E42"/>
    <mergeCell ref="B43:E43"/>
    <mergeCell ref="H43:L43"/>
    <mergeCell ref="O43:Q43"/>
    <mergeCell ref="B44:E44"/>
    <mergeCell ref="B45:E45"/>
    <mergeCell ref="H47:K47"/>
    <mergeCell ref="B52:F52"/>
    <mergeCell ref="H53:K53"/>
    <mergeCell ref="A57:D57"/>
    <mergeCell ref="H59:K59"/>
    <mergeCell ref="B82:C82"/>
    <mergeCell ref="B62:E62"/>
    <mergeCell ref="B63:E63"/>
    <mergeCell ref="H63:L63"/>
    <mergeCell ref="O63:Q63"/>
    <mergeCell ref="B64:E64"/>
    <mergeCell ref="B65:E65"/>
    <mergeCell ref="H67:K67"/>
    <mergeCell ref="B72:F72"/>
    <mergeCell ref="H73:K73"/>
    <mergeCell ref="A77:D77"/>
    <mergeCell ref="H79:K7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2020-05-02T10:40:42Z</dcterms:created>
  <dcterms:modified xsi:type="dcterms:W3CDTF">2023-05-14T08:39:57Z</dcterms:modified>
</cp:coreProperties>
</file>