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89EEE44C-4AB1-8D4A-A9DD-35E329DF3963}" xr6:coauthVersionLast="47" xr6:coauthVersionMax="47" xr10:uidLastSave="{00000000-0000-0000-0000-000000000000}"/>
  <bookViews>
    <workbookView xWindow="0" yWindow="500" windowWidth="33600" windowHeight="18840" activeTab="11" xr2:uid="{00000000-000D-0000-FFFF-FFFF00000000}"/>
  </bookViews>
  <sheets>
    <sheet name="Pejabat" sheetId="1" r:id="rId1"/>
    <sheet name="Umum" sheetId="13" r:id="rId2"/>
    <sheet name="Kesra" sheetId="12" r:id="rId3"/>
    <sheet name="Organisasi" sheetId="11" r:id="rId4"/>
    <sheet name="Perekonomian" sheetId="10" r:id="rId5"/>
    <sheet name="Prokom" sheetId="9" r:id="rId6"/>
    <sheet name="PBJ" sheetId="8" r:id="rId7"/>
    <sheet name="Adpem" sheetId="7" r:id="rId8"/>
    <sheet name="Hukum" sheetId="6" r:id="rId9"/>
    <sheet name="Pemerintahan" sheetId="5" r:id="rId10"/>
    <sheet name="CPNS" sheetId="2" r:id="rId11"/>
    <sheet name="PLT" sheetId="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3">#REF!</definedName>
    <definedName name="_Key2" hidden="1">[1]A!#REF!</definedName>
    <definedName name="_Order1" hidden="1">0</definedName>
    <definedName name="_Order2" hidden="1">255</definedName>
    <definedName name="_Sort" hidden="1">[1]A!#REF!</definedName>
    <definedName name="a">#REF!</definedName>
    <definedName name="aaaaaaaaaaaaaaaaaaaaaaa">#REF!</definedName>
    <definedName name="ad">#REF!</definedName>
    <definedName name="at" hidden="1">[1]A!#REF!</definedName>
    <definedName name="_xlnm.Database">#REF!</definedName>
    <definedName name="db_7580">#REF!</definedName>
    <definedName name="DLH">[2]sampel!#REF!</definedName>
    <definedName name="FAKTOR__2__WEWENANG_PENYELIAAN_DAN_MANAJERIAL__3_Level_6">#REF!</definedName>
    <definedName name="FAKTOR_1__PENGETAHUAN___9_Level_7">#REF!</definedName>
    <definedName name="FAKTOR_1__RUANG_LINGKUP_PROGRAM_DAN_DAMPAKNYA__5_Level_6">#REF!</definedName>
    <definedName name="FAKTOR_2____PENGENDALIAN_PENGAWASAN__5_Level_7">#REF!</definedName>
    <definedName name="FAKTOR_3____PEDOMAN__5_Level_7">#REF!</definedName>
    <definedName name="FAKTOR_3___KOORDINASI_DAN_PENGINTEGRASIAN__5_Level_6">#REF!</definedName>
    <definedName name="FAKTOR_4____KOMPLEKSITAS__6_Level_7">#REF!</definedName>
    <definedName name="FAKTOR_4a___HUBUNGAN_PERSONAL___SIFAT_HUBUNGAN_6">#REF!</definedName>
    <definedName name="FAKTOR_4b___HUBUNGAN_PERSONAL___TUJUAN_HUBUNGAN_6">#REF!</definedName>
    <definedName name="FAKTOR_5____RUANG_LINGKUP_DAN_PENGARUH__6_Level_7">#REF!</definedName>
    <definedName name="FAKTOR_6____HUBUNGAN_ANTAR_PRIBADI__4_Level_7">#REF!</definedName>
    <definedName name="FAKTOR_7____TUJUAN_HUBUNGAN__4_Level_7">#REF!</definedName>
    <definedName name="FAKTOR_8____TUNTUTAN_FISIK__3_Level_7">#REF!</definedName>
    <definedName name="FAKTOR_9____LINGKUNGAN_KERJA__3_Level_7">#REF!</definedName>
    <definedName name="ff">#REF!</definedName>
    <definedName name="FFF">[3]sampel!#REF!</definedName>
    <definedName name="G" hidden="1">[4]A!#REF!</definedName>
    <definedName name="gggggg" hidden="1">[5]A!#REF!</definedName>
    <definedName name="h" hidden="1">[4]A!#REF!</definedName>
    <definedName name="JFT">[6]sampel!#REF!</definedName>
    <definedName name="jfu">[6]sampel!#REF!</definedName>
    <definedName name="JO">[7]sampel!#REF!</definedName>
    <definedName name="JobPrice">[8]sampel!#REF!</definedName>
    <definedName name="JobPrice___0">[9]sampel!#REF!</definedName>
    <definedName name="JobPrice___0_3">[10]sampel!#REF!</definedName>
    <definedName name="JobPrice___0_4">[10]sampel!#REF!</definedName>
    <definedName name="JobPrice_3">[11]sampel!#REF!</definedName>
    <definedName name="JobPrice_4">[11]sampel!#REF!</definedName>
    <definedName name="JobValue">[8]sampel!#REF!</definedName>
    <definedName name="JobValue___0">[9]sampel!#REF!</definedName>
    <definedName name="JobValue___0_3">[10]sampel!#REF!</definedName>
    <definedName name="JobValue___0_4">[10]sampel!#REF!</definedName>
    <definedName name="JobValue_3">[11]sampel!#REF!</definedName>
    <definedName name="JobValue_4">[11]sampel!#REF!</definedName>
    <definedName name="jok">[7]sampel!#REF!</definedName>
    <definedName name="JP">[7]sampel!#REF!</definedName>
    <definedName name="JPRI">[7]sampel!#REF!</definedName>
    <definedName name="JV">[7]sampel!#REF!</definedName>
    <definedName name="JVA">[7]sampel!#REF!</definedName>
    <definedName name="JVAL">[7]sampel!#REF!</definedName>
    <definedName name="JVALU">[7]sampel!#REF!</definedName>
    <definedName name="Kelas">#REF!</definedName>
    <definedName name="Kelas_Rupiah">[12]Sheet10!$A$2:$B$17</definedName>
    <definedName name="Kriteria_Penilaian">[12]Sheet5!$D$3:$E$7</definedName>
    <definedName name="menpan">[6]sampel!#REF!</definedName>
    <definedName name="p">#REF!</definedName>
    <definedName name="pns_pemko">#REF!</definedName>
    <definedName name="_xlnm.Print_Area" localSheetId="6">PBJ!$A$24:$AK$51</definedName>
    <definedName name="_xlnm.Print_Area" localSheetId="11">PLT!$A$1:$AK$25</definedName>
    <definedName name="_xlnm.Print_Area" localSheetId="5">Prokom!$A$1:$AK$23</definedName>
    <definedName name="_xlnm.Print_Area">#REF!</definedName>
    <definedName name="printarea">#REF!</definedName>
    <definedName name="Revisi">[6]sampel!#REF!</definedName>
    <definedName name="rrr">#REF!</definedName>
    <definedName name="rusdiyanto">[6]sampel!#REF!</definedName>
    <definedName name="S" hidden="1">[4]A!#REF!</definedName>
    <definedName name="sekda">#REF!</definedName>
    <definedName name="SITUASI___SITUASI_KHUSUS_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3" l="1"/>
  <c r="Y10" i="3"/>
  <c r="Y11" i="3"/>
  <c r="Y12" i="3"/>
  <c r="Y8" i="3"/>
  <c r="U9" i="3"/>
  <c r="U10" i="3"/>
  <c r="U11" i="3"/>
  <c r="U12" i="3"/>
  <c r="U8" i="3"/>
  <c r="Y9" i="2"/>
  <c r="Y10" i="2"/>
  <c r="Y11" i="2"/>
  <c r="Y12" i="2"/>
  <c r="Y13" i="2"/>
  <c r="Z13" i="2" s="1"/>
  <c r="Y14" i="2"/>
  <c r="Y15" i="2"/>
  <c r="Y16" i="2"/>
  <c r="Y8" i="2"/>
  <c r="U9" i="2"/>
  <c r="U10" i="2"/>
  <c r="U11" i="2"/>
  <c r="U12" i="2"/>
  <c r="U13" i="2"/>
  <c r="U14" i="2"/>
  <c r="V14" i="2" s="1"/>
  <c r="U15" i="2"/>
  <c r="U16" i="2"/>
  <c r="U8" i="2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Z21" i="5" s="1"/>
  <c r="Y22" i="5"/>
  <c r="Y23" i="5"/>
  <c r="Y24" i="5"/>
  <c r="Y25" i="5"/>
  <c r="Y26" i="5"/>
  <c r="Y27" i="5"/>
  <c r="Y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8" i="5"/>
  <c r="Y9" i="6"/>
  <c r="Y10" i="6"/>
  <c r="Y11" i="6"/>
  <c r="Y12" i="6"/>
  <c r="Y13" i="6"/>
  <c r="Y14" i="6"/>
  <c r="Y15" i="6"/>
  <c r="Y16" i="6"/>
  <c r="Y17" i="6"/>
  <c r="Y18" i="6"/>
  <c r="Y19" i="6"/>
  <c r="Z16" i="6"/>
  <c r="Y8" i="6"/>
  <c r="U9" i="6"/>
  <c r="U10" i="6"/>
  <c r="U11" i="6"/>
  <c r="U12" i="6"/>
  <c r="U13" i="6"/>
  <c r="U14" i="6"/>
  <c r="U15" i="6"/>
  <c r="U16" i="6"/>
  <c r="U17" i="6"/>
  <c r="U18" i="6"/>
  <c r="U19" i="6"/>
  <c r="U8" i="6"/>
  <c r="Y9" i="7"/>
  <c r="Y10" i="7"/>
  <c r="Y11" i="7"/>
  <c r="Y12" i="7"/>
  <c r="Y13" i="7"/>
  <c r="Y14" i="7"/>
  <c r="Y15" i="7"/>
  <c r="Y16" i="7"/>
  <c r="Y17" i="7"/>
  <c r="Y18" i="7"/>
  <c r="Y19" i="7"/>
  <c r="Y20" i="7"/>
  <c r="Y8" i="7"/>
  <c r="U9" i="7"/>
  <c r="U10" i="7"/>
  <c r="U11" i="7"/>
  <c r="U12" i="7"/>
  <c r="U13" i="7"/>
  <c r="U14" i="7"/>
  <c r="U15" i="7"/>
  <c r="U16" i="7"/>
  <c r="U17" i="7"/>
  <c r="U18" i="7"/>
  <c r="U19" i="7"/>
  <c r="U20" i="7"/>
  <c r="U8" i="7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Z30" i="8" s="1"/>
  <c r="Y31" i="8"/>
  <c r="Z31" i="8" s="1"/>
  <c r="Y32" i="8"/>
  <c r="Z32" i="8" s="1"/>
  <c r="Y33" i="8"/>
  <c r="Y34" i="8"/>
  <c r="Y35" i="8"/>
  <c r="Y36" i="8"/>
  <c r="Y37" i="8"/>
  <c r="Y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8" i="8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Z31" i="9" s="1"/>
  <c r="Y32" i="9"/>
  <c r="Z32" i="9" s="1"/>
  <c r="Y33" i="9"/>
  <c r="Y34" i="9"/>
  <c r="Y35" i="9"/>
  <c r="Y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8" i="9"/>
  <c r="Y9" i="10"/>
  <c r="Y10" i="10"/>
  <c r="Y11" i="10"/>
  <c r="Y12" i="10"/>
  <c r="Y13" i="10"/>
  <c r="Y14" i="10"/>
  <c r="Z14" i="10" s="1"/>
  <c r="Y15" i="10"/>
  <c r="Z15" i="10" s="1"/>
  <c r="Y16" i="10"/>
  <c r="Z16" i="10" s="1"/>
  <c r="Y17" i="10"/>
  <c r="Y18" i="10"/>
  <c r="Y19" i="10"/>
  <c r="Y20" i="10"/>
  <c r="Y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8" i="10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Z22" i="11" s="1"/>
  <c r="Y23" i="11"/>
  <c r="Y24" i="11"/>
  <c r="Z24" i="11" s="1"/>
  <c r="Y25" i="11"/>
  <c r="Y26" i="11"/>
  <c r="Y27" i="11"/>
  <c r="Y28" i="11"/>
  <c r="Z28" i="11" s="1"/>
  <c r="Y29" i="11"/>
  <c r="Z29" i="11" s="1"/>
  <c r="Y30" i="11"/>
  <c r="Z30" i="11" s="1"/>
  <c r="Y31" i="11"/>
  <c r="Y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8" i="11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8" i="12"/>
  <c r="U8" i="12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Z32" i="13" s="1"/>
  <c r="Y33" i="13"/>
  <c r="Y34" i="13"/>
  <c r="Y35" i="13"/>
  <c r="Y8" i="13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8" i="1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8" i="1"/>
  <c r="Z23" i="11"/>
  <c r="Z15" i="7"/>
  <c r="Z12" i="2"/>
  <c r="AC11" i="3"/>
  <c r="AD11" i="3" s="1"/>
  <c r="AA11" i="3"/>
  <c r="AB11" i="3" s="1"/>
  <c r="X11" i="3"/>
  <c r="W11" i="3"/>
  <c r="Z11" i="3" s="1"/>
  <c r="T11" i="3"/>
  <c r="S11" i="3"/>
  <c r="N11" i="3"/>
  <c r="AC10" i="3"/>
  <c r="AD10" i="3" s="1"/>
  <c r="AA10" i="3"/>
  <c r="AB10" i="3" s="1"/>
  <c r="X10" i="3"/>
  <c r="W10" i="3"/>
  <c r="T10" i="3"/>
  <c r="S10" i="3"/>
  <c r="N10" i="3"/>
  <c r="AC9" i="3"/>
  <c r="AD9" i="3" s="1"/>
  <c r="AA9" i="3"/>
  <c r="AB9" i="3" s="1"/>
  <c r="X9" i="3"/>
  <c r="W9" i="3"/>
  <c r="T9" i="3"/>
  <c r="S9" i="3"/>
  <c r="N9" i="3"/>
  <c r="X15" i="2"/>
  <c r="W15" i="2"/>
  <c r="V15" i="2"/>
  <c r="T15" i="2"/>
  <c r="S15" i="2"/>
  <c r="N15" i="2"/>
  <c r="AD14" i="2"/>
  <c r="AC14" i="2"/>
  <c r="AB14" i="2"/>
  <c r="AA14" i="2"/>
  <c r="X14" i="2"/>
  <c r="W14" i="2"/>
  <c r="T14" i="2"/>
  <c r="S14" i="2"/>
  <c r="N14" i="2"/>
  <c r="X13" i="2"/>
  <c r="W13" i="2"/>
  <c r="T13" i="2"/>
  <c r="S13" i="2"/>
  <c r="N13" i="2"/>
  <c r="AC12" i="2"/>
  <c r="AD12" i="2" s="1"/>
  <c r="AA12" i="2"/>
  <c r="AB12" i="2" s="1"/>
  <c r="X12" i="2"/>
  <c r="W12" i="2"/>
  <c r="T12" i="2"/>
  <c r="S12" i="2"/>
  <c r="N12" i="2"/>
  <c r="X11" i="2"/>
  <c r="W11" i="2"/>
  <c r="Z11" i="2" s="1"/>
  <c r="T11" i="2"/>
  <c r="S11" i="2"/>
  <c r="V11" i="2" s="1"/>
  <c r="N11" i="2"/>
  <c r="AC10" i="2"/>
  <c r="AD10" i="2" s="1"/>
  <c r="AA10" i="2"/>
  <c r="AB10" i="2" s="1"/>
  <c r="X10" i="2"/>
  <c r="W10" i="2"/>
  <c r="V10" i="2"/>
  <c r="T10" i="2"/>
  <c r="S10" i="2"/>
  <c r="N10" i="2"/>
  <c r="AC26" i="5"/>
  <c r="AD26" i="5" s="1"/>
  <c r="AA26" i="5"/>
  <c r="AB26" i="5" s="1"/>
  <c r="X26" i="5"/>
  <c r="W26" i="5"/>
  <c r="Z26" i="5" s="1"/>
  <c r="T26" i="5"/>
  <c r="S26" i="5"/>
  <c r="V26" i="5" s="1"/>
  <c r="N26" i="5"/>
  <c r="AC25" i="5"/>
  <c r="AD25" i="5" s="1"/>
  <c r="AA25" i="5"/>
  <c r="AB25" i="5" s="1"/>
  <c r="Z25" i="5"/>
  <c r="X25" i="5"/>
  <c r="W25" i="5"/>
  <c r="T25" i="5"/>
  <c r="S25" i="5"/>
  <c r="N25" i="5"/>
  <c r="AC24" i="5"/>
  <c r="AD24" i="5" s="1"/>
  <c r="AA24" i="5"/>
  <c r="AB24" i="5" s="1"/>
  <c r="X24" i="5"/>
  <c r="W24" i="5"/>
  <c r="T24" i="5"/>
  <c r="S24" i="5"/>
  <c r="V24" i="5" s="1"/>
  <c r="N24" i="5"/>
  <c r="AC23" i="5"/>
  <c r="AD23" i="5" s="1"/>
  <c r="AA23" i="5"/>
  <c r="AB23" i="5" s="1"/>
  <c r="X23" i="5"/>
  <c r="W23" i="5"/>
  <c r="T23" i="5"/>
  <c r="S23" i="5"/>
  <c r="N23" i="5"/>
  <c r="AC22" i="5"/>
  <c r="AD22" i="5" s="1"/>
  <c r="AA22" i="5"/>
  <c r="AB22" i="5" s="1"/>
  <c r="X22" i="5"/>
  <c r="W22" i="5"/>
  <c r="T22" i="5"/>
  <c r="S22" i="5"/>
  <c r="V22" i="5" s="1"/>
  <c r="N22" i="5"/>
  <c r="AC21" i="5"/>
  <c r="AD21" i="5" s="1"/>
  <c r="AA21" i="5"/>
  <c r="AB21" i="5" s="1"/>
  <c r="X21" i="5"/>
  <c r="W21" i="5"/>
  <c r="T21" i="5"/>
  <c r="S21" i="5"/>
  <c r="N21" i="5"/>
  <c r="AC20" i="5"/>
  <c r="AD20" i="5" s="1"/>
  <c r="AA20" i="5"/>
  <c r="AB20" i="5" s="1"/>
  <c r="X20" i="5"/>
  <c r="W20" i="5"/>
  <c r="T20" i="5"/>
  <c r="S20" i="5"/>
  <c r="V20" i="5" s="1"/>
  <c r="N20" i="5"/>
  <c r="AC19" i="5"/>
  <c r="AD19" i="5" s="1"/>
  <c r="AA19" i="5"/>
  <c r="AB19" i="5" s="1"/>
  <c r="X19" i="5"/>
  <c r="W19" i="5"/>
  <c r="T19" i="5"/>
  <c r="S19" i="5"/>
  <c r="N19" i="5"/>
  <c r="AC18" i="6"/>
  <c r="AD18" i="6" s="1"/>
  <c r="AA18" i="6"/>
  <c r="AB18" i="6" s="1"/>
  <c r="Z18" i="6"/>
  <c r="X18" i="6"/>
  <c r="W18" i="6"/>
  <c r="T18" i="6"/>
  <c r="S18" i="6"/>
  <c r="V18" i="6" s="1"/>
  <c r="N18" i="6"/>
  <c r="AC17" i="6"/>
  <c r="AD17" i="6" s="1"/>
  <c r="AA17" i="6"/>
  <c r="AB17" i="6" s="1"/>
  <c r="Z17" i="6"/>
  <c r="X17" i="6"/>
  <c r="W17" i="6"/>
  <c r="T17" i="6"/>
  <c r="S17" i="6"/>
  <c r="V17" i="6" s="1"/>
  <c r="N17" i="6"/>
  <c r="AC16" i="6"/>
  <c r="AD16" i="6" s="1"/>
  <c r="AA16" i="6"/>
  <c r="AB16" i="6" s="1"/>
  <c r="X16" i="6"/>
  <c r="W16" i="6"/>
  <c r="T16" i="6"/>
  <c r="S16" i="6"/>
  <c r="N16" i="6"/>
  <c r="AC15" i="6"/>
  <c r="AD15" i="6" s="1"/>
  <c r="AA15" i="6"/>
  <c r="AB15" i="6" s="1"/>
  <c r="Z15" i="6"/>
  <c r="X15" i="6"/>
  <c r="W15" i="6"/>
  <c r="T15" i="6"/>
  <c r="S15" i="6"/>
  <c r="N15" i="6"/>
  <c r="AC14" i="6"/>
  <c r="AD14" i="6" s="1"/>
  <c r="AA14" i="6"/>
  <c r="AB14" i="6" s="1"/>
  <c r="Z14" i="6"/>
  <c r="X14" i="6"/>
  <c r="W14" i="6"/>
  <c r="T14" i="6"/>
  <c r="S14" i="6"/>
  <c r="V14" i="6" s="1"/>
  <c r="N14" i="6"/>
  <c r="AC19" i="7"/>
  <c r="AD19" i="7" s="1"/>
  <c r="AA19" i="7"/>
  <c r="AB19" i="7" s="1"/>
  <c r="Z19" i="7"/>
  <c r="X19" i="7"/>
  <c r="W19" i="7"/>
  <c r="T19" i="7"/>
  <c r="S19" i="7"/>
  <c r="V19" i="7" s="1"/>
  <c r="N19" i="7"/>
  <c r="AC18" i="7"/>
  <c r="AD18" i="7" s="1"/>
  <c r="AA18" i="7"/>
  <c r="AB18" i="7" s="1"/>
  <c r="Z18" i="7"/>
  <c r="X18" i="7"/>
  <c r="W18" i="7"/>
  <c r="T18" i="7"/>
  <c r="S18" i="7"/>
  <c r="V18" i="7" s="1"/>
  <c r="N18" i="7"/>
  <c r="AC17" i="7"/>
  <c r="AD17" i="7" s="1"/>
  <c r="AA17" i="7"/>
  <c r="AB17" i="7" s="1"/>
  <c r="Z17" i="7"/>
  <c r="X17" i="7"/>
  <c r="W17" i="7"/>
  <c r="T17" i="7"/>
  <c r="S17" i="7"/>
  <c r="V17" i="7" s="1"/>
  <c r="N17" i="7"/>
  <c r="AC16" i="7"/>
  <c r="AD16" i="7" s="1"/>
  <c r="AA16" i="7"/>
  <c r="AB16" i="7" s="1"/>
  <c r="X16" i="7"/>
  <c r="W16" i="7"/>
  <c r="T16" i="7"/>
  <c r="S16" i="7"/>
  <c r="N16" i="7"/>
  <c r="AC15" i="7"/>
  <c r="AD15" i="7" s="1"/>
  <c r="AA15" i="7"/>
  <c r="AB15" i="7" s="1"/>
  <c r="X15" i="7"/>
  <c r="W15" i="7"/>
  <c r="T15" i="7"/>
  <c r="S15" i="7"/>
  <c r="V15" i="7" s="1"/>
  <c r="N15" i="7"/>
  <c r="AC36" i="8"/>
  <c r="AD36" i="8" s="1"/>
  <c r="AA36" i="8"/>
  <c r="AB36" i="8" s="1"/>
  <c r="Z36" i="8"/>
  <c r="X36" i="8"/>
  <c r="W36" i="8"/>
  <c r="T36" i="8"/>
  <c r="S36" i="8"/>
  <c r="V36" i="8" s="1"/>
  <c r="N36" i="8"/>
  <c r="AC35" i="8"/>
  <c r="AD35" i="8" s="1"/>
  <c r="AA35" i="8"/>
  <c r="AB35" i="8" s="1"/>
  <c r="Z35" i="8"/>
  <c r="X35" i="8"/>
  <c r="W35" i="8"/>
  <c r="T35" i="8"/>
  <c r="S35" i="8"/>
  <c r="V35" i="8" s="1"/>
  <c r="N35" i="8"/>
  <c r="AC34" i="8"/>
  <c r="AD34" i="8" s="1"/>
  <c r="AA34" i="8"/>
  <c r="AB34" i="8" s="1"/>
  <c r="Z34" i="8"/>
  <c r="X34" i="8"/>
  <c r="W34" i="8"/>
  <c r="T34" i="8"/>
  <c r="S34" i="8"/>
  <c r="V34" i="8" s="1"/>
  <c r="N34" i="8"/>
  <c r="AC33" i="8"/>
  <c r="AD33" i="8" s="1"/>
  <c r="AA33" i="8"/>
  <c r="AB33" i="8" s="1"/>
  <c r="Z33" i="8"/>
  <c r="X33" i="8"/>
  <c r="W33" i="8"/>
  <c r="T33" i="8"/>
  <c r="S33" i="8"/>
  <c r="V33" i="8" s="1"/>
  <c r="N33" i="8"/>
  <c r="AC32" i="8"/>
  <c r="AD32" i="8" s="1"/>
  <c r="AA32" i="8"/>
  <c r="AB32" i="8" s="1"/>
  <c r="X32" i="8"/>
  <c r="W32" i="8"/>
  <c r="T32" i="8"/>
  <c r="S32" i="8"/>
  <c r="N32" i="8"/>
  <c r="AC31" i="8"/>
  <c r="AD31" i="8" s="1"/>
  <c r="AA31" i="8"/>
  <c r="AB31" i="8" s="1"/>
  <c r="X31" i="8"/>
  <c r="W31" i="8"/>
  <c r="T31" i="8"/>
  <c r="S31" i="8"/>
  <c r="N31" i="8"/>
  <c r="AC30" i="8"/>
  <c r="AD30" i="8" s="1"/>
  <c r="AA30" i="8"/>
  <c r="AB30" i="8" s="1"/>
  <c r="X30" i="8"/>
  <c r="W30" i="8"/>
  <c r="T30" i="8"/>
  <c r="S30" i="8"/>
  <c r="N30" i="8"/>
  <c r="AC29" i="8"/>
  <c r="AD29" i="8" s="1"/>
  <c r="AA29" i="8"/>
  <c r="AB29" i="8" s="1"/>
  <c r="X29" i="8"/>
  <c r="W29" i="8"/>
  <c r="T29" i="8"/>
  <c r="S29" i="8"/>
  <c r="N29" i="8"/>
  <c r="AC28" i="8"/>
  <c r="AD28" i="8" s="1"/>
  <c r="AA28" i="8"/>
  <c r="AB28" i="8" s="1"/>
  <c r="X28" i="8"/>
  <c r="W28" i="8"/>
  <c r="Z28" i="8" s="1"/>
  <c r="T28" i="8"/>
  <c r="S28" i="8"/>
  <c r="N28" i="8"/>
  <c r="AC27" i="8"/>
  <c r="AD27" i="8" s="1"/>
  <c r="AA27" i="8"/>
  <c r="AB27" i="8" s="1"/>
  <c r="X27" i="8"/>
  <c r="W27" i="8"/>
  <c r="Z27" i="8" s="1"/>
  <c r="T27" i="8"/>
  <c r="S27" i="8"/>
  <c r="V27" i="8" s="1"/>
  <c r="N27" i="8"/>
  <c r="AC26" i="8"/>
  <c r="AD26" i="8" s="1"/>
  <c r="AA26" i="8"/>
  <c r="AB26" i="8" s="1"/>
  <c r="X26" i="8"/>
  <c r="W26" i="8"/>
  <c r="Z26" i="8" s="1"/>
  <c r="T26" i="8"/>
  <c r="S26" i="8"/>
  <c r="V26" i="8" s="1"/>
  <c r="N26" i="8"/>
  <c r="AC34" i="9"/>
  <c r="AD34" i="9" s="1"/>
  <c r="AA34" i="9"/>
  <c r="AB34" i="9" s="1"/>
  <c r="Z34" i="9"/>
  <c r="X34" i="9"/>
  <c r="W34" i="9"/>
  <c r="T34" i="9"/>
  <c r="S34" i="9"/>
  <c r="V34" i="9" s="1"/>
  <c r="N34" i="9"/>
  <c r="AC33" i="9"/>
  <c r="AD33" i="9" s="1"/>
  <c r="AA33" i="9"/>
  <c r="AB33" i="9" s="1"/>
  <c r="Z33" i="9"/>
  <c r="X33" i="9"/>
  <c r="W33" i="9"/>
  <c r="T33" i="9"/>
  <c r="S33" i="9"/>
  <c r="V33" i="9" s="1"/>
  <c r="N33" i="9"/>
  <c r="AC32" i="9"/>
  <c r="AD32" i="9" s="1"/>
  <c r="AA32" i="9"/>
  <c r="AB32" i="9" s="1"/>
  <c r="X32" i="9"/>
  <c r="W32" i="9"/>
  <c r="T32" i="9"/>
  <c r="S32" i="9"/>
  <c r="N32" i="9"/>
  <c r="AC31" i="9"/>
  <c r="AD31" i="9" s="1"/>
  <c r="AA31" i="9"/>
  <c r="AB31" i="9" s="1"/>
  <c r="X31" i="9"/>
  <c r="W31" i="9"/>
  <c r="T31" i="9"/>
  <c r="S31" i="9"/>
  <c r="N31" i="9"/>
  <c r="AC30" i="9"/>
  <c r="AD30" i="9" s="1"/>
  <c r="AA30" i="9"/>
  <c r="AB30" i="9" s="1"/>
  <c r="Z30" i="9"/>
  <c r="X30" i="9"/>
  <c r="W30" i="9"/>
  <c r="T30" i="9"/>
  <c r="S30" i="9"/>
  <c r="N30" i="9"/>
  <c r="AC29" i="9"/>
  <c r="AD29" i="9" s="1"/>
  <c r="AA29" i="9"/>
  <c r="AB29" i="9" s="1"/>
  <c r="Z29" i="9"/>
  <c r="X29" i="9"/>
  <c r="W29" i="9"/>
  <c r="T29" i="9"/>
  <c r="S29" i="9"/>
  <c r="N29" i="9"/>
  <c r="AC28" i="9"/>
  <c r="AD28" i="9" s="1"/>
  <c r="AA28" i="9"/>
  <c r="AB28" i="9" s="1"/>
  <c r="Z28" i="9"/>
  <c r="X28" i="9"/>
  <c r="W28" i="9"/>
  <c r="T28" i="9"/>
  <c r="S28" i="9"/>
  <c r="V28" i="9" s="1"/>
  <c r="N28" i="9"/>
  <c r="AC27" i="9"/>
  <c r="AD27" i="9" s="1"/>
  <c r="AA27" i="9"/>
  <c r="AB27" i="9" s="1"/>
  <c r="Z27" i="9"/>
  <c r="X27" i="9"/>
  <c r="W27" i="9"/>
  <c r="T27" i="9"/>
  <c r="S27" i="9"/>
  <c r="V27" i="9" s="1"/>
  <c r="N27" i="9"/>
  <c r="AC26" i="9"/>
  <c r="AD26" i="9" s="1"/>
  <c r="AA26" i="9"/>
  <c r="AB26" i="9" s="1"/>
  <c r="Z26" i="9"/>
  <c r="X26" i="9"/>
  <c r="W26" i="9"/>
  <c r="T26" i="9"/>
  <c r="S26" i="9"/>
  <c r="V26" i="9" s="1"/>
  <c r="N26" i="9"/>
  <c r="AC25" i="9"/>
  <c r="AD25" i="9" s="1"/>
  <c r="AA25" i="9"/>
  <c r="AB25" i="9" s="1"/>
  <c r="Z25" i="9"/>
  <c r="X25" i="9"/>
  <c r="W25" i="9"/>
  <c r="T25" i="9"/>
  <c r="S25" i="9"/>
  <c r="V25" i="9" s="1"/>
  <c r="N25" i="9"/>
  <c r="AC19" i="10"/>
  <c r="AD19" i="10" s="1"/>
  <c r="AA19" i="10"/>
  <c r="AB19" i="10" s="1"/>
  <c r="Z19" i="10"/>
  <c r="X19" i="10"/>
  <c r="W19" i="10"/>
  <c r="T19" i="10"/>
  <c r="S19" i="10"/>
  <c r="V19" i="10" s="1"/>
  <c r="N19" i="10"/>
  <c r="AC18" i="10"/>
  <c r="AD18" i="10" s="1"/>
  <c r="AA18" i="10"/>
  <c r="AB18" i="10" s="1"/>
  <c r="Z18" i="10"/>
  <c r="X18" i="10"/>
  <c r="W18" i="10"/>
  <c r="T18" i="10"/>
  <c r="S18" i="10"/>
  <c r="V18" i="10" s="1"/>
  <c r="N18" i="10"/>
  <c r="AC17" i="10"/>
  <c r="AD17" i="10" s="1"/>
  <c r="AA17" i="10"/>
  <c r="AB17" i="10" s="1"/>
  <c r="Z17" i="10"/>
  <c r="X17" i="10"/>
  <c r="W17" i="10"/>
  <c r="T17" i="10"/>
  <c r="S17" i="10"/>
  <c r="V17" i="10" s="1"/>
  <c r="N17" i="10"/>
  <c r="AC16" i="10"/>
  <c r="AD16" i="10" s="1"/>
  <c r="AA16" i="10"/>
  <c r="AB16" i="10" s="1"/>
  <c r="X16" i="10"/>
  <c r="W16" i="10"/>
  <c r="T16" i="10"/>
  <c r="S16" i="10"/>
  <c r="V16" i="10" s="1"/>
  <c r="N16" i="10"/>
  <c r="AC15" i="10"/>
  <c r="AD15" i="10" s="1"/>
  <c r="AA15" i="10"/>
  <c r="AB15" i="10" s="1"/>
  <c r="X15" i="10"/>
  <c r="W15" i="10"/>
  <c r="T15" i="10"/>
  <c r="S15" i="10"/>
  <c r="V15" i="10" s="1"/>
  <c r="N15" i="10"/>
  <c r="AC14" i="10"/>
  <c r="AD14" i="10" s="1"/>
  <c r="AA14" i="10"/>
  <c r="AB14" i="10" s="1"/>
  <c r="X14" i="10"/>
  <c r="W14" i="10"/>
  <c r="T14" i="10"/>
  <c r="S14" i="10"/>
  <c r="N14" i="10"/>
  <c r="AC30" i="11"/>
  <c r="AD30" i="11" s="1"/>
  <c r="AA30" i="11"/>
  <c r="AB30" i="11" s="1"/>
  <c r="X30" i="11"/>
  <c r="W30" i="11"/>
  <c r="T30" i="11"/>
  <c r="S30" i="11"/>
  <c r="N30" i="11"/>
  <c r="AC29" i="11"/>
  <c r="AD29" i="11" s="1"/>
  <c r="AA29" i="11"/>
  <c r="AB29" i="11" s="1"/>
  <c r="X29" i="11"/>
  <c r="W29" i="11"/>
  <c r="T29" i="11"/>
  <c r="S29" i="11"/>
  <c r="N29" i="11"/>
  <c r="AC28" i="11"/>
  <c r="AD28" i="11" s="1"/>
  <c r="AA28" i="11"/>
  <c r="AB28" i="11" s="1"/>
  <c r="X28" i="11"/>
  <c r="W28" i="11"/>
  <c r="T28" i="11"/>
  <c r="S28" i="11"/>
  <c r="V28" i="11" s="1"/>
  <c r="N28" i="11"/>
  <c r="AC27" i="11"/>
  <c r="AD27" i="11" s="1"/>
  <c r="AA27" i="11"/>
  <c r="AB27" i="11" s="1"/>
  <c r="Z27" i="11"/>
  <c r="X27" i="11"/>
  <c r="W27" i="11"/>
  <c r="T27" i="11"/>
  <c r="S27" i="11"/>
  <c r="V27" i="11" s="1"/>
  <c r="N27" i="11"/>
  <c r="AC26" i="11"/>
  <c r="AD26" i="11" s="1"/>
  <c r="AA26" i="11"/>
  <c r="AB26" i="11" s="1"/>
  <c r="Z26" i="11"/>
  <c r="X26" i="11"/>
  <c r="W26" i="11"/>
  <c r="T26" i="11"/>
  <c r="S26" i="11"/>
  <c r="V26" i="11" s="1"/>
  <c r="N26" i="11"/>
  <c r="AD25" i="11"/>
  <c r="AC25" i="11"/>
  <c r="AA25" i="11"/>
  <c r="AB25" i="11" s="1"/>
  <c r="Z25" i="11"/>
  <c r="X25" i="11"/>
  <c r="W25" i="11"/>
  <c r="T25" i="11"/>
  <c r="S25" i="11"/>
  <c r="V25" i="11" s="1"/>
  <c r="N25" i="11"/>
  <c r="AC24" i="11"/>
  <c r="AD24" i="11" s="1"/>
  <c r="AA24" i="11"/>
  <c r="AB24" i="11" s="1"/>
  <c r="X24" i="11"/>
  <c r="W24" i="11"/>
  <c r="T24" i="11"/>
  <c r="S24" i="11"/>
  <c r="N24" i="11"/>
  <c r="AC23" i="11"/>
  <c r="AD23" i="11" s="1"/>
  <c r="AA23" i="11"/>
  <c r="AB23" i="11" s="1"/>
  <c r="X23" i="11"/>
  <c r="W23" i="11"/>
  <c r="T23" i="11"/>
  <c r="S23" i="11"/>
  <c r="N23" i="11"/>
  <c r="AC22" i="11"/>
  <c r="AD22" i="11" s="1"/>
  <c r="AA22" i="11"/>
  <c r="AB22" i="11" s="1"/>
  <c r="X22" i="11"/>
  <c r="W22" i="11"/>
  <c r="T22" i="11"/>
  <c r="S22" i="11"/>
  <c r="N22" i="11"/>
  <c r="AC23" i="12"/>
  <c r="AD23" i="12" s="1"/>
  <c r="AB23" i="12"/>
  <c r="AA23" i="12"/>
  <c r="Z23" i="12"/>
  <c r="X23" i="12"/>
  <c r="W23" i="12"/>
  <c r="T23" i="12"/>
  <c r="S23" i="12"/>
  <c r="N23" i="12"/>
  <c r="AC22" i="12"/>
  <c r="AD22" i="12" s="1"/>
  <c r="AA22" i="12"/>
  <c r="AB22" i="12" s="1"/>
  <c r="Z22" i="12"/>
  <c r="X22" i="12"/>
  <c r="W22" i="12"/>
  <c r="T22" i="12"/>
  <c r="S22" i="12"/>
  <c r="N22" i="12"/>
  <c r="AC21" i="12"/>
  <c r="AD21" i="12" s="1"/>
  <c r="AA21" i="12"/>
  <c r="AB21" i="12" s="1"/>
  <c r="Z21" i="12"/>
  <c r="X21" i="12"/>
  <c r="W21" i="12"/>
  <c r="T21" i="12"/>
  <c r="S21" i="12"/>
  <c r="N21" i="12"/>
  <c r="AC20" i="12"/>
  <c r="AD20" i="12" s="1"/>
  <c r="AA20" i="12"/>
  <c r="AB20" i="12" s="1"/>
  <c r="Z20" i="12"/>
  <c r="X20" i="12"/>
  <c r="W20" i="12"/>
  <c r="T20" i="12"/>
  <c r="S20" i="12"/>
  <c r="N20" i="12"/>
  <c r="AC19" i="12"/>
  <c r="AD19" i="12" s="1"/>
  <c r="AA19" i="12"/>
  <c r="AB19" i="12" s="1"/>
  <c r="Z19" i="12"/>
  <c r="X19" i="12"/>
  <c r="W19" i="12"/>
  <c r="T19" i="12"/>
  <c r="S19" i="12"/>
  <c r="V19" i="12" s="1"/>
  <c r="N19" i="12"/>
  <c r="AC18" i="12"/>
  <c r="AD18" i="12" s="1"/>
  <c r="AA18" i="12"/>
  <c r="AB18" i="12" s="1"/>
  <c r="Z18" i="12"/>
  <c r="X18" i="12"/>
  <c r="W18" i="12"/>
  <c r="T18" i="12"/>
  <c r="S18" i="12"/>
  <c r="V18" i="12" s="1"/>
  <c r="N18" i="12"/>
  <c r="AC32" i="13"/>
  <c r="AD32" i="13" s="1"/>
  <c r="AB32" i="13"/>
  <c r="AA32" i="13"/>
  <c r="X32" i="13"/>
  <c r="W32" i="13"/>
  <c r="T32" i="13"/>
  <c r="S32" i="13"/>
  <c r="N32" i="13"/>
  <c r="AC31" i="13"/>
  <c r="AD31" i="13" s="1"/>
  <c r="AB31" i="13"/>
  <c r="AA31" i="13"/>
  <c r="Z31" i="13"/>
  <c r="X31" i="13"/>
  <c r="W31" i="13"/>
  <c r="T31" i="13"/>
  <c r="S31" i="13"/>
  <c r="N31" i="13"/>
  <c r="AC34" i="13"/>
  <c r="AD34" i="13" s="1"/>
  <c r="AA34" i="13"/>
  <c r="AB34" i="13" s="1"/>
  <c r="X34" i="13"/>
  <c r="W34" i="13"/>
  <c r="Z34" i="13" s="1"/>
  <c r="T34" i="13"/>
  <c r="S34" i="13"/>
  <c r="N34" i="13"/>
  <c r="AC33" i="13"/>
  <c r="AD33" i="13" s="1"/>
  <c r="AA33" i="13"/>
  <c r="AB33" i="13" s="1"/>
  <c r="X33" i="13"/>
  <c r="W33" i="13"/>
  <c r="Z33" i="13" s="1"/>
  <c r="T33" i="13"/>
  <c r="S33" i="13"/>
  <c r="N33" i="13"/>
  <c r="AC20" i="1"/>
  <c r="AD20" i="1" s="1"/>
  <c r="AA20" i="1"/>
  <c r="AB20" i="1" s="1"/>
  <c r="Z20" i="1"/>
  <c r="X20" i="1"/>
  <c r="W20" i="1"/>
  <c r="T20" i="1"/>
  <c r="S20" i="1"/>
  <c r="V20" i="1" s="1"/>
  <c r="S21" i="1"/>
  <c r="T21" i="1"/>
  <c r="W21" i="1"/>
  <c r="X21" i="1"/>
  <c r="Z21" i="1"/>
  <c r="AA21" i="1"/>
  <c r="AB21" i="1" s="1"/>
  <c r="AC21" i="1"/>
  <c r="AD21" i="1"/>
  <c r="AC19" i="1"/>
  <c r="AD19" i="1" s="1"/>
  <c r="AA19" i="1"/>
  <c r="AB19" i="1" s="1"/>
  <c r="X19" i="1"/>
  <c r="Z19" i="1" s="1"/>
  <c r="W19" i="1"/>
  <c r="T19" i="1"/>
  <c r="S19" i="1"/>
  <c r="V19" i="1" s="1"/>
  <c r="AC18" i="1"/>
  <c r="AD18" i="1" s="1"/>
  <c r="AA18" i="1"/>
  <c r="AB18" i="1" s="1"/>
  <c r="Z18" i="1"/>
  <c r="X18" i="1"/>
  <c r="W18" i="1"/>
  <c r="T18" i="1"/>
  <c r="S18" i="1"/>
  <c r="V18" i="1" s="1"/>
  <c r="AC17" i="1"/>
  <c r="AD17" i="1" s="1"/>
  <c r="AA17" i="1"/>
  <c r="AB17" i="1" s="1"/>
  <c r="X17" i="1"/>
  <c r="W17" i="1"/>
  <c r="T17" i="1"/>
  <c r="S17" i="1"/>
  <c r="V17" i="1" s="1"/>
  <c r="AC16" i="1"/>
  <c r="AD16" i="1" s="1"/>
  <c r="AA16" i="1"/>
  <c r="AB16" i="1" s="1"/>
  <c r="X16" i="1"/>
  <c r="W16" i="1"/>
  <c r="T16" i="1"/>
  <c r="S16" i="1"/>
  <c r="AC14" i="1"/>
  <c r="AD14" i="1" s="1"/>
  <c r="AA14" i="1"/>
  <c r="AB14" i="1" s="1"/>
  <c r="X14" i="1"/>
  <c r="W14" i="1"/>
  <c r="T14" i="1"/>
  <c r="S14" i="1"/>
  <c r="AC13" i="1"/>
  <c r="AD13" i="1" s="1"/>
  <c r="AA13" i="1"/>
  <c r="AB13" i="1" s="1"/>
  <c r="X13" i="1"/>
  <c r="W13" i="1"/>
  <c r="T13" i="1"/>
  <c r="S13" i="1"/>
  <c r="AC12" i="1"/>
  <c r="AD12" i="1" s="1"/>
  <c r="AA12" i="1"/>
  <c r="AB12" i="1" s="1"/>
  <c r="X12" i="1"/>
  <c r="W12" i="1"/>
  <c r="T12" i="1"/>
  <c r="S12" i="1"/>
  <c r="AC15" i="1"/>
  <c r="AD15" i="1" s="1"/>
  <c r="AA15" i="1"/>
  <c r="AB15" i="1" s="1"/>
  <c r="X15" i="1"/>
  <c r="W15" i="1"/>
  <c r="T15" i="1"/>
  <c r="S15" i="1"/>
  <c r="AG13" i="3"/>
  <c r="AG17" i="2"/>
  <c r="AG28" i="5"/>
  <c r="AG20" i="6"/>
  <c r="AG21" i="7"/>
  <c r="AG38" i="8"/>
  <c r="AG36" i="9"/>
  <c r="AG21" i="10"/>
  <c r="AG32" i="11"/>
  <c r="AG25" i="12"/>
  <c r="AG36" i="13"/>
  <c r="AG22" i="1"/>
  <c r="V12" i="2" l="1"/>
  <c r="Z24" i="5"/>
  <c r="Z23" i="5"/>
  <c r="Z22" i="5"/>
  <c r="Z19" i="5"/>
  <c r="Z20" i="5"/>
  <c r="AE19" i="7"/>
  <c r="V16" i="7"/>
  <c r="Z29" i="8"/>
  <c r="V32" i="8"/>
  <c r="AE34" i="9"/>
  <c r="AE26" i="9"/>
  <c r="AE27" i="9"/>
  <c r="AE26" i="11"/>
  <c r="V20" i="12"/>
  <c r="V21" i="12"/>
  <c r="V22" i="12"/>
  <c r="V21" i="1"/>
  <c r="AE18" i="12"/>
  <c r="AE19" i="12"/>
  <c r="AF19" i="12" s="1"/>
  <c r="AI19" i="12" s="1"/>
  <c r="AE20" i="12"/>
  <c r="AF20" i="12" s="1"/>
  <c r="AI20" i="12" s="1"/>
  <c r="AE15" i="10"/>
  <c r="AE17" i="10"/>
  <c r="AE19" i="10"/>
  <c r="AE32" i="8"/>
  <c r="AF32" i="8" s="1"/>
  <c r="AI32" i="8" s="1"/>
  <c r="AE36" i="8"/>
  <c r="Z16" i="7"/>
  <c r="AE16" i="7" s="1"/>
  <c r="AF16" i="7" s="1"/>
  <c r="AI16" i="7" s="1"/>
  <c r="AE15" i="7"/>
  <c r="AF15" i="7" s="1"/>
  <c r="AI15" i="7" s="1"/>
  <c r="AE14" i="6"/>
  <c r="AF14" i="6" s="1"/>
  <c r="AI14" i="6" s="1"/>
  <c r="AE18" i="6"/>
  <c r="AF18" i="6" s="1"/>
  <c r="AI18" i="6" s="1"/>
  <c r="Z15" i="2"/>
  <c r="AE15" i="2" s="1"/>
  <c r="AF15" i="2" s="1"/>
  <c r="AI15" i="2" s="1"/>
  <c r="V32" i="13"/>
  <c r="AE32" i="13" s="1"/>
  <c r="V31" i="13"/>
  <c r="AE31" i="13" s="1"/>
  <c r="AF31" i="13" s="1"/>
  <c r="AI31" i="13" s="1"/>
  <c r="V23" i="12"/>
  <c r="AE23" i="12" s="1"/>
  <c r="AF23" i="12" s="1"/>
  <c r="AI23" i="12" s="1"/>
  <c r="V22" i="11"/>
  <c r="AE22" i="11" s="1"/>
  <c r="V29" i="11"/>
  <c r="V23" i="11"/>
  <c r="AE23" i="11" s="1"/>
  <c r="AF23" i="11" s="1"/>
  <c r="AI23" i="11" s="1"/>
  <c r="V30" i="11"/>
  <c r="AE30" i="11" s="1"/>
  <c r="AF30" i="11" s="1"/>
  <c r="AI30" i="11" s="1"/>
  <c r="V24" i="11"/>
  <c r="V14" i="10"/>
  <c r="V29" i="9"/>
  <c r="AE29" i="9" s="1"/>
  <c r="V30" i="9"/>
  <c r="AE30" i="9" s="1"/>
  <c r="AF30" i="9" s="1"/>
  <c r="AI30" i="9" s="1"/>
  <c r="V31" i="9"/>
  <c r="AE31" i="9" s="1"/>
  <c r="V32" i="9"/>
  <c r="AE32" i="9" s="1"/>
  <c r="V28" i="8"/>
  <c r="AE28" i="8" s="1"/>
  <c r="AF28" i="8" s="1"/>
  <c r="AI28" i="8" s="1"/>
  <c r="V29" i="8"/>
  <c r="AE29" i="8" s="1"/>
  <c r="V30" i="8"/>
  <c r="AE30" i="8" s="1"/>
  <c r="AF30" i="8" s="1"/>
  <c r="AI30" i="8" s="1"/>
  <c r="V31" i="8"/>
  <c r="AE31" i="8" s="1"/>
  <c r="V15" i="6"/>
  <c r="V16" i="6"/>
  <c r="V13" i="2"/>
  <c r="AE21" i="1"/>
  <c r="V16" i="1"/>
  <c r="V21" i="5"/>
  <c r="AE21" i="5" s="1"/>
  <c r="V25" i="5"/>
  <c r="AE25" i="5" s="1"/>
  <c r="AE22" i="5"/>
  <c r="AF22" i="5" s="1"/>
  <c r="AI22" i="5" s="1"/>
  <c r="AE26" i="5"/>
  <c r="AF26" i="5" s="1"/>
  <c r="AI26" i="5" s="1"/>
  <c r="V19" i="5"/>
  <c r="V23" i="5"/>
  <c r="Z14" i="2"/>
  <c r="AE13" i="2"/>
  <c r="AF13" i="2" s="1"/>
  <c r="AI13" i="2" s="1"/>
  <c r="AE11" i="2"/>
  <c r="AF11" i="2" s="1"/>
  <c r="AI11" i="2" s="1"/>
  <c r="Z10" i="3"/>
  <c r="V10" i="3"/>
  <c r="Z9" i="3"/>
  <c r="V11" i="3"/>
  <c r="AE11" i="3" s="1"/>
  <c r="AF11" i="3" s="1"/>
  <c r="AI11" i="3" s="1"/>
  <c r="V9" i="3"/>
  <c r="AE12" i="2"/>
  <c r="AE14" i="2"/>
  <c r="Z10" i="2"/>
  <c r="AE10" i="2" s="1"/>
  <c r="AF10" i="2" s="1"/>
  <c r="AI10" i="2" s="1"/>
  <c r="AE24" i="5"/>
  <c r="AE20" i="5"/>
  <c r="AE15" i="6"/>
  <c r="AE16" i="6"/>
  <c r="AE17" i="6"/>
  <c r="AE17" i="7"/>
  <c r="AE18" i="7"/>
  <c r="AF19" i="7"/>
  <c r="AI19" i="7" s="1"/>
  <c r="AE26" i="8"/>
  <c r="AE33" i="8"/>
  <c r="AF26" i="8"/>
  <c r="AI26" i="8" s="1"/>
  <c r="AE34" i="8"/>
  <c r="AE27" i="8"/>
  <c r="AE35" i="8"/>
  <c r="AF36" i="8"/>
  <c r="AI36" i="8" s="1"/>
  <c r="AE25" i="9"/>
  <c r="AE33" i="9"/>
  <c r="AE28" i="9"/>
  <c r="AF27" i="9"/>
  <c r="AI27" i="9" s="1"/>
  <c r="AF26" i="9"/>
  <c r="AI26" i="9" s="1"/>
  <c r="AF34" i="9"/>
  <c r="AI34" i="9" s="1"/>
  <c r="AE16" i="10"/>
  <c r="AF17" i="10"/>
  <c r="AI17" i="10" s="1"/>
  <c r="AE14" i="10"/>
  <c r="AE18" i="10"/>
  <c r="AF15" i="10"/>
  <c r="AI15" i="10" s="1"/>
  <c r="AF19" i="10"/>
  <c r="AI19" i="10" s="1"/>
  <c r="AE28" i="11"/>
  <c r="AE29" i="11"/>
  <c r="AE27" i="11"/>
  <c r="AE25" i="11"/>
  <c r="AE24" i="11"/>
  <c r="AF26" i="11"/>
  <c r="AI26" i="11" s="1"/>
  <c r="AF18" i="12"/>
  <c r="AI18" i="12" s="1"/>
  <c r="AE21" i="12"/>
  <c r="AE22" i="12"/>
  <c r="V33" i="13"/>
  <c r="AE33" i="13" s="1"/>
  <c r="V34" i="13"/>
  <c r="AE34" i="13" s="1"/>
  <c r="AF34" i="13" s="1"/>
  <c r="AI34" i="13" s="1"/>
  <c r="AE20" i="1"/>
  <c r="Z17" i="1"/>
  <c r="AE17" i="1" s="1"/>
  <c r="AE19" i="1"/>
  <c r="AF19" i="1" s="1"/>
  <c r="AI19" i="1" s="1"/>
  <c r="Z16" i="1"/>
  <c r="AF21" i="1"/>
  <c r="AI21" i="1" s="1"/>
  <c r="AE18" i="1"/>
  <c r="Z12" i="1"/>
  <c r="Z14" i="1"/>
  <c r="Z13" i="1"/>
  <c r="V12" i="1"/>
  <c r="Z15" i="1"/>
  <c r="V13" i="1"/>
  <c r="V14" i="1"/>
  <c r="V15" i="1"/>
  <c r="AA12" i="3"/>
  <c r="X12" i="3"/>
  <c r="W12" i="3"/>
  <c r="T12" i="3"/>
  <c r="S12" i="3"/>
  <c r="S8" i="3"/>
  <c r="AE9" i="3" l="1"/>
  <c r="AF9" i="3" s="1"/>
  <c r="AI9" i="3" s="1"/>
  <c r="AE10" i="3"/>
  <c r="AE23" i="5"/>
  <c r="AE19" i="5"/>
  <c r="AE16" i="1"/>
  <c r="AE12" i="1"/>
  <c r="AF10" i="3"/>
  <c r="AI10" i="3" s="1"/>
  <c r="AF14" i="2"/>
  <c r="AI14" i="2" s="1"/>
  <c r="AF12" i="2"/>
  <c r="AI12" i="2" s="1"/>
  <c r="AF20" i="5"/>
  <c r="AI20" i="5" s="1"/>
  <c r="AF21" i="5"/>
  <c r="AI21" i="5" s="1"/>
  <c r="AF24" i="5"/>
  <c r="AI24" i="5" s="1"/>
  <c r="AF25" i="5"/>
  <c r="AI25" i="5" s="1"/>
  <c r="AF23" i="5"/>
  <c r="AI23" i="5" s="1"/>
  <c r="AF19" i="5"/>
  <c r="AI19" i="5" s="1"/>
  <c r="AF17" i="6"/>
  <c r="AI17" i="6" s="1"/>
  <c r="AF16" i="6"/>
  <c r="AI16" i="6" s="1"/>
  <c r="AF15" i="6"/>
  <c r="AI15" i="6" s="1"/>
  <c r="AF18" i="7"/>
  <c r="AI18" i="7" s="1"/>
  <c r="AF17" i="7"/>
  <c r="AI17" i="7" s="1"/>
  <c r="AF31" i="8"/>
  <c r="AI31" i="8" s="1"/>
  <c r="AF35" i="8"/>
  <c r="AI35" i="8" s="1"/>
  <c r="AF33" i="8"/>
  <c r="AI33" i="8" s="1"/>
  <c r="AF27" i="8"/>
  <c r="AI27" i="8" s="1"/>
  <c r="AF34" i="8"/>
  <c r="AI34" i="8" s="1"/>
  <c r="AF29" i="8"/>
  <c r="AI29" i="8" s="1"/>
  <c r="AF28" i="9"/>
  <c r="AI28" i="9" s="1"/>
  <c r="AF33" i="9"/>
  <c r="AI33" i="9" s="1"/>
  <c r="AF29" i="9"/>
  <c r="AI29" i="9" s="1"/>
  <c r="AF32" i="9"/>
  <c r="AI32" i="9" s="1"/>
  <c r="AF25" i="9"/>
  <c r="AI25" i="9" s="1"/>
  <c r="AF31" i="9"/>
  <c r="AI31" i="9" s="1"/>
  <c r="AF18" i="10"/>
  <c r="AI18" i="10" s="1"/>
  <c r="AF14" i="10"/>
  <c r="AI14" i="10" s="1"/>
  <c r="AF16" i="10"/>
  <c r="AI16" i="10" s="1"/>
  <c r="AF24" i="11"/>
  <c r="AI24" i="11" s="1"/>
  <c r="AF27" i="11"/>
  <c r="AI27" i="11" s="1"/>
  <c r="AF28" i="11"/>
  <c r="AI28" i="11" s="1"/>
  <c r="AF22" i="11"/>
  <c r="AI22" i="11" s="1"/>
  <c r="AF25" i="11"/>
  <c r="AI25" i="11" s="1"/>
  <c r="AF29" i="11"/>
  <c r="AI29" i="11" s="1"/>
  <c r="AF21" i="12"/>
  <c r="AI21" i="12" s="1"/>
  <c r="AF22" i="12"/>
  <c r="AI22" i="12" s="1"/>
  <c r="AF32" i="13"/>
  <c r="AI32" i="13" s="1"/>
  <c r="AF33" i="13"/>
  <c r="AI33" i="13" s="1"/>
  <c r="AE13" i="1"/>
  <c r="AF20" i="1"/>
  <c r="AI20" i="1" s="1"/>
  <c r="AF16" i="1"/>
  <c r="AI16" i="1" s="1"/>
  <c r="AE14" i="1"/>
  <c r="AF14" i="1" s="1"/>
  <c r="AI14" i="1" s="1"/>
  <c r="AF18" i="1"/>
  <c r="AI18" i="1"/>
  <c r="AF17" i="1"/>
  <c r="AI17" i="1" s="1"/>
  <c r="AE15" i="1"/>
  <c r="AF15" i="1" s="1"/>
  <c r="AI15" i="1" s="1"/>
  <c r="AF12" i="1"/>
  <c r="AI12" i="1" s="1"/>
  <c r="AF13" i="1"/>
  <c r="AI13" i="1" s="1"/>
  <c r="AH13" i="3"/>
  <c r="AH22" i="1"/>
  <c r="AH17" i="2"/>
  <c r="AC8" i="3"/>
  <c r="AD8" i="3" s="1"/>
  <c r="AA8" i="3"/>
  <c r="AB8" i="3" s="1"/>
  <c r="X8" i="3"/>
  <c r="W8" i="3"/>
  <c r="T8" i="3"/>
  <c r="N8" i="3"/>
  <c r="Z8" i="3" l="1"/>
  <c r="V8" i="3"/>
  <c r="AE8" i="3" l="1"/>
  <c r="AC12" i="3"/>
  <c r="AD12" i="3" s="1"/>
  <c r="AD13" i="3" s="1"/>
  <c r="AB12" i="3"/>
  <c r="AB13" i="3" s="1"/>
  <c r="N12" i="3"/>
  <c r="AF8" i="3" l="1"/>
  <c r="Z12" i="3"/>
  <c r="Z13" i="3" s="1"/>
  <c r="V12" i="3"/>
  <c r="AE12" i="3" l="1"/>
  <c r="AE13" i="3" s="1"/>
  <c r="V13" i="3"/>
  <c r="AI8" i="3"/>
  <c r="AH25" i="12"/>
  <c r="AH36" i="13"/>
  <c r="AH36" i="9"/>
  <c r="AH38" i="8"/>
  <c r="AH21" i="7"/>
  <c r="AH21" i="10"/>
  <c r="AH32" i="11"/>
  <c r="AH20" i="6"/>
  <c r="AH28" i="5"/>
  <c r="AF12" i="3" l="1"/>
  <c r="AI12" i="3" s="1"/>
  <c r="AI13" i="3" s="1"/>
  <c r="AF13" i="3" l="1"/>
  <c r="AC17" i="9"/>
  <c r="AD17" i="9" s="1"/>
  <c r="AA17" i="9"/>
  <c r="AB17" i="9" s="1"/>
  <c r="X17" i="9"/>
  <c r="W17" i="9"/>
  <c r="T17" i="9"/>
  <c r="S17" i="9"/>
  <c r="N17" i="9"/>
  <c r="V17" i="9" l="1"/>
  <c r="Z17" i="9"/>
  <c r="AC18" i="11"/>
  <c r="AD18" i="11" s="1"/>
  <c r="AA18" i="11"/>
  <c r="AB18" i="11" s="1"/>
  <c r="X18" i="11"/>
  <c r="W18" i="11"/>
  <c r="T18" i="11"/>
  <c r="S18" i="11"/>
  <c r="N18" i="11"/>
  <c r="AE17" i="9" l="1"/>
  <c r="AF17" i="9" s="1"/>
  <c r="AI17" i="9" s="1"/>
  <c r="V18" i="11"/>
  <c r="Z18" i="11"/>
  <c r="AE18" i="11" s="1"/>
  <c r="N36" i="13"/>
  <c r="AC35" i="13"/>
  <c r="AD35" i="13" s="1"/>
  <c r="AA35" i="13"/>
  <c r="AB35" i="13" s="1"/>
  <c r="X35" i="13"/>
  <c r="W35" i="13"/>
  <c r="T35" i="13"/>
  <c r="S35" i="13"/>
  <c r="N35" i="13"/>
  <c r="AC30" i="13"/>
  <c r="AD30" i="13" s="1"/>
  <c r="AA30" i="13"/>
  <c r="AB30" i="13" s="1"/>
  <c r="X30" i="13"/>
  <c r="W30" i="13"/>
  <c r="T30" i="13"/>
  <c r="S30" i="13"/>
  <c r="N30" i="13"/>
  <c r="AC29" i="13"/>
  <c r="AD29" i="13" s="1"/>
  <c r="AA29" i="13"/>
  <c r="AB29" i="13" s="1"/>
  <c r="X29" i="13"/>
  <c r="W29" i="13"/>
  <c r="T29" i="13"/>
  <c r="S29" i="13"/>
  <c r="N29" i="13"/>
  <c r="AC28" i="13"/>
  <c r="AD28" i="13" s="1"/>
  <c r="AA28" i="13"/>
  <c r="AB28" i="13" s="1"/>
  <c r="X28" i="13"/>
  <c r="W28" i="13"/>
  <c r="T28" i="13"/>
  <c r="S28" i="13"/>
  <c r="N28" i="13"/>
  <c r="AC27" i="13"/>
  <c r="AD27" i="13" s="1"/>
  <c r="AA27" i="13"/>
  <c r="AB27" i="13" s="1"/>
  <c r="X27" i="13"/>
  <c r="W27" i="13"/>
  <c r="T27" i="13"/>
  <c r="S27" i="13"/>
  <c r="N27" i="13"/>
  <c r="AC26" i="13"/>
  <c r="AD26" i="13" s="1"/>
  <c r="AA26" i="13"/>
  <c r="AB26" i="13" s="1"/>
  <c r="X26" i="13"/>
  <c r="W26" i="13"/>
  <c r="T26" i="13"/>
  <c r="S26" i="13"/>
  <c r="N26" i="13"/>
  <c r="AC25" i="13"/>
  <c r="AD25" i="13" s="1"/>
  <c r="AA25" i="13"/>
  <c r="AB25" i="13" s="1"/>
  <c r="X25" i="13"/>
  <c r="W25" i="13"/>
  <c r="T25" i="13"/>
  <c r="S25" i="13"/>
  <c r="N25" i="13"/>
  <c r="AC24" i="13"/>
  <c r="AD24" i="13" s="1"/>
  <c r="AA24" i="13"/>
  <c r="AB24" i="13" s="1"/>
  <c r="X24" i="13"/>
  <c r="W24" i="13"/>
  <c r="T24" i="13"/>
  <c r="S24" i="13"/>
  <c r="N24" i="13"/>
  <c r="AC23" i="13"/>
  <c r="AD23" i="13" s="1"/>
  <c r="AA23" i="13"/>
  <c r="AB23" i="13" s="1"/>
  <c r="X23" i="13"/>
  <c r="W23" i="13"/>
  <c r="T23" i="13"/>
  <c r="S23" i="13"/>
  <c r="N23" i="13"/>
  <c r="AC22" i="13"/>
  <c r="AD22" i="13" s="1"/>
  <c r="AA22" i="13"/>
  <c r="AB22" i="13" s="1"/>
  <c r="X22" i="13"/>
  <c r="W22" i="13"/>
  <c r="T22" i="13"/>
  <c r="S22" i="13"/>
  <c r="N22" i="13"/>
  <c r="AC21" i="13"/>
  <c r="AD21" i="13" s="1"/>
  <c r="AA21" i="13"/>
  <c r="AB21" i="13" s="1"/>
  <c r="X21" i="13"/>
  <c r="W21" i="13"/>
  <c r="T21" i="13"/>
  <c r="S21" i="13"/>
  <c r="N21" i="13"/>
  <c r="AC20" i="13"/>
  <c r="AD20" i="13" s="1"/>
  <c r="AA20" i="13"/>
  <c r="AB20" i="13" s="1"/>
  <c r="X20" i="13"/>
  <c r="W20" i="13"/>
  <c r="T20" i="13"/>
  <c r="S20" i="13"/>
  <c r="N20" i="13"/>
  <c r="AC19" i="13"/>
  <c r="AD19" i="13" s="1"/>
  <c r="AA19" i="13"/>
  <c r="AB19" i="13" s="1"/>
  <c r="X19" i="13"/>
  <c r="W19" i="13"/>
  <c r="T19" i="13"/>
  <c r="S19" i="13"/>
  <c r="N19" i="13"/>
  <c r="AC18" i="13"/>
  <c r="AD18" i="13" s="1"/>
  <c r="AA18" i="13"/>
  <c r="AB18" i="13" s="1"/>
  <c r="X18" i="13"/>
  <c r="W18" i="13"/>
  <c r="T18" i="13"/>
  <c r="S18" i="13"/>
  <c r="N18" i="13"/>
  <c r="AC17" i="13"/>
  <c r="AD17" i="13" s="1"/>
  <c r="AA17" i="13"/>
  <c r="AB17" i="13" s="1"/>
  <c r="X17" i="13"/>
  <c r="W17" i="13"/>
  <c r="T17" i="13"/>
  <c r="S17" i="13"/>
  <c r="N17" i="13"/>
  <c r="AC16" i="13"/>
  <c r="AD16" i="13" s="1"/>
  <c r="AA16" i="13"/>
  <c r="AB16" i="13" s="1"/>
  <c r="X16" i="13"/>
  <c r="W16" i="13"/>
  <c r="T16" i="13"/>
  <c r="S16" i="13"/>
  <c r="N16" i="13"/>
  <c r="AC15" i="13"/>
  <c r="AD15" i="13" s="1"/>
  <c r="AA15" i="13"/>
  <c r="AB15" i="13" s="1"/>
  <c r="X15" i="13"/>
  <c r="W15" i="13"/>
  <c r="T15" i="13"/>
  <c r="S15" i="13"/>
  <c r="N15" i="13"/>
  <c r="AC14" i="13"/>
  <c r="AD14" i="13" s="1"/>
  <c r="AA14" i="13"/>
  <c r="AB14" i="13" s="1"/>
  <c r="X14" i="13"/>
  <c r="W14" i="13"/>
  <c r="T14" i="13"/>
  <c r="S14" i="13"/>
  <c r="N14" i="13"/>
  <c r="AC13" i="13"/>
  <c r="AD13" i="13" s="1"/>
  <c r="AA13" i="13"/>
  <c r="AB13" i="13" s="1"/>
  <c r="X13" i="13"/>
  <c r="W13" i="13"/>
  <c r="T13" i="13"/>
  <c r="S13" i="13"/>
  <c r="N13" i="13"/>
  <c r="AC12" i="13"/>
  <c r="AD12" i="13" s="1"/>
  <c r="AA12" i="13"/>
  <c r="AB12" i="13" s="1"/>
  <c r="X12" i="13"/>
  <c r="W12" i="13"/>
  <c r="T12" i="13"/>
  <c r="S12" i="13"/>
  <c r="N12" i="13"/>
  <c r="AC11" i="13"/>
  <c r="AD11" i="13" s="1"/>
  <c r="AA11" i="13"/>
  <c r="AB11" i="13" s="1"/>
  <c r="X11" i="13"/>
  <c r="W11" i="13"/>
  <c r="T11" i="13"/>
  <c r="S11" i="13"/>
  <c r="N11" i="13"/>
  <c r="AC10" i="13"/>
  <c r="AD10" i="13" s="1"/>
  <c r="AA10" i="13"/>
  <c r="AB10" i="13" s="1"/>
  <c r="X10" i="13"/>
  <c r="W10" i="13"/>
  <c r="T10" i="13"/>
  <c r="S10" i="13"/>
  <c r="N10" i="13"/>
  <c r="AC9" i="13"/>
  <c r="AD9" i="13" s="1"/>
  <c r="AA9" i="13"/>
  <c r="AB9" i="13" s="1"/>
  <c r="X9" i="13"/>
  <c r="W9" i="13"/>
  <c r="T9" i="13"/>
  <c r="S9" i="13"/>
  <c r="N9" i="13"/>
  <c r="AC8" i="13"/>
  <c r="AD8" i="13" s="1"/>
  <c r="AA8" i="13"/>
  <c r="AB8" i="13" s="1"/>
  <c r="X8" i="13"/>
  <c r="W8" i="13"/>
  <c r="T8" i="13"/>
  <c r="S8" i="13"/>
  <c r="N8" i="13"/>
  <c r="N25" i="12"/>
  <c r="AC24" i="12"/>
  <c r="AD24" i="12" s="1"/>
  <c r="AA24" i="12"/>
  <c r="AB24" i="12" s="1"/>
  <c r="X24" i="12"/>
  <c r="W24" i="12"/>
  <c r="T24" i="12"/>
  <c r="S24" i="12"/>
  <c r="N24" i="12"/>
  <c r="AC17" i="12"/>
  <c r="AD17" i="12" s="1"/>
  <c r="AA17" i="12"/>
  <c r="AB17" i="12" s="1"/>
  <c r="X17" i="12"/>
  <c r="W17" i="12"/>
  <c r="T17" i="12"/>
  <c r="S17" i="12"/>
  <c r="N17" i="12"/>
  <c r="AC16" i="12"/>
  <c r="AD16" i="12" s="1"/>
  <c r="AA16" i="12"/>
  <c r="AB16" i="12" s="1"/>
  <c r="X16" i="12"/>
  <c r="W16" i="12"/>
  <c r="T16" i="12"/>
  <c r="S16" i="12"/>
  <c r="N16" i="12"/>
  <c r="AC15" i="12"/>
  <c r="AD15" i="12" s="1"/>
  <c r="AA15" i="12"/>
  <c r="AB15" i="12" s="1"/>
  <c r="X15" i="12"/>
  <c r="W15" i="12"/>
  <c r="T15" i="12"/>
  <c r="S15" i="12"/>
  <c r="N15" i="12"/>
  <c r="AC14" i="12"/>
  <c r="AD14" i="12" s="1"/>
  <c r="AA14" i="12"/>
  <c r="AB14" i="12" s="1"/>
  <c r="X14" i="12"/>
  <c r="W14" i="12"/>
  <c r="T14" i="12"/>
  <c r="S14" i="12"/>
  <c r="N14" i="12"/>
  <c r="AC13" i="12"/>
  <c r="AD13" i="12" s="1"/>
  <c r="AA13" i="12"/>
  <c r="AB13" i="12" s="1"/>
  <c r="X13" i="12"/>
  <c r="W13" i="12"/>
  <c r="T13" i="12"/>
  <c r="S13" i="12"/>
  <c r="N13" i="12"/>
  <c r="AC12" i="12"/>
  <c r="AD12" i="12" s="1"/>
  <c r="AA12" i="12"/>
  <c r="AB12" i="12" s="1"/>
  <c r="X12" i="12"/>
  <c r="W12" i="12"/>
  <c r="T12" i="12"/>
  <c r="S12" i="12"/>
  <c r="N12" i="12"/>
  <c r="AC11" i="12"/>
  <c r="AD11" i="12" s="1"/>
  <c r="AA11" i="12"/>
  <c r="AB11" i="12" s="1"/>
  <c r="X11" i="12"/>
  <c r="W11" i="12"/>
  <c r="T11" i="12"/>
  <c r="S11" i="12"/>
  <c r="N11" i="12"/>
  <c r="AC10" i="12"/>
  <c r="AD10" i="12" s="1"/>
  <c r="AA10" i="12"/>
  <c r="AB10" i="12" s="1"/>
  <c r="X10" i="12"/>
  <c r="W10" i="12"/>
  <c r="T10" i="12"/>
  <c r="S10" i="12"/>
  <c r="N10" i="12"/>
  <c r="AC9" i="12"/>
  <c r="AD9" i="12" s="1"/>
  <c r="AA9" i="12"/>
  <c r="AB9" i="12" s="1"/>
  <c r="X9" i="12"/>
  <c r="W9" i="12"/>
  <c r="T9" i="12"/>
  <c r="S9" i="12"/>
  <c r="N9" i="12"/>
  <c r="AC8" i="12"/>
  <c r="AD8" i="12" s="1"/>
  <c r="AA8" i="12"/>
  <c r="AB8" i="12" s="1"/>
  <c r="X8" i="12"/>
  <c r="W8" i="12"/>
  <c r="T8" i="12"/>
  <c r="S8" i="12"/>
  <c r="N8" i="12"/>
  <c r="N32" i="11"/>
  <c r="AC31" i="11"/>
  <c r="AD31" i="11" s="1"/>
  <c r="AA31" i="11"/>
  <c r="AB31" i="11" s="1"/>
  <c r="X31" i="11"/>
  <c r="W31" i="11"/>
  <c r="T31" i="11"/>
  <c r="S31" i="11"/>
  <c r="N31" i="11"/>
  <c r="AC21" i="11"/>
  <c r="AD21" i="11" s="1"/>
  <c r="AA21" i="11"/>
  <c r="AB21" i="11" s="1"/>
  <c r="X21" i="11"/>
  <c r="W21" i="11"/>
  <c r="T21" i="11"/>
  <c r="S21" i="11"/>
  <c r="N21" i="11"/>
  <c r="AC20" i="11"/>
  <c r="AD20" i="11" s="1"/>
  <c r="AA20" i="11"/>
  <c r="AB20" i="11" s="1"/>
  <c r="X20" i="11"/>
  <c r="W20" i="11"/>
  <c r="T20" i="11"/>
  <c r="S20" i="11"/>
  <c r="N20" i="11"/>
  <c r="AC19" i="11"/>
  <c r="AD19" i="11" s="1"/>
  <c r="AA19" i="11"/>
  <c r="AB19" i="11" s="1"/>
  <c r="X19" i="11"/>
  <c r="W19" i="11"/>
  <c r="T19" i="11"/>
  <c r="S19" i="11"/>
  <c r="N19" i="11"/>
  <c r="AC17" i="11"/>
  <c r="AD17" i="11" s="1"/>
  <c r="AA17" i="11"/>
  <c r="AB17" i="11" s="1"/>
  <c r="X17" i="11"/>
  <c r="W17" i="11"/>
  <c r="T17" i="11"/>
  <c r="S17" i="11"/>
  <c r="N17" i="11"/>
  <c r="AC16" i="11"/>
  <c r="AD16" i="11" s="1"/>
  <c r="AA16" i="11"/>
  <c r="AB16" i="11" s="1"/>
  <c r="X16" i="11"/>
  <c r="W16" i="11"/>
  <c r="T16" i="11"/>
  <c r="S16" i="11"/>
  <c r="N16" i="11"/>
  <c r="AC15" i="11"/>
  <c r="AD15" i="11" s="1"/>
  <c r="AA15" i="11"/>
  <c r="AB15" i="11" s="1"/>
  <c r="X15" i="11"/>
  <c r="W15" i="11"/>
  <c r="T15" i="11"/>
  <c r="S15" i="11"/>
  <c r="N15" i="11"/>
  <c r="AC14" i="11"/>
  <c r="AD14" i="11" s="1"/>
  <c r="AA14" i="11"/>
  <c r="AB14" i="11" s="1"/>
  <c r="X14" i="11"/>
  <c r="W14" i="11"/>
  <c r="T14" i="11"/>
  <c r="S14" i="11"/>
  <c r="N14" i="11"/>
  <c r="AC13" i="11"/>
  <c r="AD13" i="11" s="1"/>
  <c r="AA13" i="11"/>
  <c r="AB13" i="11" s="1"/>
  <c r="X13" i="11"/>
  <c r="W13" i="11"/>
  <c r="T13" i="11"/>
  <c r="S13" i="11"/>
  <c r="N13" i="11"/>
  <c r="AC12" i="11"/>
  <c r="AD12" i="11" s="1"/>
  <c r="AA12" i="11"/>
  <c r="AB12" i="11" s="1"/>
  <c r="X12" i="11"/>
  <c r="W12" i="11"/>
  <c r="T12" i="11"/>
  <c r="S12" i="11"/>
  <c r="N12" i="11"/>
  <c r="AC11" i="11"/>
  <c r="AD11" i="11" s="1"/>
  <c r="AA11" i="11"/>
  <c r="AB11" i="11" s="1"/>
  <c r="X11" i="11"/>
  <c r="W11" i="11"/>
  <c r="T11" i="11"/>
  <c r="S11" i="11"/>
  <c r="N11" i="11"/>
  <c r="AC10" i="11"/>
  <c r="AD10" i="11" s="1"/>
  <c r="AA10" i="11"/>
  <c r="AB10" i="11" s="1"/>
  <c r="X10" i="11"/>
  <c r="W10" i="11"/>
  <c r="T10" i="11"/>
  <c r="S10" i="11"/>
  <c r="N10" i="11"/>
  <c r="AC9" i="11"/>
  <c r="AD9" i="11" s="1"/>
  <c r="AA9" i="11"/>
  <c r="AB9" i="11" s="1"/>
  <c r="X9" i="11"/>
  <c r="W9" i="11"/>
  <c r="T9" i="11"/>
  <c r="S9" i="11"/>
  <c r="N9" i="11"/>
  <c r="AC8" i="11"/>
  <c r="AD8" i="11" s="1"/>
  <c r="AA8" i="11"/>
  <c r="AB8" i="11" s="1"/>
  <c r="X8" i="11"/>
  <c r="W8" i="11"/>
  <c r="T8" i="11"/>
  <c r="S8" i="11"/>
  <c r="N8" i="11"/>
  <c r="N21" i="10"/>
  <c r="AC20" i="10"/>
  <c r="AD20" i="10" s="1"/>
  <c r="AA20" i="10"/>
  <c r="AB20" i="10" s="1"/>
  <c r="X20" i="10"/>
  <c r="W20" i="10"/>
  <c r="T20" i="10"/>
  <c r="S20" i="10"/>
  <c r="N20" i="10"/>
  <c r="AC13" i="10"/>
  <c r="AD13" i="10" s="1"/>
  <c r="AA13" i="10"/>
  <c r="AB13" i="10" s="1"/>
  <c r="X13" i="10"/>
  <c r="W13" i="10"/>
  <c r="T13" i="10"/>
  <c r="S13" i="10"/>
  <c r="N13" i="10"/>
  <c r="AC12" i="10"/>
  <c r="AD12" i="10" s="1"/>
  <c r="AA12" i="10"/>
  <c r="AB12" i="10" s="1"/>
  <c r="X12" i="10"/>
  <c r="W12" i="10"/>
  <c r="T12" i="10"/>
  <c r="S12" i="10"/>
  <c r="N12" i="10"/>
  <c r="AC11" i="10"/>
  <c r="AD11" i="10" s="1"/>
  <c r="AA11" i="10"/>
  <c r="AB11" i="10" s="1"/>
  <c r="X11" i="10"/>
  <c r="W11" i="10"/>
  <c r="T11" i="10"/>
  <c r="S11" i="10"/>
  <c r="N11" i="10"/>
  <c r="AC10" i="10"/>
  <c r="AD10" i="10" s="1"/>
  <c r="AA10" i="10"/>
  <c r="AB10" i="10" s="1"/>
  <c r="X10" i="10"/>
  <c r="W10" i="10"/>
  <c r="T10" i="10"/>
  <c r="S10" i="10"/>
  <c r="N10" i="10"/>
  <c r="AC9" i="10"/>
  <c r="AD9" i="10" s="1"/>
  <c r="AA9" i="10"/>
  <c r="AB9" i="10" s="1"/>
  <c r="X9" i="10"/>
  <c r="W9" i="10"/>
  <c r="T9" i="10"/>
  <c r="S9" i="10"/>
  <c r="N9" i="10"/>
  <c r="AC8" i="10"/>
  <c r="AD8" i="10" s="1"/>
  <c r="AA8" i="10"/>
  <c r="AB8" i="10" s="1"/>
  <c r="X8" i="10"/>
  <c r="W8" i="10"/>
  <c r="T8" i="10"/>
  <c r="S8" i="10"/>
  <c r="N8" i="10"/>
  <c r="N36" i="9"/>
  <c r="AC35" i="9"/>
  <c r="AD35" i="9" s="1"/>
  <c r="AA35" i="9"/>
  <c r="AB35" i="9" s="1"/>
  <c r="X35" i="9"/>
  <c r="W35" i="9"/>
  <c r="T35" i="9"/>
  <c r="S35" i="9"/>
  <c r="N35" i="9"/>
  <c r="AC24" i="9"/>
  <c r="AD24" i="9" s="1"/>
  <c r="AA24" i="9"/>
  <c r="AB24" i="9" s="1"/>
  <c r="X24" i="9"/>
  <c r="W24" i="9"/>
  <c r="T24" i="9"/>
  <c r="S24" i="9"/>
  <c r="N24" i="9"/>
  <c r="AC23" i="9"/>
  <c r="AD23" i="9" s="1"/>
  <c r="AA23" i="9"/>
  <c r="AB23" i="9" s="1"/>
  <c r="X23" i="9"/>
  <c r="W23" i="9"/>
  <c r="T23" i="9"/>
  <c r="S23" i="9"/>
  <c r="N23" i="9"/>
  <c r="AC22" i="9"/>
  <c r="AD22" i="9" s="1"/>
  <c r="AA22" i="9"/>
  <c r="AB22" i="9" s="1"/>
  <c r="X22" i="9"/>
  <c r="W22" i="9"/>
  <c r="T22" i="9"/>
  <c r="S22" i="9"/>
  <c r="N22" i="9"/>
  <c r="AC21" i="9"/>
  <c r="AD21" i="9" s="1"/>
  <c r="AA21" i="9"/>
  <c r="AB21" i="9" s="1"/>
  <c r="X21" i="9"/>
  <c r="W21" i="9"/>
  <c r="T21" i="9"/>
  <c r="S21" i="9"/>
  <c r="N21" i="9"/>
  <c r="AC20" i="9"/>
  <c r="AD20" i="9" s="1"/>
  <c r="AA20" i="9"/>
  <c r="AB20" i="9" s="1"/>
  <c r="X20" i="9"/>
  <c r="W20" i="9"/>
  <c r="T20" i="9"/>
  <c r="S20" i="9"/>
  <c r="N20" i="9"/>
  <c r="AC19" i="9"/>
  <c r="AD19" i="9" s="1"/>
  <c r="AA19" i="9"/>
  <c r="AB19" i="9" s="1"/>
  <c r="X19" i="9"/>
  <c r="W19" i="9"/>
  <c r="T19" i="9"/>
  <c r="S19" i="9"/>
  <c r="N19" i="9"/>
  <c r="AC18" i="9"/>
  <c r="AD18" i="9" s="1"/>
  <c r="AA18" i="9"/>
  <c r="AB18" i="9" s="1"/>
  <c r="X18" i="9"/>
  <c r="W18" i="9"/>
  <c r="T18" i="9"/>
  <c r="S18" i="9"/>
  <c r="N18" i="9"/>
  <c r="AC16" i="9"/>
  <c r="AD16" i="9" s="1"/>
  <c r="AA16" i="9"/>
  <c r="AB16" i="9" s="1"/>
  <c r="X16" i="9"/>
  <c r="W16" i="9"/>
  <c r="T16" i="9"/>
  <c r="S16" i="9"/>
  <c r="N16" i="9"/>
  <c r="AC15" i="9"/>
  <c r="AD15" i="9" s="1"/>
  <c r="AA15" i="9"/>
  <c r="AB15" i="9" s="1"/>
  <c r="X15" i="9"/>
  <c r="W15" i="9"/>
  <c r="T15" i="9"/>
  <c r="S15" i="9"/>
  <c r="N15" i="9"/>
  <c r="AC14" i="9"/>
  <c r="AD14" i="9" s="1"/>
  <c r="AA14" i="9"/>
  <c r="AB14" i="9" s="1"/>
  <c r="X14" i="9"/>
  <c r="W14" i="9"/>
  <c r="T14" i="9"/>
  <c r="S14" i="9"/>
  <c r="N14" i="9"/>
  <c r="AC13" i="9"/>
  <c r="AD13" i="9" s="1"/>
  <c r="AA13" i="9"/>
  <c r="AB13" i="9" s="1"/>
  <c r="X13" i="9"/>
  <c r="W13" i="9"/>
  <c r="T13" i="9"/>
  <c r="S13" i="9"/>
  <c r="N13" i="9"/>
  <c r="AC12" i="9"/>
  <c r="AD12" i="9" s="1"/>
  <c r="AA12" i="9"/>
  <c r="AB12" i="9" s="1"/>
  <c r="X12" i="9"/>
  <c r="W12" i="9"/>
  <c r="T12" i="9"/>
  <c r="S12" i="9"/>
  <c r="N12" i="9"/>
  <c r="AC11" i="9"/>
  <c r="AD11" i="9" s="1"/>
  <c r="AA11" i="9"/>
  <c r="AB11" i="9" s="1"/>
  <c r="X11" i="9"/>
  <c r="W11" i="9"/>
  <c r="T11" i="9"/>
  <c r="S11" i="9"/>
  <c r="N11" i="9"/>
  <c r="AC10" i="9"/>
  <c r="AD10" i="9" s="1"/>
  <c r="AA10" i="9"/>
  <c r="AB10" i="9" s="1"/>
  <c r="X10" i="9"/>
  <c r="W10" i="9"/>
  <c r="T10" i="9"/>
  <c r="S10" i="9"/>
  <c r="N10" i="9"/>
  <c r="AC9" i="9"/>
  <c r="AD9" i="9" s="1"/>
  <c r="AA9" i="9"/>
  <c r="AB9" i="9" s="1"/>
  <c r="X9" i="9"/>
  <c r="W9" i="9"/>
  <c r="T9" i="9"/>
  <c r="S9" i="9"/>
  <c r="N9" i="9"/>
  <c r="AC8" i="9"/>
  <c r="AD8" i="9" s="1"/>
  <c r="AA8" i="9"/>
  <c r="AB8" i="9" s="1"/>
  <c r="X8" i="9"/>
  <c r="W8" i="9"/>
  <c r="T8" i="9"/>
  <c r="S8" i="9"/>
  <c r="N8" i="9"/>
  <c r="N38" i="8"/>
  <c r="AC37" i="8"/>
  <c r="AD37" i="8" s="1"/>
  <c r="AA37" i="8"/>
  <c r="AB37" i="8" s="1"/>
  <c r="X37" i="8"/>
  <c r="W37" i="8"/>
  <c r="T37" i="8"/>
  <c r="S37" i="8"/>
  <c r="N37" i="8"/>
  <c r="AC25" i="8"/>
  <c r="AD25" i="8" s="1"/>
  <c r="AA25" i="8"/>
  <c r="AB25" i="8" s="1"/>
  <c r="X25" i="8"/>
  <c r="W25" i="8"/>
  <c r="T25" i="8"/>
  <c r="S25" i="8"/>
  <c r="N25" i="8"/>
  <c r="AC24" i="8"/>
  <c r="AD24" i="8" s="1"/>
  <c r="AA24" i="8"/>
  <c r="AB24" i="8" s="1"/>
  <c r="X24" i="8"/>
  <c r="W24" i="8"/>
  <c r="T24" i="8"/>
  <c r="S24" i="8"/>
  <c r="N24" i="8"/>
  <c r="AC23" i="8"/>
  <c r="AD23" i="8" s="1"/>
  <c r="AA23" i="8"/>
  <c r="AB23" i="8" s="1"/>
  <c r="X23" i="8"/>
  <c r="W23" i="8"/>
  <c r="T23" i="8"/>
  <c r="S23" i="8"/>
  <c r="N23" i="8"/>
  <c r="AC22" i="8"/>
  <c r="AD22" i="8" s="1"/>
  <c r="AA22" i="8"/>
  <c r="AB22" i="8" s="1"/>
  <c r="X22" i="8"/>
  <c r="W22" i="8"/>
  <c r="T22" i="8"/>
  <c r="S22" i="8"/>
  <c r="N22" i="8"/>
  <c r="AC21" i="8"/>
  <c r="AD21" i="8" s="1"/>
  <c r="AA21" i="8"/>
  <c r="AB21" i="8" s="1"/>
  <c r="X21" i="8"/>
  <c r="W21" i="8"/>
  <c r="T21" i="8"/>
  <c r="S21" i="8"/>
  <c r="N21" i="8"/>
  <c r="AC20" i="8"/>
  <c r="AD20" i="8" s="1"/>
  <c r="AA20" i="8"/>
  <c r="AB20" i="8" s="1"/>
  <c r="X20" i="8"/>
  <c r="W20" i="8"/>
  <c r="T20" i="8"/>
  <c r="S20" i="8"/>
  <c r="N20" i="8"/>
  <c r="AC19" i="8"/>
  <c r="AD19" i="8" s="1"/>
  <c r="AA19" i="8"/>
  <c r="AB19" i="8" s="1"/>
  <c r="X19" i="8"/>
  <c r="W19" i="8"/>
  <c r="T19" i="8"/>
  <c r="S19" i="8"/>
  <c r="N19" i="8"/>
  <c r="AC18" i="8"/>
  <c r="AD18" i="8" s="1"/>
  <c r="AA18" i="8"/>
  <c r="AB18" i="8" s="1"/>
  <c r="X18" i="8"/>
  <c r="W18" i="8"/>
  <c r="T18" i="8"/>
  <c r="S18" i="8"/>
  <c r="N18" i="8"/>
  <c r="AC17" i="8"/>
  <c r="AD17" i="8" s="1"/>
  <c r="AA17" i="8"/>
  <c r="AB17" i="8" s="1"/>
  <c r="X17" i="8"/>
  <c r="W17" i="8"/>
  <c r="T17" i="8"/>
  <c r="S17" i="8"/>
  <c r="N17" i="8"/>
  <c r="AC16" i="8"/>
  <c r="AD16" i="8" s="1"/>
  <c r="AA16" i="8"/>
  <c r="AB16" i="8" s="1"/>
  <c r="X16" i="8"/>
  <c r="W16" i="8"/>
  <c r="T16" i="8"/>
  <c r="S16" i="8"/>
  <c r="N16" i="8"/>
  <c r="AC15" i="8"/>
  <c r="AD15" i="8" s="1"/>
  <c r="AA15" i="8"/>
  <c r="AB15" i="8" s="1"/>
  <c r="X15" i="8"/>
  <c r="W15" i="8"/>
  <c r="T15" i="8"/>
  <c r="S15" i="8"/>
  <c r="N15" i="8"/>
  <c r="AC14" i="8"/>
  <c r="AD14" i="8" s="1"/>
  <c r="AA14" i="8"/>
  <c r="AB14" i="8" s="1"/>
  <c r="X14" i="8"/>
  <c r="W14" i="8"/>
  <c r="T14" i="8"/>
  <c r="S14" i="8"/>
  <c r="N14" i="8"/>
  <c r="AC13" i="8"/>
  <c r="AD13" i="8" s="1"/>
  <c r="AA13" i="8"/>
  <c r="AB13" i="8" s="1"/>
  <c r="X13" i="8"/>
  <c r="W13" i="8"/>
  <c r="T13" i="8"/>
  <c r="S13" i="8"/>
  <c r="N13" i="8"/>
  <c r="AC12" i="8"/>
  <c r="AD12" i="8" s="1"/>
  <c r="AA12" i="8"/>
  <c r="AB12" i="8" s="1"/>
  <c r="X12" i="8"/>
  <c r="W12" i="8"/>
  <c r="T12" i="8"/>
  <c r="S12" i="8"/>
  <c r="N12" i="8"/>
  <c r="AC11" i="8"/>
  <c r="AD11" i="8" s="1"/>
  <c r="AA11" i="8"/>
  <c r="AB11" i="8" s="1"/>
  <c r="X11" i="8"/>
  <c r="W11" i="8"/>
  <c r="T11" i="8"/>
  <c r="S11" i="8"/>
  <c r="N11" i="8"/>
  <c r="AC10" i="8"/>
  <c r="AD10" i="8" s="1"/>
  <c r="AA10" i="8"/>
  <c r="AB10" i="8" s="1"/>
  <c r="X10" i="8"/>
  <c r="W10" i="8"/>
  <c r="T10" i="8"/>
  <c r="S10" i="8"/>
  <c r="N10" i="8"/>
  <c r="AC9" i="8"/>
  <c r="AD9" i="8" s="1"/>
  <c r="AA9" i="8"/>
  <c r="AB9" i="8" s="1"/>
  <c r="X9" i="8"/>
  <c r="W9" i="8"/>
  <c r="T9" i="8"/>
  <c r="S9" i="8"/>
  <c r="N9" i="8"/>
  <c r="AC8" i="8"/>
  <c r="AD8" i="8" s="1"/>
  <c r="AA8" i="8"/>
  <c r="AB8" i="8" s="1"/>
  <c r="X8" i="8"/>
  <c r="W8" i="8"/>
  <c r="T8" i="8"/>
  <c r="S8" i="8"/>
  <c r="N8" i="8"/>
  <c r="N21" i="7"/>
  <c r="AC20" i="7"/>
  <c r="AD20" i="7" s="1"/>
  <c r="AA20" i="7"/>
  <c r="AB20" i="7" s="1"/>
  <c r="X20" i="7"/>
  <c r="W20" i="7"/>
  <c r="T20" i="7"/>
  <c r="S20" i="7"/>
  <c r="N20" i="7"/>
  <c r="AC14" i="7"/>
  <c r="AD14" i="7" s="1"/>
  <c r="AA14" i="7"/>
  <c r="AB14" i="7" s="1"/>
  <c r="X14" i="7"/>
  <c r="W14" i="7"/>
  <c r="T14" i="7"/>
  <c r="S14" i="7"/>
  <c r="N14" i="7"/>
  <c r="AC13" i="7"/>
  <c r="AD13" i="7" s="1"/>
  <c r="AA13" i="7"/>
  <c r="AB13" i="7" s="1"/>
  <c r="X13" i="7"/>
  <c r="W13" i="7"/>
  <c r="T13" i="7"/>
  <c r="S13" i="7"/>
  <c r="N13" i="7"/>
  <c r="AC12" i="7"/>
  <c r="AD12" i="7" s="1"/>
  <c r="AA12" i="7"/>
  <c r="AB12" i="7" s="1"/>
  <c r="X12" i="7"/>
  <c r="W12" i="7"/>
  <c r="T12" i="7"/>
  <c r="S12" i="7"/>
  <c r="N12" i="7"/>
  <c r="AC11" i="7"/>
  <c r="AD11" i="7" s="1"/>
  <c r="AA11" i="7"/>
  <c r="AB11" i="7" s="1"/>
  <c r="X11" i="7"/>
  <c r="W11" i="7"/>
  <c r="T11" i="7"/>
  <c r="S11" i="7"/>
  <c r="N11" i="7"/>
  <c r="AC10" i="7"/>
  <c r="AD10" i="7" s="1"/>
  <c r="AA10" i="7"/>
  <c r="AB10" i="7" s="1"/>
  <c r="X10" i="7"/>
  <c r="W10" i="7"/>
  <c r="T10" i="7"/>
  <c r="S10" i="7"/>
  <c r="N10" i="7"/>
  <c r="AC9" i="7"/>
  <c r="AD9" i="7" s="1"/>
  <c r="AA9" i="7"/>
  <c r="AB9" i="7" s="1"/>
  <c r="X9" i="7"/>
  <c r="W9" i="7"/>
  <c r="T9" i="7"/>
  <c r="S9" i="7"/>
  <c r="N9" i="7"/>
  <c r="AC8" i="7"/>
  <c r="AD8" i="7" s="1"/>
  <c r="AA8" i="7"/>
  <c r="AB8" i="7" s="1"/>
  <c r="X8" i="7"/>
  <c r="W8" i="7"/>
  <c r="T8" i="7"/>
  <c r="S8" i="7"/>
  <c r="N8" i="7"/>
  <c r="N20" i="6"/>
  <c r="AC19" i="6"/>
  <c r="AD19" i="6" s="1"/>
  <c r="AA19" i="6"/>
  <c r="AB19" i="6" s="1"/>
  <c r="X19" i="6"/>
  <c r="W19" i="6"/>
  <c r="T19" i="6"/>
  <c r="S19" i="6"/>
  <c r="N19" i="6"/>
  <c r="AC13" i="6"/>
  <c r="AD13" i="6" s="1"/>
  <c r="AA13" i="6"/>
  <c r="AB13" i="6" s="1"/>
  <c r="X13" i="6"/>
  <c r="W13" i="6"/>
  <c r="T13" i="6"/>
  <c r="S13" i="6"/>
  <c r="N13" i="6"/>
  <c r="AC12" i="6"/>
  <c r="AD12" i="6" s="1"/>
  <c r="AA12" i="6"/>
  <c r="AB12" i="6" s="1"/>
  <c r="X12" i="6"/>
  <c r="W12" i="6"/>
  <c r="T12" i="6"/>
  <c r="S12" i="6"/>
  <c r="N12" i="6"/>
  <c r="AC11" i="6"/>
  <c r="AD11" i="6" s="1"/>
  <c r="AA11" i="6"/>
  <c r="AB11" i="6" s="1"/>
  <c r="X11" i="6"/>
  <c r="W11" i="6"/>
  <c r="T11" i="6"/>
  <c r="S11" i="6"/>
  <c r="N11" i="6"/>
  <c r="AC10" i="6"/>
  <c r="AD10" i="6" s="1"/>
  <c r="AA10" i="6"/>
  <c r="AB10" i="6" s="1"/>
  <c r="X10" i="6"/>
  <c r="W10" i="6"/>
  <c r="T10" i="6"/>
  <c r="S10" i="6"/>
  <c r="N10" i="6"/>
  <c r="AC9" i="6"/>
  <c r="AD9" i="6" s="1"/>
  <c r="AA9" i="6"/>
  <c r="AB9" i="6" s="1"/>
  <c r="X9" i="6"/>
  <c r="W9" i="6"/>
  <c r="T9" i="6"/>
  <c r="S9" i="6"/>
  <c r="N9" i="6"/>
  <c r="AC8" i="6"/>
  <c r="AD8" i="6" s="1"/>
  <c r="AA8" i="6"/>
  <c r="AB8" i="6" s="1"/>
  <c r="X8" i="6"/>
  <c r="W8" i="6"/>
  <c r="T8" i="6"/>
  <c r="S8" i="6"/>
  <c r="N8" i="6"/>
  <c r="N28" i="5"/>
  <c r="AC27" i="5"/>
  <c r="AD27" i="5" s="1"/>
  <c r="AA27" i="5"/>
  <c r="AB27" i="5" s="1"/>
  <c r="X27" i="5"/>
  <c r="W27" i="5"/>
  <c r="T27" i="5"/>
  <c r="S27" i="5"/>
  <c r="N27" i="5"/>
  <c r="AC18" i="5"/>
  <c r="AD18" i="5" s="1"/>
  <c r="AA18" i="5"/>
  <c r="AB18" i="5" s="1"/>
  <c r="X18" i="5"/>
  <c r="W18" i="5"/>
  <c r="T18" i="5"/>
  <c r="S18" i="5"/>
  <c r="N18" i="5"/>
  <c r="AC17" i="5"/>
  <c r="AD17" i="5" s="1"/>
  <c r="AA17" i="5"/>
  <c r="AB17" i="5" s="1"/>
  <c r="X17" i="5"/>
  <c r="W17" i="5"/>
  <c r="T17" i="5"/>
  <c r="S17" i="5"/>
  <c r="N17" i="5"/>
  <c r="AC16" i="5"/>
  <c r="AD16" i="5" s="1"/>
  <c r="AA16" i="5"/>
  <c r="AB16" i="5" s="1"/>
  <c r="X16" i="5"/>
  <c r="W16" i="5"/>
  <c r="T16" i="5"/>
  <c r="S16" i="5"/>
  <c r="N16" i="5"/>
  <c r="AC15" i="5"/>
  <c r="AD15" i="5" s="1"/>
  <c r="AA15" i="5"/>
  <c r="AB15" i="5" s="1"/>
  <c r="X15" i="5"/>
  <c r="W15" i="5"/>
  <c r="T15" i="5"/>
  <c r="S15" i="5"/>
  <c r="N15" i="5"/>
  <c r="AC14" i="5"/>
  <c r="AD14" i="5" s="1"/>
  <c r="AA14" i="5"/>
  <c r="AB14" i="5" s="1"/>
  <c r="X14" i="5"/>
  <c r="W14" i="5"/>
  <c r="T14" i="5"/>
  <c r="S14" i="5"/>
  <c r="N14" i="5"/>
  <c r="AC13" i="5"/>
  <c r="AD13" i="5" s="1"/>
  <c r="AA13" i="5"/>
  <c r="AB13" i="5" s="1"/>
  <c r="X13" i="5"/>
  <c r="W13" i="5"/>
  <c r="T13" i="5"/>
  <c r="S13" i="5"/>
  <c r="N13" i="5"/>
  <c r="AC12" i="5"/>
  <c r="AD12" i="5" s="1"/>
  <c r="AA12" i="5"/>
  <c r="AB12" i="5" s="1"/>
  <c r="X12" i="5"/>
  <c r="W12" i="5"/>
  <c r="T12" i="5"/>
  <c r="S12" i="5"/>
  <c r="N12" i="5"/>
  <c r="AC11" i="5"/>
  <c r="AD11" i="5" s="1"/>
  <c r="AA11" i="5"/>
  <c r="AB11" i="5" s="1"/>
  <c r="X11" i="5"/>
  <c r="W11" i="5"/>
  <c r="T11" i="5"/>
  <c r="S11" i="5"/>
  <c r="N11" i="5"/>
  <c r="AC10" i="5"/>
  <c r="AD10" i="5" s="1"/>
  <c r="AA10" i="5"/>
  <c r="AB10" i="5" s="1"/>
  <c r="X10" i="5"/>
  <c r="W10" i="5"/>
  <c r="T10" i="5"/>
  <c r="S10" i="5"/>
  <c r="N10" i="5"/>
  <c r="AC9" i="5"/>
  <c r="AD9" i="5" s="1"/>
  <c r="AA9" i="5"/>
  <c r="AB9" i="5" s="1"/>
  <c r="X9" i="5"/>
  <c r="W9" i="5"/>
  <c r="T9" i="5"/>
  <c r="S9" i="5"/>
  <c r="N9" i="5"/>
  <c r="AC8" i="5"/>
  <c r="AD8" i="5" s="1"/>
  <c r="AA8" i="5"/>
  <c r="AB8" i="5" s="1"/>
  <c r="X8" i="5"/>
  <c r="W8" i="5"/>
  <c r="T8" i="5"/>
  <c r="S8" i="5"/>
  <c r="N8" i="5"/>
  <c r="N13" i="3"/>
  <c r="AD17" i="2"/>
  <c r="AB17" i="2"/>
  <c r="N17" i="2"/>
  <c r="X16" i="2"/>
  <c r="W16" i="2"/>
  <c r="T16" i="2"/>
  <c r="S16" i="2"/>
  <c r="N16" i="2"/>
  <c r="X9" i="2"/>
  <c r="W9" i="2"/>
  <c r="T9" i="2"/>
  <c r="S9" i="2"/>
  <c r="N9" i="2"/>
  <c r="AC8" i="2"/>
  <c r="AD8" i="2" s="1"/>
  <c r="AA8" i="2"/>
  <c r="AB8" i="2" s="1"/>
  <c r="X8" i="2"/>
  <c r="W8" i="2"/>
  <c r="T8" i="2"/>
  <c r="S8" i="2"/>
  <c r="N8" i="2"/>
  <c r="N22" i="1"/>
  <c r="AC11" i="1"/>
  <c r="AD11" i="1" s="1"/>
  <c r="AA11" i="1"/>
  <c r="AB11" i="1" s="1"/>
  <c r="X11" i="1"/>
  <c r="W11" i="1"/>
  <c r="T11" i="1"/>
  <c r="S11" i="1"/>
  <c r="AC10" i="1"/>
  <c r="AD10" i="1" s="1"/>
  <c r="AA10" i="1"/>
  <c r="AB10" i="1" s="1"/>
  <c r="X10" i="1"/>
  <c r="W10" i="1"/>
  <c r="T10" i="1"/>
  <c r="S10" i="1"/>
  <c r="AC9" i="1"/>
  <c r="AD9" i="1" s="1"/>
  <c r="AA9" i="1"/>
  <c r="AB9" i="1" s="1"/>
  <c r="X9" i="1"/>
  <c r="W9" i="1"/>
  <c r="T9" i="1"/>
  <c r="S9" i="1"/>
  <c r="AC8" i="1"/>
  <c r="AD8" i="1" s="1"/>
  <c r="AA8" i="1"/>
  <c r="AB8" i="1" s="1"/>
  <c r="X8" i="1"/>
  <c r="W8" i="1"/>
  <c r="T8" i="1"/>
  <c r="S8" i="1"/>
  <c r="AD25" i="12" l="1"/>
  <c r="AD22" i="1"/>
  <c r="AD36" i="13"/>
  <c r="AD28" i="5"/>
  <c r="Z8" i="2"/>
  <c r="Z16" i="2"/>
  <c r="AD20" i="6"/>
  <c r="AD21" i="7"/>
  <c r="AB36" i="9"/>
  <c r="AD21" i="10"/>
  <c r="AD38" i="8"/>
  <c r="AD36" i="9"/>
  <c r="AB25" i="12"/>
  <c r="AB36" i="13"/>
  <c r="V8" i="2"/>
  <c r="Z9" i="2"/>
  <c r="V16" i="2"/>
  <c r="V9" i="2"/>
  <c r="AD32" i="11"/>
  <c r="Z9" i="5"/>
  <c r="V14" i="5"/>
  <c r="V9" i="5"/>
  <c r="Z10" i="5"/>
  <c r="Z8" i="5"/>
  <c r="V8" i="5"/>
  <c r="V11" i="5"/>
  <c r="Z14" i="5"/>
  <c r="V17" i="5"/>
  <c r="V15" i="5"/>
  <c r="V10" i="5"/>
  <c r="Z13" i="5"/>
  <c r="Z16" i="5"/>
  <c r="Z11" i="5"/>
  <c r="V16" i="5"/>
  <c r="V8" i="6"/>
  <c r="Z9" i="6"/>
  <c r="V9" i="6"/>
  <c r="V13" i="6"/>
  <c r="Z10" i="6"/>
  <c r="Z11" i="6"/>
  <c r="Z8" i="6"/>
  <c r="V10" i="6"/>
  <c r="V11" i="6"/>
  <c r="V9" i="7"/>
  <c r="V10" i="7"/>
  <c r="V20" i="7"/>
  <c r="V14" i="7"/>
  <c r="V12" i="7"/>
  <c r="V24" i="8"/>
  <c r="V21" i="8"/>
  <c r="Z18" i="8"/>
  <c r="V18" i="8"/>
  <c r="Z24" i="8"/>
  <c r="AE24" i="8" s="1"/>
  <c r="V17" i="8"/>
  <c r="Z19" i="8"/>
  <c r="V22" i="8"/>
  <c r="V23" i="8"/>
  <c r="Z37" i="8"/>
  <c r="V10" i="8"/>
  <c r="Z8" i="8"/>
  <c r="AB38" i="8"/>
  <c r="V8" i="8"/>
  <c r="V9" i="8"/>
  <c r="V19" i="8"/>
  <c r="Z20" i="8"/>
  <c r="V20" i="8"/>
  <c r="Z16" i="8"/>
  <c r="Z17" i="8"/>
  <c r="Z22" i="8"/>
  <c r="Z23" i="8"/>
  <c r="Z25" i="8"/>
  <c r="Z11" i="9"/>
  <c r="Z35" i="9"/>
  <c r="V11" i="9"/>
  <c r="V16" i="9"/>
  <c r="V18" i="9"/>
  <c r="V14" i="9"/>
  <c r="Z12" i="9"/>
  <c r="Z13" i="9"/>
  <c r="Z15" i="9"/>
  <c r="Z19" i="9"/>
  <c r="Z20" i="9"/>
  <c r="Z21" i="9"/>
  <c r="Z23" i="9"/>
  <c r="V10" i="9"/>
  <c r="V13" i="9"/>
  <c r="V20" i="9"/>
  <c r="AE20" i="9" s="1"/>
  <c r="AF20" i="9" s="1"/>
  <c r="AI20" i="9" s="1"/>
  <c r="Z22" i="9"/>
  <c r="Z24" i="9"/>
  <c r="Z20" i="10"/>
  <c r="V20" i="10"/>
  <c r="Z8" i="10"/>
  <c r="Z12" i="10"/>
  <c r="V8" i="10"/>
  <c r="Z9" i="10"/>
  <c r="Z10" i="10"/>
  <c r="AF18" i="11"/>
  <c r="AI18" i="11" s="1"/>
  <c r="V10" i="11"/>
  <c r="V16" i="11"/>
  <c r="V14" i="11"/>
  <c r="V12" i="11"/>
  <c r="V20" i="11"/>
  <c r="V13" i="5"/>
  <c r="Z19" i="6"/>
  <c r="Z12" i="5"/>
  <c r="V12" i="5"/>
  <c r="Z17" i="5"/>
  <c r="Z18" i="5"/>
  <c r="Z27" i="5"/>
  <c r="Z12" i="6"/>
  <c r="AB21" i="7"/>
  <c r="V18" i="5"/>
  <c r="V27" i="5"/>
  <c r="V19" i="6"/>
  <c r="V8" i="7"/>
  <c r="Z11" i="7"/>
  <c r="Z13" i="7"/>
  <c r="Z12" i="8"/>
  <c r="Z13" i="8"/>
  <c r="V16" i="8"/>
  <c r="Z21" i="8"/>
  <c r="Z13" i="6"/>
  <c r="Z9" i="7"/>
  <c r="Z10" i="7"/>
  <c r="Z20" i="7"/>
  <c r="Z10" i="8"/>
  <c r="AE10" i="8" s="1"/>
  <c r="AF10" i="8" s="1"/>
  <c r="AI10" i="8" s="1"/>
  <c r="Z11" i="8"/>
  <c r="V12" i="8"/>
  <c r="V13" i="8"/>
  <c r="Z14" i="8"/>
  <c r="Z9" i="8"/>
  <c r="V11" i="8"/>
  <c r="V14" i="8"/>
  <c r="Z15" i="8"/>
  <c r="Z8" i="7"/>
  <c r="V25" i="8"/>
  <c r="V37" i="8"/>
  <c r="Z8" i="9"/>
  <c r="V9" i="9"/>
  <c r="V8" i="9"/>
  <c r="Z10" i="9"/>
  <c r="V12" i="9"/>
  <c r="Z14" i="9"/>
  <c r="V22" i="9"/>
  <c r="V24" i="9"/>
  <c r="Z9" i="9"/>
  <c r="V15" i="9"/>
  <c r="Z16" i="9"/>
  <c r="Z18" i="9"/>
  <c r="V19" i="9"/>
  <c r="V21" i="9"/>
  <c r="V23" i="9"/>
  <c r="V35" i="9"/>
  <c r="Z11" i="10"/>
  <c r="V8" i="11"/>
  <c r="V11" i="10"/>
  <c r="Z13" i="10"/>
  <c r="V10" i="10"/>
  <c r="V12" i="10"/>
  <c r="Z8" i="11"/>
  <c r="V9" i="11"/>
  <c r="V21" i="11"/>
  <c r="V31" i="11"/>
  <c r="Z11" i="11"/>
  <c r="Z13" i="11"/>
  <c r="Z15" i="11"/>
  <c r="Z17" i="11"/>
  <c r="Z19" i="11"/>
  <c r="Z21" i="11"/>
  <c r="Z31" i="11"/>
  <c r="Z14" i="12"/>
  <c r="Z8" i="12"/>
  <c r="Z9" i="12"/>
  <c r="Z16" i="12"/>
  <c r="V9" i="12"/>
  <c r="V8" i="12"/>
  <c r="V10" i="12"/>
  <c r="V12" i="12"/>
  <c r="V14" i="12"/>
  <c r="V16" i="12"/>
  <c r="Z10" i="12"/>
  <c r="Z13" i="12"/>
  <c r="Z15" i="12"/>
  <c r="Z17" i="12"/>
  <c r="Z24" i="12"/>
  <c r="V11" i="12"/>
  <c r="V13" i="12"/>
  <c r="V15" i="12"/>
  <c r="V17" i="12"/>
  <c r="V24" i="12"/>
  <c r="AE24" i="12" s="1"/>
  <c r="Z14" i="13"/>
  <c r="V16" i="13"/>
  <c r="Z10" i="13"/>
  <c r="Z20" i="13"/>
  <c r="Z22" i="13"/>
  <c r="V15" i="13"/>
  <c r="V17" i="13"/>
  <c r="Z24" i="13"/>
  <c r="Z16" i="13"/>
  <c r="Z18" i="13"/>
  <c r="V20" i="13"/>
  <c r="Z25" i="13"/>
  <c r="Z28" i="13"/>
  <c r="Z30" i="13"/>
  <c r="Z26" i="13"/>
  <c r="Z17" i="13"/>
  <c r="Z21" i="13"/>
  <c r="Z23" i="13"/>
  <c r="Z27" i="13"/>
  <c r="V29" i="13"/>
  <c r="V35" i="13"/>
  <c r="Z9" i="13"/>
  <c r="Z11" i="13"/>
  <c r="V10" i="13"/>
  <c r="Z19" i="13"/>
  <c r="V23" i="13"/>
  <c r="V25" i="13"/>
  <c r="V28" i="13"/>
  <c r="Z35" i="13"/>
  <c r="Z12" i="13"/>
  <c r="Z13" i="13"/>
  <c r="V18" i="13"/>
  <c r="V22" i="13"/>
  <c r="V24" i="13"/>
  <c r="V26" i="13"/>
  <c r="V27" i="13"/>
  <c r="AE27" i="13" s="1"/>
  <c r="AF27" i="13" s="1"/>
  <c r="Z29" i="13"/>
  <c r="V30" i="13"/>
  <c r="Z9" i="1"/>
  <c r="V9" i="1"/>
  <c r="Z8" i="1"/>
  <c r="Z8" i="13"/>
  <c r="V9" i="13"/>
  <c r="V8" i="13"/>
  <c r="Z15" i="13"/>
  <c r="V11" i="13"/>
  <c r="V12" i="13"/>
  <c r="V13" i="13"/>
  <c r="V14" i="13"/>
  <c r="AE14" i="13" s="1"/>
  <c r="V19" i="13"/>
  <c r="V21" i="13"/>
  <c r="Z11" i="12"/>
  <c r="Z12" i="12"/>
  <c r="AB32" i="11"/>
  <c r="Z14" i="11"/>
  <c r="V15" i="11"/>
  <c r="V19" i="11"/>
  <c r="Z9" i="11"/>
  <c r="Z10" i="11"/>
  <c r="V11" i="11"/>
  <c r="Z12" i="11"/>
  <c r="V13" i="11"/>
  <c r="Z16" i="11"/>
  <c r="V17" i="11"/>
  <c r="Z20" i="11"/>
  <c r="V9" i="10"/>
  <c r="AB21" i="10"/>
  <c r="V13" i="10"/>
  <c r="V15" i="8"/>
  <c r="V11" i="7"/>
  <c r="Z14" i="7"/>
  <c r="Z12" i="7"/>
  <c r="V13" i="7"/>
  <c r="AB20" i="6"/>
  <c r="V12" i="6"/>
  <c r="Z15" i="5"/>
  <c r="AB28" i="5"/>
  <c r="Z10" i="1"/>
  <c r="Z11" i="1"/>
  <c r="V8" i="1"/>
  <c r="V10" i="1"/>
  <c r="V11" i="1"/>
  <c r="AB22" i="1"/>
  <c r="AE8" i="2" l="1"/>
  <c r="AE21" i="8"/>
  <c r="AF21" i="8" s="1"/>
  <c r="AI21" i="8" s="1"/>
  <c r="AE9" i="7"/>
  <c r="AF9" i="7" s="1"/>
  <c r="AE17" i="5"/>
  <c r="AF17" i="5" s="1"/>
  <c r="AE15" i="9"/>
  <c r="AF15" i="9" s="1"/>
  <c r="AI15" i="9" s="1"/>
  <c r="AE17" i="8"/>
  <c r="AF17" i="8" s="1"/>
  <c r="AI17" i="8" s="1"/>
  <c r="Z17" i="2"/>
  <c r="AE10" i="1"/>
  <c r="AF10" i="1" s="1"/>
  <c r="AI10" i="1" s="1"/>
  <c r="AE9" i="2"/>
  <c r="AF9" i="2" s="1"/>
  <c r="AI9" i="2" s="1"/>
  <c r="AE11" i="1"/>
  <c r="AF11" i="1" s="1"/>
  <c r="AI11" i="1" s="1"/>
  <c r="V36" i="13"/>
  <c r="Z36" i="9"/>
  <c r="AE16" i="2"/>
  <c r="AF16" i="2" s="1"/>
  <c r="AI16" i="2" s="1"/>
  <c r="AE12" i="6"/>
  <c r="AF12" i="6" s="1"/>
  <c r="AI12" i="6" s="1"/>
  <c r="AE9" i="1"/>
  <c r="AF9" i="1" s="1"/>
  <c r="AI9" i="1" s="1"/>
  <c r="AE18" i="9"/>
  <c r="AF18" i="9" s="1"/>
  <c r="AI18" i="9" s="1"/>
  <c r="Z36" i="13"/>
  <c r="V25" i="12"/>
  <c r="Z25" i="12"/>
  <c r="AE22" i="9"/>
  <c r="AF22" i="9" s="1"/>
  <c r="AI22" i="9" s="1"/>
  <c r="V36" i="9"/>
  <c r="AE10" i="7"/>
  <c r="AF10" i="7" s="1"/>
  <c r="AI10" i="7" s="1"/>
  <c r="AE23" i="8"/>
  <c r="AF23" i="8" s="1"/>
  <c r="AI23" i="8" s="1"/>
  <c r="V17" i="2"/>
  <c r="AE14" i="11"/>
  <c r="AF14" i="11" s="1"/>
  <c r="AI14" i="11" s="1"/>
  <c r="AE8" i="1"/>
  <c r="AE35" i="9"/>
  <c r="AF35" i="9" s="1"/>
  <c r="AI35" i="9" s="1"/>
  <c r="AE9" i="5"/>
  <c r="AF9" i="5" s="1"/>
  <c r="AI9" i="5" s="1"/>
  <c r="AE10" i="5"/>
  <c r="AF10" i="5" s="1"/>
  <c r="AI10" i="5" s="1"/>
  <c r="AE12" i="5"/>
  <c r="AF12" i="5" s="1"/>
  <c r="AI12" i="5" s="1"/>
  <c r="AE8" i="5"/>
  <c r="AF8" i="5" s="1"/>
  <c r="AI8" i="5" s="1"/>
  <c r="AE16" i="5"/>
  <c r="AF16" i="5" s="1"/>
  <c r="AI16" i="5" s="1"/>
  <c r="AE14" i="5"/>
  <c r="AF14" i="5" s="1"/>
  <c r="AI14" i="5" s="1"/>
  <c r="AE11" i="5"/>
  <c r="AF11" i="5" s="1"/>
  <c r="AI11" i="5" s="1"/>
  <c r="AE13" i="5"/>
  <c r="AF13" i="5" s="1"/>
  <c r="AI13" i="5" s="1"/>
  <c r="AE18" i="5"/>
  <c r="AE27" i="5"/>
  <c r="AI17" i="5"/>
  <c r="AE15" i="5"/>
  <c r="AF15" i="5" s="1"/>
  <c r="AI15" i="5" s="1"/>
  <c r="V28" i="5"/>
  <c r="AE19" i="6"/>
  <c r="AF19" i="6" s="1"/>
  <c r="AI19" i="6" s="1"/>
  <c r="AE11" i="6"/>
  <c r="AF11" i="6" s="1"/>
  <c r="AI11" i="6" s="1"/>
  <c r="AE8" i="6"/>
  <c r="AF8" i="6" s="1"/>
  <c r="AI8" i="6" s="1"/>
  <c r="AE10" i="6"/>
  <c r="AF10" i="6" s="1"/>
  <c r="AI10" i="6" s="1"/>
  <c r="AE13" i="6"/>
  <c r="AF13" i="6" s="1"/>
  <c r="AI13" i="6" s="1"/>
  <c r="AE9" i="6"/>
  <c r="AF9" i="6" s="1"/>
  <c r="AI9" i="6" s="1"/>
  <c r="AE11" i="7"/>
  <c r="AF11" i="7" s="1"/>
  <c r="AI11" i="7" s="1"/>
  <c r="AE8" i="7"/>
  <c r="AF8" i="7" s="1"/>
  <c r="AE12" i="7"/>
  <c r="AF12" i="7" s="1"/>
  <c r="AI12" i="7" s="1"/>
  <c r="AE14" i="7"/>
  <c r="AF14" i="7" s="1"/>
  <c r="AI14" i="7" s="1"/>
  <c r="AE20" i="7"/>
  <c r="AF20" i="7" s="1"/>
  <c r="AI20" i="7" s="1"/>
  <c r="AI9" i="7"/>
  <c r="AE13" i="7"/>
  <c r="AF13" i="7" s="1"/>
  <c r="AI13" i="7" s="1"/>
  <c r="AE15" i="8"/>
  <c r="AF15" i="8" s="1"/>
  <c r="AI15" i="8" s="1"/>
  <c r="AE8" i="8"/>
  <c r="AF8" i="8" s="1"/>
  <c r="AI8" i="8" s="1"/>
  <c r="AE13" i="8"/>
  <c r="AF13" i="8" s="1"/>
  <c r="AI13" i="8" s="1"/>
  <c r="AE9" i="8"/>
  <c r="AF9" i="8" s="1"/>
  <c r="AI9" i="8" s="1"/>
  <c r="AE12" i="8"/>
  <c r="AF12" i="8" s="1"/>
  <c r="AI12" i="8" s="1"/>
  <c r="AE20" i="8"/>
  <c r="AF20" i="8" s="1"/>
  <c r="AI20" i="8" s="1"/>
  <c r="AE18" i="8"/>
  <c r="AF18" i="8" s="1"/>
  <c r="AI18" i="8" s="1"/>
  <c r="AE22" i="8"/>
  <c r="AF22" i="8" s="1"/>
  <c r="AI22" i="8" s="1"/>
  <c r="AE19" i="8"/>
  <c r="AF19" i="8" s="1"/>
  <c r="AI19" i="8" s="1"/>
  <c r="AE14" i="8"/>
  <c r="AF14" i="8" s="1"/>
  <c r="AI14" i="8" s="1"/>
  <c r="AE37" i="8"/>
  <c r="AE16" i="8"/>
  <c r="AF16" i="8" s="1"/>
  <c r="AI16" i="8" s="1"/>
  <c r="AE25" i="8"/>
  <c r="AE11" i="8"/>
  <c r="V38" i="8"/>
  <c r="AE19" i="9"/>
  <c r="AF19" i="9" s="1"/>
  <c r="AI19" i="9" s="1"/>
  <c r="AE10" i="9"/>
  <c r="AF10" i="9" s="1"/>
  <c r="AI10" i="9" s="1"/>
  <c r="AE13" i="9"/>
  <c r="AF13" i="9" s="1"/>
  <c r="AI13" i="9" s="1"/>
  <c r="AE21" i="9"/>
  <c r="AF21" i="9" s="1"/>
  <c r="AI21" i="9" s="1"/>
  <c r="AE11" i="9"/>
  <c r="AF11" i="9" s="1"/>
  <c r="AI11" i="9" s="1"/>
  <c r="AE16" i="9"/>
  <c r="AF16" i="9" s="1"/>
  <c r="AI16" i="9" s="1"/>
  <c r="AE12" i="9"/>
  <c r="AE14" i="9"/>
  <c r="AF14" i="9" s="1"/>
  <c r="AI14" i="9" s="1"/>
  <c r="AE24" i="9"/>
  <c r="AF24" i="9" s="1"/>
  <c r="AI24" i="9" s="1"/>
  <c r="AE23" i="9"/>
  <c r="AE9" i="9"/>
  <c r="AF9" i="9" s="1"/>
  <c r="AI9" i="9" s="1"/>
  <c r="AE10" i="10"/>
  <c r="AF10" i="10" s="1"/>
  <c r="AI10" i="10" s="1"/>
  <c r="AE20" i="10"/>
  <c r="AF20" i="10" s="1"/>
  <c r="AI20" i="10" s="1"/>
  <c r="AE8" i="10"/>
  <c r="AF8" i="10" s="1"/>
  <c r="AI8" i="10" s="1"/>
  <c r="AE13" i="10"/>
  <c r="AF13" i="10" s="1"/>
  <c r="AI13" i="10" s="1"/>
  <c r="AE12" i="10"/>
  <c r="AF12" i="10" s="1"/>
  <c r="AI12" i="10" s="1"/>
  <c r="AE9" i="10"/>
  <c r="AF9" i="10" s="1"/>
  <c r="AI9" i="10" s="1"/>
  <c r="AE16" i="11"/>
  <c r="AF16" i="11" s="1"/>
  <c r="AI16" i="11" s="1"/>
  <c r="AE19" i="11"/>
  <c r="AF19" i="11" s="1"/>
  <c r="AI19" i="11" s="1"/>
  <c r="AE10" i="11"/>
  <c r="AF10" i="11" s="1"/>
  <c r="AI10" i="11" s="1"/>
  <c r="AE13" i="11"/>
  <c r="AF13" i="11" s="1"/>
  <c r="AI13" i="11" s="1"/>
  <c r="AE9" i="11"/>
  <c r="AF9" i="11" s="1"/>
  <c r="AI9" i="11" s="1"/>
  <c r="AE20" i="11"/>
  <c r="AF20" i="11" s="1"/>
  <c r="AI20" i="11" s="1"/>
  <c r="AE12" i="11"/>
  <c r="AF12" i="11" s="1"/>
  <c r="AI12" i="11" s="1"/>
  <c r="AE15" i="11"/>
  <c r="AF15" i="11" s="1"/>
  <c r="AI15" i="11" s="1"/>
  <c r="AE8" i="11"/>
  <c r="AF8" i="11" s="1"/>
  <c r="AI8" i="11" s="1"/>
  <c r="AE10" i="12"/>
  <c r="AF10" i="12" s="1"/>
  <c r="AI10" i="12" s="1"/>
  <c r="Z28" i="5"/>
  <c r="AE14" i="12"/>
  <c r="AF14" i="12" s="1"/>
  <c r="AI14" i="12" s="1"/>
  <c r="Z20" i="6"/>
  <c r="Z21" i="7"/>
  <c r="AE31" i="11"/>
  <c r="AF31" i="11" s="1"/>
  <c r="AI31" i="11" s="1"/>
  <c r="AE21" i="11"/>
  <c r="AF21" i="11" s="1"/>
  <c r="AI21" i="11" s="1"/>
  <c r="AF8" i="2"/>
  <c r="AI8" i="2" s="1"/>
  <c r="Z21" i="10"/>
  <c r="AE9" i="13"/>
  <c r="AF9" i="13" s="1"/>
  <c r="AI9" i="13" s="1"/>
  <c r="AE17" i="11"/>
  <c r="AF17" i="11" s="1"/>
  <c r="AI17" i="11" s="1"/>
  <c r="AE11" i="11"/>
  <c r="AF11" i="11" s="1"/>
  <c r="AI11" i="11" s="1"/>
  <c r="AE11" i="10"/>
  <c r="AF11" i="10" s="1"/>
  <c r="AI11" i="10" s="1"/>
  <c r="AE8" i="9"/>
  <c r="AE12" i="12"/>
  <c r="AF12" i="12" s="1"/>
  <c r="AI12" i="12" s="1"/>
  <c r="AE13" i="12"/>
  <c r="AF13" i="12" s="1"/>
  <c r="AI13" i="12" s="1"/>
  <c r="AE8" i="12"/>
  <c r="AE9" i="12"/>
  <c r="AE16" i="12"/>
  <c r="AF16" i="12" s="1"/>
  <c r="AI16" i="12" s="1"/>
  <c r="AE17" i="12"/>
  <c r="AF17" i="12" s="1"/>
  <c r="AI17" i="12" s="1"/>
  <c r="AE15" i="12"/>
  <c r="AE11" i="12"/>
  <c r="AF11" i="12" s="1"/>
  <c r="AI11" i="12" s="1"/>
  <c r="AE18" i="13"/>
  <c r="AF18" i="13" s="1"/>
  <c r="AI18" i="13" s="1"/>
  <c r="AE20" i="13"/>
  <c r="AF20" i="13" s="1"/>
  <c r="AI20" i="13" s="1"/>
  <c r="AE17" i="13"/>
  <c r="AF17" i="13" s="1"/>
  <c r="AI17" i="13" s="1"/>
  <c r="AE26" i="13"/>
  <c r="AF26" i="13" s="1"/>
  <c r="AE22" i="13"/>
  <c r="AF22" i="13" s="1"/>
  <c r="AI22" i="13" s="1"/>
  <c r="AE29" i="13"/>
  <c r="AF29" i="13" s="1"/>
  <c r="AI29" i="13" s="1"/>
  <c r="AE23" i="13"/>
  <c r="AF23" i="13" s="1"/>
  <c r="AI23" i="13" s="1"/>
  <c r="AE30" i="13"/>
  <c r="AF30" i="13" s="1"/>
  <c r="AI30" i="13" s="1"/>
  <c r="AE11" i="13"/>
  <c r="AF11" i="13" s="1"/>
  <c r="AI11" i="13" s="1"/>
  <c r="AE15" i="13"/>
  <c r="AF15" i="13" s="1"/>
  <c r="AI15" i="13" s="1"/>
  <c r="AE35" i="13"/>
  <c r="AF35" i="13" s="1"/>
  <c r="AI35" i="13" s="1"/>
  <c r="AE28" i="13"/>
  <c r="AF28" i="13" s="1"/>
  <c r="AI28" i="13" s="1"/>
  <c r="AE19" i="13"/>
  <c r="AF19" i="13" s="1"/>
  <c r="AI19" i="13" s="1"/>
  <c r="AE10" i="13"/>
  <c r="AF10" i="13" s="1"/>
  <c r="AI10" i="13" s="1"/>
  <c r="AE16" i="13"/>
  <c r="AF16" i="13" s="1"/>
  <c r="AI16" i="13" s="1"/>
  <c r="AE24" i="13"/>
  <c r="AF24" i="13" s="1"/>
  <c r="AI24" i="13" s="1"/>
  <c r="AI27" i="13"/>
  <c r="AE21" i="13"/>
  <c r="AF21" i="13" s="1"/>
  <c r="AI21" i="13" s="1"/>
  <c r="AE25" i="13"/>
  <c r="AF25" i="13" s="1"/>
  <c r="AI25" i="13" s="1"/>
  <c r="AE8" i="13"/>
  <c r="AE13" i="13"/>
  <c r="AF13" i="13" s="1"/>
  <c r="AI13" i="13" s="1"/>
  <c r="AE12" i="13"/>
  <c r="AF12" i="13" s="1"/>
  <c r="AI12" i="13" s="1"/>
  <c r="AF14" i="13"/>
  <c r="AI14" i="13" s="1"/>
  <c r="AF24" i="12"/>
  <c r="AI24" i="12" s="1"/>
  <c r="V32" i="11"/>
  <c r="Z32" i="11"/>
  <c r="V21" i="10"/>
  <c r="AF23" i="9"/>
  <c r="AI23" i="9" s="1"/>
  <c r="Z38" i="8"/>
  <c r="AF24" i="8"/>
  <c r="AI24" i="8" s="1"/>
  <c r="V21" i="7"/>
  <c r="V20" i="6"/>
  <c r="Z22" i="1"/>
  <c r="V22" i="1"/>
  <c r="AF8" i="12" l="1"/>
  <c r="AE25" i="12"/>
  <c r="AE17" i="2"/>
  <c r="AI8" i="7"/>
  <c r="AI21" i="7" s="1"/>
  <c r="AF21" i="7"/>
  <c r="AE21" i="7"/>
  <c r="AF8" i="13"/>
  <c r="AE36" i="13"/>
  <c r="AF8" i="9"/>
  <c r="AE36" i="9"/>
  <c r="AF8" i="1"/>
  <c r="AE22" i="1"/>
  <c r="AF18" i="5"/>
  <c r="AI18" i="5" s="1"/>
  <c r="AF27" i="5"/>
  <c r="AI27" i="5" s="1"/>
  <c r="AE28" i="5"/>
  <c r="AF37" i="8"/>
  <c r="AI37" i="8" s="1"/>
  <c r="AF25" i="8"/>
  <c r="AI25" i="8" s="1"/>
  <c r="AF11" i="8"/>
  <c r="AI11" i="8" s="1"/>
  <c r="AF12" i="9"/>
  <c r="AI12" i="9" s="1"/>
  <c r="AE21" i="10"/>
  <c r="AE32" i="11"/>
  <c r="AI17" i="2"/>
  <c r="AF17" i="2"/>
  <c r="AF9" i="12"/>
  <c r="AI9" i="12" s="1"/>
  <c r="AF15" i="12"/>
  <c r="AI15" i="12" s="1"/>
  <c r="AI26" i="13"/>
  <c r="AE38" i="8"/>
  <c r="AE20" i="6"/>
  <c r="AI8" i="9" l="1"/>
  <c r="AI36" i="9" s="1"/>
  <c r="AF36" i="9"/>
  <c r="AI8" i="1"/>
  <c r="AI22" i="1" s="1"/>
  <c r="AF22" i="1"/>
  <c r="AI8" i="13"/>
  <c r="AI36" i="13" s="1"/>
  <c r="AF36" i="13"/>
  <c r="AI8" i="12"/>
  <c r="AI25" i="12" s="1"/>
  <c r="AF25" i="12"/>
  <c r="AF28" i="5"/>
  <c r="AF32" i="11"/>
  <c r="AI28" i="5"/>
  <c r="AI32" i="11"/>
  <c r="AI38" i="8"/>
  <c r="AF21" i="10"/>
  <c r="AI21" i="10"/>
  <c r="AF38" i="8"/>
  <c r="AF20" i="6"/>
  <c r="AI20" i="6"/>
</calcChain>
</file>

<file path=xl/sharedStrings.xml><?xml version="1.0" encoding="utf-8"?>
<sst xmlns="http://schemas.openxmlformats.org/spreadsheetml/2006/main" count="1051" uniqueCount="108">
  <si>
    <t xml:space="preserve">DAFTAR TANDA TERIMA PEMBAYARAN TPP ASN </t>
  </si>
  <si>
    <t>BULAN MARET 2023 UNTUK KINERJA FEBRUARI 2023</t>
  </si>
  <si>
    <t>SEKRETARIAT DAERAH</t>
  </si>
  <si>
    <t>.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</si>
  <si>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</si>
  <si>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</si>
  <si>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</si>
  <si>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</si>
  <si>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</si>
  <si>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</si>
  <si>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</si>
  <si>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</si>
  <si>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</si>
  <si>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</si>
  <si>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</si>
  <si>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</si>
  <si>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Persen PPH21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</si>
  <si>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</si>
  <si>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</si>
  <si>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</si>
  <si>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</si>
  <si>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</si>
  <si>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</si>
  <si>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</si>
  <si>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</si>
  <si>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</si>
  <si>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</si>
  <si>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</si>
  <si>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</si>
  <si>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</si>
  <si>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</si>
  <si>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</si>
  <si>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</si>
  <si>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</si>
  <si>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</si>
  <si>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</si>
  <si>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</si>
  <si>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</si>
  <si>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</si>
  <si>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</si>
  <si>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</si>
  <si>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</si>
  <si>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</si>
  <si>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</si>
  <si>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</si>
  <si>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</si>
  <si>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</si>
  <si>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</si>
  <si>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</si>
  <si>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</si>
  <si>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</si>
  <si>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</si>
  <si>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</si>
  <si>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</si>
  <si>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</si>
  <si>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</si>
  <si>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</si>
  <si>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</si>
  <si>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</si>
  <si>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</si>
  <si>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</si>
  <si>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</si>
  <si>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Mengetahui</t>
  </si>
  <si>
    <t>Pengguna Anggaran,</t>
  </si>
  <si>
    <t>Bendahara Pengeluaran</t>
  </si>
  <si>
    <t xml:space="preserve"> </t>
  </si>
  <si>
    <t>DAFTAR TANDA TERIMA PEMBAYARAN TPP ASN (CPNS)</t>
  </si>
  <si>
    <t>Pagu TPP ASN (80%)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</si>
  <si>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</si>
  <si>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</si>
  <si>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</si>
  <si>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</si>
  <si>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</si>
  <si>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</si>
  <si>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</si>
  <si>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</si>
  <si>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</si>
  <si>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</si>
  <si>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</si>
  <si>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</si>
  <si>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</si>
  <si>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</si>
  <si>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</rPr>
      <t>lebih tinggi</t>
    </r>
    <r>
      <rPr>
        <sz val="11"/>
        <color rgb="FF000000"/>
        <rFont val="Calibri"/>
        <family val="2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</si>
  <si>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</si>
  <si>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</si>
  <si>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</si>
  <si>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</si>
  <si>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BAGIAN UMUM SEKRETARIAT DAERAH</t>
  </si>
  <si>
    <t>BAGIAN KESRA SEKRETARIAT DAERAH</t>
  </si>
  <si>
    <t>ORGANISASI SEKRETARIAT DAERAH</t>
  </si>
  <si>
    <t>BAGIAN PEREKONOMIAN DAN SDA SEKRETARIAT DAERAH</t>
  </si>
  <si>
    <t>BAGIAN PROKOPIM SEKRETARIAT DAERAH</t>
  </si>
  <si>
    <t>BAGIAN PENGADAAN BARANG DAN JASA SEKRETARIAT DAERAH</t>
  </si>
  <si>
    <t>BAGIAN ADMINISTRASI PEMBANGUNAN SEKRETARIAT DAERAH</t>
  </si>
  <si>
    <t>BAGIAN PEMERINTAHAN SEKRETARIAT DAERAH</t>
  </si>
  <si>
    <t>IKHSAN BUDIMAN, SH, MM</t>
  </si>
  <si>
    <t>RIJALI HADI, A.Md</t>
  </si>
  <si>
    <t>NIP. 19761205 200604 1 016</t>
  </si>
  <si>
    <t>NIP. 19770824 200604 1 005</t>
  </si>
  <si>
    <t>BAGIAN HUKUM SEKRETARIAT DAERAH</t>
  </si>
  <si>
    <t>CPNS SEKRETARIAT DAERAH</t>
  </si>
  <si>
    <t>PLT SEKRETARIAT DAERAH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</si>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</sst>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%"/>
    <numFmt numFmtId="167" formatCode="_ * #,##0_ ;_ * \-#,##0_ ;_ * &quot;-&quot;_ ;_ @_ "/>
    <numFmt numFmtId="168" formatCode="_-* #,##0_-;\-* #,##0_-;_-* &quot;-&quot;??_-;_-@_-"/>
    <numFmt numFmtId="169" formatCode="00000"/>
    <numFmt numFmtId="170" formatCode="_-* #,##0.00_-;\-* #,##0.00_-;_-* \-??_-;_-@_-"/>
    <numFmt numFmtId="171" formatCode="_(* #,##0_);_(* \(#,##0\);_(* \-_);_(@_)"/>
  </numFmts>
  <fonts count="25" x14ac:knownFonts="1">
    <font>
      <sz val="12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b/>
      <sz val="16"/>
      <color rgb="FF000000"/>
      <name val="Arial"/>
      <family val="2"/>
    </font>
    <font>
      <b/>
      <sz val="16"/>
      <color rgb="FFFF0000"/>
      <name val="Arial"/>
      <family val="2"/>
    </font>
    <font>
      <b/>
      <sz val="11"/>
      <color rgb="FFFF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u/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</font>
    <font>
      <b/>
      <sz val="16"/>
      <color rgb="FF000000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7CAAC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D0CE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D4B6FC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73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2" fillId="0" borderId="0"/>
    <xf numFmtId="41" fontId="22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0" fontId="22" fillId="0" borderId="0" applyBorder="0" applyProtection="0"/>
    <xf numFmtId="170" fontId="22" fillId="0" borderId="0" applyBorder="0" applyProtection="0"/>
    <xf numFmtId="43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43" fontId="22" fillId="0" borderId="0" applyNumberFormat="0" applyFill="0" applyBorder="0" applyAlignment="0" applyProtection="0"/>
    <xf numFmtId="165" fontId="22" fillId="0" borderId="0" applyNumberForma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71" fontId="22" fillId="0" borderId="0" applyBorder="0" applyProtection="0"/>
    <xf numFmtId="171" fontId="22" fillId="0" borderId="0" applyBorder="0" applyProtection="0"/>
    <xf numFmtId="0" fontId="15" fillId="0" borderId="0"/>
    <xf numFmtId="0" fontId="22" fillId="0" borderId="0"/>
    <xf numFmtId="0" fontId="15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22" fillId="0" borderId="0"/>
    <xf numFmtId="0" fontId="22" fillId="0" borderId="0"/>
    <xf numFmtId="0" fontId="15" fillId="0" borderId="0"/>
    <xf numFmtId="0" fontId="15" fillId="0" borderId="0"/>
    <xf numFmtId="0" fontId="2" fillId="0" borderId="0"/>
    <xf numFmtId="0" fontId="24" fillId="0" borderId="0">
      <alignment vertical="center"/>
    </xf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23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7" fontId="5" fillId="0" borderId="1" xfId="0" applyNumberFormat="1" applyFont="1" applyBorder="1" applyAlignment="1">
      <alignment vertical="center"/>
    </xf>
    <xf numFmtId="0" fontId="5" fillId="0" borderId="0" xfId="0" applyFont="1"/>
    <xf numFmtId="167" fontId="5" fillId="0" borderId="5" xfId="0" applyNumberFormat="1" applyFont="1" applyBorder="1"/>
    <xf numFmtId="0" fontId="5" fillId="0" borderId="5" xfId="0" applyFont="1" applyBorder="1"/>
    <xf numFmtId="9" fontId="7" fillId="4" borderId="1" xfId="0" applyNumberFormat="1" applyFont="1" applyFill="1" applyBorder="1"/>
    <xf numFmtId="167" fontId="7" fillId="4" borderId="1" xfId="0" applyNumberFormat="1" applyFont="1" applyFill="1" applyBorder="1"/>
    <xf numFmtId="0" fontId="7" fillId="4" borderId="1" xfId="0" applyFont="1" applyFill="1" applyBorder="1"/>
    <xf numFmtId="0" fontId="5" fillId="0" borderId="6" xfId="0" applyFont="1" applyBorder="1"/>
    <xf numFmtId="0" fontId="5" fillId="0" borderId="3" xfId="0" applyFont="1" applyBorder="1"/>
    <xf numFmtId="167" fontId="5" fillId="0" borderId="0" xfId="0" applyNumberFormat="1" applyFont="1"/>
    <xf numFmtId="41" fontId="8" fillId="0" borderId="0" xfId="0" applyNumberFormat="1" applyFont="1"/>
    <xf numFmtId="9" fontId="0" fillId="0" borderId="0" xfId="0" applyNumberFormat="1"/>
    <xf numFmtId="168" fontId="5" fillId="0" borderId="0" xfId="0" applyNumberFormat="1" applyFont="1"/>
    <xf numFmtId="41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43" fontId="0" fillId="0" borderId="0" xfId="0" applyNumberFormat="1"/>
    <xf numFmtId="43" fontId="5" fillId="0" borderId="0" xfId="0" applyNumberFormat="1" applyFont="1"/>
    <xf numFmtId="167" fontId="7" fillId="0" borderId="0" xfId="0" applyNumberFormat="1" applyFont="1"/>
    <xf numFmtId="9" fontId="7" fillId="0" borderId="0" xfId="0" applyNumberFormat="1" applyFont="1"/>
    <xf numFmtId="0" fontId="7" fillId="0" borderId="0" xfId="0" applyFont="1"/>
    <xf numFmtId="167" fontId="9" fillId="0" borderId="0" xfId="0" applyNumberFormat="1" applyFont="1"/>
    <xf numFmtId="0" fontId="9" fillId="0" borderId="0" xfId="0" applyFont="1"/>
    <xf numFmtId="0" fontId="10" fillId="0" borderId="0" xfId="0" applyFont="1"/>
    <xf numFmtId="0" fontId="0" fillId="6" borderId="3" xfId="0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6" borderId="8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13" fillId="8" borderId="7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13" fillId="8" borderId="1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10" xfId="0" applyFont="1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3" fontId="5" fillId="0" borderId="0" xfId="0" applyNumberFormat="1" applyFont="1" applyAlignment="1">
      <alignment horizontal="right"/>
    </xf>
    <xf numFmtId="0" fontId="7" fillId="0" borderId="1" xfId="0" applyFont="1" applyBorder="1"/>
    <xf numFmtId="0" fontId="16" fillId="0" borderId="0" xfId="0" applyFont="1"/>
    <xf numFmtId="168" fontId="16" fillId="0" borderId="0" xfId="0" applyNumberFormat="1" applyFont="1"/>
    <xf numFmtId="9" fontId="16" fillId="0" borderId="0" xfId="0" applyNumberFormat="1" applyFont="1"/>
    <xf numFmtId="167" fontId="16" fillId="0" borderId="0" xfId="0" applyNumberFormat="1" applyFont="1"/>
    <xf numFmtId="0" fontId="16" fillId="0" borderId="0" xfId="0" applyFont="1" applyAlignment="1">
      <alignment horizontal="center"/>
    </xf>
    <xf numFmtId="164" fontId="16" fillId="0" borderId="0" xfId="0" applyNumberFormat="1" applyFont="1"/>
    <xf numFmtId="0" fontId="16" fillId="0" borderId="0" xfId="0" applyFont="1" applyAlignment="1">
      <alignment vertical="top"/>
    </xf>
    <xf numFmtId="0" fontId="18" fillId="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8" fillId="4" borderId="1" xfId="0" quotePrefix="1" applyFont="1" applyFill="1" applyBorder="1" applyAlignment="1">
      <alignment horizontal="center" vertical="top"/>
    </xf>
    <xf numFmtId="0" fontId="18" fillId="0" borderId="1" xfId="0" applyFont="1" applyBorder="1" applyAlignment="1">
      <alignment horizontal="left" vertical="top" wrapText="1"/>
    </xf>
    <xf numFmtId="0" fontId="18" fillId="0" borderId="1" xfId="0" quotePrefix="1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center"/>
    </xf>
    <xf numFmtId="41" fontId="18" fillId="0" borderId="1" xfId="0" applyNumberFormat="1" applyFont="1" applyBorder="1" applyAlignment="1">
      <alignment vertical="center"/>
    </xf>
    <xf numFmtId="10" fontId="18" fillId="0" borderId="1" xfId="0" applyNumberFormat="1" applyFont="1" applyBorder="1" applyAlignment="1">
      <alignment vertical="center"/>
    </xf>
    <xf numFmtId="166" fontId="18" fillId="0" borderId="1" xfId="0" applyNumberFormat="1" applyFont="1" applyBorder="1" applyAlignment="1">
      <alignment vertical="center"/>
    </xf>
    <xf numFmtId="9" fontId="18" fillId="0" borderId="1" xfId="0" applyNumberFormat="1" applyFont="1" applyBorder="1" applyAlignment="1">
      <alignment vertical="center"/>
    </xf>
    <xf numFmtId="167" fontId="18" fillId="0" borderId="1" xfId="0" applyNumberFormat="1" applyFont="1" applyBorder="1" applyAlignment="1">
      <alignment vertical="center"/>
    </xf>
    <xf numFmtId="10" fontId="18" fillId="5" borderId="1" xfId="0" applyNumberFormat="1" applyFont="1" applyFill="1" applyBorder="1" applyAlignment="1">
      <alignment vertical="center"/>
    </xf>
    <xf numFmtId="167" fontId="18" fillId="5" borderId="1" xfId="0" applyNumberFormat="1" applyFont="1" applyFill="1" applyBorder="1" applyAlignment="1">
      <alignment vertical="center"/>
    </xf>
    <xf numFmtId="9" fontId="18" fillId="5" borderId="1" xfId="0" applyNumberFormat="1" applyFont="1" applyFill="1" applyBorder="1" applyAlignment="1">
      <alignment vertical="center"/>
    </xf>
    <xf numFmtId="167" fontId="18" fillId="4" borderId="1" xfId="0" applyNumberFormat="1" applyFont="1" applyFill="1" applyBorder="1" applyAlignment="1">
      <alignment vertical="center"/>
    </xf>
    <xf numFmtId="168" fontId="18" fillId="0" borderId="1" xfId="0" applyNumberFormat="1" applyFont="1" applyBorder="1" applyAlignment="1">
      <alignment vertical="center"/>
    </xf>
    <xf numFmtId="41" fontId="18" fillId="4" borderId="1" xfId="0" applyNumberFormat="1" applyFont="1" applyFill="1" applyBorder="1" applyAlignment="1">
      <alignment vertical="center"/>
    </xf>
    <xf numFmtId="167" fontId="18" fillId="0" borderId="6" xfId="0" quotePrefix="1" applyNumberFormat="1" applyFont="1" applyBorder="1" applyAlignment="1">
      <alignment horizontal="left" vertical="top"/>
    </xf>
    <xf numFmtId="3" fontId="18" fillId="0" borderId="3" xfId="0" applyNumberFormat="1" applyFont="1" applyBorder="1" applyAlignment="1">
      <alignment horizontal="right"/>
    </xf>
    <xf numFmtId="169" fontId="18" fillId="0" borderId="1" xfId="0" quotePrefix="1" applyNumberFormat="1" applyFont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center" vertical="top" wrapText="1"/>
    </xf>
    <xf numFmtId="0" fontId="18" fillId="4" borderId="1" xfId="0" applyFont="1" applyFill="1" applyBorder="1" applyAlignment="1">
      <alignment horizontal="left" vertical="center"/>
    </xf>
    <xf numFmtId="167" fontId="18" fillId="5" borderId="1" xfId="0" quotePrefix="1" applyNumberFormat="1" applyFont="1" applyFill="1" applyBorder="1" applyAlignment="1">
      <alignment vertical="center"/>
    </xf>
    <xf numFmtId="167" fontId="18" fillId="0" borderId="2" xfId="0" quotePrefix="1" applyNumberFormat="1" applyFont="1" applyBorder="1" applyAlignment="1">
      <alignment horizontal="left" vertical="top"/>
    </xf>
    <xf numFmtId="3" fontId="18" fillId="0" borderId="4" xfId="0" applyNumberFormat="1" applyFont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7" fontId="18" fillId="0" borderId="5" xfId="0" applyNumberFormat="1" applyFont="1" applyBorder="1"/>
    <xf numFmtId="0" fontId="18" fillId="0" borderId="5" xfId="0" applyFont="1" applyBorder="1"/>
    <xf numFmtId="9" fontId="19" fillId="4" borderId="1" xfId="0" applyNumberFormat="1" applyFont="1" applyFill="1" applyBorder="1"/>
    <xf numFmtId="167" fontId="19" fillId="4" borderId="1" xfId="0" applyNumberFormat="1" applyFont="1" applyFill="1" applyBorder="1"/>
    <xf numFmtId="0" fontId="19" fillId="4" borderId="1" xfId="0" applyFont="1" applyFill="1" applyBorder="1"/>
    <xf numFmtId="0" fontId="18" fillId="0" borderId="6" xfId="0" applyFont="1" applyBorder="1"/>
    <xf numFmtId="0" fontId="18" fillId="0" borderId="3" xfId="0" applyFont="1" applyBorder="1"/>
    <xf numFmtId="167" fontId="18" fillId="0" borderId="0" xfId="0" applyNumberFormat="1" applyFont="1"/>
    <xf numFmtId="167" fontId="18" fillId="0" borderId="0" xfId="0" applyNumberFormat="1" applyFont="1" applyAlignment="1">
      <alignment vertical="center"/>
    </xf>
    <xf numFmtId="9" fontId="19" fillId="4" borderId="0" xfId="0" applyNumberFormat="1" applyFont="1" applyFill="1"/>
    <xf numFmtId="167" fontId="19" fillId="4" borderId="0" xfId="0" applyNumberFormat="1" applyFont="1" applyFill="1"/>
    <xf numFmtId="0" fontId="19" fillId="4" borderId="0" xfId="0" applyFont="1" applyFill="1"/>
    <xf numFmtId="0" fontId="19" fillId="0" borderId="0" xfId="0" applyFont="1"/>
    <xf numFmtId="167" fontId="19" fillId="0" borderId="0" xfId="0" applyNumberFormat="1" applyFont="1"/>
    <xf numFmtId="167" fontId="5" fillId="0" borderId="0" xfId="0" applyNumberFormat="1" applyFont="1" applyAlignment="1">
      <alignment vertical="center"/>
    </xf>
    <xf numFmtId="9" fontId="7" fillId="4" borderId="0" xfId="0" applyNumberFormat="1" applyFont="1" applyFill="1"/>
    <xf numFmtId="167" fontId="7" fillId="4" borderId="0" xfId="0" applyNumberFormat="1" applyFont="1" applyFill="1"/>
    <xf numFmtId="0" fontId="7" fillId="4" borderId="0" xfId="0" applyFont="1" applyFill="1"/>
    <xf numFmtId="0" fontId="18" fillId="4" borderId="1" xfId="0" applyFont="1" applyFill="1" applyBorder="1" applyAlignment="1">
      <alignment horizontal="center" vertical="center"/>
    </xf>
    <xf numFmtId="9" fontId="18" fillId="4" borderId="1" xfId="0" applyNumberFormat="1" applyFont="1" applyFill="1" applyBorder="1" applyAlignment="1">
      <alignment vertical="center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center" vertical="center" wrapText="1"/>
    </xf>
    <xf numFmtId="41" fontId="18" fillId="0" borderId="1" xfId="0" applyNumberFormat="1" applyFont="1" applyBorder="1" applyAlignment="1">
      <alignment vertical="center" wrapText="1"/>
    </xf>
    <xf numFmtId="10" fontId="18" fillId="0" borderId="1" xfId="0" applyNumberFormat="1" applyFont="1" applyBorder="1" applyAlignment="1">
      <alignment vertical="center" wrapText="1"/>
    </xf>
    <xf numFmtId="166" fontId="18" fillId="0" borderId="1" xfId="0" applyNumberFormat="1" applyFont="1" applyBorder="1" applyAlignment="1">
      <alignment vertical="center" wrapText="1"/>
    </xf>
    <xf numFmtId="9" fontId="18" fillId="0" borderId="1" xfId="0" applyNumberFormat="1" applyFont="1" applyBorder="1" applyAlignment="1">
      <alignment vertical="center" wrapText="1"/>
    </xf>
    <xf numFmtId="167" fontId="18" fillId="0" borderId="1" xfId="0" applyNumberFormat="1" applyFont="1" applyBorder="1" applyAlignment="1">
      <alignment vertical="center" wrapText="1"/>
    </xf>
    <xf numFmtId="10" fontId="18" fillId="5" borderId="1" xfId="0" applyNumberFormat="1" applyFont="1" applyFill="1" applyBorder="1" applyAlignment="1">
      <alignment vertical="center" wrapText="1"/>
    </xf>
    <xf numFmtId="167" fontId="18" fillId="5" borderId="1" xfId="0" applyNumberFormat="1" applyFont="1" applyFill="1" applyBorder="1" applyAlignment="1">
      <alignment vertical="center" wrapText="1"/>
    </xf>
    <xf numFmtId="9" fontId="18" fillId="5" borderId="1" xfId="0" applyNumberFormat="1" applyFont="1" applyFill="1" applyBorder="1" applyAlignment="1">
      <alignment vertical="center" wrapText="1"/>
    </xf>
    <xf numFmtId="167" fontId="18" fillId="4" borderId="1" xfId="0" applyNumberFormat="1" applyFont="1" applyFill="1" applyBorder="1" applyAlignment="1">
      <alignment vertical="center" wrapText="1"/>
    </xf>
    <xf numFmtId="168" fontId="18" fillId="0" borderId="1" xfId="0" applyNumberFormat="1" applyFont="1" applyBorder="1" applyAlignment="1">
      <alignment vertical="center" wrapText="1"/>
    </xf>
    <xf numFmtId="41" fontId="18" fillId="4" borderId="1" xfId="0" applyNumberFormat="1" applyFont="1" applyFill="1" applyBorder="1" applyAlignment="1">
      <alignment vertical="center" wrapText="1"/>
    </xf>
    <xf numFmtId="167" fontId="18" fillId="0" borderId="6" xfId="0" quotePrefix="1" applyNumberFormat="1" applyFont="1" applyBorder="1" applyAlignment="1">
      <alignment horizontal="left" vertical="top" wrapText="1"/>
    </xf>
    <xf numFmtId="3" fontId="18" fillId="0" borderId="3" xfId="0" applyNumberFormat="1" applyFont="1" applyBorder="1" applyAlignment="1">
      <alignment horizontal="right" wrapText="1"/>
    </xf>
    <xf numFmtId="167" fontId="18" fillId="0" borderId="2" xfId="0" quotePrefix="1" applyNumberFormat="1" applyFont="1" applyBorder="1" applyAlignment="1">
      <alignment horizontal="left" vertical="top" wrapText="1"/>
    </xf>
    <xf numFmtId="3" fontId="18" fillId="0" borderId="4" xfId="0" applyNumberFormat="1" applyFont="1" applyBorder="1" applyAlignment="1">
      <alignment horizontal="right" wrapText="1"/>
    </xf>
    <xf numFmtId="0" fontId="18" fillId="0" borderId="1" xfId="0" applyFont="1" applyBorder="1" applyAlignment="1">
      <alignment horizontal="left" vertical="center" wrapText="1"/>
    </xf>
    <xf numFmtId="9" fontId="18" fillId="4" borderId="1" xfId="0" applyNumberFormat="1" applyFont="1" applyFill="1" applyBorder="1" applyAlignment="1">
      <alignment vertical="center" wrapText="1"/>
    </xf>
    <xf numFmtId="0" fontId="18" fillId="0" borderId="3" xfId="0" applyFont="1" applyBorder="1" applyAlignment="1">
      <alignment horizontal="right" wrapText="1"/>
    </xf>
    <xf numFmtId="0" fontId="18" fillId="0" borderId="4" xfId="0" applyFont="1" applyBorder="1" applyAlignment="1">
      <alignment horizontal="right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18" fillId="0" borderId="5" xfId="0" applyFont="1" applyBorder="1" applyAlignment="1">
      <alignment wrapText="1"/>
    </xf>
    <xf numFmtId="9" fontId="19" fillId="4" borderId="1" xfId="0" applyNumberFormat="1" applyFont="1" applyFill="1" applyBorder="1" applyAlignment="1">
      <alignment wrapText="1"/>
    </xf>
    <xf numFmtId="167" fontId="19" fillId="4" borderId="1" xfId="0" applyNumberFormat="1" applyFont="1" applyFill="1" applyBorder="1" applyAlignment="1">
      <alignment wrapText="1"/>
    </xf>
    <xf numFmtId="0" fontId="19" fillId="4" borderId="1" xfId="0" applyFont="1" applyFill="1" applyBorder="1" applyAlignment="1">
      <alignment wrapText="1"/>
    </xf>
    <xf numFmtId="0" fontId="18" fillId="0" borderId="6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8" fillId="4" borderId="1" xfId="0" quotePrefix="1" applyFont="1" applyFill="1" applyBorder="1" applyAlignment="1">
      <alignment horizontal="center" vertical="top" wrapText="1"/>
    </xf>
    <xf numFmtId="0" fontId="20" fillId="0" borderId="0" xfId="0" applyFont="1"/>
    <xf numFmtId="0" fontId="18" fillId="4" borderId="1" xfId="0" applyFont="1" applyFill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 wrapText="1"/>
    </xf>
    <xf numFmtId="0" fontId="18" fillId="0" borderId="0" xfId="0" applyFont="1" applyAlignment="1">
      <alignment vertical="top" wrapText="1"/>
    </xf>
    <xf numFmtId="3" fontId="18" fillId="0" borderId="4" xfId="0" quotePrefix="1" applyNumberFormat="1" applyFont="1" applyBorder="1" applyAlignment="1">
      <alignment horizontal="right"/>
    </xf>
    <xf numFmtId="166" fontId="18" fillId="4" borderId="1" xfId="0" applyNumberFormat="1" applyFont="1" applyFill="1" applyBorder="1" applyAlignment="1">
      <alignment vertical="center"/>
    </xf>
    <xf numFmtId="0" fontId="18" fillId="0" borderId="1" xfId="0" applyFont="1" applyBorder="1" applyAlignment="1">
      <alignment vertical="top" wrapText="1"/>
    </xf>
    <xf numFmtId="169" fontId="18" fillId="0" borderId="1" xfId="0" quotePrefix="1" applyNumberFormat="1" applyFont="1" applyBorder="1" applyAlignment="1">
      <alignment vertical="top" wrapText="1"/>
    </xf>
    <xf numFmtId="0" fontId="18" fillId="4" borderId="1" xfId="0" applyFont="1" applyFill="1" applyBorder="1" applyAlignment="1">
      <alignment vertical="top" wrapText="1"/>
    </xf>
    <xf numFmtId="167" fontId="18" fillId="0" borderId="2" xfId="0" quotePrefix="1" applyNumberFormat="1" applyFont="1" applyBorder="1" applyAlignment="1">
      <alignment horizontal="center" vertical="top"/>
    </xf>
    <xf numFmtId="167" fontId="18" fillId="0" borderId="6" xfId="0" quotePrefix="1" applyNumberFormat="1" applyFont="1" applyBorder="1" applyAlignment="1">
      <alignment horizontal="center" vertical="top"/>
    </xf>
    <xf numFmtId="3" fontId="18" fillId="0" borderId="0" xfId="0" applyNumberFormat="1" applyFont="1" applyAlignment="1">
      <alignment horizontal="right"/>
    </xf>
    <xf numFmtId="0" fontId="11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8" fillId="9" borderId="7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9" borderId="10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10" borderId="6" xfId="0" applyFont="1" applyFill="1" applyBorder="1" applyAlignment="1">
      <alignment horizontal="center" vertical="center"/>
    </xf>
    <xf numFmtId="0" fontId="18" fillId="10" borderId="12" xfId="0" applyFont="1" applyFill="1" applyBorder="1" applyAlignment="1">
      <alignment horizontal="center" vertical="center"/>
    </xf>
    <xf numFmtId="0" fontId="18" fillId="10" borderId="3" xfId="0" applyFont="1" applyFill="1" applyBorder="1" applyAlignment="1">
      <alignment horizontal="center" vertical="center"/>
    </xf>
    <xf numFmtId="0" fontId="18" fillId="10" borderId="11" xfId="0" applyFont="1" applyFill="1" applyBorder="1" applyAlignment="1">
      <alignment horizontal="center" vertical="center" wrapText="1"/>
    </xf>
    <xf numFmtId="0" fontId="18" fillId="10" borderId="7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3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9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13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6" borderId="10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5" fillId="8" borderId="11" xfId="0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top" wrapText="1"/>
    </xf>
  </cellXfs>
  <cellStyles count="73">
    <cellStyle name="Comma [0] 2" xfId="5" xr:uid="{00000000-0005-0000-0000-000000000000}"/>
    <cellStyle name="Comma [0] 2 2" xfId="6" xr:uid="{00000000-0005-0000-0000-000001000000}"/>
    <cellStyle name="Comma [0] 2 2 2" xfId="7" xr:uid="{00000000-0005-0000-0000-000002000000}"/>
    <cellStyle name="Comma [0] 2 2 3" xfId="8" xr:uid="{00000000-0005-0000-0000-000003000000}"/>
    <cellStyle name="Comma [0] 2 3" xfId="9" xr:uid="{00000000-0005-0000-0000-000004000000}"/>
    <cellStyle name="Comma [0] 3" xfId="10" xr:uid="{00000000-0005-0000-0000-000005000000}"/>
    <cellStyle name="Comma [0] 3 2" xfId="11" xr:uid="{00000000-0005-0000-0000-000006000000}"/>
    <cellStyle name="Comma [0] 3 2 2" xfId="12" xr:uid="{00000000-0005-0000-0000-000007000000}"/>
    <cellStyle name="Comma [0] 3 2 2 2" xfId="13" xr:uid="{00000000-0005-0000-0000-000008000000}"/>
    <cellStyle name="Comma [0] 3 2 2 3" xfId="14" xr:uid="{00000000-0005-0000-0000-000009000000}"/>
    <cellStyle name="Comma [0] 3 2 3" xfId="15" xr:uid="{00000000-0005-0000-0000-00000A000000}"/>
    <cellStyle name="Comma [0] 3 2 4" xfId="16" xr:uid="{00000000-0005-0000-0000-00000B000000}"/>
    <cellStyle name="Comma [0] 3 3" xfId="17" xr:uid="{00000000-0005-0000-0000-00000C000000}"/>
    <cellStyle name="Comma [0] 3 4" xfId="18" xr:uid="{00000000-0005-0000-0000-00000D000000}"/>
    <cellStyle name="Comma [0] 4" xfId="19" xr:uid="{00000000-0005-0000-0000-00000E000000}"/>
    <cellStyle name="Comma [0] 5" xfId="20" xr:uid="{00000000-0005-0000-0000-00000F000000}"/>
    <cellStyle name="Comma [0] 6" xfId="21" xr:uid="{00000000-0005-0000-0000-000010000000}"/>
    <cellStyle name="Comma [0] 6 2" xfId="2" xr:uid="{00000000-0005-0000-0000-000011000000}"/>
    <cellStyle name="Comma [0] 6 2 2" xfId="70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2 2 2" xfId="25" xr:uid="{00000000-0005-0000-0000-000016000000}"/>
    <cellStyle name="Comma 2 2 2 3" xfId="26" xr:uid="{00000000-0005-0000-0000-000017000000}"/>
    <cellStyle name="Comma 2 2 2 4" xfId="27" xr:uid="{00000000-0005-0000-0000-000018000000}"/>
    <cellStyle name="Comma 3" xfId="28" xr:uid="{00000000-0005-0000-0000-000019000000}"/>
    <cellStyle name="Comma 3 2" xfId="29" xr:uid="{00000000-0005-0000-0000-00001A000000}"/>
    <cellStyle name="Comma 3 2 2" xfId="30" xr:uid="{00000000-0005-0000-0000-00001B000000}"/>
    <cellStyle name="Comma 3 3" xfId="31" xr:uid="{00000000-0005-0000-0000-00001C000000}"/>
    <cellStyle name="Comma 3 3 2" xfId="32" xr:uid="{00000000-0005-0000-0000-00001D000000}"/>
    <cellStyle name="Comma 3 3 3" xfId="33" xr:uid="{00000000-0005-0000-0000-00001E000000}"/>
    <cellStyle name="Comma 3 4" xfId="34" xr:uid="{00000000-0005-0000-0000-00001F000000}"/>
    <cellStyle name="Comma 4" xfId="35" xr:uid="{00000000-0005-0000-0000-000020000000}"/>
    <cellStyle name="Comma 4 2" xfId="36" xr:uid="{00000000-0005-0000-0000-000021000000}"/>
    <cellStyle name="Comma 5" xfId="37" xr:uid="{00000000-0005-0000-0000-000022000000}"/>
    <cellStyle name="Comma 5 2" xfId="38" xr:uid="{00000000-0005-0000-0000-000023000000}"/>
    <cellStyle name="Comma 5 3" xfId="39" xr:uid="{00000000-0005-0000-0000-000024000000}"/>
    <cellStyle name="Comma 6" xfId="40" xr:uid="{00000000-0005-0000-0000-000025000000}"/>
    <cellStyle name="Comma 6 2" xfId="41" xr:uid="{00000000-0005-0000-0000-000026000000}"/>
    <cellStyle name="Comma 6 3" xfId="42" xr:uid="{00000000-0005-0000-0000-000027000000}"/>
    <cellStyle name="Comma 7" xfId="43" xr:uid="{00000000-0005-0000-0000-000028000000}"/>
    <cellStyle name="Comma 7 2" xfId="3" xr:uid="{00000000-0005-0000-0000-000029000000}"/>
    <cellStyle name="Comma 7 2 2" xfId="71" xr:uid="{00000000-0005-0000-0000-00002A000000}"/>
    <cellStyle name="Excel Built-in Comma [0] 1" xfId="44" xr:uid="{00000000-0005-0000-0000-00002B000000}"/>
    <cellStyle name="Excel Built-in Comma [0] 1 2" xfId="45" xr:uid="{00000000-0005-0000-0000-00002C000000}"/>
    <cellStyle name="Normal" xfId="0" builtinId="0"/>
    <cellStyle name="Normal 2" xfId="1" xr:uid="{00000000-0005-0000-0000-00002E000000}"/>
    <cellStyle name="Normal 2 2" xfId="46" xr:uid="{00000000-0005-0000-0000-00002F000000}"/>
    <cellStyle name="Normal 2 2 2" xfId="4" xr:uid="{00000000-0005-0000-0000-000030000000}"/>
    <cellStyle name="Normal 2 2 2 2" xfId="47" xr:uid="{00000000-0005-0000-0000-000031000000}"/>
    <cellStyle name="Normal 2 2 3" xfId="48" xr:uid="{00000000-0005-0000-0000-000032000000}"/>
    <cellStyle name="Normal 2 3" xfId="49" xr:uid="{00000000-0005-0000-0000-000033000000}"/>
    <cellStyle name="Normal 2 3 2" xfId="50" xr:uid="{00000000-0005-0000-0000-000034000000}"/>
    <cellStyle name="Normal 2 4" xfId="51" xr:uid="{00000000-0005-0000-0000-000035000000}"/>
    <cellStyle name="Normal 2 5" xfId="72" xr:uid="{00000000-0005-0000-0000-000036000000}"/>
    <cellStyle name="Normal 3" xfId="52" xr:uid="{00000000-0005-0000-0000-000037000000}"/>
    <cellStyle name="Normal 3 2" xfId="53" xr:uid="{00000000-0005-0000-0000-000038000000}"/>
    <cellStyle name="Normal 3 2 2" xfId="54" xr:uid="{00000000-0005-0000-0000-000039000000}"/>
    <cellStyle name="Normal 3 3" xfId="55" xr:uid="{00000000-0005-0000-0000-00003A000000}"/>
    <cellStyle name="Normal 3 3 2" xfId="56" xr:uid="{00000000-0005-0000-0000-00003B000000}"/>
    <cellStyle name="Normal 3 4" xfId="57" xr:uid="{00000000-0005-0000-0000-00003C000000}"/>
    <cellStyle name="Normal 4" xfId="58" xr:uid="{00000000-0005-0000-0000-00003D000000}"/>
    <cellStyle name="Normal 5" xfId="59" xr:uid="{00000000-0005-0000-0000-00003E000000}"/>
    <cellStyle name="Normal 5 2" xfId="60" xr:uid="{00000000-0005-0000-0000-00003F000000}"/>
    <cellStyle name="Normal 5 2 2" xfId="61" xr:uid="{00000000-0005-0000-0000-000040000000}"/>
    <cellStyle name="Normal 5 2 3" xfId="62" xr:uid="{00000000-0005-0000-0000-000041000000}"/>
    <cellStyle name="Normal 5 2 4" xfId="63" xr:uid="{00000000-0005-0000-0000-000042000000}"/>
    <cellStyle name="Normal 5 3" xfId="64" xr:uid="{00000000-0005-0000-0000-000043000000}"/>
    <cellStyle name="Normal 6" xfId="65" xr:uid="{00000000-0005-0000-0000-000044000000}"/>
    <cellStyle name="Normal 6 2" xfId="66" xr:uid="{00000000-0005-0000-0000-000045000000}"/>
    <cellStyle name="Normal 7" xfId="67" xr:uid="{00000000-0005-0000-0000-000046000000}"/>
    <cellStyle name="Percent 2" xfId="68" xr:uid="{00000000-0005-0000-0000-000047000000}"/>
    <cellStyle name="Percent 2 2" xfId="69" xr:uid="{00000000-0005-0000-0000-000048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PRO/WGI/GAJI/SALWGISEP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OCUME~1/oki/LOCALS~1/Temp/Temporary%20Directory%201%20for%20FES%2525252520MENEG%2525252520RISTEK1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04/DATSTU/Datstu/FPsikologi/TH2003/JOBEVDT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CER/Downloads/(KONSEP)%20TPP%20KOTA%20BANJARMASIN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ALUASI%20JABATAN%202019/REKAP%20EVJAB%20DAN%20PETA%20JABATAN/data1_mcs/DATA04/DATSTU/Datstu/FPsikologi/TH2003/JOBEVDT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H:/data1_mcs/DATA04/DATSTU/Datstu/FPsikologi/TH2003/JOBEVDT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PRO/WGI/GAJI/SALWGISEP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HASIL%20RAPAT%20RUDIAN%20HOTEL_2DES11/HASIL%20EVAJAB%20FIX_EDITBKN/data1_mcs/DATA04/DATPRO/WGI/GAJI/SALWGISEP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BADAN%20KEPEGAWAIAN%20NEGARA/data1_mcs/DATA04/DATSTU/Datstu/FPsikologi/TH2003/JOBEVDT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Main-server/Data%20Anjab/data1_mcs/DATA04/DATSTU/Datstu/FPsikologi/TH2003/JOBEVDT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aftar%20Tunjangan/FES/FES%20BKN%20(2011)/OK%20KIRIM%20PAN/Users/iyes/Desktop/RB-BKN%202011/FES/FES-KEJAKSAAN/YAN_H_GATRA%20(E)/DATA04/DATSTU/Datstu/FPsikologi/TH2003/JOBEVDTP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Users/rahmatguritno/Downloads/C:/Documents%20and%20Settings/DIAN%20DIZANO/Local%20Settings/Temporary%20Internet%20Files/Content.IE5/4PYVOLI7/DATA04/DATSTU/Datstu/FPsikologi/TH2003/JOBEVDT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  <sheetName val="Sheet10"/>
      <sheetName val="Sheet5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KF"/>
      <sheetName val="IKK"/>
      <sheetName val="IPPD"/>
      <sheetName val="INDEKS TPP"/>
      <sheetName val="Sheet5"/>
      <sheetName val="BASIC TPP"/>
      <sheetName val="TEMPAT BERTUGAS"/>
      <sheetName val="Sheet10"/>
      <sheetName val="BEBAN KERJA DAN PRESTASI"/>
      <sheetName val="KONDISI KERJA"/>
      <sheetName val="KELANGKAAN PROFESI"/>
      <sheetName val="PERTIMBANGAN OBJEKTIF LAINNYA"/>
      <sheetName val="TOTAL KEBUTUHAN ANGGARAN"/>
      <sheetName val="J.STRUKTURAL"/>
      <sheetName val="J.FUNGSIONAL"/>
      <sheetName val="J.PELAKSANA"/>
      <sheetName val="REKAP JABATAN"/>
      <sheetName val="Sheet24"/>
      <sheetName val="Sheet3"/>
    </sheetNames>
    <sheetDataSet>
      <sheetData sheetId="0"/>
      <sheetData sheetId="1"/>
      <sheetData sheetId="2"/>
      <sheetData sheetId="3"/>
      <sheetData sheetId="4">
        <row r="3">
          <cell r="D3">
            <v>0.78934355945121948</v>
          </cell>
        </row>
      </sheetData>
      <sheetData sheetId="5">
        <row r="3">
          <cell r="D3">
            <v>0</v>
          </cell>
          <cell r="E3">
            <v>0.6</v>
          </cell>
        </row>
        <row r="4">
          <cell r="D4">
            <v>501</v>
          </cell>
          <cell r="E4">
            <v>0.7</v>
          </cell>
        </row>
        <row r="5">
          <cell r="D5">
            <v>601</v>
          </cell>
          <cell r="E5">
            <v>0.8</v>
          </cell>
        </row>
        <row r="6">
          <cell r="D6">
            <v>701</v>
          </cell>
          <cell r="E6">
            <v>0.9</v>
          </cell>
        </row>
        <row r="7">
          <cell r="D7">
            <v>801</v>
          </cell>
          <cell r="E7">
            <v>1</v>
          </cell>
        </row>
      </sheetData>
      <sheetData sheetId="6"/>
      <sheetData sheetId="7"/>
      <sheetData sheetId="8">
        <row r="2">
          <cell r="A2">
            <v>16</v>
          </cell>
          <cell r="B2">
            <v>32336774.485518288</v>
          </cell>
        </row>
        <row r="3">
          <cell r="A3">
            <v>15</v>
          </cell>
          <cell r="B3">
            <v>25685239.42454268</v>
          </cell>
        </row>
        <row r="4">
          <cell r="A4">
            <v>14</v>
          </cell>
          <cell r="B4">
            <v>19553794.064405486</v>
          </cell>
        </row>
        <row r="5">
          <cell r="A5">
            <v>13</v>
          </cell>
          <cell r="B5">
            <v>17549738.471798778</v>
          </cell>
        </row>
        <row r="6">
          <cell r="A6">
            <v>12</v>
          </cell>
          <cell r="B6">
            <v>14032774.390243901</v>
          </cell>
        </row>
        <row r="7">
          <cell r="A7">
            <v>11</v>
          </cell>
          <cell r="B7">
            <v>10849088.700457316</v>
          </cell>
        </row>
        <row r="8">
          <cell r="A8">
            <v>10</v>
          </cell>
          <cell r="B8">
            <v>9437040.7774390243</v>
          </cell>
        </row>
        <row r="9">
          <cell r="A9">
            <v>9</v>
          </cell>
          <cell r="B9">
            <v>8209173.0182926822</v>
          </cell>
        </row>
        <row r="10">
          <cell r="A10">
            <v>8</v>
          </cell>
          <cell r="B10">
            <v>6598035.1086128047</v>
          </cell>
        </row>
        <row r="11">
          <cell r="A11">
            <v>7</v>
          </cell>
          <cell r="B11">
            <v>5817462.0331554869</v>
          </cell>
        </row>
        <row r="12">
          <cell r="A12">
            <v>6</v>
          </cell>
          <cell r="B12">
            <v>5055306.9740853654</v>
          </cell>
        </row>
        <row r="13">
          <cell r="A13">
            <v>5</v>
          </cell>
          <cell r="B13">
            <v>4215971.6558689019</v>
          </cell>
        </row>
        <row r="14">
          <cell r="A14">
            <v>4</v>
          </cell>
          <cell r="B14">
            <v>2498710.8898628047</v>
          </cell>
        </row>
        <row r="15">
          <cell r="A15">
            <v>3</v>
          </cell>
          <cell r="B15">
            <v>2064571.9321646339</v>
          </cell>
        </row>
        <row r="16">
          <cell r="A16">
            <v>2</v>
          </cell>
          <cell r="B16">
            <v>1707613.2336128047</v>
          </cell>
        </row>
        <row r="17">
          <cell r="A17">
            <v>1</v>
          </cell>
          <cell r="B17">
            <v>1350654.5350609755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  <sheetName val="A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"/>
      <sheetName val="SALSEPT"/>
      <sheetName val="sampe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foxz"/>
      <sheetName val="factor"/>
      <sheetName val="sampel"/>
      <sheetName val="sampel sort"/>
      <sheetName val="jobvalue"/>
      <sheetName val="jobvalue15"/>
      <sheetName val="jobvalue16"/>
      <sheetName val="jobvalue17"/>
      <sheetName val="jobprice15"/>
      <sheetName val="all"/>
      <sheetName val="skalagaji"/>
      <sheetName val="Graf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e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62"/>
  <sheetViews>
    <sheetView zoomScale="69" zoomScaleNormal="69" workbookViewId="0">
      <selection activeCell="Y21" sqref="Y21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5" customWidth="1"/>
    <col min="4" max="4" width="14" customWidth="1"/>
    <col min="5" max="5" width="20.1640625" customWidth="1"/>
    <col min="6" max="6" width="24.83203125" customWidth="1"/>
    <col min="7" max="7" width="6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83203125" customWidth="1"/>
    <col min="21" max="21" width="11" customWidth="1"/>
    <col min="22" max="22" width="11.6640625" customWidth="1"/>
    <col min="23" max="23" width="10.83203125" customWidth="1"/>
    <col min="24" max="24" width="11" customWidth="1"/>
    <col min="25" max="25" width="10.6640625" customWidth="1"/>
    <col min="26" max="26" width="11.6640625" customWidth="1"/>
    <col min="27" max="27" width="10.6640625" customWidth="1"/>
    <col min="28" max="28" width="12.6640625" customWidth="1"/>
    <col min="29" max="29" width="11.33203125" customWidth="1"/>
    <col min="30" max="30" width="11.5" customWidth="1"/>
    <col min="31" max="31" width="13" customWidth="1"/>
    <col min="32" max="32" width="11.5" customWidth="1"/>
    <col min="33" max="33" width="9.33203125" customWidth="1"/>
    <col min="34" max="34" width="10.6640625" customWidth="1"/>
    <col min="35" max="35" width="12.6640625" customWidth="1"/>
    <col min="36" max="36" width="3.5" customWidth="1"/>
    <col min="37" max="37" width="14.6640625" customWidth="1"/>
    <col min="38" max="38" width="7.1640625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152" t="s">
        <v>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x14ac:dyDescent="0.2">
      <c r="D4" t="s">
        <v>3</v>
      </c>
    </row>
    <row r="5" spans="1:38" x14ac:dyDescent="0.2">
      <c r="A5" s="153" t="s">
        <v>4</v>
      </c>
      <c r="B5" s="153" t="s">
        <v>5</v>
      </c>
      <c r="C5" s="154" t="s">
        <v>6</v>
      </c>
      <c r="D5" s="156" t="s">
        <v>7</v>
      </c>
      <c r="E5" s="153" t="s">
        <v>8</v>
      </c>
      <c r="F5" s="157" t="s">
        <v>9</v>
      </c>
      <c r="G5" s="153" t="s">
        <v>10</v>
      </c>
      <c r="H5" s="154" t="s">
        <v>11</v>
      </c>
      <c r="I5" s="159" t="s">
        <v>12</v>
      </c>
      <c r="J5" s="160" t="s">
        <v>13</v>
      </c>
      <c r="K5" s="161"/>
      <c r="L5" s="161"/>
      <c r="M5" s="162"/>
      <c r="N5" s="163" t="s">
        <v>14</v>
      </c>
      <c r="O5" s="165" t="s">
        <v>15</v>
      </c>
      <c r="P5" s="166"/>
      <c r="Q5" s="167"/>
      <c r="R5" s="173" t="s">
        <v>16</v>
      </c>
      <c r="S5" s="168" t="s">
        <v>17</v>
      </c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86" t="s">
        <v>18</v>
      </c>
      <c r="AG5" s="186" t="s">
        <v>19</v>
      </c>
      <c r="AH5" s="187" t="s">
        <v>20</v>
      </c>
      <c r="AI5" s="178" t="s">
        <v>21</v>
      </c>
      <c r="AJ5" s="169" t="s">
        <v>22</v>
      </c>
      <c r="AK5" s="170"/>
      <c r="AL5" s="3"/>
    </row>
    <row r="6" spans="1:38" ht="14.5" customHeight="1" x14ac:dyDescent="0.2">
      <c r="A6" s="153"/>
      <c r="B6" s="153"/>
      <c r="C6" s="155"/>
      <c r="D6" s="155"/>
      <c r="E6" s="153"/>
      <c r="F6" s="157"/>
      <c r="G6" s="153"/>
      <c r="H6" s="155"/>
      <c r="I6" s="159"/>
      <c r="J6" s="163" t="s">
        <v>23</v>
      </c>
      <c r="K6" s="163" t="s">
        <v>24</v>
      </c>
      <c r="L6" s="163" t="s">
        <v>25</v>
      </c>
      <c r="M6" s="163" t="s">
        <v>26</v>
      </c>
      <c r="N6" s="164"/>
      <c r="O6" s="173" t="s">
        <v>27</v>
      </c>
      <c r="P6" s="173" t="s">
        <v>28</v>
      </c>
      <c r="Q6" s="173" t="s">
        <v>29</v>
      </c>
      <c r="R6" s="174"/>
      <c r="S6" s="175" t="s">
        <v>23</v>
      </c>
      <c r="T6" s="176"/>
      <c r="U6" s="177"/>
      <c r="V6" s="178" t="s">
        <v>30</v>
      </c>
      <c r="W6" s="179" t="s">
        <v>24</v>
      </c>
      <c r="X6" s="179"/>
      <c r="Y6" s="179"/>
      <c r="Z6" s="180" t="s">
        <v>31</v>
      </c>
      <c r="AA6" s="181" t="s">
        <v>25</v>
      </c>
      <c r="AB6" s="181" t="s">
        <v>32</v>
      </c>
      <c r="AC6" s="182" t="s">
        <v>26</v>
      </c>
      <c r="AD6" s="182" t="s">
        <v>33</v>
      </c>
      <c r="AE6" s="189" t="s">
        <v>34</v>
      </c>
      <c r="AF6" s="186"/>
      <c r="AG6" s="186"/>
      <c r="AH6" s="188"/>
      <c r="AI6" s="178"/>
      <c r="AJ6" s="171"/>
      <c r="AK6" s="172"/>
      <c r="AL6" s="3"/>
    </row>
    <row r="7" spans="1:38" ht="34" customHeight="1" x14ac:dyDescent="0.2">
      <c r="A7" s="153"/>
      <c r="B7" s="153"/>
      <c r="C7" s="155"/>
      <c r="D7" s="155"/>
      <c r="E7" s="153"/>
      <c r="F7" s="157"/>
      <c r="G7" s="153"/>
      <c r="H7" s="158"/>
      <c r="I7" s="159"/>
      <c r="J7" s="164"/>
      <c r="K7" s="164"/>
      <c r="L7" s="164"/>
      <c r="M7" s="164"/>
      <c r="N7" s="164"/>
      <c r="O7" s="174"/>
      <c r="P7" s="174"/>
      <c r="Q7" s="174"/>
      <c r="R7" s="185"/>
      <c r="S7" s="57" t="s">
        <v>35</v>
      </c>
      <c r="T7" s="57" t="s">
        <v>36</v>
      </c>
      <c r="U7" s="57" t="s">
        <v>37</v>
      </c>
      <c r="V7" s="178"/>
      <c r="W7" s="58" t="s">
        <v>35</v>
      </c>
      <c r="X7" s="58" t="s">
        <v>36</v>
      </c>
      <c r="Y7" s="58" t="s">
        <v>37</v>
      </c>
      <c r="Z7" s="180"/>
      <c r="AA7" s="181"/>
      <c r="AB7" s="181"/>
      <c r="AC7" s="182"/>
      <c r="AD7" s="182"/>
      <c r="AE7" s="189"/>
      <c r="AF7" s="186"/>
      <c r="AG7" s="186"/>
      <c r="AH7" s="188"/>
      <c r="AI7" s="178"/>
      <c r="AJ7" s="171"/>
      <c r="AK7" s="172"/>
      <c r="AL7" s="3"/>
    </row>
    <row r="8" spans="1:38" ht="48.75" customHeight="1" x14ac:dyDescent="0.2">
      <c r="A8" s="59" t="s">
        <v>38</v>
      </c>
      <c r="B8" s="60"/>
      <c r="C8" s="61"/>
      <c r="D8" s="60"/>
      <c r="E8" s="60"/>
      <c r="F8" s="62"/>
      <c r="G8" s="62"/>
      <c r="H8" s="63"/>
      <c r="I8" s="64"/>
      <c r="J8" s="65"/>
      <c r="K8" s="66"/>
      <c r="L8" s="67"/>
      <c r="M8" s="67"/>
      <c r="N8" s="68"/>
      <c r="O8" s="69"/>
      <c r="P8" s="70"/>
      <c r="Q8" s="70"/>
      <c r="R8" s="71"/>
      <c r="S8" s="68">
        <f t="shared" ref="S8:S21" si="0">I8*J8*40%*O8</f>
        <v>0</v>
      </c>
      <c r="T8" s="68">
        <f t="shared" ref="T8:T21" si="1">IF(P8&gt;=6750,(I8*J8*40%),0)</f>
        <v>0</v>
      </c>
      <c r="U8" s="68">
        <f>IF(P8&lt;6750,0,IF(Q8="",0,IF(OR(Q8="KURANG",Q8="SANGAT KURANG"),I8*J8*10%,I8*J8*20%)))</f>
        <v>0</v>
      </c>
      <c r="V8" s="68">
        <f t="shared" ref="V8:V21" si="2">ROUND(SUM(S8:U8),0)</f>
        <v>0</v>
      </c>
      <c r="W8" s="68">
        <f t="shared" ref="W8:W21" si="3">I8*K8*40%*O8</f>
        <v>0</v>
      </c>
      <c r="X8" s="68">
        <f t="shared" ref="X8:X21" si="4">IF(P8&gt;=6750,(I8*K8*40%),0)</f>
        <v>0</v>
      </c>
      <c r="Y8" s="68">
        <f>IF(P8&lt;6750,0,IF(Q8="",0,IF(OR(Q8="KURANG",Q8="SANGAT KURANG"),I8*K8*10%,I8*K8*20%)))</f>
        <v>0</v>
      </c>
      <c r="Z8" s="68">
        <f t="shared" ref="Z8:Z21" si="5">ROUND(SUM(W8:Y8),0)</f>
        <v>0</v>
      </c>
      <c r="AA8" s="68">
        <f t="shared" ref="AA8:AA21" si="6">I8*L8</f>
        <v>0</v>
      </c>
      <c r="AB8" s="68">
        <f t="shared" ref="AB8:AB21" si="7">ROUND(AA8,0)</f>
        <v>0</v>
      </c>
      <c r="AC8" s="68">
        <f t="shared" ref="AC8:AC21" si="8">I8*M8</f>
        <v>0</v>
      </c>
      <c r="AD8" s="68">
        <f t="shared" ref="AD8:AD21" si="9">ROUND(AC8,0)</f>
        <v>0</v>
      </c>
      <c r="AE8" s="72">
        <f t="shared" ref="AE8:AE21" si="10">ROUND((V8+Z8+AB8+AD8),0)</f>
        <v>0</v>
      </c>
      <c r="AF8" s="73">
        <f t="shared" ref="AF8:AF21" si="11">ROUND(AE8*R8,0)</f>
        <v>0</v>
      </c>
      <c r="AG8" s="74"/>
      <c r="AH8" s="74"/>
      <c r="AI8" s="68">
        <f t="shared" ref="AI8:AI21" si="12">AE8-AF8-AG8</f>
        <v>0</v>
      </c>
      <c r="AJ8" s="75" t="s">
        <v>38</v>
      </c>
      <c r="AK8" s="76"/>
      <c r="AL8" s="3"/>
    </row>
    <row r="9" spans="1:38" ht="48.75" customHeight="1" x14ac:dyDescent="0.2">
      <c r="A9" s="59" t="s">
        <v>39</v>
      </c>
      <c r="B9" s="60"/>
      <c r="C9" s="77"/>
      <c r="D9" s="78"/>
      <c r="E9" s="60"/>
      <c r="F9" s="79"/>
      <c r="G9" s="79"/>
      <c r="H9" s="80"/>
      <c r="I9" s="64"/>
      <c r="J9" s="65"/>
      <c r="K9" s="66"/>
      <c r="L9" s="67"/>
      <c r="M9" s="67"/>
      <c r="N9" s="68"/>
      <c r="O9" s="69"/>
      <c r="P9" s="70"/>
      <c r="Q9" s="81"/>
      <c r="R9" s="71"/>
      <c r="S9" s="68">
        <f t="shared" si="0"/>
        <v>0</v>
      </c>
      <c r="T9" s="68">
        <f t="shared" si="1"/>
        <v>0</v>
      </c>
      <c r="U9" s="68">
        <f t="shared" ref="U9:U21" si="13">IF(P9&lt;6750,0,IF(Q9="",0,IF(OR(Q9="KURANG",Q9="SANGAT KURANG"),I9*J9*10%,I9*J9*20%)))</f>
        <v>0</v>
      </c>
      <c r="V9" s="68">
        <f t="shared" si="2"/>
        <v>0</v>
      </c>
      <c r="W9" s="68">
        <f t="shared" si="3"/>
        <v>0</v>
      </c>
      <c r="X9" s="68">
        <f t="shared" si="4"/>
        <v>0</v>
      </c>
      <c r="Y9" s="68">
        <f t="shared" ref="Y9:Y21" si="14">IF(P9&lt;6750,0,IF(Q9="",0,IF(OR(Q9="KURANG",Q9="SANGAT KURANG"),I9*K9*10%,I9*K9*20%)))</f>
        <v>0</v>
      </c>
      <c r="Z9" s="68">
        <f t="shared" si="5"/>
        <v>0</v>
      </c>
      <c r="AA9" s="68">
        <f t="shared" si="6"/>
        <v>0</v>
      </c>
      <c r="AB9" s="68">
        <f t="shared" si="7"/>
        <v>0</v>
      </c>
      <c r="AC9" s="68">
        <f t="shared" si="8"/>
        <v>0</v>
      </c>
      <c r="AD9" s="68">
        <f t="shared" si="9"/>
        <v>0</v>
      </c>
      <c r="AE9" s="72">
        <f t="shared" si="10"/>
        <v>0</v>
      </c>
      <c r="AF9" s="73">
        <f t="shared" si="11"/>
        <v>0</v>
      </c>
      <c r="AG9" s="74"/>
      <c r="AH9" s="74"/>
      <c r="AI9" s="68">
        <f t="shared" si="12"/>
        <v>0</v>
      </c>
      <c r="AJ9" s="82" t="s">
        <v>39</v>
      </c>
      <c r="AK9" s="83"/>
      <c r="AL9" s="3"/>
    </row>
    <row r="10" spans="1:38" ht="48.75" customHeight="1" x14ac:dyDescent="0.2">
      <c r="A10" s="59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/>
      <c r="O10" s="69"/>
      <c r="P10" s="70"/>
      <c r="Q10" s="70"/>
      <c r="R10" s="71"/>
      <c r="S10" s="68">
        <f t="shared" si="0"/>
        <v>0</v>
      </c>
      <c r="T10" s="68">
        <f t="shared" si="1"/>
        <v>0</v>
      </c>
      <c r="U10" s="68">
        <f t="shared" si="13"/>
        <v>0</v>
      </c>
      <c r="V10" s="68">
        <f t="shared" si="2"/>
        <v>0</v>
      </c>
      <c r="W10" s="68">
        <f t="shared" si="3"/>
        <v>0</v>
      </c>
      <c r="X10" s="68">
        <f t="shared" si="4"/>
        <v>0</v>
      </c>
      <c r="Y10" s="68">
        <f t="shared" si="14"/>
        <v>0</v>
      </c>
      <c r="Z10" s="68">
        <f t="shared" si="5"/>
        <v>0</v>
      </c>
      <c r="AA10" s="68">
        <f t="shared" si="6"/>
        <v>0</v>
      </c>
      <c r="AB10" s="68">
        <f t="shared" si="7"/>
        <v>0</v>
      </c>
      <c r="AC10" s="68">
        <f t="shared" si="8"/>
        <v>0</v>
      </c>
      <c r="AD10" s="68">
        <f t="shared" si="9"/>
        <v>0</v>
      </c>
      <c r="AE10" s="72">
        <f t="shared" si="10"/>
        <v>0</v>
      </c>
      <c r="AF10" s="73">
        <f t="shared" si="11"/>
        <v>0</v>
      </c>
      <c r="AG10" s="74"/>
      <c r="AH10" s="74"/>
      <c r="AI10" s="68">
        <f t="shared" si="12"/>
        <v>0</v>
      </c>
      <c r="AJ10" s="75" t="s">
        <v>40</v>
      </c>
      <c r="AK10" s="83"/>
      <c r="AL10" s="3"/>
    </row>
    <row r="11" spans="1:38" ht="48.75" customHeight="1" x14ac:dyDescent="0.2">
      <c r="A11" s="59" t="s">
        <v>41</v>
      </c>
      <c r="B11" s="60"/>
      <c r="C11" s="77"/>
      <c r="D11" s="78"/>
      <c r="E11" s="78"/>
      <c r="F11" s="79"/>
      <c r="G11" s="79"/>
      <c r="H11" s="80"/>
      <c r="I11" s="64"/>
      <c r="J11" s="65"/>
      <c r="K11" s="66"/>
      <c r="L11" s="67"/>
      <c r="M11" s="67"/>
      <c r="N11" s="68"/>
      <c r="O11" s="69"/>
      <c r="P11" s="70"/>
      <c r="Q11" s="70"/>
      <c r="R11" s="71"/>
      <c r="S11" s="68">
        <f t="shared" si="0"/>
        <v>0</v>
      </c>
      <c r="T11" s="68">
        <f t="shared" si="1"/>
        <v>0</v>
      </c>
      <c r="U11" s="68">
        <f t="shared" si="13"/>
        <v>0</v>
      </c>
      <c r="V11" s="68">
        <f t="shared" si="2"/>
        <v>0</v>
      </c>
      <c r="W11" s="68">
        <f t="shared" si="3"/>
        <v>0</v>
      </c>
      <c r="X11" s="68">
        <f t="shared" si="4"/>
        <v>0</v>
      </c>
      <c r="Y11" s="68">
        <f t="shared" si="14"/>
        <v>0</v>
      </c>
      <c r="Z11" s="68">
        <f t="shared" si="5"/>
        <v>0</v>
      </c>
      <c r="AA11" s="68">
        <f t="shared" si="6"/>
        <v>0</v>
      </c>
      <c r="AB11" s="68">
        <f t="shared" si="7"/>
        <v>0</v>
      </c>
      <c r="AC11" s="68">
        <f t="shared" si="8"/>
        <v>0</v>
      </c>
      <c r="AD11" s="68">
        <f t="shared" si="9"/>
        <v>0</v>
      </c>
      <c r="AE11" s="72">
        <f t="shared" si="10"/>
        <v>0</v>
      </c>
      <c r="AF11" s="73">
        <f t="shared" si="11"/>
        <v>0</v>
      </c>
      <c r="AG11" s="74"/>
      <c r="AH11" s="74"/>
      <c r="AI11" s="68">
        <f t="shared" si="12"/>
        <v>0</v>
      </c>
      <c r="AJ11" s="82" t="s">
        <v>41</v>
      </c>
      <c r="AK11" s="83"/>
      <c r="AL11" s="3"/>
    </row>
    <row r="12" spans="1:38" ht="48.75" customHeight="1" x14ac:dyDescent="0.2">
      <c r="A12" s="59" t="s">
        <v>42</v>
      </c>
      <c r="B12" s="60"/>
      <c r="C12" s="77"/>
      <c r="D12" s="78"/>
      <c r="E12" s="60"/>
      <c r="F12" s="79"/>
      <c r="G12" s="79"/>
      <c r="H12" s="80"/>
      <c r="I12" s="64"/>
      <c r="J12" s="65"/>
      <c r="K12" s="66"/>
      <c r="L12" s="67"/>
      <c r="M12" s="67"/>
      <c r="N12" s="68"/>
      <c r="O12" s="69"/>
      <c r="P12" s="70"/>
      <c r="Q12" s="81"/>
      <c r="R12" s="71"/>
      <c r="S12" s="68">
        <f t="shared" ref="S12:S14" si="15">I12*J12*40%*O12</f>
        <v>0</v>
      </c>
      <c r="T12" s="68">
        <f t="shared" ref="T12:T14" si="16">IF(P12&gt;=6750,(I12*J12*40%),0)</f>
        <v>0</v>
      </c>
      <c r="U12" s="68">
        <f t="shared" si="13"/>
        <v>0</v>
      </c>
      <c r="V12" s="68">
        <f t="shared" ref="V12:V14" si="17">ROUND(SUM(S12:U12),0)</f>
        <v>0</v>
      </c>
      <c r="W12" s="68">
        <f t="shared" ref="W12:W14" si="18">I12*K12*40%*O12</f>
        <v>0</v>
      </c>
      <c r="X12" s="68">
        <f t="shared" ref="X12:X14" si="19">IF(P12&gt;=6750,(I12*K12*40%),0)</f>
        <v>0</v>
      </c>
      <c r="Y12" s="68">
        <f t="shared" si="14"/>
        <v>0</v>
      </c>
      <c r="Z12" s="68">
        <f t="shared" ref="Z12:Z14" si="20">ROUND(SUM(W12:Y12),0)</f>
        <v>0</v>
      </c>
      <c r="AA12" s="68">
        <f t="shared" ref="AA12:AA14" si="21">I12*L12</f>
        <v>0</v>
      </c>
      <c r="AB12" s="68">
        <f t="shared" ref="AB12:AB14" si="22">ROUND(AA12,0)</f>
        <v>0</v>
      </c>
      <c r="AC12" s="68">
        <f t="shared" ref="AC12:AC14" si="23">I12*M12</f>
        <v>0</v>
      </c>
      <c r="AD12" s="68">
        <f t="shared" ref="AD12:AD14" si="24">ROUND(AC12,0)</f>
        <v>0</v>
      </c>
      <c r="AE12" s="72">
        <f t="shared" ref="AE12:AE14" si="25">ROUND((V12+Z12+AB12+AD12),0)</f>
        <v>0</v>
      </c>
      <c r="AF12" s="73">
        <f t="shared" ref="AF12:AF14" si="26">ROUND(AE12*R12,0)</f>
        <v>0</v>
      </c>
      <c r="AG12" s="74"/>
      <c r="AH12" s="74"/>
      <c r="AI12" s="68">
        <f t="shared" ref="AI12:AI14" si="27">AE12-AF12-AG12</f>
        <v>0</v>
      </c>
      <c r="AJ12" s="75" t="s">
        <v>42</v>
      </c>
      <c r="AK12" s="83"/>
      <c r="AL12" s="3"/>
    </row>
    <row r="13" spans="1:38" ht="48.75" customHeight="1" x14ac:dyDescent="0.2">
      <c r="A13" s="59" t="s">
        <v>43</v>
      </c>
      <c r="B13" s="60"/>
      <c r="C13" s="77"/>
      <c r="D13" s="78"/>
      <c r="E13" s="78"/>
      <c r="F13" s="79"/>
      <c r="G13" s="79"/>
      <c r="H13" s="80"/>
      <c r="I13" s="64"/>
      <c r="J13" s="65"/>
      <c r="K13" s="66"/>
      <c r="L13" s="67"/>
      <c r="M13" s="67"/>
      <c r="N13" s="68"/>
      <c r="O13" s="69"/>
      <c r="P13" s="70"/>
      <c r="Q13" s="70"/>
      <c r="R13" s="71"/>
      <c r="S13" s="68">
        <f t="shared" si="15"/>
        <v>0</v>
      </c>
      <c r="T13" s="68">
        <f t="shared" si="16"/>
        <v>0</v>
      </c>
      <c r="U13" s="68">
        <f t="shared" si="13"/>
        <v>0</v>
      </c>
      <c r="V13" s="68">
        <f t="shared" si="17"/>
        <v>0</v>
      </c>
      <c r="W13" s="68">
        <f t="shared" si="18"/>
        <v>0</v>
      </c>
      <c r="X13" s="68">
        <f t="shared" si="19"/>
        <v>0</v>
      </c>
      <c r="Y13" s="68">
        <f t="shared" si="14"/>
        <v>0</v>
      </c>
      <c r="Z13" s="68">
        <f t="shared" si="20"/>
        <v>0</v>
      </c>
      <c r="AA13" s="68">
        <f t="shared" si="21"/>
        <v>0</v>
      </c>
      <c r="AB13" s="68">
        <f t="shared" si="22"/>
        <v>0</v>
      </c>
      <c r="AC13" s="68">
        <f t="shared" si="23"/>
        <v>0</v>
      </c>
      <c r="AD13" s="68">
        <f t="shared" si="24"/>
        <v>0</v>
      </c>
      <c r="AE13" s="72">
        <f t="shared" si="25"/>
        <v>0</v>
      </c>
      <c r="AF13" s="73">
        <f t="shared" si="26"/>
        <v>0</v>
      </c>
      <c r="AG13" s="74"/>
      <c r="AH13" s="74"/>
      <c r="AI13" s="68">
        <f t="shared" si="27"/>
        <v>0</v>
      </c>
      <c r="AJ13" s="82" t="s">
        <v>43</v>
      </c>
      <c r="AK13" s="83"/>
      <c r="AL13" s="3"/>
    </row>
    <row r="14" spans="1:38" ht="48.75" customHeight="1" x14ac:dyDescent="0.2">
      <c r="A14" s="59" t="s">
        <v>44</v>
      </c>
      <c r="B14" s="60"/>
      <c r="C14" s="77"/>
      <c r="D14" s="78"/>
      <c r="E14" s="78"/>
      <c r="F14" s="79"/>
      <c r="G14" s="79"/>
      <c r="H14" s="80"/>
      <c r="I14" s="64"/>
      <c r="J14" s="65"/>
      <c r="K14" s="66"/>
      <c r="L14" s="67"/>
      <c r="M14" s="67"/>
      <c r="N14" s="68"/>
      <c r="O14" s="69"/>
      <c r="P14" s="70"/>
      <c r="Q14" s="70"/>
      <c r="R14" s="71"/>
      <c r="S14" s="68">
        <f t="shared" si="15"/>
        <v>0</v>
      </c>
      <c r="T14" s="68">
        <f t="shared" si="16"/>
        <v>0</v>
      </c>
      <c r="U14" s="68">
        <f t="shared" si="13"/>
        <v>0</v>
      </c>
      <c r="V14" s="68">
        <f t="shared" si="17"/>
        <v>0</v>
      </c>
      <c r="W14" s="68">
        <f t="shared" si="18"/>
        <v>0</v>
      </c>
      <c r="X14" s="68">
        <f t="shared" si="19"/>
        <v>0</v>
      </c>
      <c r="Y14" s="68">
        <f t="shared" si="14"/>
        <v>0</v>
      </c>
      <c r="Z14" s="68">
        <f t="shared" si="20"/>
        <v>0</v>
      </c>
      <c r="AA14" s="68">
        <f t="shared" si="21"/>
        <v>0</v>
      </c>
      <c r="AB14" s="68">
        <f t="shared" si="22"/>
        <v>0</v>
      </c>
      <c r="AC14" s="68">
        <f t="shared" si="23"/>
        <v>0</v>
      </c>
      <c r="AD14" s="68">
        <f t="shared" si="24"/>
        <v>0</v>
      </c>
      <c r="AE14" s="72">
        <f t="shared" si="25"/>
        <v>0</v>
      </c>
      <c r="AF14" s="73">
        <f t="shared" si="26"/>
        <v>0</v>
      </c>
      <c r="AG14" s="74"/>
      <c r="AH14" s="74"/>
      <c r="AI14" s="68">
        <f t="shared" si="27"/>
        <v>0</v>
      </c>
      <c r="AJ14" s="75" t="s">
        <v>44</v>
      </c>
      <c r="AK14" s="83"/>
      <c r="AL14" s="3"/>
    </row>
    <row r="15" spans="1:38" ht="48.75" customHeight="1" x14ac:dyDescent="0.2">
      <c r="A15" s="59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/>
      <c r="O15" s="69"/>
      <c r="P15" s="70"/>
      <c r="Q15" s="70"/>
      <c r="R15" s="71"/>
      <c r="S15" s="68">
        <f t="shared" ref="S15:S18" si="28">I15*J15*40%*O15</f>
        <v>0</v>
      </c>
      <c r="T15" s="68">
        <f t="shared" ref="T15:T18" si="29">IF(P15&gt;=6750,(I15*J15*40%),0)</f>
        <v>0</v>
      </c>
      <c r="U15" s="68">
        <f t="shared" si="13"/>
        <v>0</v>
      </c>
      <c r="V15" s="68">
        <f t="shared" ref="V15:V18" si="30">ROUND(SUM(S15:U15),0)</f>
        <v>0</v>
      </c>
      <c r="W15" s="68">
        <f t="shared" ref="W15:W18" si="31">I15*K15*40%*O15</f>
        <v>0</v>
      </c>
      <c r="X15" s="68">
        <f t="shared" ref="X15:X18" si="32">IF(P15&gt;=6750,(I15*K15*40%),0)</f>
        <v>0</v>
      </c>
      <c r="Y15" s="68">
        <f t="shared" si="14"/>
        <v>0</v>
      </c>
      <c r="Z15" s="68">
        <f t="shared" ref="Z15:Z18" si="33">ROUND(SUM(W15:Y15),0)</f>
        <v>0</v>
      </c>
      <c r="AA15" s="68">
        <f t="shared" ref="AA15:AA18" si="34">I15*L15</f>
        <v>0</v>
      </c>
      <c r="AB15" s="68">
        <f t="shared" ref="AB15:AB18" si="35">ROUND(AA15,0)</f>
        <v>0</v>
      </c>
      <c r="AC15" s="68">
        <f t="shared" ref="AC15:AC18" si="36">I15*M15</f>
        <v>0</v>
      </c>
      <c r="AD15" s="68">
        <f t="shared" ref="AD15:AD18" si="37">ROUND(AC15,0)</f>
        <v>0</v>
      </c>
      <c r="AE15" s="72">
        <f t="shared" ref="AE15:AE18" si="38">ROUND((V15+Z15+AB15+AD15),0)</f>
        <v>0</v>
      </c>
      <c r="AF15" s="73">
        <f t="shared" ref="AF15:AF18" si="39">ROUND(AE15*R15,0)</f>
        <v>0</v>
      </c>
      <c r="AG15" s="74"/>
      <c r="AH15" s="74"/>
      <c r="AI15" s="68">
        <f t="shared" ref="AI15:AI18" si="40">AE15-AF15-AG15</f>
        <v>0</v>
      </c>
      <c r="AJ15" s="82" t="s">
        <v>45</v>
      </c>
      <c r="AK15" s="83"/>
      <c r="AL15" s="3"/>
    </row>
    <row r="16" spans="1:38" ht="48.75" customHeight="1" x14ac:dyDescent="0.2">
      <c r="A16" s="59" t="s">
        <v>46</v>
      </c>
      <c r="B16" s="60"/>
      <c r="C16" s="77"/>
      <c r="D16" s="78"/>
      <c r="E16" s="60"/>
      <c r="F16" s="79"/>
      <c r="G16" s="79"/>
      <c r="H16" s="80"/>
      <c r="I16" s="64"/>
      <c r="J16" s="65"/>
      <c r="K16" s="66"/>
      <c r="L16" s="67"/>
      <c r="M16" s="67"/>
      <c r="N16" s="68"/>
      <c r="O16" s="69"/>
      <c r="P16" s="70"/>
      <c r="Q16" s="81"/>
      <c r="R16" s="71"/>
      <c r="S16" s="68">
        <f t="shared" si="28"/>
        <v>0</v>
      </c>
      <c r="T16" s="68">
        <f t="shared" si="29"/>
        <v>0</v>
      </c>
      <c r="U16" s="68">
        <f t="shared" si="13"/>
        <v>0</v>
      </c>
      <c r="V16" s="68">
        <f t="shared" si="30"/>
        <v>0</v>
      </c>
      <c r="W16" s="68">
        <f t="shared" si="31"/>
        <v>0</v>
      </c>
      <c r="X16" s="68">
        <f t="shared" si="32"/>
        <v>0</v>
      </c>
      <c r="Y16" s="68">
        <f t="shared" si="14"/>
        <v>0</v>
      </c>
      <c r="Z16" s="68">
        <f t="shared" si="33"/>
        <v>0</v>
      </c>
      <c r="AA16" s="68">
        <f t="shared" si="34"/>
        <v>0</v>
      </c>
      <c r="AB16" s="68">
        <f t="shared" si="35"/>
        <v>0</v>
      </c>
      <c r="AC16" s="68">
        <f t="shared" si="36"/>
        <v>0</v>
      </c>
      <c r="AD16" s="68">
        <f t="shared" si="37"/>
        <v>0</v>
      </c>
      <c r="AE16" s="72">
        <f t="shared" si="38"/>
        <v>0</v>
      </c>
      <c r="AF16" s="73">
        <f t="shared" si="39"/>
        <v>0</v>
      </c>
      <c r="AG16" s="74"/>
      <c r="AH16" s="74"/>
      <c r="AI16" s="68">
        <f t="shared" si="40"/>
        <v>0</v>
      </c>
      <c r="AJ16" s="75" t="s">
        <v>46</v>
      </c>
      <c r="AK16" s="83"/>
      <c r="AL16" s="3"/>
    </row>
    <row r="17" spans="1:38" ht="48.75" customHeight="1" x14ac:dyDescent="0.2">
      <c r="A17" s="59" t="s">
        <v>47</v>
      </c>
      <c r="B17" s="60"/>
      <c r="C17" s="77"/>
      <c r="D17" s="78"/>
      <c r="E17" s="78"/>
      <c r="F17" s="79"/>
      <c r="G17" s="79"/>
      <c r="H17" s="80"/>
      <c r="I17" s="64"/>
      <c r="J17" s="65"/>
      <c r="K17" s="66"/>
      <c r="L17" s="67"/>
      <c r="M17" s="67"/>
      <c r="N17" s="68"/>
      <c r="O17" s="69"/>
      <c r="P17" s="70"/>
      <c r="Q17" s="70"/>
      <c r="R17" s="71"/>
      <c r="S17" s="68">
        <f t="shared" si="28"/>
        <v>0</v>
      </c>
      <c r="T17" s="68">
        <f t="shared" si="29"/>
        <v>0</v>
      </c>
      <c r="U17" s="68">
        <f t="shared" si="13"/>
        <v>0</v>
      </c>
      <c r="V17" s="68">
        <f t="shared" si="30"/>
        <v>0</v>
      </c>
      <c r="W17" s="68">
        <f t="shared" si="31"/>
        <v>0</v>
      </c>
      <c r="X17" s="68">
        <f t="shared" si="32"/>
        <v>0</v>
      </c>
      <c r="Y17" s="68">
        <f t="shared" si="14"/>
        <v>0</v>
      </c>
      <c r="Z17" s="68">
        <f t="shared" si="33"/>
        <v>0</v>
      </c>
      <c r="AA17" s="68">
        <f t="shared" si="34"/>
        <v>0</v>
      </c>
      <c r="AB17" s="68">
        <f t="shared" si="35"/>
        <v>0</v>
      </c>
      <c r="AC17" s="68">
        <f t="shared" si="36"/>
        <v>0</v>
      </c>
      <c r="AD17" s="68">
        <f t="shared" si="37"/>
        <v>0</v>
      </c>
      <c r="AE17" s="72">
        <f t="shared" si="38"/>
        <v>0</v>
      </c>
      <c r="AF17" s="73">
        <f t="shared" si="39"/>
        <v>0</v>
      </c>
      <c r="AG17" s="74"/>
      <c r="AH17" s="74"/>
      <c r="AI17" s="68">
        <f t="shared" si="40"/>
        <v>0</v>
      </c>
      <c r="AJ17" s="82" t="s">
        <v>47</v>
      </c>
      <c r="AK17" s="83"/>
      <c r="AL17" s="3"/>
    </row>
    <row r="18" spans="1:38" ht="48.75" customHeight="1" x14ac:dyDescent="0.2">
      <c r="A18" s="59" t="s">
        <v>48</v>
      </c>
      <c r="B18" s="60"/>
      <c r="C18" s="77"/>
      <c r="D18" s="78"/>
      <c r="E18" s="78"/>
      <c r="F18" s="79"/>
      <c r="G18" s="79"/>
      <c r="H18" s="80"/>
      <c r="I18" s="64"/>
      <c r="J18" s="65"/>
      <c r="K18" s="66"/>
      <c r="L18" s="67"/>
      <c r="M18" s="67"/>
      <c r="N18" s="68"/>
      <c r="O18" s="69"/>
      <c r="P18" s="70"/>
      <c r="Q18" s="70"/>
      <c r="R18" s="71"/>
      <c r="S18" s="68">
        <f t="shared" si="28"/>
        <v>0</v>
      </c>
      <c r="T18" s="68">
        <f t="shared" si="29"/>
        <v>0</v>
      </c>
      <c r="U18" s="68">
        <f t="shared" si="13"/>
        <v>0</v>
      </c>
      <c r="V18" s="68">
        <f t="shared" si="30"/>
        <v>0</v>
      </c>
      <c r="W18" s="68">
        <f t="shared" si="31"/>
        <v>0</v>
      </c>
      <c r="X18" s="68">
        <f t="shared" si="32"/>
        <v>0</v>
      </c>
      <c r="Y18" s="68">
        <f t="shared" si="14"/>
        <v>0</v>
      </c>
      <c r="Z18" s="68">
        <f t="shared" si="33"/>
        <v>0</v>
      </c>
      <c r="AA18" s="68">
        <f t="shared" si="34"/>
        <v>0</v>
      </c>
      <c r="AB18" s="68">
        <f t="shared" si="35"/>
        <v>0</v>
      </c>
      <c r="AC18" s="68">
        <f t="shared" si="36"/>
        <v>0</v>
      </c>
      <c r="AD18" s="68">
        <f t="shared" si="37"/>
        <v>0</v>
      </c>
      <c r="AE18" s="72">
        <f t="shared" si="38"/>
        <v>0</v>
      </c>
      <c r="AF18" s="73">
        <f t="shared" si="39"/>
        <v>0</v>
      </c>
      <c r="AG18" s="74"/>
      <c r="AH18" s="74"/>
      <c r="AI18" s="68">
        <f t="shared" si="40"/>
        <v>0</v>
      </c>
      <c r="AJ18" s="75" t="s">
        <v>48</v>
      </c>
      <c r="AK18" s="83"/>
      <c r="AL18" s="3"/>
    </row>
    <row r="19" spans="1:38" ht="48.75" customHeight="1" x14ac:dyDescent="0.2">
      <c r="A19" s="59" t="s">
        <v>49</v>
      </c>
      <c r="B19" s="60"/>
      <c r="C19" s="77"/>
      <c r="D19" s="78"/>
      <c r="E19" s="78"/>
      <c r="F19" s="79"/>
      <c r="G19" s="79"/>
      <c r="H19" s="80"/>
      <c r="I19" s="64"/>
      <c r="J19" s="65"/>
      <c r="K19" s="66"/>
      <c r="L19" s="67"/>
      <c r="M19" s="67"/>
      <c r="N19" s="68"/>
      <c r="O19" s="69"/>
      <c r="P19" s="70"/>
      <c r="Q19" s="70"/>
      <c r="R19" s="71"/>
      <c r="S19" s="68">
        <f t="shared" ref="S19" si="41">I19*J19*40%*O19</f>
        <v>0</v>
      </c>
      <c r="T19" s="68">
        <f t="shared" ref="T19" si="42">IF(P19&gt;=6750,(I19*J19*40%),0)</f>
        <v>0</v>
      </c>
      <c r="U19" s="68">
        <f t="shared" si="13"/>
        <v>0</v>
      </c>
      <c r="V19" s="68">
        <f t="shared" ref="V19" si="43">ROUND(SUM(S19:U19),0)</f>
        <v>0</v>
      </c>
      <c r="W19" s="68">
        <f t="shared" ref="W19" si="44">I19*K19*40%*O19</f>
        <v>0</v>
      </c>
      <c r="X19" s="68">
        <f t="shared" ref="X19" si="45">IF(P19&gt;=6750,(I19*K19*40%),0)</f>
        <v>0</v>
      </c>
      <c r="Y19" s="68">
        <f t="shared" si="14"/>
        <v>0</v>
      </c>
      <c r="Z19" s="68">
        <f t="shared" ref="Z19" si="46">ROUND(SUM(W19:Y19),0)</f>
        <v>0</v>
      </c>
      <c r="AA19" s="68">
        <f t="shared" ref="AA19" si="47">I19*L19</f>
        <v>0</v>
      </c>
      <c r="AB19" s="68">
        <f t="shared" ref="AB19" si="48">ROUND(AA19,0)</f>
        <v>0</v>
      </c>
      <c r="AC19" s="68">
        <f t="shared" ref="AC19" si="49">I19*M19</f>
        <v>0</v>
      </c>
      <c r="AD19" s="68">
        <f t="shared" ref="AD19" si="50">ROUND(AC19,0)</f>
        <v>0</v>
      </c>
      <c r="AE19" s="72">
        <f t="shared" ref="AE19" si="51">ROUND((V19+Z19+AB19+AD19),0)</f>
        <v>0</v>
      </c>
      <c r="AF19" s="73">
        <f t="shared" ref="AF19" si="52">ROUND(AE19*R19,0)</f>
        <v>0</v>
      </c>
      <c r="AG19" s="74"/>
      <c r="AH19" s="74"/>
      <c r="AI19" s="68">
        <f t="shared" ref="AI19" si="53">AE19-AF19-AG19</f>
        <v>0</v>
      </c>
      <c r="AJ19" s="82" t="s">
        <v>49</v>
      </c>
      <c r="AK19" s="83"/>
      <c r="AL19" s="3"/>
    </row>
    <row r="20" spans="1:38" ht="48.75" customHeight="1" x14ac:dyDescent="0.2">
      <c r="A20" s="59" t="s">
        <v>50</v>
      </c>
      <c r="B20" s="60"/>
      <c r="C20" s="77"/>
      <c r="D20" s="78"/>
      <c r="E20" s="78"/>
      <c r="F20" s="79"/>
      <c r="G20" s="79"/>
      <c r="H20" s="80"/>
      <c r="I20" s="64"/>
      <c r="J20" s="65"/>
      <c r="K20" s="66"/>
      <c r="L20" s="67"/>
      <c r="M20" s="67"/>
      <c r="N20" s="68"/>
      <c r="O20" s="69"/>
      <c r="P20" s="70"/>
      <c r="Q20" s="70"/>
      <c r="R20" s="71"/>
      <c r="S20" s="68">
        <f t="shared" ref="S20" si="54">I20*J20*40%*O20</f>
        <v>0</v>
      </c>
      <c r="T20" s="68">
        <f t="shared" ref="T20" si="55">IF(P20&gt;=6750,(I20*J20*40%),0)</f>
        <v>0</v>
      </c>
      <c r="U20" s="68">
        <f t="shared" si="13"/>
        <v>0</v>
      </c>
      <c r="V20" s="68">
        <f t="shared" ref="V20" si="56">ROUND(SUM(S20:U20),0)</f>
        <v>0</v>
      </c>
      <c r="W20" s="68">
        <f t="shared" ref="W20" si="57">I20*K20*40%*O20</f>
        <v>0</v>
      </c>
      <c r="X20" s="68">
        <f t="shared" ref="X20" si="58">IF(P20&gt;=6750,(I20*K20*40%),0)</f>
        <v>0</v>
      </c>
      <c r="Y20" s="68">
        <f t="shared" si="14"/>
        <v>0</v>
      </c>
      <c r="Z20" s="68">
        <f t="shared" ref="Z20" si="59">ROUND(SUM(W20:Y20),0)</f>
        <v>0</v>
      </c>
      <c r="AA20" s="68">
        <f t="shared" ref="AA20" si="60">I20*L20</f>
        <v>0</v>
      </c>
      <c r="AB20" s="68">
        <f t="shared" ref="AB20" si="61">ROUND(AA20,0)</f>
        <v>0</v>
      </c>
      <c r="AC20" s="68">
        <f t="shared" ref="AC20" si="62">I20*M20</f>
        <v>0</v>
      </c>
      <c r="AD20" s="68">
        <f t="shared" ref="AD20" si="63">ROUND(AC20,0)</f>
        <v>0</v>
      </c>
      <c r="AE20" s="72">
        <f t="shared" ref="AE20" si="64">ROUND((V20+Z20+AB20+AD20),0)</f>
        <v>0</v>
      </c>
      <c r="AF20" s="73">
        <f t="shared" ref="AF20" si="65">ROUND(AE20*R20,0)</f>
        <v>0</v>
      </c>
      <c r="AG20" s="74"/>
      <c r="AH20" s="74"/>
      <c r="AI20" s="68">
        <f t="shared" ref="AI20" si="66">AE20-AF20-AG20</f>
        <v>0</v>
      </c>
      <c r="AJ20" s="75" t="s">
        <v>50</v>
      </c>
      <c r="AK20" s="83"/>
      <c r="AL20" s="3"/>
    </row>
    <row r="21" spans="1:38" ht="48.75" customHeight="1" x14ac:dyDescent="0.2">
      <c r="A21" s="59" t="s">
        <v>51</v>
      </c>
      <c r="B21" s="60"/>
      <c r="C21" s="77"/>
      <c r="D21" s="78"/>
      <c r="E21" s="78"/>
      <c r="F21" s="79"/>
      <c r="G21" s="79"/>
      <c r="H21" s="80"/>
      <c r="I21" s="64"/>
      <c r="J21" s="65"/>
      <c r="K21" s="66"/>
      <c r="L21" s="67"/>
      <c r="M21" s="67"/>
      <c r="N21" s="68"/>
      <c r="O21" s="69"/>
      <c r="P21" s="70"/>
      <c r="Q21" s="70"/>
      <c r="R21" s="71"/>
      <c r="S21" s="68">
        <f t="shared" si="0"/>
        <v>0</v>
      </c>
      <c r="T21" s="68">
        <f t="shared" si="1"/>
        <v>0</v>
      </c>
      <c r="U21" s="68">
        <f t="shared" si="13"/>
        <v>0</v>
      </c>
      <c r="V21" s="68">
        <f t="shared" si="2"/>
        <v>0</v>
      </c>
      <c r="W21" s="68">
        <f t="shared" si="3"/>
        <v>0</v>
      </c>
      <c r="X21" s="68">
        <f t="shared" si="4"/>
        <v>0</v>
      </c>
      <c r="Y21" s="68">
        <f t="shared" si="14"/>
        <v>0</v>
      </c>
      <c r="Z21" s="68">
        <f t="shared" si="5"/>
        <v>0</v>
      </c>
      <c r="AA21" s="68">
        <f t="shared" si="6"/>
        <v>0</v>
      </c>
      <c r="AB21" s="68">
        <f t="shared" si="7"/>
        <v>0</v>
      </c>
      <c r="AC21" s="68">
        <f t="shared" si="8"/>
        <v>0</v>
      </c>
      <c r="AD21" s="68">
        <f t="shared" si="9"/>
        <v>0</v>
      </c>
      <c r="AE21" s="72">
        <f t="shared" si="10"/>
        <v>0</v>
      </c>
      <c r="AF21" s="73">
        <f t="shared" si="11"/>
        <v>0</v>
      </c>
      <c r="AG21" s="74"/>
      <c r="AH21" s="74"/>
      <c r="AI21" s="68">
        <f t="shared" si="12"/>
        <v>0</v>
      </c>
      <c r="AJ21" s="82" t="s">
        <v>51</v>
      </c>
      <c r="AK21" s="83"/>
      <c r="AL21" s="3"/>
    </row>
    <row r="22" spans="1:38" x14ac:dyDescent="0.2">
      <c r="A22" s="84"/>
      <c r="B22" s="85"/>
      <c r="C22" s="85"/>
      <c r="D22" s="85"/>
      <c r="E22" s="85"/>
      <c r="F22" s="85"/>
      <c r="G22" s="85"/>
      <c r="H22" s="85"/>
      <c r="I22" s="85"/>
      <c r="J22" s="85"/>
      <c r="K22" s="86"/>
      <c r="L22" s="87"/>
      <c r="M22" s="87"/>
      <c r="N22" s="68">
        <f>I22*(SUM(K22:M22))</f>
        <v>0</v>
      </c>
      <c r="O22" s="88"/>
      <c r="P22" s="89"/>
      <c r="Q22" s="89"/>
      <c r="R22" s="89"/>
      <c r="S22" s="90"/>
      <c r="T22" s="90"/>
      <c r="U22" s="90"/>
      <c r="V22" s="89">
        <f>SUM(V8:V21)</f>
        <v>0</v>
      </c>
      <c r="W22" s="90"/>
      <c r="X22" s="90"/>
      <c r="Y22" s="90"/>
      <c r="Z22" s="89">
        <f>SUM(Z8:Z21)</f>
        <v>0</v>
      </c>
      <c r="AA22" s="90"/>
      <c r="AB22" s="89">
        <f>SUM(AB8:AB21)</f>
        <v>0</v>
      </c>
      <c r="AC22" s="90"/>
      <c r="AD22" s="89">
        <f t="shared" ref="AD22:AI22" si="67">SUM(AD8:AD21)</f>
        <v>0</v>
      </c>
      <c r="AE22" s="89">
        <f t="shared" si="67"/>
        <v>0</v>
      </c>
      <c r="AF22" s="89">
        <f t="shared" si="67"/>
        <v>0</v>
      </c>
      <c r="AG22" s="89">
        <f>SUM(AG8:AG21)</f>
        <v>0</v>
      </c>
      <c r="AH22" s="89">
        <f t="shared" si="67"/>
        <v>0</v>
      </c>
      <c r="AI22" s="89">
        <f t="shared" si="67"/>
        <v>0</v>
      </c>
      <c r="AJ22" s="91"/>
      <c r="AK22" s="92"/>
    </row>
    <row r="23" spans="1:38" x14ac:dyDescent="0.2">
      <c r="A23" s="84"/>
      <c r="B23" s="85"/>
      <c r="C23" s="85"/>
      <c r="D23" s="85"/>
      <c r="E23" s="85"/>
      <c r="F23" s="85"/>
      <c r="G23" s="85"/>
      <c r="H23" s="85"/>
      <c r="I23" s="85"/>
      <c r="J23" s="85"/>
      <c r="K23" s="93"/>
      <c r="L23" s="85"/>
      <c r="M23" s="85"/>
      <c r="N23" s="94"/>
      <c r="O23" s="95"/>
      <c r="P23" s="96"/>
      <c r="Q23" s="96"/>
      <c r="R23" s="96"/>
      <c r="S23" s="98"/>
      <c r="T23" s="98"/>
      <c r="U23" s="98"/>
      <c r="V23" s="99"/>
      <c r="W23" s="98"/>
      <c r="X23" s="98"/>
      <c r="Y23" s="98"/>
      <c r="Z23" s="99"/>
      <c r="AA23" s="98"/>
      <c r="AB23" s="99"/>
      <c r="AC23" s="98"/>
      <c r="AD23" s="99"/>
      <c r="AE23" s="99"/>
      <c r="AF23" s="99"/>
      <c r="AG23" s="99"/>
      <c r="AH23" s="99"/>
      <c r="AI23" s="99"/>
      <c r="AJ23" s="85"/>
      <c r="AK23" s="85"/>
    </row>
    <row r="24" spans="1:38" x14ac:dyDescent="0.2">
      <c r="A24" s="84"/>
      <c r="B24" s="85"/>
      <c r="C24" s="85"/>
      <c r="D24" s="85"/>
      <c r="E24" s="85"/>
      <c r="F24" s="85"/>
      <c r="G24" s="85"/>
      <c r="H24" s="85"/>
      <c r="I24" s="85"/>
      <c r="J24" s="85"/>
      <c r="K24" s="93"/>
      <c r="L24" s="85"/>
      <c r="M24" s="85"/>
      <c r="N24" s="94"/>
      <c r="O24" s="95"/>
      <c r="P24" s="96"/>
      <c r="Q24" s="96"/>
      <c r="R24" s="96"/>
      <c r="S24" s="98"/>
      <c r="T24" s="98"/>
      <c r="U24" s="98"/>
      <c r="V24" s="99"/>
      <c r="W24" s="98"/>
      <c r="X24" s="98"/>
      <c r="Y24" s="98"/>
      <c r="Z24" s="99"/>
      <c r="AA24" s="98"/>
      <c r="AB24" s="99"/>
      <c r="AC24" s="98"/>
      <c r="AD24" s="99"/>
      <c r="AE24" s="99"/>
      <c r="AF24" s="99"/>
      <c r="AG24" s="99"/>
      <c r="AH24" s="99"/>
      <c r="AI24" s="99"/>
      <c r="AJ24" s="85"/>
      <c r="AK24" s="85"/>
    </row>
    <row r="25" spans="1:38" x14ac:dyDescent="0.2">
      <c r="A25" s="84"/>
      <c r="B25" s="85"/>
      <c r="C25" s="85"/>
      <c r="D25" s="85"/>
      <c r="E25" s="85"/>
      <c r="F25" s="85"/>
      <c r="G25" s="85"/>
      <c r="H25" s="85"/>
      <c r="I25" s="85"/>
      <c r="J25" s="85"/>
      <c r="K25" s="93"/>
      <c r="L25" s="85"/>
      <c r="M25" s="85"/>
      <c r="N25" s="94"/>
      <c r="O25" s="95"/>
      <c r="P25" s="96"/>
      <c r="Q25" s="96"/>
      <c r="R25" s="96"/>
      <c r="S25" s="98"/>
      <c r="T25" s="98"/>
      <c r="U25" s="98"/>
      <c r="V25" s="99"/>
      <c r="W25" s="98"/>
      <c r="X25" s="98"/>
      <c r="Y25" s="98"/>
      <c r="Z25" s="99"/>
      <c r="AA25" s="98"/>
      <c r="AB25" s="99"/>
      <c r="AC25" s="98"/>
      <c r="AD25" s="99"/>
      <c r="AE25" s="99"/>
      <c r="AF25" s="99"/>
      <c r="AG25" s="99"/>
      <c r="AH25" s="99"/>
      <c r="AI25" s="99"/>
      <c r="AJ25" s="85"/>
      <c r="AK25" s="85"/>
    </row>
    <row r="26" spans="1:38" x14ac:dyDescent="0.2">
      <c r="A26" s="84"/>
      <c r="B26" s="85"/>
      <c r="C26" s="85"/>
      <c r="D26" s="85"/>
      <c r="E26" s="85"/>
      <c r="F26" s="85"/>
      <c r="G26" s="85"/>
      <c r="H26" s="85"/>
      <c r="I26" s="85"/>
      <c r="J26" s="85"/>
      <c r="K26" s="93"/>
      <c r="L26" s="85"/>
      <c r="M26" s="85"/>
      <c r="N26" s="94"/>
      <c r="O26" s="95"/>
      <c r="P26" s="96"/>
      <c r="Q26" s="96"/>
      <c r="R26" s="96"/>
      <c r="S26" s="98"/>
      <c r="T26" s="98"/>
      <c r="U26" s="98"/>
      <c r="V26" s="99"/>
      <c r="W26" s="98"/>
      <c r="X26" s="98"/>
      <c r="Y26" s="98"/>
      <c r="Z26" s="99"/>
      <c r="AA26" s="98"/>
      <c r="AB26" s="99"/>
      <c r="AC26" s="98"/>
      <c r="AD26" s="99"/>
      <c r="AE26" s="99"/>
      <c r="AF26" s="99"/>
      <c r="AG26" s="99"/>
      <c r="AH26" s="99"/>
      <c r="AI26" s="99"/>
      <c r="AJ26" s="85"/>
      <c r="AK26" s="85"/>
    </row>
    <row r="27" spans="1:38" x14ac:dyDescent="0.2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AK27" s="7"/>
    </row>
    <row r="28" spans="1:38" ht="19" x14ac:dyDescent="0.25">
      <c r="B28" s="184" t="s">
        <v>62</v>
      </c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K28" s="7"/>
    </row>
    <row r="29" spans="1:38" ht="14.5" customHeight="1" x14ac:dyDescent="0.25">
      <c r="B29" s="184" t="s">
        <v>63</v>
      </c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1"/>
      <c r="AF29" s="184" t="s">
        <v>64</v>
      </c>
      <c r="AG29" s="184"/>
      <c r="AH29" s="184"/>
      <c r="AI29" s="184"/>
      <c r="AJ29" s="7"/>
      <c r="AK29" s="16"/>
    </row>
    <row r="30" spans="1:38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3"/>
      <c r="AG30" s="53"/>
      <c r="AH30" s="53"/>
      <c r="AI30" s="53"/>
      <c r="AJ30" s="7"/>
      <c r="AK30" s="19"/>
    </row>
    <row r="31" spans="1:38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3"/>
      <c r="AF31" s="50"/>
      <c r="AG31" s="54"/>
      <c r="AH31" s="54"/>
      <c r="AI31" s="50"/>
      <c r="AJ31" s="7"/>
      <c r="AK31" s="7"/>
    </row>
    <row r="32" spans="1:38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5"/>
      <c r="AF32" s="50"/>
      <c r="AG32" s="54"/>
      <c r="AH32" s="54"/>
      <c r="AI32" s="50"/>
    </row>
    <row r="33" spans="2:37" ht="19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2"/>
      <c r="W33" s="52"/>
      <c r="X33" s="50"/>
      <c r="Y33" s="50"/>
      <c r="Z33" s="50"/>
      <c r="AA33" s="50"/>
      <c r="AB33" s="50"/>
      <c r="AC33" s="50"/>
      <c r="AD33" s="50"/>
      <c r="AE33" s="50"/>
      <c r="AF33" s="50"/>
      <c r="AG33" s="54"/>
      <c r="AH33" s="54"/>
      <c r="AI33" s="50"/>
    </row>
    <row r="34" spans="2:37" ht="19" x14ac:dyDescent="0.25">
      <c r="B34" s="183" t="s">
        <v>95</v>
      </c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183" t="s">
        <v>96</v>
      </c>
      <c r="AG34" s="183"/>
      <c r="AH34" s="183"/>
      <c r="AI34" s="183"/>
    </row>
    <row r="35" spans="2:37" ht="19" x14ac:dyDescent="0.25">
      <c r="B35" s="184" t="s">
        <v>97</v>
      </c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56"/>
      <c r="V35" s="56"/>
      <c r="W35" s="56"/>
      <c r="X35" s="56"/>
      <c r="Y35" s="56"/>
      <c r="Z35" s="50"/>
      <c r="AA35" s="50"/>
      <c r="AB35" s="50"/>
      <c r="AC35" s="50"/>
      <c r="AD35" s="50"/>
      <c r="AE35" s="50"/>
      <c r="AF35" s="184" t="s">
        <v>98</v>
      </c>
      <c r="AG35" s="184"/>
      <c r="AH35" s="184"/>
      <c r="AI35" s="184"/>
    </row>
    <row r="36" spans="2:37" x14ac:dyDescent="0.2"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2:37" x14ac:dyDescent="0.2">
      <c r="X37" s="7"/>
      <c r="Y37" s="7"/>
      <c r="Z37" s="7"/>
      <c r="AA37" s="7"/>
      <c r="AB37" s="7"/>
      <c r="AC37" s="7"/>
      <c r="AD37" s="7"/>
      <c r="AE37" s="18" t="s">
        <v>65</v>
      </c>
      <c r="AF37" s="18"/>
      <c r="AG37" s="18"/>
      <c r="AH37" s="18"/>
      <c r="AI37" s="18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8"/>
      <c r="AF38" s="18"/>
      <c r="AG38" s="18"/>
      <c r="AH38" s="18"/>
      <c r="AI38" s="18"/>
      <c r="AJ38" s="7"/>
    </row>
    <row r="39" spans="2:37" x14ac:dyDescent="0.2">
      <c r="X39" s="7"/>
      <c r="Y39" s="7"/>
      <c r="Z39" s="7"/>
      <c r="AA39" s="7"/>
      <c r="AB39" s="7"/>
      <c r="AC39" s="7"/>
      <c r="AD39" s="7"/>
      <c r="AE39" s="19"/>
      <c r="AF39" s="19"/>
      <c r="AG39" s="19"/>
      <c r="AH39" s="19"/>
      <c r="AI39" s="19"/>
      <c r="AJ39" s="7"/>
    </row>
    <row r="40" spans="2:37" x14ac:dyDescent="0.2">
      <c r="X40" s="7"/>
      <c r="Y40" s="7"/>
      <c r="Z40" s="7"/>
      <c r="AA40" s="7"/>
      <c r="AB40" s="7"/>
      <c r="AC40" s="7"/>
      <c r="AD40" s="7"/>
      <c r="AE40" s="18"/>
      <c r="AF40" s="18"/>
      <c r="AG40" s="18"/>
      <c r="AH40" s="18"/>
      <c r="AI40" s="18"/>
      <c r="AJ40" s="7"/>
      <c r="AK40" s="7"/>
    </row>
    <row r="41" spans="2:37" x14ac:dyDescent="0.2">
      <c r="X41" s="7"/>
      <c r="Y41" s="7"/>
      <c r="Z41" s="7"/>
      <c r="AA41" s="7"/>
      <c r="AB41" s="7"/>
      <c r="AC41" s="7"/>
      <c r="AD41" s="7"/>
      <c r="AE41" s="18"/>
      <c r="AF41" s="18"/>
      <c r="AG41" s="18"/>
      <c r="AH41" s="18"/>
      <c r="AI41" s="18"/>
      <c r="AJ41" s="7"/>
      <c r="AK41" s="7"/>
    </row>
    <row r="42" spans="2:37" x14ac:dyDescent="0.2"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2:37" x14ac:dyDescent="0.2">
      <c r="V43" s="20"/>
      <c r="X43" s="7"/>
      <c r="Y43" s="7"/>
      <c r="Z43" s="20"/>
      <c r="AA43" s="7"/>
      <c r="AB43" s="20"/>
      <c r="AC43" s="7"/>
      <c r="AD43" s="20"/>
      <c r="AE43" s="20"/>
      <c r="AF43" s="20"/>
      <c r="AG43" s="20"/>
      <c r="AH43" s="20"/>
      <c r="AI43" s="20"/>
      <c r="AJ43" s="7"/>
      <c r="AK43" s="7"/>
    </row>
    <row r="44" spans="2:37" x14ac:dyDescent="0.2">
      <c r="V44" s="21"/>
      <c r="W44" s="21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7"/>
      <c r="AK44" s="7"/>
    </row>
    <row r="45" spans="2:37" x14ac:dyDescent="0.2">
      <c r="V45" s="21"/>
      <c r="W45" s="21"/>
      <c r="X45" s="18"/>
      <c r="Y45" s="18"/>
      <c r="Z45" s="21"/>
      <c r="AA45" s="18"/>
      <c r="AB45" s="21"/>
      <c r="AC45" s="18"/>
      <c r="AD45" s="21"/>
      <c r="AE45" s="21"/>
      <c r="AF45" s="21"/>
      <c r="AG45" s="21"/>
      <c r="AH45" s="21"/>
      <c r="AI45" s="21"/>
      <c r="AJ45" s="7"/>
      <c r="AK45" s="7"/>
    </row>
    <row r="46" spans="2:37" x14ac:dyDescent="0.2">
      <c r="V46" s="21"/>
      <c r="W46" s="22"/>
      <c r="X46" s="23"/>
      <c r="Y46" s="23"/>
      <c r="Z46" s="21"/>
      <c r="AA46" s="23"/>
      <c r="AB46" s="21"/>
      <c r="AC46" s="23"/>
      <c r="AD46" s="21"/>
      <c r="AE46" s="21"/>
      <c r="AF46" s="21"/>
      <c r="AG46" s="21"/>
      <c r="AH46" s="21"/>
      <c r="AI46" s="21"/>
      <c r="AJ46" s="7"/>
      <c r="AK46" s="7"/>
    </row>
    <row r="47" spans="2:37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7"/>
      <c r="AK47" s="7"/>
    </row>
    <row r="48" spans="2:37" x14ac:dyDescent="0.2">
      <c r="V48" s="22"/>
      <c r="W48" s="22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4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24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</sheetData>
  <mergeCells count="45">
    <mergeCell ref="B34:T34"/>
    <mergeCell ref="AF34:AI34"/>
    <mergeCell ref="B35:T35"/>
    <mergeCell ref="AF35:AI35"/>
    <mergeCell ref="R5:R7"/>
    <mergeCell ref="AF5:AF7"/>
    <mergeCell ref="AG5:AG7"/>
    <mergeCell ref="AH5:AH7"/>
    <mergeCell ref="AI5:AI7"/>
    <mergeCell ref="AE6:AE7"/>
    <mergeCell ref="B28:T28"/>
    <mergeCell ref="B29:T29"/>
    <mergeCell ref="AF29:AI29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L68"/>
  <sheetViews>
    <sheetView topLeftCell="A10" zoomScale="75" zoomScaleNormal="75" workbookViewId="0">
      <selection activeCell="Y8" sqref="Y8:Y27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83203125" customWidth="1"/>
    <col min="4" max="4" width="20.6640625" customWidth="1"/>
    <col min="5" max="5" width="18.6640625" customWidth="1"/>
    <col min="6" max="6" width="24.83203125" customWidth="1"/>
    <col min="7" max="7" width="8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0.83203125" customWidth="1"/>
    <col min="21" max="21" width="10.6640625" customWidth="1"/>
    <col min="22" max="22" width="12.33203125" customWidth="1"/>
    <col min="23" max="23" width="11" customWidth="1"/>
    <col min="24" max="24" width="10.6640625" customWidth="1"/>
    <col min="25" max="25" width="10.33203125" customWidth="1"/>
    <col min="26" max="26" width="11.6640625" customWidth="1"/>
    <col min="27" max="27" width="10.83203125" customWidth="1"/>
    <col min="28" max="28" width="11.1640625" customWidth="1"/>
    <col min="29" max="30" width="10.1640625" customWidth="1"/>
    <col min="31" max="31" width="12.83203125" customWidth="1"/>
    <col min="32" max="32" width="11.6640625" customWidth="1"/>
    <col min="33" max="33" width="10.5" customWidth="1"/>
    <col min="34" max="34" width="11.33203125" customWidth="1"/>
    <col min="35" max="35" width="12.1640625" customWidth="1"/>
    <col min="36" max="36" width="3.5" customWidth="1"/>
    <col min="37" max="37" width="13.33203125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152" t="s">
        <v>94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ht="28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2"/>
    </row>
    <row r="5" spans="1:38" x14ac:dyDescent="0.2">
      <c r="A5" s="218" t="s">
        <v>4</v>
      </c>
      <c r="B5" s="218" t="s">
        <v>5</v>
      </c>
      <c r="C5" s="219" t="s">
        <v>6</v>
      </c>
      <c r="D5" s="220" t="s">
        <v>7</v>
      </c>
      <c r="E5" s="218" t="s">
        <v>8</v>
      </c>
      <c r="F5" s="221" t="s">
        <v>9</v>
      </c>
      <c r="G5" s="218" t="s">
        <v>10</v>
      </c>
      <c r="H5" s="190" t="s">
        <v>11</v>
      </c>
      <c r="I5" s="222" t="s">
        <v>12</v>
      </c>
      <c r="J5" s="223" t="s">
        <v>13</v>
      </c>
      <c r="K5" s="224"/>
      <c r="L5" s="224"/>
      <c r="M5" s="225"/>
      <c r="N5" s="195" t="s">
        <v>14</v>
      </c>
      <c r="O5" s="197" t="s">
        <v>15</v>
      </c>
      <c r="P5" s="198"/>
      <c r="Q5" s="199"/>
      <c r="R5" s="200" t="s">
        <v>16</v>
      </c>
      <c r="S5" s="209" t="s">
        <v>17</v>
      </c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 t="s">
        <v>18</v>
      </c>
      <c r="AG5" s="210" t="s">
        <v>19</v>
      </c>
      <c r="AH5" s="211" t="s">
        <v>20</v>
      </c>
      <c r="AI5" s="213" t="s">
        <v>21</v>
      </c>
      <c r="AJ5" s="203" t="s">
        <v>22</v>
      </c>
      <c r="AK5" s="204"/>
      <c r="AL5" s="3"/>
    </row>
    <row r="6" spans="1:38" ht="14.5" customHeight="1" x14ac:dyDescent="0.2">
      <c r="A6" s="218"/>
      <c r="B6" s="218"/>
      <c r="C6" s="191"/>
      <c r="D6" s="191"/>
      <c r="E6" s="218"/>
      <c r="F6" s="221"/>
      <c r="G6" s="218"/>
      <c r="H6" s="191"/>
      <c r="I6" s="222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214" t="s">
        <v>23</v>
      </c>
      <c r="T6" s="215"/>
      <c r="U6" s="216"/>
      <c r="V6" s="213" t="s">
        <v>30</v>
      </c>
      <c r="W6" s="217" t="s">
        <v>24</v>
      </c>
      <c r="X6" s="217"/>
      <c r="Y6" s="217"/>
      <c r="Z6" s="207" t="s">
        <v>31</v>
      </c>
      <c r="AA6" s="208" t="s">
        <v>25</v>
      </c>
      <c r="AB6" s="208" t="s">
        <v>32</v>
      </c>
      <c r="AC6" s="193" t="s">
        <v>26</v>
      </c>
      <c r="AD6" s="193" t="s">
        <v>33</v>
      </c>
      <c r="AE6" s="194" t="s">
        <v>34</v>
      </c>
      <c r="AF6" s="210"/>
      <c r="AG6" s="210"/>
      <c r="AH6" s="212"/>
      <c r="AI6" s="213"/>
      <c r="AJ6" s="205"/>
      <c r="AK6" s="206"/>
      <c r="AL6" s="3"/>
    </row>
    <row r="7" spans="1:38" ht="34" customHeight="1" x14ac:dyDescent="0.2">
      <c r="A7" s="218"/>
      <c r="B7" s="218"/>
      <c r="C7" s="191"/>
      <c r="D7" s="191"/>
      <c r="E7" s="218"/>
      <c r="F7" s="221"/>
      <c r="G7" s="218"/>
      <c r="H7" s="192"/>
      <c r="I7" s="222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213"/>
      <c r="W7" s="4" t="s">
        <v>35</v>
      </c>
      <c r="X7" s="4" t="s">
        <v>36</v>
      </c>
      <c r="Y7" s="4" t="s">
        <v>37</v>
      </c>
      <c r="Z7" s="207"/>
      <c r="AA7" s="208"/>
      <c r="AB7" s="208"/>
      <c r="AC7" s="193"/>
      <c r="AD7" s="193"/>
      <c r="AE7" s="194"/>
      <c r="AF7" s="210"/>
      <c r="AG7" s="210"/>
      <c r="AH7" s="212"/>
      <c r="AI7" s="213"/>
      <c r="AJ7" s="205"/>
      <c r="AK7" s="206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73">
        <f t="shared" ref="AF8:AF11" si="12">ROUND(AE8*R8,0)</f>
        <v>0</v>
      </c>
      <c r="AG8" s="74"/>
      <c r="AH8" s="74"/>
      <c r="AI8" s="68">
        <f t="shared" ref="AI8:AI11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7" si="14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7" si="15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62"/>
      <c r="G11" s="79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106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79"/>
      <c r="H12" s="104"/>
      <c r="I12" s="64"/>
      <c r="J12" s="65"/>
      <c r="K12" s="66"/>
      <c r="L12" s="105"/>
      <c r="M12" s="67"/>
      <c r="N12" s="68">
        <f t="shared" ref="N12:N27" si="16">ROUND(I12*(SUM(J12:M12)),0)</f>
        <v>0</v>
      </c>
      <c r="O12" s="69"/>
      <c r="P12" s="70"/>
      <c r="Q12" s="70"/>
      <c r="R12" s="71"/>
      <c r="S12" s="68">
        <f t="shared" ref="S12:S27" si="17">I12*J12*40%*O12</f>
        <v>0</v>
      </c>
      <c r="T12" s="68">
        <f t="shared" ref="T12:T27" si="18">IF(P12&gt;=6750,(I12*J12*40%),0)</f>
        <v>0</v>
      </c>
      <c r="U12" s="68">
        <f t="shared" si="14"/>
        <v>0</v>
      </c>
      <c r="V12" s="68">
        <f t="shared" ref="V12:V27" si="19">ROUND(SUM(S12:U12),0)</f>
        <v>0</v>
      </c>
      <c r="W12" s="68">
        <f t="shared" ref="W12:W27" si="20">I12*K12*40%*O12</f>
        <v>0</v>
      </c>
      <c r="X12" s="68">
        <f t="shared" ref="X12:X27" si="21">IF(P12&gt;=6750,(I12*K12*40%),0)</f>
        <v>0</v>
      </c>
      <c r="Y12" s="68">
        <f t="shared" si="15"/>
        <v>0</v>
      </c>
      <c r="Z12" s="68">
        <f t="shared" ref="Z12:Z27" si="22">ROUND(SUM(W12:Y12),0)</f>
        <v>0</v>
      </c>
      <c r="AA12" s="68">
        <f t="shared" ref="AA12:AA27" si="23">I12*L12</f>
        <v>0</v>
      </c>
      <c r="AB12" s="68">
        <f t="shared" ref="AB12:AB27" si="24">ROUND(AA12,0)</f>
        <v>0</v>
      </c>
      <c r="AC12" s="68">
        <f t="shared" ref="AC12:AC27" si="25">I12*M12</f>
        <v>0</v>
      </c>
      <c r="AD12" s="68">
        <f t="shared" ref="AD12:AD27" si="26">ROUND(AC12,0)</f>
        <v>0</v>
      </c>
      <c r="AE12" s="72">
        <f t="shared" ref="AE12:AE27" si="27">ROUND((V12+Z12+AB12+AD12),0)</f>
        <v>0</v>
      </c>
      <c r="AF12" s="73">
        <f t="shared" ref="AF12:AF27" si="28">ROUND(AE12*R12,0)</f>
        <v>0</v>
      </c>
      <c r="AG12" s="74"/>
      <c r="AH12" s="74"/>
      <c r="AI12" s="68">
        <f t="shared" ref="AI12:AI27" si="29">AE12-AF12-AG12</f>
        <v>0</v>
      </c>
      <c r="AJ12" s="75" t="s">
        <v>42</v>
      </c>
      <c r="AK12" s="83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79"/>
      <c r="H13" s="104"/>
      <c r="I13" s="64"/>
      <c r="J13" s="65"/>
      <c r="K13" s="66"/>
      <c r="L13" s="105"/>
      <c r="M13" s="67"/>
      <c r="N13" s="68">
        <f t="shared" si="16"/>
        <v>0</v>
      </c>
      <c r="O13" s="69"/>
      <c r="P13" s="70"/>
      <c r="Q13" s="70"/>
      <c r="R13" s="71"/>
      <c r="S13" s="68">
        <f t="shared" si="17"/>
        <v>0</v>
      </c>
      <c r="T13" s="68">
        <f t="shared" si="18"/>
        <v>0</v>
      </c>
      <c r="U13" s="68">
        <f t="shared" si="14"/>
        <v>0</v>
      </c>
      <c r="V13" s="68">
        <f t="shared" si="19"/>
        <v>0</v>
      </c>
      <c r="W13" s="68">
        <f t="shared" si="20"/>
        <v>0</v>
      </c>
      <c r="X13" s="68">
        <f t="shared" si="21"/>
        <v>0</v>
      </c>
      <c r="Y13" s="68">
        <f t="shared" si="15"/>
        <v>0</v>
      </c>
      <c r="Z13" s="68">
        <f t="shared" si="22"/>
        <v>0</v>
      </c>
      <c r="AA13" s="68">
        <f t="shared" si="23"/>
        <v>0</v>
      </c>
      <c r="AB13" s="68">
        <f t="shared" si="24"/>
        <v>0</v>
      </c>
      <c r="AC13" s="68">
        <f t="shared" si="25"/>
        <v>0</v>
      </c>
      <c r="AD13" s="68">
        <f t="shared" si="26"/>
        <v>0</v>
      </c>
      <c r="AE13" s="72">
        <f t="shared" si="27"/>
        <v>0</v>
      </c>
      <c r="AF13" s="73">
        <f t="shared" si="28"/>
        <v>0</v>
      </c>
      <c r="AG13" s="74"/>
      <c r="AH13" s="74"/>
      <c r="AI13" s="68">
        <f t="shared" si="29"/>
        <v>0</v>
      </c>
      <c r="AJ13" s="82" t="s">
        <v>43</v>
      </c>
      <c r="AK13" s="76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104"/>
      <c r="I14" s="64"/>
      <c r="J14" s="65"/>
      <c r="K14" s="66"/>
      <c r="L14" s="105"/>
      <c r="M14" s="67"/>
      <c r="N14" s="68">
        <f t="shared" si="16"/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106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104"/>
      <c r="I15" s="64"/>
      <c r="J15" s="65"/>
      <c r="K15" s="66"/>
      <c r="L15" s="105"/>
      <c r="M15" s="67"/>
      <c r="N15" s="68">
        <f t="shared" si="16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104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107"/>
    </row>
    <row r="17" spans="1:38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104"/>
      <c r="I17" s="64"/>
      <c r="J17" s="65"/>
      <c r="K17" s="66"/>
      <c r="L17" s="105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106"/>
    </row>
    <row r="18" spans="1:38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4"/>
        <v>0</v>
      </c>
      <c r="V18" s="68">
        <f t="shared" si="19"/>
        <v>0</v>
      </c>
      <c r="W18" s="68">
        <f t="shared" si="20"/>
        <v>0</v>
      </c>
      <c r="X18" s="68">
        <f t="shared" si="21"/>
        <v>0</v>
      </c>
      <c r="Y18" s="68">
        <f t="shared" si="15"/>
        <v>0</v>
      </c>
      <c r="Z18" s="68">
        <f t="shared" si="22"/>
        <v>0</v>
      </c>
      <c r="AA18" s="68">
        <f t="shared" si="23"/>
        <v>0</v>
      </c>
      <c r="AB18" s="68">
        <f t="shared" si="24"/>
        <v>0</v>
      </c>
      <c r="AC18" s="68">
        <f t="shared" si="25"/>
        <v>0</v>
      </c>
      <c r="AD18" s="68">
        <f t="shared" si="26"/>
        <v>0</v>
      </c>
      <c r="AE18" s="72">
        <f t="shared" si="27"/>
        <v>0</v>
      </c>
      <c r="AF18" s="73">
        <f t="shared" si="28"/>
        <v>0</v>
      </c>
      <c r="AG18" s="74"/>
      <c r="AH18" s="74"/>
      <c r="AI18" s="68">
        <f t="shared" si="29"/>
        <v>0</v>
      </c>
      <c r="AJ18" s="75" t="s">
        <v>48</v>
      </c>
      <c r="AK18" s="107"/>
    </row>
    <row r="19" spans="1:38" s="85" customFormat="1" ht="45" customHeight="1" x14ac:dyDescent="0.2">
      <c r="A19" s="138" t="s">
        <v>49</v>
      </c>
      <c r="B19" s="60"/>
      <c r="C19" s="77"/>
      <c r="D19" s="78"/>
      <c r="E19" s="78"/>
      <c r="F19" s="62"/>
      <c r="G19" s="79"/>
      <c r="H19" s="80"/>
      <c r="I19" s="64"/>
      <c r="J19" s="65"/>
      <c r="K19" s="66"/>
      <c r="L19" s="67"/>
      <c r="M19" s="67"/>
      <c r="N19" s="68">
        <f t="shared" ref="N19" si="30">ROUND(I19*(SUM(J19:M19)),0)</f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106"/>
      <c r="AL19" s="84"/>
    </row>
    <row r="20" spans="1:38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ref="N20:N26" si="31">ROUND(I20*(SUM(J20:M20)),0)</f>
        <v>0</v>
      </c>
      <c r="O20" s="69"/>
      <c r="P20" s="70"/>
      <c r="Q20" s="70"/>
      <c r="R20" s="71"/>
      <c r="S20" s="68">
        <f t="shared" ref="S20:S26" si="32">I20*J20*40%*O20</f>
        <v>0</v>
      </c>
      <c r="T20" s="68">
        <f t="shared" ref="T20:T26" si="33">IF(P20&gt;=6750,(I20*J20*40%),0)</f>
        <v>0</v>
      </c>
      <c r="U20" s="68">
        <f t="shared" si="14"/>
        <v>0</v>
      </c>
      <c r="V20" s="68">
        <f t="shared" ref="V20:V26" si="34">ROUND(SUM(S20:U20),0)</f>
        <v>0</v>
      </c>
      <c r="W20" s="68">
        <f t="shared" ref="W20:W26" si="35">I20*K20*40%*O20</f>
        <v>0</v>
      </c>
      <c r="X20" s="68">
        <f t="shared" ref="X20:X26" si="36">IF(P20&gt;=6750,(I20*K20*40%),0)</f>
        <v>0</v>
      </c>
      <c r="Y20" s="68">
        <f t="shared" si="15"/>
        <v>0</v>
      </c>
      <c r="Z20" s="68">
        <f t="shared" ref="Z20:Z26" si="37">ROUND(SUM(W20:Y20),0)</f>
        <v>0</v>
      </c>
      <c r="AA20" s="68">
        <f t="shared" ref="AA20:AA26" si="38">I20*L20</f>
        <v>0</v>
      </c>
      <c r="AB20" s="68">
        <f t="shared" ref="AB20:AB26" si="39">ROUND(AA20,0)</f>
        <v>0</v>
      </c>
      <c r="AC20" s="68">
        <f t="shared" ref="AC20:AC26" si="40">I20*M20</f>
        <v>0</v>
      </c>
      <c r="AD20" s="68">
        <f t="shared" ref="AD20:AD26" si="41">ROUND(AC20,0)</f>
        <v>0</v>
      </c>
      <c r="AE20" s="72">
        <f t="shared" ref="AE20:AE26" si="42">ROUND((V20+Z20+AB20+AD20),0)</f>
        <v>0</v>
      </c>
      <c r="AF20" s="73">
        <f t="shared" ref="AF20:AF26" si="43">ROUND(AE20*R20,0)</f>
        <v>0</v>
      </c>
      <c r="AG20" s="74"/>
      <c r="AH20" s="74"/>
      <c r="AI20" s="68">
        <f t="shared" ref="AI20:AI26" si="44">AE20-AF20-AG20</f>
        <v>0</v>
      </c>
      <c r="AJ20" s="75" t="s">
        <v>50</v>
      </c>
      <c r="AK20" s="83"/>
    </row>
    <row r="21" spans="1:38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79"/>
      <c r="H21" s="104"/>
      <c r="I21" s="64"/>
      <c r="J21" s="65"/>
      <c r="K21" s="66"/>
      <c r="L21" s="105"/>
      <c r="M21" s="67"/>
      <c r="N21" s="68">
        <f t="shared" si="31"/>
        <v>0</v>
      </c>
      <c r="O21" s="69"/>
      <c r="P21" s="70"/>
      <c r="Q21" s="70"/>
      <c r="R21" s="71"/>
      <c r="S21" s="68">
        <f t="shared" si="32"/>
        <v>0</v>
      </c>
      <c r="T21" s="68">
        <f t="shared" si="33"/>
        <v>0</v>
      </c>
      <c r="U21" s="68">
        <f t="shared" si="14"/>
        <v>0</v>
      </c>
      <c r="V21" s="68">
        <f t="shared" si="34"/>
        <v>0</v>
      </c>
      <c r="W21" s="68">
        <f t="shared" si="35"/>
        <v>0</v>
      </c>
      <c r="X21" s="68">
        <f t="shared" si="36"/>
        <v>0</v>
      </c>
      <c r="Y21" s="68">
        <f t="shared" si="15"/>
        <v>0</v>
      </c>
      <c r="Z21" s="68">
        <f t="shared" si="37"/>
        <v>0</v>
      </c>
      <c r="AA21" s="68">
        <f t="shared" si="38"/>
        <v>0</v>
      </c>
      <c r="AB21" s="68">
        <f t="shared" si="39"/>
        <v>0</v>
      </c>
      <c r="AC21" s="68">
        <f t="shared" si="40"/>
        <v>0</v>
      </c>
      <c r="AD21" s="68">
        <f t="shared" si="41"/>
        <v>0</v>
      </c>
      <c r="AE21" s="72">
        <f t="shared" si="42"/>
        <v>0</v>
      </c>
      <c r="AF21" s="73">
        <f t="shared" si="43"/>
        <v>0</v>
      </c>
      <c r="AG21" s="74"/>
      <c r="AH21" s="74"/>
      <c r="AI21" s="68">
        <f t="shared" si="44"/>
        <v>0</v>
      </c>
      <c r="AJ21" s="82" t="s">
        <v>51</v>
      </c>
      <c r="AK21" s="76"/>
    </row>
    <row r="22" spans="1:38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79"/>
      <c r="H22" s="104"/>
      <c r="I22" s="64"/>
      <c r="J22" s="65"/>
      <c r="K22" s="66"/>
      <c r="L22" s="105"/>
      <c r="M22" s="67"/>
      <c r="N22" s="68">
        <f t="shared" si="31"/>
        <v>0</v>
      </c>
      <c r="O22" s="69"/>
      <c r="P22" s="70"/>
      <c r="Q22" s="70"/>
      <c r="R22" s="71"/>
      <c r="S22" s="68">
        <f t="shared" si="32"/>
        <v>0</v>
      </c>
      <c r="T22" s="68">
        <f t="shared" si="33"/>
        <v>0</v>
      </c>
      <c r="U22" s="68">
        <f t="shared" si="14"/>
        <v>0</v>
      </c>
      <c r="V22" s="68">
        <f t="shared" si="34"/>
        <v>0</v>
      </c>
      <c r="W22" s="68">
        <f t="shared" si="35"/>
        <v>0</v>
      </c>
      <c r="X22" s="68">
        <f t="shared" si="36"/>
        <v>0</v>
      </c>
      <c r="Y22" s="68">
        <f t="shared" si="15"/>
        <v>0</v>
      </c>
      <c r="Z22" s="68">
        <f t="shared" si="37"/>
        <v>0</v>
      </c>
      <c r="AA22" s="68">
        <f t="shared" si="38"/>
        <v>0</v>
      </c>
      <c r="AB22" s="68">
        <f t="shared" si="39"/>
        <v>0</v>
      </c>
      <c r="AC22" s="68">
        <f t="shared" si="40"/>
        <v>0</v>
      </c>
      <c r="AD22" s="68">
        <f t="shared" si="41"/>
        <v>0</v>
      </c>
      <c r="AE22" s="72">
        <f t="shared" si="42"/>
        <v>0</v>
      </c>
      <c r="AF22" s="73">
        <f t="shared" si="43"/>
        <v>0</v>
      </c>
      <c r="AG22" s="74"/>
      <c r="AH22" s="74"/>
      <c r="AI22" s="68">
        <f t="shared" si="44"/>
        <v>0</v>
      </c>
      <c r="AJ22" s="75" t="s">
        <v>52</v>
      </c>
      <c r="AK22" s="106"/>
    </row>
    <row r="23" spans="1:38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104"/>
      <c r="I23" s="64"/>
      <c r="J23" s="65"/>
      <c r="K23" s="66"/>
      <c r="L23" s="105"/>
      <c r="M23" s="67"/>
      <c r="N23" s="68">
        <f t="shared" si="31"/>
        <v>0</v>
      </c>
      <c r="O23" s="69"/>
      <c r="P23" s="70"/>
      <c r="Q23" s="70"/>
      <c r="R23" s="71"/>
      <c r="S23" s="68">
        <f t="shared" si="32"/>
        <v>0</v>
      </c>
      <c r="T23" s="68">
        <f t="shared" si="33"/>
        <v>0</v>
      </c>
      <c r="U23" s="68">
        <f t="shared" si="14"/>
        <v>0</v>
      </c>
      <c r="V23" s="68">
        <f t="shared" si="34"/>
        <v>0</v>
      </c>
      <c r="W23" s="68">
        <f t="shared" si="35"/>
        <v>0</v>
      </c>
      <c r="X23" s="68">
        <f t="shared" si="36"/>
        <v>0</v>
      </c>
      <c r="Y23" s="68">
        <f t="shared" si="15"/>
        <v>0</v>
      </c>
      <c r="Z23" s="68">
        <f t="shared" si="37"/>
        <v>0</v>
      </c>
      <c r="AA23" s="68">
        <f t="shared" si="38"/>
        <v>0</v>
      </c>
      <c r="AB23" s="68">
        <f t="shared" si="39"/>
        <v>0</v>
      </c>
      <c r="AC23" s="68">
        <f t="shared" si="40"/>
        <v>0</v>
      </c>
      <c r="AD23" s="68">
        <f t="shared" si="41"/>
        <v>0</v>
      </c>
      <c r="AE23" s="72">
        <f t="shared" si="42"/>
        <v>0</v>
      </c>
      <c r="AF23" s="73">
        <f t="shared" si="43"/>
        <v>0</v>
      </c>
      <c r="AG23" s="74"/>
      <c r="AH23" s="74"/>
      <c r="AI23" s="68">
        <f t="shared" si="44"/>
        <v>0</v>
      </c>
      <c r="AJ23" s="82" t="s">
        <v>53</v>
      </c>
      <c r="AK23" s="83"/>
    </row>
    <row r="24" spans="1:38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4"/>
      <c r="I24" s="64"/>
      <c r="J24" s="65"/>
      <c r="K24" s="66"/>
      <c r="L24" s="105"/>
      <c r="M24" s="67"/>
      <c r="N24" s="68">
        <f t="shared" si="31"/>
        <v>0</v>
      </c>
      <c r="O24" s="69"/>
      <c r="P24" s="70"/>
      <c r="Q24" s="70"/>
      <c r="R24" s="71"/>
      <c r="S24" s="68">
        <f t="shared" si="32"/>
        <v>0</v>
      </c>
      <c r="T24" s="68">
        <f t="shared" si="33"/>
        <v>0</v>
      </c>
      <c r="U24" s="68">
        <f t="shared" si="14"/>
        <v>0</v>
      </c>
      <c r="V24" s="68">
        <f t="shared" si="34"/>
        <v>0</v>
      </c>
      <c r="W24" s="68">
        <f t="shared" si="35"/>
        <v>0</v>
      </c>
      <c r="X24" s="68">
        <f t="shared" si="36"/>
        <v>0</v>
      </c>
      <c r="Y24" s="68">
        <f t="shared" si="15"/>
        <v>0</v>
      </c>
      <c r="Z24" s="68">
        <f t="shared" si="37"/>
        <v>0</v>
      </c>
      <c r="AA24" s="68">
        <f t="shared" si="38"/>
        <v>0</v>
      </c>
      <c r="AB24" s="68">
        <f t="shared" si="39"/>
        <v>0</v>
      </c>
      <c r="AC24" s="68">
        <f t="shared" si="40"/>
        <v>0</v>
      </c>
      <c r="AD24" s="68">
        <f t="shared" si="41"/>
        <v>0</v>
      </c>
      <c r="AE24" s="72">
        <f t="shared" si="42"/>
        <v>0</v>
      </c>
      <c r="AF24" s="73">
        <f t="shared" si="43"/>
        <v>0</v>
      </c>
      <c r="AG24" s="74"/>
      <c r="AH24" s="74"/>
      <c r="AI24" s="68">
        <f t="shared" si="44"/>
        <v>0</v>
      </c>
      <c r="AJ24" s="75" t="s">
        <v>54</v>
      </c>
      <c r="AK24" s="107"/>
    </row>
    <row r="25" spans="1:38" s="85" customFormat="1" ht="45" customHeight="1" x14ac:dyDescent="0.2">
      <c r="A25" s="138" t="s">
        <v>55</v>
      </c>
      <c r="B25" s="60"/>
      <c r="C25" s="77"/>
      <c r="D25" s="78"/>
      <c r="E25" s="78"/>
      <c r="F25" s="79"/>
      <c r="G25" s="79"/>
      <c r="H25" s="104"/>
      <c r="I25" s="64"/>
      <c r="J25" s="65"/>
      <c r="K25" s="66"/>
      <c r="L25" s="105"/>
      <c r="M25" s="67"/>
      <c r="N25" s="68">
        <f t="shared" si="31"/>
        <v>0</v>
      </c>
      <c r="O25" s="69"/>
      <c r="P25" s="70"/>
      <c r="Q25" s="70"/>
      <c r="R25" s="71"/>
      <c r="S25" s="68">
        <f t="shared" si="32"/>
        <v>0</v>
      </c>
      <c r="T25" s="68">
        <f t="shared" si="33"/>
        <v>0</v>
      </c>
      <c r="U25" s="68">
        <f t="shared" si="14"/>
        <v>0</v>
      </c>
      <c r="V25" s="68">
        <f t="shared" si="34"/>
        <v>0</v>
      </c>
      <c r="W25" s="68">
        <f t="shared" si="35"/>
        <v>0</v>
      </c>
      <c r="X25" s="68">
        <f t="shared" si="36"/>
        <v>0</v>
      </c>
      <c r="Y25" s="68">
        <f t="shared" si="15"/>
        <v>0</v>
      </c>
      <c r="Z25" s="68">
        <f t="shared" si="37"/>
        <v>0</v>
      </c>
      <c r="AA25" s="68">
        <f t="shared" si="38"/>
        <v>0</v>
      </c>
      <c r="AB25" s="68">
        <f t="shared" si="39"/>
        <v>0</v>
      </c>
      <c r="AC25" s="68">
        <f t="shared" si="40"/>
        <v>0</v>
      </c>
      <c r="AD25" s="68">
        <f t="shared" si="41"/>
        <v>0</v>
      </c>
      <c r="AE25" s="72">
        <f t="shared" si="42"/>
        <v>0</v>
      </c>
      <c r="AF25" s="73">
        <f t="shared" si="43"/>
        <v>0</v>
      </c>
      <c r="AG25" s="74"/>
      <c r="AH25" s="74"/>
      <c r="AI25" s="68">
        <f t="shared" si="44"/>
        <v>0</v>
      </c>
      <c r="AJ25" s="82" t="s">
        <v>55</v>
      </c>
      <c r="AK25" s="106"/>
    </row>
    <row r="26" spans="1:38" s="85" customFormat="1" ht="45" customHeight="1" x14ac:dyDescent="0.2">
      <c r="A26" s="138" t="s">
        <v>56</v>
      </c>
      <c r="B26" s="60"/>
      <c r="C26" s="77"/>
      <c r="D26" s="78"/>
      <c r="E26" s="78"/>
      <c r="F26" s="79"/>
      <c r="G26" s="79"/>
      <c r="H26" s="104"/>
      <c r="I26" s="64"/>
      <c r="J26" s="65"/>
      <c r="K26" s="66"/>
      <c r="L26" s="105"/>
      <c r="M26" s="67"/>
      <c r="N26" s="68">
        <f t="shared" si="31"/>
        <v>0</v>
      </c>
      <c r="O26" s="69"/>
      <c r="P26" s="70"/>
      <c r="Q26" s="70"/>
      <c r="R26" s="71"/>
      <c r="S26" s="68">
        <f t="shared" si="32"/>
        <v>0</v>
      </c>
      <c r="T26" s="68">
        <f t="shared" si="33"/>
        <v>0</v>
      </c>
      <c r="U26" s="68">
        <f t="shared" si="14"/>
        <v>0</v>
      </c>
      <c r="V26" s="68">
        <f t="shared" si="34"/>
        <v>0</v>
      </c>
      <c r="W26" s="68">
        <f t="shared" si="35"/>
        <v>0</v>
      </c>
      <c r="X26" s="68">
        <f t="shared" si="36"/>
        <v>0</v>
      </c>
      <c r="Y26" s="68">
        <f t="shared" si="15"/>
        <v>0</v>
      </c>
      <c r="Z26" s="68">
        <f t="shared" si="37"/>
        <v>0</v>
      </c>
      <c r="AA26" s="68">
        <f t="shared" si="38"/>
        <v>0</v>
      </c>
      <c r="AB26" s="68">
        <f t="shared" si="39"/>
        <v>0</v>
      </c>
      <c r="AC26" s="68">
        <f t="shared" si="40"/>
        <v>0</v>
      </c>
      <c r="AD26" s="68">
        <f t="shared" si="41"/>
        <v>0</v>
      </c>
      <c r="AE26" s="72">
        <f t="shared" si="42"/>
        <v>0</v>
      </c>
      <c r="AF26" s="73">
        <f t="shared" si="43"/>
        <v>0</v>
      </c>
      <c r="AG26" s="74"/>
      <c r="AH26" s="74"/>
      <c r="AI26" s="68">
        <f t="shared" si="44"/>
        <v>0</v>
      </c>
      <c r="AJ26" s="75" t="s">
        <v>56</v>
      </c>
      <c r="AK26" s="107"/>
    </row>
    <row r="27" spans="1:38" s="85" customFormat="1" ht="45" customHeight="1" x14ac:dyDescent="0.2">
      <c r="A27" s="138" t="s">
        <v>57</v>
      </c>
      <c r="B27" s="60"/>
      <c r="C27" s="77"/>
      <c r="D27" s="78"/>
      <c r="E27" s="78"/>
      <c r="F27" s="79"/>
      <c r="G27" s="79"/>
      <c r="H27" s="104"/>
      <c r="I27" s="64"/>
      <c r="J27" s="65"/>
      <c r="K27" s="66"/>
      <c r="L27" s="105"/>
      <c r="M27" s="67"/>
      <c r="N27" s="68">
        <f t="shared" si="16"/>
        <v>0</v>
      </c>
      <c r="O27" s="69"/>
      <c r="P27" s="70"/>
      <c r="Q27" s="70"/>
      <c r="R27" s="71"/>
      <c r="S27" s="68">
        <f t="shared" si="17"/>
        <v>0</v>
      </c>
      <c r="T27" s="68">
        <f t="shared" si="18"/>
        <v>0</v>
      </c>
      <c r="U27" s="68">
        <f t="shared" si="14"/>
        <v>0</v>
      </c>
      <c r="V27" s="68">
        <f t="shared" si="19"/>
        <v>0</v>
      </c>
      <c r="W27" s="68">
        <f t="shared" si="20"/>
        <v>0</v>
      </c>
      <c r="X27" s="68">
        <f t="shared" si="21"/>
        <v>0</v>
      </c>
      <c r="Y27" s="68">
        <f t="shared" si="15"/>
        <v>0</v>
      </c>
      <c r="Z27" s="68">
        <f t="shared" si="22"/>
        <v>0</v>
      </c>
      <c r="AA27" s="68">
        <f t="shared" si="23"/>
        <v>0</v>
      </c>
      <c r="AB27" s="68">
        <f t="shared" si="24"/>
        <v>0</v>
      </c>
      <c r="AC27" s="68">
        <f t="shared" si="25"/>
        <v>0</v>
      </c>
      <c r="AD27" s="68">
        <f t="shared" si="26"/>
        <v>0</v>
      </c>
      <c r="AE27" s="72">
        <f t="shared" si="27"/>
        <v>0</v>
      </c>
      <c r="AF27" s="73">
        <f t="shared" si="28"/>
        <v>0</v>
      </c>
      <c r="AG27" s="74"/>
      <c r="AH27" s="74"/>
      <c r="AI27" s="68">
        <f t="shared" si="29"/>
        <v>0</v>
      </c>
      <c r="AJ27" s="82" t="s">
        <v>57</v>
      </c>
      <c r="AK27" s="107"/>
    </row>
    <row r="28" spans="1:38" s="85" customFormat="1" x14ac:dyDescent="0.2">
      <c r="A28" s="84"/>
      <c r="K28" s="86"/>
      <c r="L28" s="87"/>
      <c r="M28" s="87"/>
      <c r="N28" s="68">
        <f>I28*(SUM(K28:M28))</f>
        <v>0</v>
      </c>
      <c r="O28" s="88"/>
      <c r="P28" s="89"/>
      <c r="Q28" s="89"/>
      <c r="R28" s="89"/>
      <c r="S28" s="90"/>
      <c r="T28" s="90"/>
      <c r="U28" s="90"/>
      <c r="V28" s="89">
        <f>SUM(V8:V27)</f>
        <v>0</v>
      </c>
      <c r="W28" s="90"/>
      <c r="X28" s="90"/>
      <c r="Y28" s="90"/>
      <c r="Z28" s="89">
        <f>SUM(Z8:Z27)</f>
        <v>0</v>
      </c>
      <c r="AA28" s="90"/>
      <c r="AB28" s="89">
        <f>SUM(AB8:AB27)</f>
        <v>0</v>
      </c>
      <c r="AC28" s="90"/>
      <c r="AD28" s="89">
        <f t="shared" ref="AD28:AI28" si="45">SUM(AD8:AD27)</f>
        <v>0</v>
      </c>
      <c r="AE28" s="89">
        <f t="shared" si="45"/>
        <v>0</v>
      </c>
      <c r="AF28" s="89">
        <f t="shared" si="45"/>
        <v>0</v>
      </c>
      <c r="AG28" s="89">
        <f>SUM(AG8:AG27)</f>
        <v>0</v>
      </c>
      <c r="AH28" s="89">
        <f t="shared" si="45"/>
        <v>0</v>
      </c>
      <c r="AI28" s="89">
        <f t="shared" si="45"/>
        <v>0</v>
      </c>
      <c r="AJ28" s="91"/>
      <c r="AK28" s="92"/>
    </row>
    <row r="29" spans="1:38" x14ac:dyDescent="0.2">
      <c r="B29" s="7"/>
      <c r="C29" s="7"/>
      <c r="D29" s="7"/>
      <c r="E29" s="7"/>
      <c r="F29" s="7"/>
      <c r="G29" s="7"/>
      <c r="H29" s="7"/>
      <c r="I29" s="7"/>
      <c r="K29" s="15"/>
      <c r="L29" s="7"/>
      <c r="M29" s="7"/>
      <c r="N29" s="100"/>
      <c r="O29" s="101"/>
      <c r="P29" s="102"/>
      <c r="Q29" s="102"/>
      <c r="R29" s="102"/>
      <c r="S29" s="103"/>
      <c r="T29" s="103"/>
      <c r="U29" s="103"/>
      <c r="V29" s="102"/>
      <c r="W29" s="103"/>
      <c r="X29" s="103"/>
      <c r="Y29" s="103"/>
      <c r="Z29" s="102"/>
      <c r="AA29" s="103"/>
      <c r="AB29" s="102"/>
      <c r="AC29" s="103"/>
      <c r="AD29" s="102"/>
      <c r="AE29" s="102"/>
      <c r="AF29" s="102"/>
      <c r="AG29" s="102"/>
      <c r="AH29" s="102"/>
      <c r="AI29" s="102"/>
      <c r="AJ29" s="7"/>
      <c r="AK29" s="7"/>
    </row>
    <row r="30" spans="1:38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N30" s="100"/>
      <c r="O30" s="101"/>
      <c r="P30" s="102"/>
      <c r="Q30" s="102"/>
      <c r="R30" s="102"/>
      <c r="S30" s="103"/>
      <c r="T30" s="103"/>
      <c r="U30" s="103"/>
      <c r="V30" s="102"/>
      <c r="W30" s="103"/>
      <c r="X30" s="103"/>
      <c r="Y30" s="103"/>
      <c r="Z30" s="102"/>
      <c r="AA30" s="103"/>
      <c r="AB30" s="102"/>
      <c r="AC30" s="103"/>
      <c r="AD30" s="102"/>
      <c r="AE30" s="102"/>
      <c r="AF30" s="102"/>
      <c r="AG30" s="102"/>
      <c r="AH30" s="102"/>
      <c r="AI30" s="102"/>
      <c r="AJ30" s="7"/>
      <c r="AK30" s="7"/>
    </row>
    <row r="31" spans="1:38" x14ac:dyDescent="0.2">
      <c r="B31" s="7"/>
      <c r="C31" s="7"/>
      <c r="D31" s="7"/>
      <c r="E31" s="7"/>
      <c r="F31" s="7"/>
      <c r="G31" s="7"/>
      <c r="H31" s="7"/>
      <c r="I31" s="7"/>
      <c r="K31" s="15"/>
      <c r="L31" s="7"/>
      <c r="M31" s="7"/>
      <c r="N31" s="100"/>
      <c r="O31" s="101"/>
      <c r="P31" s="102"/>
      <c r="Q31" s="102"/>
      <c r="R31" s="102"/>
      <c r="S31" s="103"/>
      <c r="T31" s="103"/>
      <c r="U31" s="103"/>
      <c r="V31" s="102"/>
      <c r="W31" s="103"/>
      <c r="X31" s="103"/>
      <c r="Y31" s="103"/>
      <c r="Z31" s="102"/>
      <c r="AA31" s="103"/>
      <c r="AB31" s="102"/>
      <c r="AC31" s="103"/>
      <c r="AD31" s="102"/>
      <c r="AE31" s="102"/>
      <c r="AF31" s="102"/>
      <c r="AG31" s="102"/>
      <c r="AH31" s="102"/>
      <c r="AI31" s="102"/>
      <c r="AJ31" s="7"/>
      <c r="AK31" s="7"/>
    </row>
    <row r="32" spans="1:38" x14ac:dyDescent="0.2">
      <c r="B32" s="7"/>
      <c r="C32" s="7"/>
      <c r="D32" s="7"/>
      <c r="E32" s="7"/>
      <c r="F32" s="7"/>
      <c r="G32" s="7"/>
      <c r="H32" s="7"/>
      <c r="I32" s="7"/>
      <c r="K32" s="15"/>
      <c r="L32" s="7"/>
      <c r="M32" s="7"/>
      <c r="N32" s="100"/>
      <c r="O32" s="101"/>
      <c r="P32" s="102"/>
      <c r="Q32" s="102"/>
      <c r="R32" s="102"/>
      <c r="S32" s="103"/>
      <c r="T32" s="103"/>
      <c r="U32" s="103"/>
      <c r="V32" s="102"/>
      <c r="W32" s="103"/>
      <c r="X32" s="103"/>
      <c r="Y32" s="103"/>
      <c r="Z32" s="102"/>
      <c r="AA32" s="103"/>
      <c r="AB32" s="102"/>
      <c r="AC32" s="103"/>
      <c r="AD32" s="102"/>
      <c r="AE32" s="102"/>
      <c r="AF32" s="102"/>
      <c r="AG32" s="102"/>
      <c r="AH32" s="102"/>
      <c r="AI32" s="102"/>
      <c r="AJ32" s="7"/>
      <c r="AK32" s="7"/>
    </row>
    <row r="33" spans="2:37" x14ac:dyDescent="0.2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AK33" s="7"/>
    </row>
    <row r="34" spans="2:37" ht="19" x14ac:dyDescent="0.25">
      <c r="B34" s="184" t="s">
        <v>62</v>
      </c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K34" s="7"/>
    </row>
    <row r="35" spans="2:37" ht="14.5" customHeight="1" x14ac:dyDescent="0.25">
      <c r="B35" s="184" t="s">
        <v>63</v>
      </c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1"/>
      <c r="AF35" s="184" t="s">
        <v>64</v>
      </c>
      <c r="AG35" s="184"/>
      <c r="AH35" s="184"/>
      <c r="AI35" s="184"/>
      <c r="AJ35" s="7"/>
      <c r="AK35" s="16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3"/>
      <c r="AF36" s="53"/>
      <c r="AG36" s="53"/>
      <c r="AH36" s="53"/>
      <c r="AI36" s="53"/>
      <c r="AJ36" s="7"/>
      <c r="AK36" s="19"/>
    </row>
    <row r="37" spans="2:37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3"/>
      <c r="AF37" s="50"/>
      <c r="AG37" s="54"/>
      <c r="AH37" s="54"/>
      <c r="AI37" s="50"/>
      <c r="AJ37" s="7"/>
      <c r="AK37" s="7"/>
    </row>
    <row r="38" spans="2:37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5"/>
      <c r="AF38" s="50"/>
      <c r="AG38" s="54"/>
      <c r="AH38" s="54"/>
      <c r="AI38" s="50"/>
    </row>
    <row r="39" spans="2:37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2"/>
      <c r="W39" s="52"/>
      <c r="X39" s="50"/>
      <c r="Y39" s="50"/>
      <c r="Z39" s="50"/>
      <c r="AA39" s="50"/>
      <c r="AB39" s="50"/>
      <c r="AC39" s="50"/>
      <c r="AD39" s="50"/>
      <c r="AE39" s="50"/>
      <c r="AF39" s="50"/>
      <c r="AG39" s="54"/>
      <c r="AH39" s="54"/>
      <c r="AI39" s="50"/>
    </row>
    <row r="40" spans="2:37" ht="19" x14ac:dyDescent="0.25">
      <c r="B40" s="183" t="s">
        <v>95</v>
      </c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56"/>
      <c r="V40" s="56"/>
      <c r="W40" s="56"/>
      <c r="X40" s="56"/>
      <c r="Y40" s="56"/>
      <c r="Z40" s="50"/>
      <c r="AA40" s="50"/>
      <c r="AB40" s="50"/>
      <c r="AC40" s="50"/>
      <c r="AD40" s="50"/>
      <c r="AE40" s="50"/>
      <c r="AF40" s="183" t="s">
        <v>96</v>
      </c>
      <c r="AG40" s="183"/>
      <c r="AH40" s="183"/>
      <c r="AI40" s="183"/>
    </row>
    <row r="41" spans="2:37" ht="19" x14ac:dyDescent="0.25">
      <c r="B41" s="184" t="s">
        <v>97</v>
      </c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  <c r="AF41" s="184" t="s">
        <v>98</v>
      </c>
      <c r="AG41" s="184"/>
      <c r="AH41" s="184"/>
      <c r="AI41" s="184"/>
    </row>
    <row r="42" spans="2:37" x14ac:dyDescent="0.2"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7" x14ac:dyDescent="0.2">
      <c r="X43" s="7"/>
      <c r="Y43" s="7"/>
      <c r="Z43" s="7"/>
      <c r="AA43" s="7"/>
      <c r="AB43" s="7"/>
      <c r="AC43" s="7"/>
      <c r="AD43" s="7"/>
      <c r="AE43" s="18" t="s">
        <v>65</v>
      </c>
      <c r="AF43" s="18"/>
      <c r="AG43" s="18"/>
      <c r="AH43" s="18"/>
      <c r="AI43" s="18"/>
      <c r="AJ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</row>
    <row r="45" spans="2:37" x14ac:dyDescent="0.2">
      <c r="X45" s="7"/>
      <c r="Y45" s="7"/>
      <c r="Z45" s="7"/>
      <c r="AA45" s="7"/>
      <c r="AB45" s="7"/>
      <c r="AC45" s="7"/>
      <c r="AD45" s="7"/>
      <c r="AE45" s="19"/>
      <c r="AF45" s="19"/>
      <c r="AG45" s="19"/>
      <c r="AH45" s="19"/>
      <c r="AI45" s="19"/>
      <c r="AJ45" s="7"/>
    </row>
    <row r="46" spans="2:37" x14ac:dyDescent="0.2">
      <c r="X46" s="7"/>
      <c r="Y46" s="7"/>
      <c r="Z46" s="7"/>
      <c r="AA46" s="7"/>
      <c r="AB46" s="7"/>
      <c r="AC46" s="7"/>
      <c r="AD46" s="7"/>
      <c r="AE46" s="18"/>
      <c r="AF46" s="18"/>
      <c r="AG46" s="18"/>
      <c r="AH46" s="18"/>
      <c r="AI46" s="18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18"/>
      <c r="AF47" s="18"/>
      <c r="AG47" s="18"/>
      <c r="AH47" s="18"/>
      <c r="AI47" s="18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2:37" x14ac:dyDescent="0.2">
      <c r="V49" s="20"/>
      <c r="X49" s="7"/>
      <c r="Y49" s="7"/>
      <c r="Z49" s="20"/>
      <c r="AA49" s="7"/>
      <c r="AB49" s="20"/>
      <c r="AC49" s="7"/>
      <c r="AD49" s="20"/>
      <c r="AE49" s="20"/>
      <c r="AF49" s="20"/>
      <c r="AG49" s="20"/>
      <c r="AH49" s="20"/>
      <c r="AI49" s="20"/>
      <c r="AJ49" s="7"/>
      <c r="AK49" s="7"/>
    </row>
    <row r="50" spans="22:37" x14ac:dyDescent="0.2">
      <c r="V50" s="21"/>
      <c r="W50" s="21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7"/>
      <c r="AK50" s="7"/>
    </row>
    <row r="51" spans="22:37" x14ac:dyDescent="0.2">
      <c r="V51" s="21"/>
      <c r="W51" s="21"/>
      <c r="X51" s="18"/>
      <c r="Y51" s="18"/>
      <c r="Z51" s="21"/>
      <c r="AA51" s="18"/>
      <c r="AB51" s="21"/>
      <c r="AC51" s="18"/>
      <c r="AD51" s="21"/>
      <c r="AE51" s="21"/>
      <c r="AF51" s="21"/>
      <c r="AG51" s="21"/>
      <c r="AH51" s="21"/>
      <c r="AI51" s="21"/>
      <c r="AJ51" s="7"/>
      <c r="AK51" s="7"/>
    </row>
    <row r="52" spans="22:37" x14ac:dyDescent="0.2">
      <c r="V52" s="21"/>
      <c r="W52" s="22"/>
      <c r="X52" s="23"/>
      <c r="Y52" s="23"/>
      <c r="Z52" s="21"/>
      <c r="AA52" s="23"/>
      <c r="AB52" s="21"/>
      <c r="AC52" s="23"/>
      <c r="AD52" s="21"/>
      <c r="AE52" s="21"/>
      <c r="AF52" s="21"/>
      <c r="AG52" s="21"/>
      <c r="AH52" s="21"/>
      <c r="AI52" s="21"/>
      <c r="AJ52" s="7"/>
      <c r="AK52" s="7"/>
    </row>
    <row r="53" spans="22:37" x14ac:dyDescent="0.2">
      <c r="V53" s="22"/>
      <c r="W53" s="22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7"/>
      <c r="AK53" s="7"/>
    </row>
    <row r="54" spans="22:37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</sheetData>
  <mergeCells count="45">
    <mergeCell ref="B34:T34"/>
    <mergeCell ref="B35:T35"/>
    <mergeCell ref="B40:T40"/>
    <mergeCell ref="B41:T4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41:AI41"/>
    <mergeCell ref="AD6:AD7"/>
    <mergeCell ref="AE6:AE7"/>
    <mergeCell ref="AF35:AI35"/>
    <mergeCell ref="AF40:AI40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L56"/>
  <sheetViews>
    <sheetView zoomScale="75" zoomScaleNormal="75" workbookViewId="0">
      <selection activeCell="Y8" sqref="Y8:Y16"/>
    </sheetView>
  </sheetViews>
  <sheetFormatPr baseColWidth="10" defaultColWidth="8.83203125" defaultRowHeight="16" x14ac:dyDescent="0.2"/>
  <cols>
    <col min="1" max="1" width="4.5" style="3" customWidth="1"/>
    <col min="2" max="2" width="30" customWidth="1"/>
    <col min="3" max="3" width="20.1640625" customWidth="1"/>
    <col min="4" max="4" width="18.5" customWidth="1"/>
    <col min="5" max="5" width="23.5" customWidth="1"/>
    <col min="6" max="6" width="14.1640625" customWidth="1"/>
    <col min="7" max="7" width="7.664062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3" width="14.1640625" customWidth="1"/>
    <col min="24" max="24" width="15.33203125" customWidth="1"/>
    <col min="25" max="25" width="14.3320312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4.6640625" customWidth="1"/>
    <col min="36" max="36" width="3.5" customWidth="1"/>
    <col min="37" max="37" width="17.6640625" customWidth="1"/>
  </cols>
  <sheetData>
    <row r="1" spans="1:38" ht="20" customHeight="1" x14ac:dyDescent="0.2">
      <c r="A1" s="152" t="s">
        <v>66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0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0" customHeight="1" x14ac:dyDescent="0.2">
      <c r="A3" s="226" t="s">
        <v>100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5" spans="1:38" x14ac:dyDescent="0.2">
      <c r="A5" s="218" t="s">
        <v>4</v>
      </c>
      <c r="B5" s="218" t="s">
        <v>5</v>
      </c>
      <c r="C5" s="219" t="s">
        <v>6</v>
      </c>
      <c r="D5" s="220" t="s">
        <v>7</v>
      </c>
      <c r="E5" s="218" t="s">
        <v>8</v>
      </c>
      <c r="F5" s="221" t="s">
        <v>9</v>
      </c>
      <c r="G5" s="218" t="s">
        <v>10</v>
      </c>
      <c r="H5" s="190" t="s">
        <v>11</v>
      </c>
      <c r="I5" s="222" t="s">
        <v>12</v>
      </c>
      <c r="J5" s="223" t="s">
        <v>13</v>
      </c>
      <c r="K5" s="224"/>
      <c r="L5" s="224"/>
      <c r="M5" s="225"/>
      <c r="N5" s="195" t="s">
        <v>67</v>
      </c>
      <c r="O5" s="197" t="s">
        <v>15</v>
      </c>
      <c r="P5" s="198"/>
      <c r="Q5" s="199"/>
      <c r="R5" s="30"/>
      <c r="S5" s="209" t="s">
        <v>17</v>
      </c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 t="s">
        <v>18</v>
      </c>
      <c r="AG5" s="210" t="s">
        <v>19</v>
      </c>
      <c r="AH5" s="211" t="s">
        <v>20</v>
      </c>
      <c r="AI5" s="213" t="s">
        <v>21</v>
      </c>
      <c r="AJ5" s="203" t="s">
        <v>22</v>
      </c>
      <c r="AK5" s="204"/>
      <c r="AL5" s="3"/>
    </row>
    <row r="6" spans="1:38" ht="14.5" customHeight="1" x14ac:dyDescent="0.2">
      <c r="A6" s="218"/>
      <c r="B6" s="218"/>
      <c r="C6" s="191"/>
      <c r="D6" s="191"/>
      <c r="E6" s="218"/>
      <c r="F6" s="221"/>
      <c r="G6" s="218"/>
      <c r="H6" s="191"/>
      <c r="I6" s="222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34" t="s">
        <v>68</v>
      </c>
      <c r="S6" s="214" t="s">
        <v>23</v>
      </c>
      <c r="T6" s="215"/>
      <c r="U6" s="216"/>
      <c r="V6" s="213" t="s">
        <v>30</v>
      </c>
      <c r="W6" s="217" t="s">
        <v>24</v>
      </c>
      <c r="X6" s="217"/>
      <c r="Y6" s="217"/>
      <c r="Z6" s="207" t="s">
        <v>31</v>
      </c>
      <c r="AA6" s="208" t="s">
        <v>25</v>
      </c>
      <c r="AB6" s="208" t="s">
        <v>32</v>
      </c>
      <c r="AC6" s="193" t="s">
        <v>26</v>
      </c>
      <c r="AD6" s="193" t="s">
        <v>33</v>
      </c>
      <c r="AE6" s="194" t="s">
        <v>34</v>
      </c>
      <c r="AF6" s="210"/>
      <c r="AG6" s="210"/>
      <c r="AH6" s="212"/>
      <c r="AI6" s="213"/>
      <c r="AJ6" s="205"/>
      <c r="AK6" s="206"/>
      <c r="AL6" s="3"/>
    </row>
    <row r="7" spans="1:38" ht="34" customHeight="1" x14ac:dyDescent="0.2">
      <c r="A7" s="218"/>
      <c r="B7" s="218"/>
      <c r="C7" s="191"/>
      <c r="D7" s="191"/>
      <c r="E7" s="218"/>
      <c r="F7" s="221"/>
      <c r="G7" s="218"/>
      <c r="H7" s="192"/>
      <c r="I7" s="222"/>
      <c r="J7" s="196"/>
      <c r="K7" s="196"/>
      <c r="L7" s="196"/>
      <c r="M7" s="196"/>
      <c r="N7" s="196"/>
      <c r="O7" s="201"/>
      <c r="P7" s="201"/>
      <c r="Q7" s="201"/>
      <c r="R7" s="31" t="s">
        <v>69</v>
      </c>
      <c r="S7" s="5" t="s">
        <v>35</v>
      </c>
      <c r="T7" s="5" t="s">
        <v>36</v>
      </c>
      <c r="U7" s="5" t="s">
        <v>37</v>
      </c>
      <c r="V7" s="213"/>
      <c r="W7" s="4" t="s">
        <v>35</v>
      </c>
      <c r="X7" s="4" t="s">
        <v>36</v>
      </c>
      <c r="Y7" s="4" t="s">
        <v>37</v>
      </c>
      <c r="Z7" s="207"/>
      <c r="AA7" s="208"/>
      <c r="AB7" s="208"/>
      <c r="AC7" s="193"/>
      <c r="AD7" s="193"/>
      <c r="AE7" s="194"/>
      <c r="AF7" s="210"/>
      <c r="AG7" s="210"/>
      <c r="AH7" s="212"/>
      <c r="AI7" s="213"/>
      <c r="AJ7" s="205"/>
      <c r="AK7" s="206"/>
      <c r="AL7" s="3"/>
    </row>
    <row r="8" spans="1:38" s="85" customFormat="1" ht="45" customHeight="1" x14ac:dyDescent="0.2">
      <c r="A8" s="138">
        <v>1</v>
      </c>
      <c r="B8" s="60"/>
      <c r="C8" s="61"/>
      <c r="D8" s="60"/>
      <c r="E8" s="60"/>
      <c r="F8" s="62"/>
      <c r="G8" s="62"/>
      <c r="H8" s="63"/>
      <c r="I8" s="64"/>
      <c r="J8" s="145"/>
      <c r="K8" s="66"/>
      <c r="L8" s="67"/>
      <c r="M8" s="67"/>
      <c r="N8" s="68">
        <f t="shared" ref="N8:N16" si="0">I8*(SUM(J8:M8))*80%</f>
        <v>0</v>
      </c>
      <c r="O8" s="69"/>
      <c r="P8" s="70"/>
      <c r="Q8" s="70"/>
      <c r="R8" s="70"/>
      <c r="S8" s="68">
        <f t="shared" ref="S8:S16" si="1">I8*J8*40%*O8</f>
        <v>0</v>
      </c>
      <c r="T8" s="68">
        <f t="shared" ref="T8:T16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6" si="3">ROUND(SUM(S8:U8)*80%,0)</f>
        <v>0</v>
      </c>
      <c r="W8" s="68">
        <f t="shared" ref="W8:W16" si="4">I8*K8*40%*O8</f>
        <v>0</v>
      </c>
      <c r="X8" s="68">
        <f t="shared" ref="X8:X16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6" si="6">ROUND(SUM(W8:Y8)*80%,0)</f>
        <v>0</v>
      </c>
      <c r="AA8" s="68">
        <f>I8*L8</f>
        <v>0</v>
      </c>
      <c r="AB8" s="68">
        <f>AA8*80%</f>
        <v>0</v>
      </c>
      <c r="AC8" s="68">
        <f>I8*M8</f>
        <v>0</v>
      </c>
      <c r="AD8" s="68">
        <f>AC8*80%</f>
        <v>0</v>
      </c>
      <c r="AE8" s="72">
        <f t="shared" ref="AE8:AE16" si="7">+V8+Z8+AB8+AD8</f>
        <v>0</v>
      </c>
      <c r="AF8" s="73">
        <f t="shared" ref="AF8:AF16" si="8">ROUND(AE8*R8,0)</f>
        <v>0</v>
      </c>
      <c r="AG8" s="74">
        <v>0</v>
      </c>
      <c r="AH8" s="74">
        <v>0</v>
      </c>
      <c r="AI8" s="68">
        <f t="shared" ref="AI8:AI16" si="9">AE8-AF8-AG8</f>
        <v>0</v>
      </c>
      <c r="AJ8" s="82">
        <v>1</v>
      </c>
      <c r="AK8" s="76"/>
      <c r="AL8" s="84"/>
    </row>
    <row r="9" spans="1:38" s="85" customFormat="1" ht="45" customHeight="1" x14ac:dyDescent="0.2">
      <c r="A9" s="138">
        <v>2</v>
      </c>
      <c r="B9" s="60"/>
      <c r="C9" s="61"/>
      <c r="D9" s="60"/>
      <c r="E9" s="60"/>
      <c r="F9" s="62"/>
      <c r="G9" s="62"/>
      <c r="H9" s="63"/>
      <c r="I9" s="64"/>
      <c r="J9" s="145"/>
      <c r="K9" s="66"/>
      <c r="L9" s="67"/>
      <c r="M9" s="67"/>
      <c r="N9" s="68">
        <f t="shared" si="0"/>
        <v>0</v>
      </c>
      <c r="O9" s="69"/>
      <c r="P9" s="70"/>
      <c r="Q9" s="70"/>
      <c r="R9" s="70"/>
      <c r="S9" s="68">
        <f t="shared" si="1"/>
        <v>0</v>
      </c>
      <c r="T9" s="68">
        <f t="shared" si="2"/>
        <v>0</v>
      </c>
      <c r="U9" s="68">
        <f t="shared" ref="U9:U16" si="10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16" si="11">IF(P9&lt;6750,0,IF(Q9="",0,IF(OR(Q9="KURANG",Q9="SANGAT KURANG"),I9*K9*10%,I9*K9*20%)))</f>
        <v>0</v>
      </c>
      <c r="Z9" s="68">
        <f t="shared" si="6"/>
        <v>0</v>
      </c>
      <c r="AA9" s="68"/>
      <c r="AB9" s="68"/>
      <c r="AC9" s="68"/>
      <c r="AD9" s="68"/>
      <c r="AE9" s="72">
        <f t="shared" si="7"/>
        <v>0</v>
      </c>
      <c r="AF9" s="73">
        <f t="shared" si="8"/>
        <v>0</v>
      </c>
      <c r="AG9" s="74">
        <v>0</v>
      </c>
      <c r="AH9" s="74"/>
      <c r="AI9" s="68">
        <f t="shared" si="9"/>
        <v>0</v>
      </c>
      <c r="AJ9" s="82">
        <v>2</v>
      </c>
      <c r="AK9" s="83"/>
      <c r="AL9" s="84"/>
    </row>
    <row r="10" spans="1:38" s="85" customFormat="1" ht="45" customHeight="1" x14ac:dyDescent="0.2">
      <c r="A10" s="138">
        <v>3</v>
      </c>
      <c r="B10" s="60"/>
      <c r="C10" s="61"/>
      <c r="D10" s="60"/>
      <c r="E10" s="60"/>
      <c r="F10" s="62"/>
      <c r="G10" s="62"/>
      <c r="H10" s="63"/>
      <c r="I10" s="64"/>
      <c r="J10" s="145"/>
      <c r="K10" s="66"/>
      <c r="L10" s="67"/>
      <c r="M10" s="67"/>
      <c r="N10" s="68">
        <f t="shared" ref="N10:N13" si="12">I10*(SUM(J10:M10))*80%</f>
        <v>0</v>
      </c>
      <c r="O10" s="69"/>
      <c r="P10" s="70"/>
      <c r="Q10" s="70"/>
      <c r="R10" s="70"/>
      <c r="S10" s="68">
        <f t="shared" ref="S10:S13" si="13">I10*J10*40%*O10</f>
        <v>0</v>
      </c>
      <c r="T10" s="68">
        <f t="shared" ref="T10:T13" si="14">IF(P10&gt;=6750,(I10*J10*40%),0)</f>
        <v>0</v>
      </c>
      <c r="U10" s="68">
        <f t="shared" si="10"/>
        <v>0</v>
      </c>
      <c r="V10" s="68">
        <f t="shared" ref="V10:V13" si="15">ROUND(SUM(S10:U10)*80%,0)</f>
        <v>0</v>
      </c>
      <c r="W10" s="68">
        <f t="shared" ref="W10:W13" si="16">I10*K10*40%*O10</f>
        <v>0</v>
      </c>
      <c r="X10" s="68">
        <f t="shared" ref="X10:X13" si="17">IF(P10&gt;=6750,(I10*K10*40%),0)</f>
        <v>0</v>
      </c>
      <c r="Y10" s="68">
        <f t="shared" si="11"/>
        <v>0</v>
      </c>
      <c r="Z10" s="68">
        <f t="shared" ref="Z10:Z13" si="18">ROUND(SUM(W10:Y10)*80%,0)</f>
        <v>0</v>
      </c>
      <c r="AA10" s="68">
        <f>I10*L10</f>
        <v>0</v>
      </c>
      <c r="AB10" s="68">
        <f>AA10*80%</f>
        <v>0</v>
      </c>
      <c r="AC10" s="68">
        <f>I10*M10</f>
        <v>0</v>
      </c>
      <c r="AD10" s="68">
        <f>AC10*80%</f>
        <v>0</v>
      </c>
      <c r="AE10" s="72">
        <f t="shared" ref="AE10:AE13" si="19">+V10+Z10+AB10+AD10</f>
        <v>0</v>
      </c>
      <c r="AF10" s="73">
        <f t="shared" ref="AF10:AF13" si="20">ROUND(AE10*R10,0)</f>
        <v>0</v>
      </c>
      <c r="AG10" s="74">
        <v>0</v>
      </c>
      <c r="AH10" s="74"/>
      <c r="AI10" s="68">
        <f t="shared" ref="AI10:AI13" si="21">AE10-AF10-AG10</f>
        <v>0</v>
      </c>
      <c r="AJ10" s="82">
        <v>3</v>
      </c>
      <c r="AK10" s="76"/>
      <c r="AL10" s="84"/>
    </row>
    <row r="11" spans="1:38" s="85" customFormat="1" ht="45" customHeight="1" x14ac:dyDescent="0.2">
      <c r="A11" s="138">
        <v>4</v>
      </c>
      <c r="B11" s="60"/>
      <c r="C11" s="61"/>
      <c r="D11" s="60"/>
      <c r="E11" s="60"/>
      <c r="F11" s="62"/>
      <c r="G11" s="62"/>
      <c r="H11" s="63"/>
      <c r="I11" s="64"/>
      <c r="J11" s="145"/>
      <c r="K11" s="66"/>
      <c r="L11" s="67"/>
      <c r="M11" s="67"/>
      <c r="N11" s="68">
        <f t="shared" si="12"/>
        <v>0</v>
      </c>
      <c r="O11" s="69"/>
      <c r="P11" s="70"/>
      <c r="Q11" s="70"/>
      <c r="R11" s="70"/>
      <c r="S11" s="68">
        <f t="shared" si="13"/>
        <v>0</v>
      </c>
      <c r="T11" s="68">
        <f t="shared" si="14"/>
        <v>0</v>
      </c>
      <c r="U11" s="68">
        <f t="shared" si="10"/>
        <v>0</v>
      </c>
      <c r="V11" s="68">
        <f t="shared" si="15"/>
        <v>0</v>
      </c>
      <c r="W11" s="68">
        <f t="shared" si="16"/>
        <v>0</v>
      </c>
      <c r="X11" s="68">
        <f t="shared" si="17"/>
        <v>0</v>
      </c>
      <c r="Y11" s="68">
        <f t="shared" si="11"/>
        <v>0</v>
      </c>
      <c r="Z11" s="68">
        <f t="shared" si="18"/>
        <v>0</v>
      </c>
      <c r="AA11" s="68"/>
      <c r="AB11" s="68"/>
      <c r="AC11" s="68"/>
      <c r="AD11" s="68"/>
      <c r="AE11" s="72">
        <f t="shared" si="19"/>
        <v>0</v>
      </c>
      <c r="AF11" s="73">
        <f t="shared" si="20"/>
        <v>0</v>
      </c>
      <c r="AG11" s="74">
        <v>0</v>
      </c>
      <c r="AH11" s="74"/>
      <c r="AI11" s="68">
        <f t="shared" si="21"/>
        <v>0</v>
      </c>
      <c r="AJ11" s="82">
        <v>4</v>
      </c>
      <c r="AK11" s="83"/>
      <c r="AL11" s="84"/>
    </row>
    <row r="12" spans="1:38" s="85" customFormat="1" ht="45" customHeight="1" x14ac:dyDescent="0.2">
      <c r="A12" s="138">
        <v>5</v>
      </c>
      <c r="B12" s="60"/>
      <c r="C12" s="61"/>
      <c r="D12" s="60"/>
      <c r="E12" s="60"/>
      <c r="F12" s="62"/>
      <c r="G12" s="62"/>
      <c r="H12" s="63"/>
      <c r="I12" s="64"/>
      <c r="J12" s="145"/>
      <c r="K12" s="66"/>
      <c r="L12" s="67"/>
      <c r="M12" s="67"/>
      <c r="N12" s="68">
        <f t="shared" si="12"/>
        <v>0</v>
      </c>
      <c r="O12" s="69"/>
      <c r="P12" s="70"/>
      <c r="Q12" s="70"/>
      <c r="R12" s="70"/>
      <c r="S12" s="68">
        <f t="shared" si="13"/>
        <v>0</v>
      </c>
      <c r="T12" s="68">
        <f t="shared" si="14"/>
        <v>0</v>
      </c>
      <c r="U12" s="68">
        <f t="shared" si="10"/>
        <v>0</v>
      </c>
      <c r="V12" s="68">
        <f t="shared" si="15"/>
        <v>0</v>
      </c>
      <c r="W12" s="68">
        <f t="shared" si="16"/>
        <v>0</v>
      </c>
      <c r="X12" s="68">
        <f t="shared" si="17"/>
        <v>0</v>
      </c>
      <c r="Y12" s="68">
        <f t="shared" si="11"/>
        <v>0</v>
      </c>
      <c r="Z12" s="68">
        <f t="shared" si="18"/>
        <v>0</v>
      </c>
      <c r="AA12" s="68">
        <f>I12*L12</f>
        <v>0</v>
      </c>
      <c r="AB12" s="68">
        <f>AA12*80%</f>
        <v>0</v>
      </c>
      <c r="AC12" s="68">
        <f>I12*M12</f>
        <v>0</v>
      </c>
      <c r="AD12" s="68">
        <f>AC12*80%</f>
        <v>0</v>
      </c>
      <c r="AE12" s="72">
        <f t="shared" si="19"/>
        <v>0</v>
      </c>
      <c r="AF12" s="73">
        <f t="shared" si="20"/>
        <v>0</v>
      </c>
      <c r="AG12" s="74">
        <v>0</v>
      </c>
      <c r="AH12" s="74"/>
      <c r="AI12" s="68">
        <f t="shared" si="21"/>
        <v>0</v>
      </c>
      <c r="AJ12" s="82">
        <v>5</v>
      </c>
      <c r="AK12" s="76"/>
      <c r="AL12" s="84"/>
    </row>
    <row r="13" spans="1:38" s="85" customFormat="1" ht="45" customHeight="1" x14ac:dyDescent="0.2">
      <c r="A13" s="138">
        <v>6</v>
      </c>
      <c r="B13" s="60"/>
      <c r="C13" s="61"/>
      <c r="D13" s="60"/>
      <c r="E13" s="60"/>
      <c r="F13" s="62"/>
      <c r="G13" s="62"/>
      <c r="H13" s="63"/>
      <c r="I13" s="64"/>
      <c r="J13" s="145"/>
      <c r="K13" s="66"/>
      <c r="L13" s="67"/>
      <c r="M13" s="67"/>
      <c r="N13" s="68">
        <f t="shared" si="12"/>
        <v>0</v>
      </c>
      <c r="O13" s="69"/>
      <c r="P13" s="70"/>
      <c r="Q13" s="70"/>
      <c r="R13" s="70"/>
      <c r="S13" s="68">
        <f t="shared" si="13"/>
        <v>0</v>
      </c>
      <c r="T13" s="68">
        <f t="shared" si="14"/>
        <v>0</v>
      </c>
      <c r="U13" s="68">
        <f t="shared" si="10"/>
        <v>0</v>
      </c>
      <c r="V13" s="68">
        <f t="shared" si="15"/>
        <v>0</v>
      </c>
      <c r="W13" s="68">
        <f t="shared" si="16"/>
        <v>0</v>
      </c>
      <c r="X13" s="68">
        <f t="shared" si="17"/>
        <v>0</v>
      </c>
      <c r="Y13" s="68">
        <f t="shared" si="11"/>
        <v>0</v>
      </c>
      <c r="Z13" s="68">
        <f t="shared" si="18"/>
        <v>0</v>
      </c>
      <c r="AA13" s="68"/>
      <c r="AB13" s="68"/>
      <c r="AC13" s="68"/>
      <c r="AD13" s="68"/>
      <c r="AE13" s="72">
        <f t="shared" si="19"/>
        <v>0</v>
      </c>
      <c r="AF13" s="73">
        <f t="shared" si="20"/>
        <v>0</v>
      </c>
      <c r="AG13" s="74">
        <v>0</v>
      </c>
      <c r="AH13" s="74"/>
      <c r="AI13" s="68">
        <f t="shared" si="21"/>
        <v>0</v>
      </c>
      <c r="AJ13" s="82">
        <v>6</v>
      </c>
      <c r="AK13" s="83"/>
      <c r="AL13" s="84"/>
    </row>
    <row r="14" spans="1:38" s="85" customFormat="1" ht="45" customHeight="1" x14ac:dyDescent="0.2">
      <c r="A14" s="138">
        <v>7</v>
      </c>
      <c r="B14" s="60"/>
      <c r="C14" s="61"/>
      <c r="D14" s="60"/>
      <c r="E14" s="60"/>
      <c r="F14" s="62"/>
      <c r="G14" s="62"/>
      <c r="H14" s="63"/>
      <c r="I14" s="64"/>
      <c r="J14" s="145"/>
      <c r="K14" s="66"/>
      <c r="L14" s="67"/>
      <c r="M14" s="67"/>
      <c r="N14" s="68">
        <f t="shared" ref="N14:N15" si="22">I14*(SUM(J14:M14))*80%</f>
        <v>0</v>
      </c>
      <c r="O14" s="69"/>
      <c r="P14" s="70"/>
      <c r="Q14" s="70"/>
      <c r="R14" s="70"/>
      <c r="S14" s="68">
        <f t="shared" ref="S14:S15" si="23">I14*J14*40%*O14</f>
        <v>0</v>
      </c>
      <c r="T14" s="68">
        <f t="shared" ref="T14:T15" si="24">IF(P14&gt;=6750,(I14*J14*40%),0)</f>
        <v>0</v>
      </c>
      <c r="U14" s="68">
        <f t="shared" si="10"/>
        <v>0</v>
      </c>
      <c r="V14" s="68">
        <f t="shared" ref="V14:V15" si="25">ROUND(SUM(S14:U14)*80%,0)</f>
        <v>0</v>
      </c>
      <c r="W14" s="68">
        <f t="shared" ref="W14:W15" si="26">I14*K14*40%*O14</f>
        <v>0</v>
      </c>
      <c r="X14" s="68">
        <f t="shared" ref="X14:X15" si="27">IF(P14&gt;=6750,(I14*K14*40%),0)</f>
        <v>0</v>
      </c>
      <c r="Y14" s="68">
        <f t="shared" si="11"/>
        <v>0</v>
      </c>
      <c r="Z14" s="68">
        <f t="shared" ref="Z14:Z15" si="28">ROUND(SUM(W14:Y14)*80%,0)</f>
        <v>0</v>
      </c>
      <c r="AA14" s="68">
        <f>I14*L14</f>
        <v>0</v>
      </c>
      <c r="AB14" s="68">
        <f>AA14*80%</f>
        <v>0</v>
      </c>
      <c r="AC14" s="68">
        <f>I14*M14</f>
        <v>0</v>
      </c>
      <c r="AD14" s="68">
        <f>AC14*80%</f>
        <v>0</v>
      </c>
      <c r="AE14" s="72">
        <f t="shared" ref="AE14:AE15" si="29">+V14+Z14+AB14+AD14</f>
        <v>0</v>
      </c>
      <c r="AF14" s="73">
        <f t="shared" ref="AF14:AF15" si="30">ROUND(AE14*R14,0)</f>
        <v>0</v>
      </c>
      <c r="AG14" s="74">
        <v>0</v>
      </c>
      <c r="AH14" s="74"/>
      <c r="AI14" s="68">
        <f t="shared" ref="AI14:AI15" si="31">AE14-AF14-AG14</f>
        <v>0</v>
      </c>
      <c r="AJ14" s="82">
        <v>7</v>
      </c>
      <c r="AK14" s="76"/>
      <c r="AL14" s="84"/>
    </row>
    <row r="15" spans="1:38" s="85" customFormat="1" ht="45" customHeight="1" x14ac:dyDescent="0.2">
      <c r="A15" s="138">
        <v>8</v>
      </c>
      <c r="B15" s="60"/>
      <c r="C15" s="61"/>
      <c r="D15" s="60"/>
      <c r="E15" s="60"/>
      <c r="F15" s="62"/>
      <c r="G15" s="62"/>
      <c r="H15" s="63"/>
      <c r="I15" s="64"/>
      <c r="J15" s="145"/>
      <c r="K15" s="66"/>
      <c r="L15" s="67"/>
      <c r="M15" s="67"/>
      <c r="N15" s="68">
        <f t="shared" si="22"/>
        <v>0</v>
      </c>
      <c r="O15" s="69"/>
      <c r="P15" s="70"/>
      <c r="Q15" s="70"/>
      <c r="R15" s="70"/>
      <c r="S15" s="68">
        <f t="shared" si="23"/>
        <v>0</v>
      </c>
      <c r="T15" s="68">
        <f t="shared" si="24"/>
        <v>0</v>
      </c>
      <c r="U15" s="68">
        <f t="shared" si="10"/>
        <v>0</v>
      </c>
      <c r="V15" s="68">
        <f t="shared" si="25"/>
        <v>0</v>
      </c>
      <c r="W15" s="68">
        <f t="shared" si="26"/>
        <v>0</v>
      </c>
      <c r="X15" s="68">
        <f t="shared" si="27"/>
        <v>0</v>
      </c>
      <c r="Y15" s="68">
        <f t="shared" si="11"/>
        <v>0</v>
      </c>
      <c r="Z15" s="68">
        <f t="shared" si="28"/>
        <v>0</v>
      </c>
      <c r="AA15" s="68"/>
      <c r="AB15" s="68"/>
      <c r="AC15" s="68"/>
      <c r="AD15" s="68"/>
      <c r="AE15" s="72">
        <f t="shared" si="29"/>
        <v>0</v>
      </c>
      <c r="AF15" s="73">
        <f t="shared" si="30"/>
        <v>0</v>
      </c>
      <c r="AG15" s="74">
        <v>0</v>
      </c>
      <c r="AH15" s="74"/>
      <c r="AI15" s="68">
        <f t="shared" si="31"/>
        <v>0</v>
      </c>
      <c r="AJ15" s="82">
        <v>8</v>
      </c>
      <c r="AK15" s="83"/>
      <c r="AL15" s="84"/>
    </row>
    <row r="16" spans="1:38" s="85" customFormat="1" ht="45" customHeight="1" x14ac:dyDescent="0.2">
      <c r="A16" s="138">
        <v>9</v>
      </c>
      <c r="B16" s="60"/>
      <c r="C16" s="61"/>
      <c r="D16" s="60"/>
      <c r="E16" s="60"/>
      <c r="F16" s="62"/>
      <c r="G16" s="62"/>
      <c r="H16" s="63"/>
      <c r="I16" s="64"/>
      <c r="J16" s="145"/>
      <c r="K16" s="66"/>
      <c r="L16" s="67"/>
      <c r="M16" s="67"/>
      <c r="N16" s="68">
        <f t="shared" si="0"/>
        <v>0</v>
      </c>
      <c r="O16" s="69"/>
      <c r="P16" s="70"/>
      <c r="Q16" s="70"/>
      <c r="R16" s="70"/>
      <c r="S16" s="68">
        <f t="shared" si="1"/>
        <v>0</v>
      </c>
      <c r="T16" s="68">
        <f t="shared" si="2"/>
        <v>0</v>
      </c>
      <c r="U16" s="68">
        <f t="shared" si="10"/>
        <v>0</v>
      </c>
      <c r="V16" s="68">
        <f t="shared" si="3"/>
        <v>0</v>
      </c>
      <c r="W16" s="68">
        <f t="shared" si="4"/>
        <v>0</v>
      </c>
      <c r="X16" s="68">
        <f t="shared" si="5"/>
        <v>0</v>
      </c>
      <c r="Y16" s="68">
        <f t="shared" si="11"/>
        <v>0</v>
      </c>
      <c r="Z16" s="68">
        <f t="shared" si="6"/>
        <v>0</v>
      </c>
      <c r="AA16" s="68"/>
      <c r="AB16" s="68"/>
      <c r="AC16" s="68"/>
      <c r="AD16" s="68"/>
      <c r="AE16" s="72">
        <f t="shared" si="7"/>
        <v>0</v>
      </c>
      <c r="AF16" s="73">
        <f t="shared" si="8"/>
        <v>0</v>
      </c>
      <c r="AG16" s="74">
        <v>0</v>
      </c>
      <c r="AH16" s="74"/>
      <c r="AI16" s="68">
        <f t="shared" si="9"/>
        <v>0</v>
      </c>
      <c r="AJ16" s="82">
        <v>9</v>
      </c>
      <c r="AK16" s="83"/>
      <c r="AL16" s="84"/>
    </row>
    <row r="17" spans="1:38" s="85" customFormat="1" x14ac:dyDescent="0.2">
      <c r="A17" s="84"/>
      <c r="K17" s="86"/>
      <c r="L17" s="87"/>
      <c r="M17" s="87"/>
      <c r="N17" s="68">
        <f>I17*(SUM(K17:M17))</f>
        <v>0</v>
      </c>
      <c r="O17" s="88"/>
      <c r="P17" s="89"/>
      <c r="Q17" s="89"/>
      <c r="R17" s="89"/>
      <c r="S17" s="90"/>
      <c r="T17" s="90"/>
      <c r="U17" s="90"/>
      <c r="V17" s="89">
        <f>SUM(V8:V16)</f>
        <v>0</v>
      </c>
      <c r="W17" s="90"/>
      <c r="X17" s="90"/>
      <c r="Y17" s="90"/>
      <c r="Z17" s="89">
        <f>SUM(Z8:Z16)</f>
        <v>0</v>
      </c>
      <c r="AA17" s="90"/>
      <c r="AB17" s="68">
        <f>AA17</f>
        <v>0</v>
      </c>
      <c r="AC17" s="90"/>
      <c r="AD17" s="68">
        <f>AC17</f>
        <v>0</v>
      </c>
      <c r="AE17" s="89">
        <f>SUM(AE8:AE16)</f>
        <v>0</v>
      </c>
      <c r="AF17" s="89">
        <f>SUM(AF8:AF16)</f>
        <v>0</v>
      </c>
      <c r="AG17" s="89">
        <f>SUM(AG8:AG16)</f>
        <v>0</v>
      </c>
      <c r="AH17" s="89">
        <f>SUM(AH8:AH16)</f>
        <v>0</v>
      </c>
      <c r="AI17" s="89">
        <f>SUM(AI8:AI16)</f>
        <v>0</v>
      </c>
      <c r="AJ17" s="91"/>
      <c r="AK17" s="92"/>
    </row>
    <row r="18" spans="1:38" s="85" customFormat="1" x14ac:dyDescent="0.2">
      <c r="A18" s="84"/>
      <c r="K18" s="93"/>
      <c r="N18" s="94"/>
      <c r="O18" s="95"/>
      <c r="P18" s="96"/>
      <c r="Q18" s="96"/>
      <c r="R18" s="96"/>
      <c r="S18" s="97"/>
      <c r="T18" s="97"/>
      <c r="U18" s="97"/>
      <c r="V18" s="96"/>
      <c r="W18" s="97"/>
      <c r="X18" s="97"/>
      <c r="Y18" s="97"/>
      <c r="Z18" s="96"/>
      <c r="AA18" s="97"/>
      <c r="AB18" s="68"/>
      <c r="AC18" s="97"/>
      <c r="AD18" s="68"/>
      <c r="AE18" s="96"/>
      <c r="AF18" s="96"/>
      <c r="AG18" s="96"/>
      <c r="AH18" s="96"/>
      <c r="AI18" s="96"/>
    </row>
    <row r="19" spans="1:38" s="85" customFormat="1" x14ac:dyDescent="0.2">
      <c r="A19" s="84"/>
      <c r="K19" s="93"/>
      <c r="N19" s="94"/>
      <c r="O19" s="95"/>
      <c r="P19" s="96"/>
      <c r="Q19" s="96"/>
      <c r="R19" s="96"/>
      <c r="S19" s="97"/>
      <c r="T19" s="97"/>
      <c r="U19" s="97"/>
      <c r="V19" s="96"/>
      <c r="W19" s="97"/>
      <c r="X19" s="97"/>
      <c r="Y19" s="97"/>
      <c r="Z19" s="96"/>
      <c r="AA19" s="97"/>
      <c r="AB19" s="68"/>
      <c r="AC19" s="97"/>
      <c r="AD19" s="68"/>
      <c r="AE19" s="96"/>
      <c r="AF19" s="96"/>
      <c r="AG19" s="96"/>
      <c r="AH19" s="96"/>
      <c r="AI19" s="96"/>
    </row>
    <row r="20" spans="1:38" s="85" customFormat="1" x14ac:dyDescent="0.2">
      <c r="A20" s="84"/>
      <c r="K20" s="93"/>
      <c r="N20" s="94"/>
      <c r="O20" s="95"/>
      <c r="P20" s="96"/>
      <c r="Q20" s="96"/>
      <c r="R20" s="96"/>
      <c r="S20" s="97"/>
      <c r="T20" s="97"/>
      <c r="U20" s="97"/>
      <c r="V20" s="96"/>
      <c r="W20" s="97"/>
      <c r="X20" s="97"/>
      <c r="Y20" s="97"/>
      <c r="Z20" s="96"/>
      <c r="AA20" s="97"/>
      <c r="AB20" s="68"/>
      <c r="AC20" s="97"/>
      <c r="AD20" s="68"/>
      <c r="AE20" s="96"/>
      <c r="AF20" s="96"/>
      <c r="AG20" s="96"/>
      <c r="AH20" s="96"/>
      <c r="AI20" s="96"/>
    </row>
    <row r="21" spans="1:38" ht="20" customHeight="1" x14ac:dyDescent="0.2">
      <c r="B21" s="7"/>
      <c r="C21" s="7"/>
      <c r="D21" s="7"/>
      <c r="E21" s="7"/>
      <c r="F21" s="7"/>
      <c r="G21" s="7"/>
      <c r="H21" s="7"/>
      <c r="I21" s="7"/>
      <c r="K21" s="7"/>
      <c r="L21" s="7"/>
      <c r="M21" s="7"/>
      <c r="N21" s="24"/>
      <c r="O21" s="25"/>
      <c r="P21" s="24"/>
      <c r="Q21" s="24"/>
      <c r="R21" s="24"/>
      <c r="S21" s="26"/>
      <c r="T21" s="26"/>
      <c r="U21" s="26"/>
      <c r="V21" s="27"/>
      <c r="W21" s="28"/>
      <c r="X21" s="28"/>
      <c r="Y21" s="28"/>
      <c r="Z21" s="24"/>
      <c r="AA21" s="26"/>
      <c r="AB21" s="6"/>
      <c r="AC21" s="26"/>
      <c r="AD21" s="6"/>
      <c r="AF21" s="24"/>
      <c r="AG21" s="24"/>
      <c r="AH21" s="24"/>
      <c r="AI21" s="24"/>
      <c r="AJ21" s="7"/>
      <c r="AK21" s="7"/>
      <c r="AL21" s="29"/>
    </row>
    <row r="22" spans="1:38" ht="19" x14ac:dyDescent="0.25">
      <c r="B22" s="184" t="s">
        <v>62</v>
      </c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K22" s="7"/>
    </row>
    <row r="23" spans="1:38" ht="14.5" customHeight="1" x14ac:dyDescent="0.25">
      <c r="B23" s="184" t="s">
        <v>63</v>
      </c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1"/>
      <c r="AF23" s="184" t="s">
        <v>64</v>
      </c>
      <c r="AG23" s="184"/>
      <c r="AH23" s="184"/>
      <c r="AI23" s="184"/>
      <c r="AJ23" s="7"/>
      <c r="AK23" s="16"/>
    </row>
    <row r="24" spans="1:38" ht="19" x14ac:dyDescent="0.25"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2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3"/>
      <c r="AF24" s="53"/>
      <c r="AG24" s="53"/>
      <c r="AH24" s="53"/>
      <c r="AI24" s="53"/>
      <c r="AJ24" s="7"/>
      <c r="AK24" s="19"/>
    </row>
    <row r="25" spans="1:38" ht="19" x14ac:dyDescent="0.25"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2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3"/>
      <c r="AF25" s="50"/>
      <c r="AG25" s="54"/>
      <c r="AH25" s="54"/>
      <c r="AI25" s="50"/>
      <c r="AJ25" s="7"/>
      <c r="AK25" s="7"/>
    </row>
    <row r="26" spans="1:38" ht="19" x14ac:dyDescent="0.25"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2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5"/>
      <c r="AF26" s="50"/>
      <c r="AG26" s="54"/>
      <c r="AH26" s="54"/>
      <c r="AI26" s="50"/>
    </row>
    <row r="27" spans="1:38" ht="19" x14ac:dyDescent="0.25"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2"/>
      <c r="P27" s="50"/>
      <c r="Q27" s="50"/>
      <c r="R27" s="50"/>
      <c r="S27" s="50"/>
      <c r="T27" s="50"/>
      <c r="U27" s="50"/>
      <c r="V27" s="52"/>
      <c r="W27" s="52"/>
      <c r="X27" s="50"/>
      <c r="Y27" s="50"/>
      <c r="Z27" s="50"/>
      <c r="AA27" s="50"/>
      <c r="AB27" s="50"/>
      <c r="AC27" s="50"/>
      <c r="AD27" s="50"/>
      <c r="AE27" s="50"/>
      <c r="AF27" s="50"/>
      <c r="AG27" s="54"/>
      <c r="AH27" s="54"/>
      <c r="AI27" s="50"/>
    </row>
    <row r="28" spans="1:38" ht="19" x14ac:dyDescent="0.25">
      <c r="B28" s="183" t="s">
        <v>95</v>
      </c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56"/>
      <c r="V28" s="56"/>
      <c r="W28" s="56"/>
      <c r="X28" s="56"/>
      <c r="Y28" s="56"/>
      <c r="Z28" s="50"/>
      <c r="AA28" s="50"/>
      <c r="AB28" s="50"/>
      <c r="AC28" s="50"/>
      <c r="AD28" s="50"/>
      <c r="AE28" s="50"/>
      <c r="AF28" s="183" t="s">
        <v>96</v>
      </c>
      <c r="AG28" s="183"/>
      <c r="AH28" s="183"/>
      <c r="AI28" s="183"/>
    </row>
    <row r="29" spans="1:38" ht="19" x14ac:dyDescent="0.25">
      <c r="B29" s="184" t="s">
        <v>97</v>
      </c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56"/>
      <c r="V29" s="56"/>
      <c r="W29" s="56"/>
      <c r="X29" s="56"/>
      <c r="Y29" s="56"/>
      <c r="Z29" s="50"/>
      <c r="AA29" s="50"/>
      <c r="AB29" s="50"/>
      <c r="AC29" s="50"/>
      <c r="AD29" s="50"/>
      <c r="AE29" s="50"/>
      <c r="AF29" s="184" t="s">
        <v>98</v>
      </c>
      <c r="AG29" s="184"/>
      <c r="AH29" s="184"/>
      <c r="AI29" s="184"/>
    </row>
    <row r="30" spans="1:38" x14ac:dyDescent="0.2"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8" x14ac:dyDescent="0.2">
      <c r="X31" s="7"/>
      <c r="Y31" s="7"/>
      <c r="Z31" s="7"/>
      <c r="AA31" s="7"/>
      <c r="AB31" s="7"/>
      <c r="AC31" s="7"/>
      <c r="AD31" s="7"/>
      <c r="AE31" s="18" t="s">
        <v>65</v>
      </c>
      <c r="AF31" s="18"/>
      <c r="AG31" s="18"/>
      <c r="AH31" s="18"/>
      <c r="AI31" s="18"/>
      <c r="AJ31" s="7"/>
    </row>
    <row r="32" spans="1:38" x14ac:dyDescent="0.2">
      <c r="X32" s="7"/>
      <c r="Y32" s="7"/>
      <c r="Z32" s="7"/>
      <c r="AA32" s="7"/>
      <c r="AB32" s="7"/>
      <c r="AC32" s="7"/>
      <c r="AD32" s="7"/>
      <c r="AE32" s="18"/>
      <c r="AF32" s="18"/>
      <c r="AG32" s="18"/>
      <c r="AH32" s="18"/>
      <c r="AI32" s="18"/>
      <c r="AJ32" s="7"/>
    </row>
    <row r="33" spans="22:37" x14ac:dyDescent="0.2">
      <c r="X33" s="7"/>
      <c r="Y33" s="7"/>
      <c r="Z33" s="7"/>
      <c r="AA33" s="7"/>
      <c r="AB33" s="7"/>
      <c r="AC33" s="7"/>
      <c r="AD33" s="7"/>
      <c r="AE33" s="19"/>
      <c r="AF33" s="19"/>
      <c r="AG33" s="19"/>
      <c r="AH33" s="19"/>
      <c r="AI33" s="19"/>
      <c r="AJ33" s="7"/>
    </row>
    <row r="34" spans="22:37" x14ac:dyDescent="0.2">
      <c r="X34" s="7"/>
      <c r="Y34" s="7"/>
      <c r="Z34" s="7"/>
      <c r="AA34" s="7"/>
      <c r="AB34" s="7"/>
      <c r="AC34" s="7"/>
      <c r="AD34" s="7"/>
      <c r="AE34" s="18"/>
      <c r="AF34" s="18"/>
      <c r="AG34" s="18"/>
      <c r="AH34" s="18"/>
      <c r="AI34" s="18"/>
      <c r="AJ34" s="7"/>
      <c r="AK34" s="7"/>
    </row>
    <row r="35" spans="22:37" x14ac:dyDescent="0.2">
      <c r="X35" s="7"/>
      <c r="Y35" s="7"/>
      <c r="Z35" s="7"/>
      <c r="AA35" s="7"/>
      <c r="AB35" s="7"/>
      <c r="AC35" s="7"/>
      <c r="AD35" s="7"/>
      <c r="AE35" s="18"/>
      <c r="AF35" s="18"/>
      <c r="AG35" s="18"/>
      <c r="AH35" s="18"/>
      <c r="AI35" s="18"/>
      <c r="AJ35" s="7"/>
      <c r="AK35" s="7"/>
    </row>
    <row r="36" spans="22:37" x14ac:dyDescent="0.2"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22:37" x14ac:dyDescent="0.2">
      <c r="V37" s="20"/>
      <c r="X37" s="7"/>
      <c r="Y37" s="7"/>
      <c r="Z37" s="20"/>
      <c r="AA37" s="7"/>
      <c r="AB37" s="20"/>
      <c r="AC37" s="7"/>
      <c r="AD37" s="20"/>
      <c r="AE37" s="20"/>
      <c r="AF37" s="20"/>
      <c r="AG37" s="20"/>
      <c r="AH37" s="20"/>
      <c r="AI37" s="20"/>
      <c r="AJ37" s="7"/>
      <c r="AK37" s="7"/>
    </row>
    <row r="38" spans="22:37" x14ac:dyDescent="0.2">
      <c r="V38" s="21"/>
      <c r="W38" s="21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7"/>
      <c r="AK38" s="7"/>
    </row>
    <row r="39" spans="22:37" x14ac:dyDescent="0.2">
      <c r="V39" s="21"/>
      <c r="W39" s="21"/>
      <c r="X39" s="18"/>
      <c r="Y39" s="18"/>
      <c r="Z39" s="21"/>
      <c r="AA39" s="18"/>
      <c r="AB39" s="21"/>
      <c r="AC39" s="18"/>
      <c r="AD39" s="21"/>
      <c r="AE39" s="21"/>
      <c r="AF39" s="21"/>
      <c r="AG39" s="21"/>
      <c r="AH39" s="21"/>
      <c r="AI39" s="21"/>
      <c r="AJ39" s="7"/>
      <c r="AK39" s="7"/>
    </row>
    <row r="40" spans="22:37" x14ac:dyDescent="0.2">
      <c r="V40" s="21"/>
      <c r="W40" s="22"/>
      <c r="X40" s="23"/>
      <c r="Y40" s="23"/>
      <c r="Z40" s="21"/>
      <c r="AA40" s="23"/>
      <c r="AB40" s="21"/>
      <c r="AC40" s="23"/>
      <c r="AD40" s="21"/>
      <c r="AE40" s="21"/>
      <c r="AF40" s="21"/>
      <c r="AG40" s="21"/>
      <c r="AH40" s="21"/>
      <c r="AI40" s="21"/>
      <c r="AJ40" s="7"/>
      <c r="AK40" s="7"/>
    </row>
    <row r="41" spans="22:37" x14ac:dyDescent="0.2">
      <c r="V41" s="22"/>
      <c r="W41" s="22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7"/>
      <c r="AK41" s="7"/>
    </row>
    <row r="42" spans="22:37" x14ac:dyDescent="0.2">
      <c r="V42" s="22"/>
      <c r="W42" s="22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7"/>
      <c r="AK42" s="7"/>
    </row>
    <row r="43" spans="22:37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22:37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2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2:37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22:37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</sheetData>
  <mergeCells count="44">
    <mergeCell ref="B22:T22"/>
    <mergeCell ref="B23:T23"/>
    <mergeCell ref="B28:T28"/>
    <mergeCell ref="B29:T2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J5:M5"/>
    <mergeCell ref="N5:N7"/>
    <mergeCell ref="O5:Q5"/>
    <mergeCell ref="P6:P7"/>
    <mergeCell ref="Q6:Q7"/>
    <mergeCell ref="AF29:AI29"/>
    <mergeCell ref="AE6:AE7"/>
    <mergeCell ref="AF23:AI23"/>
    <mergeCell ref="AF28:AI28"/>
    <mergeCell ref="W6:Y6"/>
    <mergeCell ref="Z6:Z7"/>
    <mergeCell ref="AA6:AA7"/>
    <mergeCell ref="AB6:AB7"/>
    <mergeCell ref="AC6:AC7"/>
    <mergeCell ref="AD6:AD7"/>
    <mergeCell ref="AF5:AF7"/>
    <mergeCell ref="AG5:AG7"/>
    <mergeCell ref="AH5:AH7"/>
    <mergeCell ref="AI5:AI7"/>
  </mergeCells>
  <pageMargins left="0.25" right="0.25" top="0.75" bottom="0.75" header="0.3" footer="0.3"/>
  <pageSetup paperSize="14" scale="4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L51"/>
  <sheetViews>
    <sheetView tabSelected="1" zoomScale="75" zoomScaleNormal="75" workbookViewId="0">
      <selection activeCell="Y8" sqref="Y8:Y12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" customWidth="1"/>
    <col min="4" max="4" width="18.5" customWidth="1"/>
    <col min="5" max="5" width="21.6640625" customWidth="1"/>
    <col min="6" max="6" width="13.1640625" customWidth="1"/>
    <col min="7" max="7" width="6.5" customWidth="1"/>
    <col min="8" max="8" width="3.8320312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1640625" customWidth="1"/>
    <col min="20" max="20" width="10.6640625" customWidth="1"/>
    <col min="21" max="21" width="10.83203125" customWidth="1"/>
    <col min="22" max="22" width="11.6640625" customWidth="1"/>
    <col min="23" max="23" width="11" customWidth="1"/>
    <col min="24" max="24" width="10.5" customWidth="1"/>
    <col min="25" max="25" width="10.83203125" customWidth="1"/>
    <col min="26" max="26" width="11.6640625" customWidth="1"/>
    <col min="27" max="27" width="10.83203125" customWidth="1"/>
    <col min="28" max="28" width="11.6640625" customWidth="1"/>
    <col min="29" max="29" width="11.1640625" customWidth="1"/>
    <col min="30" max="30" width="10.83203125" customWidth="1"/>
    <col min="31" max="31" width="13.1640625" customWidth="1"/>
    <col min="32" max="32" width="11.83203125" customWidth="1"/>
    <col min="33" max="33" width="10.6640625" customWidth="1"/>
    <col min="34" max="34" width="10.33203125" customWidth="1"/>
    <col min="35" max="35" width="12.1640625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52" t="s">
        <v>70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32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32"/>
    </row>
    <row r="3" spans="1:38" ht="28" customHeight="1" x14ac:dyDescent="0.2">
      <c r="A3" s="152" t="s">
        <v>101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33"/>
    </row>
    <row r="5" spans="1:38" x14ac:dyDescent="0.2">
      <c r="A5" s="218" t="s">
        <v>4</v>
      </c>
      <c r="B5" s="218" t="s">
        <v>5</v>
      </c>
      <c r="C5" s="219" t="s">
        <v>6</v>
      </c>
      <c r="D5" s="220" t="s">
        <v>7</v>
      </c>
      <c r="E5" s="218" t="s">
        <v>8</v>
      </c>
      <c r="F5" s="221" t="s">
        <v>9</v>
      </c>
      <c r="G5" s="218" t="s">
        <v>10</v>
      </c>
      <c r="H5" s="190" t="s">
        <v>11</v>
      </c>
      <c r="I5" s="222" t="s">
        <v>12</v>
      </c>
      <c r="J5" s="223" t="s">
        <v>13</v>
      </c>
      <c r="K5" s="224"/>
      <c r="L5" s="224"/>
      <c r="M5" s="225"/>
      <c r="N5" s="195" t="s">
        <v>14</v>
      </c>
      <c r="O5" s="197" t="s">
        <v>15</v>
      </c>
      <c r="P5" s="198"/>
      <c r="Q5" s="199"/>
      <c r="R5" s="30"/>
      <c r="S5" s="209" t="s">
        <v>17</v>
      </c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 t="s">
        <v>18</v>
      </c>
      <c r="AG5" s="210" t="s">
        <v>19</v>
      </c>
      <c r="AH5" s="211" t="s">
        <v>20</v>
      </c>
      <c r="AI5" s="213" t="s">
        <v>21</v>
      </c>
      <c r="AJ5" s="203" t="s">
        <v>22</v>
      </c>
      <c r="AK5" s="204"/>
      <c r="AL5" s="48"/>
    </row>
    <row r="6" spans="1:38" ht="14.5" customHeight="1" x14ac:dyDescent="0.2">
      <c r="A6" s="218"/>
      <c r="B6" s="218"/>
      <c r="C6" s="191"/>
      <c r="D6" s="191"/>
      <c r="E6" s="218"/>
      <c r="F6" s="221"/>
      <c r="G6" s="218"/>
      <c r="H6" s="191"/>
      <c r="I6" s="222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34" t="s">
        <v>68</v>
      </c>
      <c r="S6" s="214" t="s">
        <v>23</v>
      </c>
      <c r="T6" s="215"/>
      <c r="U6" s="216"/>
      <c r="V6" s="213" t="s">
        <v>30</v>
      </c>
      <c r="W6" s="217" t="s">
        <v>24</v>
      </c>
      <c r="X6" s="217"/>
      <c r="Y6" s="217"/>
      <c r="Z6" s="207" t="s">
        <v>31</v>
      </c>
      <c r="AA6" s="208" t="s">
        <v>25</v>
      </c>
      <c r="AB6" s="208" t="s">
        <v>32</v>
      </c>
      <c r="AC6" s="193" t="s">
        <v>26</v>
      </c>
      <c r="AD6" s="193" t="s">
        <v>33</v>
      </c>
      <c r="AE6" s="194" t="s">
        <v>34</v>
      </c>
      <c r="AF6" s="210"/>
      <c r="AG6" s="210"/>
      <c r="AH6" s="212"/>
      <c r="AI6" s="213"/>
      <c r="AJ6" s="205"/>
      <c r="AK6" s="206"/>
      <c r="AL6" s="48"/>
    </row>
    <row r="7" spans="1:38" ht="34" customHeight="1" x14ac:dyDescent="0.2">
      <c r="A7" s="218"/>
      <c r="B7" s="218"/>
      <c r="C7" s="191"/>
      <c r="D7" s="191"/>
      <c r="E7" s="218"/>
      <c r="F7" s="221"/>
      <c r="G7" s="218"/>
      <c r="H7" s="192"/>
      <c r="I7" s="222"/>
      <c r="J7" s="196"/>
      <c r="K7" s="196"/>
      <c r="L7" s="196"/>
      <c r="M7" s="196"/>
      <c r="N7" s="196"/>
      <c r="O7" s="201"/>
      <c r="P7" s="201"/>
      <c r="Q7" s="201"/>
      <c r="R7" s="31" t="s">
        <v>69</v>
      </c>
      <c r="S7" s="5" t="s">
        <v>35</v>
      </c>
      <c r="T7" s="5" t="s">
        <v>36</v>
      </c>
      <c r="U7" s="5" t="s">
        <v>37</v>
      </c>
      <c r="V7" s="213"/>
      <c r="W7" s="4" t="s">
        <v>35</v>
      </c>
      <c r="X7" s="4" t="s">
        <v>36</v>
      </c>
      <c r="Y7" s="4" t="s">
        <v>37</v>
      </c>
      <c r="Z7" s="207"/>
      <c r="AA7" s="208"/>
      <c r="AB7" s="208"/>
      <c r="AC7" s="193"/>
      <c r="AD7" s="193"/>
      <c r="AE7" s="194"/>
      <c r="AF7" s="210"/>
      <c r="AG7" s="210"/>
      <c r="AH7" s="212"/>
      <c r="AI7" s="213"/>
      <c r="AJ7" s="205"/>
      <c r="AK7" s="206"/>
      <c r="AL7" s="48"/>
    </row>
    <row r="8" spans="1:38" s="85" customFormat="1" ht="46.5" customHeight="1" x14ac:dyDescent="0.2">
      <c r="A8" s="138" t="s">
        <v>38</v>
      </c>
      <c r="B8" s="146"/>
      <c r="C8" s="147"/>
      <c r="D8" s="60"/>
      <c r="E8" s="148"/>
      <c r="F8" s="79"/>
      <c r="G8" s="79"/>
      <c r="H8" s="80"/>
      <c r="I8" s="64"/>
      <c r="J8" s="65"/>
      <c r="K8" s="66"/>
      <c r="L8" s="67"/>
      <c r="M8" s="67"/>
      <c r="N8" s="68">
        <f>ROUND(I8*(SUM(J8:M8)),0)</f>
        <v>0</v>
      </c>
      <c r="O8" s="71"/>
      <c r="P8" s="70"/>
      <c r="Q8" s="70"/>
      <c r="R8" s="71"/>
      <c r="S8" s="68">
        <f>I8*J8*40%*O8</f>
        <v>0</v>
      </c>
      <c r="T8" s="68">
        <f>IF(P8&gt;=6750,(I8*J8*40%),0)</f>
        <v>0</v>
      </c>
      <c r="U8" s="68">
        <f>IF(P8&lt;6750,0,IF(Q8="",0,IF(OR(Q8="KURANG",Q8="SANGAT KURANG"),I8*J8*10%,I8*J8*20%)))</f>
        <v>0</v>
      </c>
      <c r="V8" s="68">
        <f>ROUND(SUM(S8:U8),0)</f>
        <v>0</v>
      </c>
      <c r="W8" s="68">
        <f>I8*K8*40%*O8</f>
        <v>0</v>
      </c>
      <c r="X8" s="68">
        <f>IF(P8&gt;=6750,(I8*K8*40%),0)</f>
        <v>0</v>
      </c>
      <c r="Y8" s="68">
        <f>IF(P8&lt;6750,0,IF(Q8="",0,IF(OR(Q8="KURANG",Q8="SANGAT KURANG"),I8*K8*10%,I8*K8*20%)))</f>
        <v>0</v>
      </c>
      <c r="Z8" s="68">
        <f>ROUND(SUM(W8:Y8),0)</f>
        <v>0</v>
      </c>
      <c r="AA8" s="68">
        <f>I8*L8</f>
        <v>0</v>
      </c>
      <c r="AB8" s="68">
        <f>ROUND(AA8,0)</f>
        <v>0</v>
      </c>
      <c r="AC8" s="68">
        <f>I8*M8</f>
        <v>0</v>
      </c>
      <c r="AD8" s="68">
        <f>ROUND(AC8,0)</f>
        <v>0</v>
      </c>
      <c r="AE8" s="72">
        <f>ROUND((V8+Z8+AB8+AD8),0)</f>
        <v>0</v>
      </c>
      <c r="AF8" s="73">
        <f>ROUND(AE8*R8,0)</f>
        <v>0</v>
      </c>
      <c r="AG8" s="74">
        <v>0</v>
      </c>
      <c r="AH8" s="74">
        <v>0</v>
      </c>
      <c r="AI8" s="68">
        <f>AE8-AF8-AG8</f>
        <v>0</v>
      </c>
      <c r="AJ8" s="150" t="s">
        <v>38</v>
      </c>
      <c r="AK8" s="76"/>
      <c r="AL8" s="84"/>
    </row>
    <row r="9" spans="1:38" s="85" customFormat="1" ht="46.5" customHeight="1" x14ac:dyDescent="0.2">
      <c r="A9" s="138">
        <v>2</v>
      </c>
      <c r="B9" s="146"/>
      <c r="C9" s="147"/>
      <c r="D9" s="60"/>
      <c r="E9" s="148"/>
      <c r="F9" s="79"/>
      <c r="G9" s="79"/>
      <c r="H9" s="80"/>
      <c r="I9" s="64"/>
      <c r="J9" s="65"/>
      <c r="K9" s="66"/>
      <c r="L9" s="67"/>
      <c r="M9" s="67"/>
      <c r="N9" s="68">
        <f>ROUND(I9*(SUM(J9:M9)),0)</f>
        <v>0</v>
      </c>
      <c r="O9" s="71"/>
      <c r="P9" s="70"/>
      <c r="Q9" s="70"/>
      <c r="R9" s="71"/>
      <c r="S9" s="68">
        <f>I9*J9*40%*O9</f>
        <v>0</v>
      </c>
      <c r="T9" s="68">
        <f>IF(P9&gt;=6750,(I9*J9*40%),0)</f>
        <v>0</v>
      </c>
      <c r="U9" s="68">
        <f t="shared" ref="U9:U12" si="0">IF(P9&lt;6750,0,IF(Q9="",0,IF(OR(Q9="KURANG",Q9="SANGAT KURANG"),I9*J9*10%,I9*J9*20%)))</f>
        <v>0</v>
      </c>
      <c r="V9" s="68">
        <f>ROUND(SUM(S9:U9),0)</f>
        <v>0</v>
      </c>
      <c r="W9" s="68">
        <f>I9*K9*40%*O9</f>
        <v>0</v>
      </c>
      <c r="X9" s="68">
        <f>IF(P9&gt;=6750,(I9*K9*40%),0)</f>
        <v>0</v>
      </c>
      <c r="Y9" s="68">
        <f t="shared" ref="Y9:Y12" si="1">IF(P9&lt;6750,0,IF(Q9="",0,IF(OR(Q9="KURANG",Q9="SANGAT KURANG"),I9*K9*10%,I9*K9*20%)))</f>
        <v>0</v>
      </c>
      <c r="Z9" s="68">
        <f>ROUND(SUM(W9:Y9),0)</f>
        <v>0</v>
      </c>
      <c r="AA9" s="68">
        <f>I9*L9</f>
        <v>0</v>
      </c>
      <c r="AB9" s="68">
        <f>ROUND(AA9,0)</f>
        <v>0</v>
      </c>
      <c r="AC9" s="68">
        <f>I9*M9</f>
        <v>0</v>
      </c>
      <c r="AD9" s="68">
        <f>ROUND(AC9,0)</f>
        <v>0</v>
      </c>
      <c r="AE9" s="72">
        <f>ROUND((V9+Z9+AB9+AD9),0)</f>
        <v>0</v>
      </c>
      <c r="AF9" s="73">
        <f>ROUND(AE9*R9,0)</f>
        <v>0</v>
      </c>
      <c r="AG9" s="74">
        <v>0</v>
      </c>
      <c r="AH9" s="74">
        <v>0</v>
      </c>
      <c r="AI9" s="68">
        <f>AE9-AF9-AG9</f>
        <v>0</v>
      </c>
      <c r="AJ9" s="150">
        <v>2</v>
      </c>
      <c r="AK9" s="76"/>
      <c r="AL9" s="84"/>
    </row>
    <row r="10" spans="1:38" s="85" customFormat="1" ht="46.5" customHeight="1" x14ac:dyDescent="0.2">
      <c r="A10" s="138">
        <v>3</v>
      </c>
      <c r="B10" s="146"/>
      <c r="C10" s="147"/>
      <c r="D10" s="60"/>
      <c r="E10" s="148"/>
      <c r="F10" s="79"/>
      <c r="G10" s="79"/>
      <c r="H10" s="80"/>
      <c r="I10" s="64"/>
      <c r="J10" s="65"/>
      <c r="K10" s="66"/>
      <c r="L10" s="67"/>
      <c r="M10" s="67"/>
      <c r="N10" s="68">
        <f>ROUND(I10*(SUM(J10:M10)),0)</f>
        <v>0</v>
      </c>
      <c r="O10" s="71"/>
      <c r="P10" s="70"/>
      <c r="Q10" s="70"/>
      <c r="R10" s="71"/>
      <c r="S10" s="68">
        <f>I10*J10*40%*O10</f>
        <v>0</v>
      </c>
      <c r="T10" s="68">
        <f>IF(P10&gt;=6750,(I10*J10*40%),0)</f>
        <v>0</v>
      </c>
      <c r="U10" s="68">
        <f t="shared" si="0"/>
        <v>0</v>
      </c>
      <c r="V10" s="68">
        <f>ROUND(SUM(S10:U10),0)</f>
        <v>0</v>
      </c>
      <c r="W10" s="68">
        <f>I10*K10*40%*O10</f>
        <v>0</v>
      </c>
      <c r="X10" s="68">
        <f>IF(P10&gt;=6750,(I10*K10*40%),0)</f>
        <v>0</v>
      </c>
      <c r="Y10" s="68">
        <f t="shared" si="1"/>
        <v>0</v>
      </c>
      <c r="Z10" s="68">
        <f>ROUND(SUM(W10:Y10),0)</f>
        <v>0</v>
      </c>
      <c r="AA10" s="68">
        <f>I10*L10</f>
        <v>0</v>
      </c>
      <c r="AB10" s="68">
        <f>ROUND(AA10,0)</f>
        <v>0</v>
      </c>
      <c r="AC10" s="68">
        <f>I10*M10</f>
        <v>0</v>
      </c>
      <c r="AD10" s="68">
        <f>ROUND(AC10,0)</f>
        <v>0</v>
      </c>
      <c r="AE10" s="72">
        <f>ROUND((V10+Z10+AB10+AD10),0)</f>
        <v>0</v>
      </c>
      <c r="AF10" s="73">
        <f>ROUND(AE10*R10,0)</f>
        <v>0</v>
      </c>
      <c r="AG10" s="74">
        <v>0</v>
      </c>
      <c r="AH10" s="74">
        <v>0</v>
      </c>
      <c r="AI10" s="68">
        <f>AE10-AF10-AG10</f>
        <v>0</v>
      </c>
      <c r="AJ10" s="150">
        <v>3</v>
      </c>
      <c r="AK10" s="76"/>
      <c r="AL10" s="84"/>
    </row>
    <row r="11" spans="1:38" s="85" customFormat="1" ht="46.5" customHeight="1" x14ac:dyDescent="0.2">
      <c r="A11" s="138">
        <v>4</v>
      </c>
      <c r="B11" s="146"/>
      <c r="C11" s="147"/>
      <c r="D11" s="60"/>
      <c r="E11" s="148"/>
      <c r="F11" s="79"/>
      <c r="G11" s="79"/>
      <c r="H11" s="80"/>
      <c r="I11" s="64"/>
      <c r="J11" s="65"/>
      <c r="K11" s="66"/>
      <c r="L11" s="67"/>
      <c r="M11" s="67"/>
      <c r="N11" s="68">
        <f>ROUND(I11*(SUM(J11:M11)),0)</f>
        <v>0</v>
      </c>
      <c r="O11" s="71"/>
      <c r="P11" s="70"/>
      <c r="Q11" s="70"/>
      <c r="R11" s="71"/>
      <c r="S11" s="68">
        <f>I11*J11*40%*O11</f>
        <v>0</v>
      </c>
      <c r="T11" s="68">
        <f>IF(P11&gt;=6750,(I11*J11*40%),0)</f>
        <v>0</v>
      </c>
      <c r="U11" s="68">
        <f t="shared" si="0"/>
        <v>0</v>
      </c>
      <c r="V11" s="68">
        <f>ROUND(SUM(S11:U11),0)</f>
        <v>0</v>
      </c>
      <c r="W11" s="68">
        <f>I11*K11*40%*O11</f>
        <v>0</v>
      </c>
      <c r="X11" s="68">
        <f>IF(P11&gt;=6750,(I11*K11*40%),0)</f>
        <v>0</v>
      </c>
      <c r="Y11" s="68">
        <f t="shared" si="1"/>
        <v>0</v>
      </c>
      <c r="Z11" s="68">
        <f>ROUND(SUM(W11:Y11),0)</f>
        <v>0</v>
      </c>
      <c r="AA11" s="68">
        <f>I11*L11</f>
        <v>0</v>
      </c>
      <c r="AB11" s="68">
        <f>ROUND(AA11,0)</f>
        <v>0</v>
      </c>
      <c r="AC11" s="68">
        <f>I11*M11</f>
        <v>0</v>
      </c>
      <c r="AD11" s="68">
        <f>ROUND(AC11,0)</f>
        <v>0</v>
      </c>
      <c r="AE11" s="72">
        <f>ROUND((V11+Z11+AB11+AD11),0)</f>
        <v>0</v>
      </c>
      <c r="AF11" s="73">
        <f>ROUND(AE11*R11,0)</f>
        <v>0</v>
      </c>
      <c r="AG11" s="74">
        <v>0</v>
      </c>
      <c r="AH11" s="74">
        <v>0</v>
      </c>
      <c r="AI11" s="68">
        <f>AE11-AF11-AG11</f>
        <v>0</v>
      </c>
      <c r="AJ11" s="150">
        <v>4</v>
      </c>
      <c r="AK11" s="76"/>
      <c r="AL11" s="84"/>
    </row>
    <row r="12" spans="1:38" s="85" customFormat="1" ht="46.5" customHeight="1" x14ac:dyDescent="0.2">
      <c r="A12" s="138">
        <v>5</v>
      </c>
      <c r="B12" s="60"/>
      <c r="C12" s="61"/>
      <c r="D12" s="60"/>
      <c r="E12" s="60"/>
      <c r="F12" s="79"/>
      <c r="G12" s="62"/>
      <c r="H12" s="63"/>
      <c r="I12" s="64"/>
      <c r="J12" s="145"/>
      <c r="K12" s="66"/>
      <c r="L12" s="67"/>
      <c r="M12" s="67"/>
      <c r="N12" s="68">
        <f>I12*(SUM(J12:M12))</f>
        <v>0</v>
      </c>
      <c r="O12" s="71"/>
      <c r="P12" s="70"/>
      <c r="Q12" s="70"/>
      <c r="R12" s="71"/>
      <c r="S12" s="68">
        <f>(I12*J12*40%*O12)*20%</f>
        <v>0</v>
      </c>
      <c r="T12" s="68">
        <f>(IF(P12&gt;=6750,(I12*J12*40%),0))*20%</f>
        <v>0</v>
      </c>
      <c r="U12" s="68">
        <f t="shared" si="0"/>
        <v>0</v>
      </c>
      <c r="V12" s="68">
        <f>ROUND(SUM(S12:U12),0)</f>
        <v>0</v>
      </c>
      <c r="W12" s="68">
        <f>(I12*K12*40%*O12)*20%</f>
        <v>0</v>
      </c>
      <c r="X12" s="68">
        <f>(IF(P12&gt;=6750,(I12*K12*40%),0))*20%</f>
        <v>0</v>
      </c>
      <c r="Y12" s="68">
        <f t="shared" si="1"/>
        <v>0</v>
      </c>
      <c r="Z12" s="68">
        <f>SUM(W12:Y12)</f>
        <v>0</v>
      </c>
      <c r="AA12" s="68">
        <f>(I12*L12)*20%</f>
        <v>0</v>
      </c>
      <c r="AB12" s="68">
        <f>AA12</f>
        <v>0</v>
      </c>
      <c r="AC12" s="68">
        <f t="shared" ref="AC12" si="2">I12*M12</f>
        <v>0</v>
      </c>
      <c r="AD12" s="68">
        <f>AC12*20%</f>
        <v>0</v>
      </c>
      <c r="AE12" s="72">
        <f>ROUND((V12+Z12+AB12+AD12),0)</f>
        <v>0</v>
      </c>
      <c r="AF12" s="73">
        <f t="shared" ref="AF12" si="3">AE12*R12</f>
        <v>0</v>
      </c>
      <c r="AG12" s="74">
        <v>0</v>
      </c>
      <c r="AH12" s="74">
        <v>0</v>
      </c>
      <c r="AI12" s="68">
        <f>AE12-AF12-AG12</f>
        <v>0</v>
      </c>
      <c r="AJ12" s="149">
        <v>5</v>
      </c>
      <c r="AK12" s="76"/>
      <c r="AL12" s="151"/>
    </row>
    <row r="13" spans="1:38" x14ac:dyDescent="0.2">
      <c r="B13" s="7"/>
      <c r="C13" s="7"/>
      <c r="D13" s="7"/>
      <c r="E13" s="7"/>
      <c r="F13" s="7"/>
      <c r="G13" s="7"/>
      <c r="H13" s="7"/>
      <c r="I13" s="7"/>
      <c r="K13" s="8"/>
      <c r="L13" s="9"/>
      <c r="M13" s="9"/>
      <c r="N13" s="6">
        <f>I13*(SUM(K13:M13))</f>
        <v>0</v>
      </c>
      <c r="O13" s="10"/>
      <c r="P13" s="11"/>
      <c r="Q13" s="11"/>
      <c r="R13" s="11"/>
      <c r="S13" s="12"/>
      <c r="T13" s="12"/>
      <c r="U13" s="12"/>
      <c r="V13" s="11">
        <f>SUM(V8:V12)</f>
        <v>0</v>
      </c>
      <c r="W13" s="12"/>
      <c r="X13" s="12"/>
      <c r="Y13" s="12"/>
      <c r="Z13" s="11">
        <f>SUM(Z8:Z12)</f>
        <v>0</v>
      </c>
      <c r="AA13" s="12"/>
      <c r="AB13" s="6">
        <f>SUM(AB8:AB12)</f>
        <v>0</v>
      </c>
      <c r="AC13" s="12"/>
      <c r="AD13" s="6">
        <f t="shared" ref="AD13:AI13" si="4">SUM(AD8:AD12)</f>
        <v>0</v>
      </c>
      <c r="AE13" s="11">
        <f t="shared" si="4"/>
        <v>0</v>
      </c>
      <c r="AF13" s="11">
        <f t="shared" si="4"/>
        <v>0</v>
      </c>
      <c r="AG13" s="11">
        <f>SUM(AG8:AG12)</f>
        <v>0</v>
      </c>
      <c r="AH13" s="11">
        <f t="shared" si="4"/>
        <v>0</v>
      </c>
      <c r="AI13" s="11">
        <f t="shared" si="4"/>
        <v>0</v>
      </c>
      <c r="AJ13" s="13"/>
      <c r="AK13" s="14"/>
      <c r="AL13" s="7"/>
    </row>
    <row r="14" spans="1:38" ht="35" customHeight="1" x14ac:dyDescent="0.2">
      <c r="B14" s="7"/>
      <c r="C14" s="7"/>
      <c r="D14" s="7"/>
      <c r="E14" s="7"/>
      <c r="F14" s="7"/>
      <c r="G14" s="7"/>
      <c r="H14" s="7"/>
      <c r="I14" s="7"/>
      <c r="K14" s="7"/>
      <c r="L14" s="7"/>
      <c r="M14" s="7"/>
      <c r="N14" s="24"/>
      <c r="O14" s="25"/>
      <c r="P14" s="24"/>
      <c r="Q14" s="24"/>
      <c r="R14" s="24"/>
      <c r="S14" s="26"/>
    </row>
    <row r="15" spans="1:38" ht="20.25" customHeight="1" x14ac:dyDescent="0.2">
      <c r="B15" s="7"/>
      <c r="C15" s="7"/>
      <c r="D15" s="7"/>
      <c r="E15" s="7"/>
      <c r="F15" s="7"/>
      <c r="G15" s="7"/>
      <c r="H15" s="7"/>
      <c r="I15" s="7"/>
      <c r="K15" s="7"/>
      <c r="L15" s="7"/>
      <c r="M15" s="7"/>
      <c r="N15" s="24"/>
      <c r="O15" s="25"/>
      <c r="P15" s="24"/>
      <c r="Q15" s="24"/>
      <c r="R15" s="24"/>
      <c r="S15" s="26"/>
    </row>
    <row r="16" spans="1:38" ht="20.25" customHeight="1" x14ac:dyDescent="0.2">
      <c r="B16" s="7"/>
      <c r="C16" s="7"/>
      <c r="D16" s="7"/>
      <c r="E16" s="7"/>
      <c r="F16" s="7"/>
      <c r="G16" s="7"/>
      <c r="H16" s="7"/>
      <c r="I16" s="7"/>
      <c r="K16" s="7"/>
      <c r="L16" s="7"/>
      <c r="M16" s="7"/>
      <c r="N16" s="24"/>
      <c r="O16" s="25"/>
      <c r="P16" s="24"/>
      <c r="Q16" s="24"/>
      <c r="R16" s="24"/>
      <c r="S16" s="26"/>
    </row>
    <row r="17" spans="2:38" ht="19" x14ac:dyDescent="0.25">
      <c r="B17" s="184" t="s">
        <v>62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K17" s="7"/>
    </row>
    <row r="18" spans="2:38" ht="14.5" customHeight="1" x14ac:dyDescent="0.25">
      <c r="B18" s="184" t="s">
        <v>63</v>
      </c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1"/>
      <c r="AF18" s="184" t="s">
        <v>64</v>
      </c>
      <c r="AG18" s="184"/>
      <c r="AH18" s="184"/>
      <c r="AI18" s="184"/>
      <c r="AJ18" s="7"/>
      <c r="AK18" s="16"/>
    </row>
    <row r="19" spans="2:38" ht="19" x14ac:dyDescent="0.25"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2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3"/>
      <c r="AF19" s="53"/>
      <c r="AG19" s="53"/>
      <c r="AH19" s="53"/>
      <c r="AI19" s="53"/>
      <c r="AJ19" s="7"/>
      <c r="AK19" s="19"/>
    </row>
    <row r="20" spans="2:38" ht="19" x14ac:dyDescent="0.25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3"/>
      <c r="AF20" s="50"/>
      <c r="AG20" s="54"/>
      <c r="AH20" s="54"/>
      <c r="AI20" s="50"/>
      <c r="AJ20" s="7"/>
      <c r="AK20" s="7"/>
    </row>
    <row r="21" spans="2:38" ht="19" x14ac:dyDescent="0.25"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2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5"/>
      <c r="AF21" s="50"/>
      <c r="AG21" s="54"/>
      <c r="AH21" s="54"/>
      <c r="AI21" s="50"/>
    </row>
    <row r="22" spans="2:38" ht="19" x14ac:dyDescent="0.25"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2"/>
      <c r="P22" s="50"/>
      <c r="Q22" s="50"/>
      <c r="R22" s="50"/>
      <c r="S22" s="50"/>
      <c r="T22" s="50"/>
      <c r="U22" s="50"/>
      <c r="V22" s="52"/>
      <c r="W22" s="52"/>
      <c r="X22" s="50"/>
      <c r="Y22" s="50"/>
      <c r="Z22" s="50"/>
      <c r="AA22" s="50"/>
      <c r="AB22" s="50"/>
      <c r="AC22" s="50"/>
      <c r="AD22" s="50"/>
      <c r="AE22" s="50"/>
      <c r="AF22" s="50"/>
      <c r="AG22" s="54"/>
      <c r="AH22" s="54"/>
      <c r="AI22" s="50"/>
    </row>
    <row r="23" spans="2:38" ht="19" x14ac:dyDescent="0.25">
      <c r="B23" s="183" t="s">
        <v>95</v>
      </c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3"/>
      <c r="N23" s="183"/>
      <c r="O23" s="183"/>
      <c r="P23" s="183"/>
      <c r="Q23" s="183"/>
      <c r="R23" s="183"/>
      <c r="S23" s="183"/>
      <c r="T23" s="183"/>
      <c r="U23" s="56"/>
      <c r="V23" s="56"/>
      <c r="W23" s="56"/>
      <c r="X23" s="56"/>
      <c r="Y23" s="56"/>
      <c r="Z23" s="50"/>
      <c r="AA23" s="50"/>
      <c r="AB23" s="50"/>
      <c r="AC23" s="50"/>
      <c r="AD23" s="50"/>
      <c r="AE23" s="50"/>
      <c r="AF23" s="183" t="s">
        <v>96</v>
      </c>
      <c r="AG23" s="183"/>
      <c r="AH23" s="183"/>
      <c r="AI23" s="183"/>
    </row>
    <row r="24" spans="2:38" ht="19" x14ac:dyDescent="0.25">
      <c r="B24" s="184" t="s">
        <v>97</v>
      </c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56"/>
      <c r="V24" s="56"/>
      <c r="W24" s="56"/>
      <c r="X24" s="56"/>
      <c r="Y24" s="56"/>
      <c r="Z24" s="50"/>
      <c r="AA24" s="50"/>
      <c r="AB24" s="50"/>
      <c r="AC24" s="50"/>
      <c r="AD24" s="50"/>
      <c r="AE24" s="50"/>
      <c r="AF24" s="184" t="s">
        <v>98</v>
      </c>
      <c r="AG24" s="184"/>
      <c r="AH24" s="184"/>
      <c r="AI24" s="184"/>
    </row>
    <row r="25" spans="2:38" x14ac:dyDescent="0.2"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2:38" x14ac:dyDescent="0.2">
      <c r="X26" s="7"/>
      <c r="Y26" s="7"/>
      <c r="Z26" s="7"/>
      <c r="AA26" s="7"/>
      <c r="AB26" s="7"/>
      <c r="AC26" s="7"/>
      <c r="AD26" s="7"/>
      <c r="AE26" s="18" t="s">
        <v>65</v>
      </c>
      <c r="AF26" s="18"/>
      <c r="AG26" s="18"/>
      <c r="AH26" s="18"/>
      <c r="AI26" s="18"/>
      <c r="AJ26" s="7"/>
    </row>
    <row r="27" spans="2:38" x14ac:dyDescent="0.2">
      <c r="X27" s="7"/>
      <c r="Y27" s="7"/>
      <c r="Z27" s="7"/>
      <c r="AA27" s="7"/>
      <c r="AB27" s="7"/>
      <c r="AC27" s="7"/>
      <c r="AD27" s="7"/>
      <c r="AE27" s="18"/>
      <c r="AF27" s="18"/>
      <c r="AG27" s="18"/>
      <c r="AH27" s="18"/>
      <c r="AI27" s="18"/>
      <c r="AJ27" s="7"/>
    </row>
    <row r="28" spans="2:38" x14ac:dyDescent="0.2">
      <c r="X28" s="7"/>
      <c r="Y28" s="7"/>
      <c r="Z28" s="7"/>
      <c r="AA28" s="7"/>
      <c r="AB28" s="7"/>
      <c r="AC28" s="7"/>
      <c r="AD28" s="7"/>
      <c r="AE28" s="19"/>
      <c r="AF28" s="19"/>
      <c r="AG28" s="19"/>
      <c r="AH28" s="19"/>
      <c r="AI28" s="19"/>
      <c r="AJ28" s="7"/>
    </row>
    <row r="29" spans="2:38" x14ac:dyDescent="0.2">
      <c r="X29" s="7"/>
      <c r="Y29" s="7"/>
      <c r="Z29" s="7"/>
      <c r="AA29" s="7"/>
      <c r="AB29" s="7"/>
      <c r="AC29" s="7"/>
      <c r="AD29" s="7"/>
      <c r="AE29" s="18"/>
      <c r="AF29" s="18"/>
      <c r="AG29" s="18"/>
      <c r="AH29" s="18"/>
      <c r="AI29" s="18"/>
      <c r="AJ29" s="7"/>
      <c r="AK29" s="7"/>
      <c r="AL29" s="7"/>
    </row>
    <row r="30" spans="2:38" x14ac:dyDescent="0.2">
      <c r="X30" s="7"/>
      <c r="Y30" s="7"/>
      <c r="Z30" s="7"/>
      <c r="AA30" s="7"/>
      <c r="AB30" s="7"/>
      <c r="AC30" s="7"/>
      <c r="AD30" s="7"/>
      <c r="AE30" s="18"/>
      <c r="AF30" s="18"/>
      <c r="AG30" s="18"/>
      <c r="AH30" s="18"/>
      <c r="AI30" s="18"/>
      <c r="AJ30" s="7"/>
      <c r="AK30" s="7"/>
      <c r="AL30" s="7"/>
    </row>
    <row r="31" spans="2:38" x14ac:dyDescent="0.2">
      <c r="B31" s="7" t="s">
        <v>71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2:38" x14ac:dyDescent="0.2">
      <c r="V32" s="20"/>
      <c r="X32" s="7"/>
      <c r="Y32" s="7"/>
      <c r="Z32" s="20"/>
      <c r="AA32" s="7"/>
      <c r="AB32" s="20"/>
      <c r="AC32" s="7"/>
      <c r="AD32" s="20"/>
      <c r="AE32" s="20"/>
      <c r="AF32" s="20"/>
      <c r="AG32" s="20"/>
      <c r="AH32" s="20"/>
      <c r="AI32" s="20"/>
      <c r="AJ32" s="7"/>
      <c r="AK32" s="7"/>
      <c r="AL32" s="7"/>
    </row>
    <row r="33" spans="2:38" x14ac:dyDescent="0.2">
      <c r="B33" s="35"/>
      <c r="C33" s="36" t="s">
        <v>72</v>
      </c>
      <c r="D33" s="36" t="s">
        <v>73</v>
      </c>
      <c r="V33" s="21"/>
      <c r="W33" s="21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7"/>
      <c r="AK33" s="7"/>
      <c r="AL33" s="7"/>
    </row>
    <row r="34" spans="2:38" x14ac:dyDescent="0.2">
      <c r="B34" s="37" t="s">
        <v>74</v>
      </c>
      <c r="C34" s="38" t="s">
        <v>75</v>
      </c>
      <c r="D34" s="39" t="s">
        <v>76</v>
      </c>
      <c r="V34" s="21"/>
      <c r="W34" s="21"/>
      <c r="X34" s="18"/>
      <c r="Y34" s="18"/>
      <c r="Z34" s="21"/>
      <c r="AA34" s="18"/>
      <c r="AB34" s="21"/>
      <c r="AC34" s="18"/>
      <c r="AD34" s="21"/>
      <c r="AE34" s="21"/>
      <c r="AF34" s="21"/>
      <c r="AG34" s="21"/>
      <c r="AH34" s="21"/>
      <c r="AI34" s="21"/>
      <c r="AJ34" s="7"/>
      <c r="AK34" s="7"/>
      <c r="AL34" s="7"/>
    </row>
    <row r="35" spans="2:38" x14ac:dyDescent="0.2">
      <c r="B35" s="40"/>
      <c r="C35" s="39"/>
      <c r="D35" s="38"/>
      <c r="V35" s="21"/>
      <c r="W35" s="22"/>
      <c r="X35" s="23"/>
      <c r="Y35" s="23"/>
      <c r="Z35" s="21"/>
      <c r="AA35" s="23"/>
      <c r="AB35" s="21"/>
      <c r="AC35" s="23"/>
      <c r="AD35" s="21"/>
      <c r="AE35" s="21"/>
      <c r="AF35" s="21"/>
      <c r="AG35" s="21"/>
      <c r="AH35" s="21"/>
      <c r="AI35" s="21"/>
      <c r="AJ35" s="7"/>
      <c r="AK35" s="7"/>
      <c r="AL35" s="7"/>
    </row>
    <row r="36" spans="2:38" ht="60" customHeight="1" x14ac:dyDescent="0.2">
      <c r="B36" s="37" t="s">
        <v>77</v>
      </c>
      <c r="C36" s="38" t="s">
        <v>78</v>
      </c>
      <c r="D36" s="227" t="s">
        <v>79</v>
      </c>
      <c r="V36" s="22"/>
      <c r="W36" s="22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7"/>
      <c r="AK36" s="7"/>
      <c r="AL36" s="7"/>
    </row>
    <row r="37" spans="2:38" x14ac:dyDescent="0.2">
      <c r="B37" s="40"/>
      <c r="C37" s="39"/>
      <c r="D37" s="228"/>
      <c r="V37" s="22"/>
      <c r="W37" s="22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7"/>
      <c r="AK37" s="7"/>
      <c r="AL37" s="7"/>
    </row>
    <row r="38" spans="2:38" x14ac:dyDescent="0.2">
      <c r="B38" s="41"/>
      <c r="C38" s="7"/>
      <c r="D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2:38" x14ac:dyDescent="0.2">
      <c r="B39" s="42" t="s">
        <v>80</v>
      </c>
      <c r="C39" s="43" t="s">
        <v>81</v>
      </c>
      <c r="D39" s="44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2:38" ht="60" customHeight="1" x14ac:dyDescent="0.2">
      <c r="B40" s="45"/>
      <c r="C40" s="229" t="s">
        <v>82</v>
      </c>
      <c r="D40" s="229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2:38" x14ac:dyDescent="0.2">
      <c r="B41" s="7"/>
      <c r="C41" s="49" t="s">
        <v>83</v>
      </c>
      <c r="D41" s="14" t="s">
        <v>84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2:38" ht="32" customHeight="1" x14ac:dyDescent="0.2">
      <c r="B42" s="29"/>
      <c r="C42" s="46" t="s">
        <v>85</v>
      </c>
      <c r="D42" s="47" t="s">
        <v>86</v>
      </c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2:38" x14ac:dyDescent="0.2"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2:38" x14ac:dyDescent="0.2"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2:38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2:38" x14ac:dyDescent="0.2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2:38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spans="2:38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24:36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4:36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4:36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</sheetData>
  <mergeCells count="46">
    <mergeCell ref="AF24:AI24"/>
    <mergeCell ref="D36:D37"/>
    <mergeCell ref="C40:D40"/>
    <mergeCell ref="AF18:AI18"/>
    <mergeCell ref="AF23:AI23"/>
    <mergeCell ref="B17:T17"/>
    <mergeCell ref="B18:T18"/>
    <mergeCell ref="B23:T23"/>
    <mergeCell ref="B24:T24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I5:AI7"/>
    <mergeCell ref="J6:J7"/>
    <mergeCell ref="K6:K7"/>
    <mergeCell ref="L6:L7"/>
    <mergeCell ref="M6:M7"/>
    <mergeCell ref="O6:O7"/>
    <mergeCell ref="AD6:AD7"/>
    <mergeCell ref="AE6:AE7"/>
    <mergeCell ref="Z6:Z7"/>
    <mergeCell ref="AG5:AG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25" right="0.25" top="0.75" bottom="0.75" header="0.3" footer="0.3"/>
  <pageSetup paperSize="14" scale="4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L76"/>
  <sheetViews>
    <sheetView topLeftCell="F17" zoomScale="75" zoomScaleNormal="75" workbookViewId="0">
      <selection activeCell="Y8" sqref="Y8:Y35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8.83203125" customWidth="1"/>
    <col min="4" max="4" width="17.5" customWidth="1"/>
    <col min="5" max="5" width="17.66406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7" width="10" customWidth="1"/>
    <col min="18" max="18" width="11.6640625" bestFit="1" customWidth="1"/>
    <col min="19" max="19" width="10.6640625" customWidth="1"/>
    <col min="20" max="20" width="10.83203125" customWidth="1"/>
    <col min="21" max="21" width="9.83203125" customWidth="1"/>
    <col min="22" max="22" width="12.33203125" customWidth="1"/>
    <col min="23" max="23" width="10.5" customWidth="1"/>
    <col min="24" max="25" width="10.6640625" customWidth="1"/>
    <col min="26" max="26" width="12.1640625" customWidth="1"/>
    <col min="27" max="27" width="11.1640625" customWidth="1"/>
    <col min="28" max="28" width="11.6640625" customWidth="1"/>
    <col min="29" max="29" width="10.1640625" customWidth="1"/>
    <col min="30" max="30" width="10.83203125" customWidth="1"/>
    <col min="31" max="31" width="13" customWidth="1"/>
    <col min="32" max="32" width="12.6640625" customWidth="1"/>
    <col min="33" max="33" width="11" customWidth="1"/>
    <col min="34" max="34" width="11.33203125" customWidth="1"/>
    <col min="35" max="35" width="13.1640625" customWidth="1"/>
    <col min="36" max="36" width="3.5" customWidth="1"/>
    <col min="37" max="37" width="12.83203125" customWidth="1"/>
    <col min="38" max="38" width="12.33203125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152" t="s">
        <v>87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x14ac:dyDescent="0.2">
      <c r="D4" t="s">
        <v>3</v>
      </c>
    </row>
    <row r="5" spans="1:38" x14ac:dyDescent="0.2">
      <c r="A5" s="218" t="s">
        <v>4</v>
      </c>
      <c r="B5" s="218" t="s">
        <v>5</v>
      </c>
      <c r="C5" s="219" t="s">
        <v>6</v>
      </c>
      <c r="D5" s="220" t="s">
        <v>7</v>
      </c>
      <c r="E5" s="218" t="s">
        <v>8</v>
      </c>
      <c r="F5" s="221" t="s">
        <v>9</v>
      </c>
      <c r="G5" s="218" t="s">
        <v>10</v>
      </c>
      <c r="H5" s="190" t="s">
        <v>11</v>
      </c>
      <c r="I5" s="222" t="s">
        <v>12</v>
      </c>
      <c r="J5" s="223" t="s">
        <v>13</v>
      </c>
      <c r="K5" s="224"/>
      <c r="L5" s="224"/>
      <c r="M5" s="225"/>
      <c r="N5" s="195" t="s">
        <v>14</v>
      </c>
      <c r="O5" s="197" t="s">
        <v>15</v>
      </c>
      <c r="P5" s="198"/>
      <c r="Q5" s="199"/>
      <c r="R5" s="200" t="s">
        <v>16</v>
      </c>
      <c r="S5" s="209" t="s">
        <v>17</v>
      </c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 t="s">
        <v>18</v>
      </c>
      <c r="AG5" s="210" t="s">
        <v>19</v>
      </c>
      <c r="AH5" s="211" t="s">
        <v>20</v>
      </c>
      <c r="AI5" s="213" t="s">
        <v>21</v>
      </c>
      <c r="AJ5" s="203" t="s">
        <v>22</v>
      </c>
      <c r="AK5" s="204"/>
      <c r="AL5" s="3"/>
    </row>
    <row r="6" spans="1:38" ht="14.5" customHeight="1" x14ac:dyDescent="0.2">
      <c r="A6" s="218"/>
      <c r="B6" s="218"/>
      <c r="C6" s="191"/>
      <c r="D6" s="191"/>
      <c r="E6" s="218"/>
      <c r="F6" s="221"/>
      <c r="G6" s="218"/>
      <c r="H6" s="191"/>
      <c r="I6" s="222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214" t="s">
        <v>23</v>
      </c>
      <c r="T6" s="215"/>
      <c r="U6" s="216"/>
      <c r="V6" s="213" t="s">
        <v>30</v>
      </c>
      <c r="W6" s="217" t="s">
        <v>24</v>
      </c>
      <c r="X6" s="217"/>
      <c r="Y6" s="217"/>
      <c r="Z6" s="207" t="s">
        <v>31</v>
      </c>
      <c r="AA6" s="208" t="s">
        <v>25</v>
      </c>
      <c r="AB6" s="208" t="s">
        <v>32</v>
      </c>
      <c r="AC6" s="193" t="s">
        <v>26</v>
      </c>
      <c r="AD6" s="193" t="s">
        <v>33</v>
      </c>
      <c r="AE6" s="194" t="s">
        <v>34</v>
      </c>
      <c r="AF6" s="210"/>
      <c r="AG6" s="210"/>
      <c r="AH6" s="212"/>
      <c r="AI6" s="213"/>
      <c r="AJ6" s="205"/>
      <c r="AK6" s="206"/>
      <c r="AL6" s="3"/>
    </row>
    <row r="7" spans="1:38" ht="34" customHeight="1" x14ac:dyDescent="0.2">
      <c r="A7" s="218"/>
      <c r="B7" s="218"/>
      <c r="C7" s="191"/>
      <c r="D7" s="191"/>
      <c r="E7" s="218"/>
      <c r="F7" s="221"/>
      <c r="G7" s="218"/>
      <c r="H7" s="192"/>
      <c r="I7" s="222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213"/>
      <c r="W7" s="4" t="s">
        <v>35</v>
      </c>
      <c r="X7" s="4" t="s">
        <v>36</v>
      </c>
      <c r="Y7" s="4" t="s">
        <v>37</v>
      </c>
      <c r="Z7" s="207"/>
      <c r="AA7" s="208"/>
      <c r="AB7" s="208"/>
      <c r="AC7" s="193"/>
      <c r="AD7" s="193"/>
      <c r="AE7" s="194"/>
      <c r="AF7" s="210"/>
      <c r="AG7" s="210"/>
      <c r="AH7" s="212"/>
      <c r="AI7" s="213"/>
      <c r="AJ7" s="205"/>
      <c r="AK7" s="206"/>
      <c r="AL7" s="3"/>
    </row>
    <row r="8" spans="1:38" ht="44.25" customHeight="1" x14ac:dyDescent="0.2">
      <c r="A8" s="138" t="s">
        <v>38</v>
      </c>
      <c r="B8" s="60"/>
      <c r="C8" s="77"/>
      <c r="D8" s="78"/>
      <c r="E8" s="78"/>
      <c r="F8" s="79"/>
      <c r="G8" s="79"/>
      <c r="H8" s="108"/>
      <c r="I8" s="110"/>
      <c r="J8" s="111"/>
      <c r="K8" s="112"/>
      <c r="L8" s="113"/>
      <c r="M8" s="113"/>
      <c r="N8" s="114">
        <f t="shared" ref="N8:N13" si="0">ROUND(I8*(SUM(J8:M8)),0)</f>
        <v>0</v>
      </c>
      <c r="O8" s="115"/>
      <c r="P8" s="116"/>
      <c r="Q8" s="116"/>
      <c r="R8" s="117"/>
      <c r="S8" s="114">
        <f t="shared" ref="S8:S13" si="1">I8*J8*40%*O8</f>
        <v>0</v>
      </c>
      <c r="T8" s="114">
        <f t="shared" ref="T8:T13" si="2">IF(P8&gt;=6750,(I8*J8*40%),0)</f>
        <v>0</v>
      </c>
      <c r="U8" s="68">
        <f>IF(P8&lt;6750,0,IF(Q8="",0,IF(OR(Q8="KURANG",Q8="SANGAT KURANG"),I8*J8*10%,I8*J8*20%)))</f>
        <v>0</v>
      </c>
      <c r="V8" s="114">
        <f t="shared" ref="V8:V13" si="3">ROUND(SUM(S8:U8),0)</f>
        <v>0</v>
      </c>
      <c r="W8" s="114">
        <f t="shared" ref="W8:W13" si="4">I8*K8*40%*O8</f>
        <v>0</v>
      </c>
      <c r="X8" s="114">
        <f t="shared" ref="X8:X13" si="5">IF(P8&gt;=6750,(I8*K8*40%),0)</f>
        <v>0</v>
      </c>
      <c r="Y8" s="114">
        <f>IF(P8&lt;6750,0,IF(Q8="",0,IF(OR(Q8="KURANG",Q8="SANGAT KURANG"),I8*K8*10%,I8*K8*20%)))</f>
        <v>0</v>
      </c>
      <c r="Z8" s="114">
        <f t="shared" ref="Z8:Z13" si="6">ROUND(SUM(W8:Y8),0)</f>
        <v>0</v>
      </c>
      <c r="AA8" s="114">
        <f t="shared" ref="AA8:AA13" si="7">I8*L8</f>
        <v>0</v>
      </c>
      <c r="AB8" s="114">
        <f t="shared" ref="AB8:AB13" si="8">ROUND(AA8,0)</f>
        <v>0</v>
      </c>
      <c r="AC8" s="114">
        <f t="shared" ref="AC8:AC13" si="9">I8*M8</f>
        <v>0</v>
      </c>
      <c r="AD8" s="114">
        <f t="shared" ref="AD8:AD13" si="10">ROUND(AC8,0)</f>
        <v>0</v>
      </c>
      <c r="AE8" s="118">
        <f t="shared" ref="AE8:AE13" si="11">ROUND((V8+Z8+AB8+AD8),0)</f>
        <v>0</v>
      </c>
      <c r="AF8" s="119">
        <f t="shared" ref="AF8:AF13" si="12">ROUND(AE8*R8,0)</f>
        <v>0</v>
      </c>
      <c r="AG8" s="120"/>
      <c r="AH8" s="120"/>
      <c r="AI8" s="114">
        <f t="shared" ref="AI8:AI13" si="13">AE8-AF8-AG8</f>
        <v>0</v>
      </c>
      <c r="AJ8" s="121" t="s">
        <v>38</v>
      </c>
      <c r="AK8" s="122"/>
      <c r="AL8" s="3"/>
    </row>
    <row r="9" spans="1:38" ht="44.25" customHeight="1" x14ac:dyDescent="0.2">
      <c r="A9" s="138" t="s">
        <v>39</v>
      </c>
      <c r="B9" s="60"/>
      <c r="C9" s="77"/>
      <c r="D9" s="78"/>
      <c r="E9" s="78"/>
      <c r="F9" s="79"/>
      <c r="G9" s="79"/>
      <c r="H9" s="108"/>
      <c r="I9" s="110"/>
      <c r="J9" s="111"/>
      <c r="K9" s="112"/>
      <c r="L9" s="113"/>
      <c r="M9" s="113"/>
      <c r="N9" s="114">
        <f t="shared" si="0"/>
        <v>0</v>
      </c>
      <c r="O9" s="115"/>
      <c r="P9" s="116"/>
      <c r="Q9" s="116"/>
      <c r="R9" s="117"/>
      <c r="S9" s="114">
        <f t="shared" si="1"/>
        <v>0</v>
      </c>
      <c r="T9" s="114">
        <f t="shared" si="2"/>
        <v>0</v>
      </c>
      <c r="U9" s="68">
        <f t="shared" ref="U9:U35" si="14">IF(P9&lt;6750,0,IF(Q9="",0,IF(OR(Q9="KURANG",Q9="SANGAT KURANG"),I9*J9*10%,I9*J9*20%)))</f>
        <v>0</v>
      </c>
      <c r="V9" s="114">
        <f t="shared" si="3"/>
        <v>0</v>
      </c>
      <c r="W9" s="114">
        <f t="shared" si="4"/>
        <v>0</v>
      </c>
      <c r="X9" s="114">
        <f t="shared" si="5"/>
        <v>0</v>
      </c>
      <c r="Y9" s="114">
        <f t="shared" ref="Y9:Y35" si="15">IF(P9&lt;6750,0,IF(Q9="",0,IF(OR(Q9="KURANG",Q9="SANGAT KURANG"),I9*K9*10%,I9*K9*20%)))</f>
        <v>0</v>
      </c>
      <c r="Z9" s="114">
        <f t="shared" si="6"/>
        <v>0</v>
      </c>
      <c r="AA9" s="114">
        <f t="shared" si="7"/>
        <v>0</v>
      </c>
      <c r="AB9" s="114">
        <f t="shared" si="8"/>
        <v>0</v>
      </c>
      <c r="AC9" s="114">
        <f t="shared" si="9"/>
        <v>0</v>
      </c>
      <c r="AD9" s="114">
        <f t="shared" si="10"/>
        <v>0</v>
      </c>
      <c r="AE9" s="118">
        <f t="shared" si="11"/>
        <v>0</v>
      </c>
      <c r="AF9" s="119">
        <f t="shared" si="12"/>
        <v>0</v>
      </c>
      <c r="AG9" s="120"/>
      <c r="AH9" s="120"/>
      <c r="AI9" s="114">
        <f t="shared" si="13"/>
        <v>0</v>
      </c>
      <c r="AJ9" s="123" t="s">
        <v>39</v>
      </c>
      <c r="AK9" s="124"/>
      <c r="AL9" s="3"/>
    </row>
    <row r="10" spans="1:38" ht="44.2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108"/>
      <c r="I10" s="110"/>
      <c r="J10" s="111"/>
      <c r="K10" s="112"/>
      <c r="L10" s="113"/>
      <c r="M10" s="113"/>
      <c r="N10" s="114">
        <f t="shared" si="0"/>
        <v>0</v>
      </c>
      <c r="O10" s="115"/>
      <c r="P10" s="116"/>
      <c r="Q10" s="116"/>
      <c r="R10" s="117"/>
      <c r="S10" s="114">
        <f t="shared" si="1"/>
        <v>0</v>
      </c>
      <c r="T10" s="114">
        <f t="shared" si="2"/>
        <v>0</v>
      </c>
      <c r="U10" s="68">
        <f t="shared" si="14"/>
        <v>0</v>
      </c>
      <c r="V10" s="114">
        <f t="shared" si="3"/>
        <v>0</v>
      </c>
      <c r="W10" s="114">
        <f t="shared" si="4"/>
        <v>0</v>
      </c>
      <c r="X10" s="114">
        <f t="shared" si="5"/>
        <v>0</v>
      </c>
      <c r="Y10" s="114">
        <f t="shared" si="15"/>
        <v>0</v>
      </c>
      <c r="Z10" s="114">
        <f t="shared" si="6"/>
        <v>0</v>
      </c>
      <c r="AA10" s="114">
        <f t="shared" si="7"/>
        <v>0</v>
      </c>
      <c r="AB10" s="114">
        <f t="shared" si="8"/>
        <v>0</v>
      </c>
      <c r="AC10" s="114">
        <f t="shared" si="9"/>
        <v>0</v>
      </c>
      <c r="AD10" s="114">
        <f t="shared" si="10"/>
        <v>0</v>
      </c>
      <c r="AE10" s="118">
        <f t="shared" si="11"/>
        <v>0</v>
      </c>
      <c r="AF10" s="119">
        <f t="shared" si="12"/>
        <v>0</v>
      </c>
      <c r="AG10" s="120"/>
      <c r="AH10" s="120"/>
      <c r="AI10" s="114">
        <f t="shared" si="13"/>
        <v>0</v>
      </c>
      <c r="AJ10" s="121" t="s">
        <v>40</v>
      </c>
      <c r="AK10" s="124"/>
      <c r="AL10" s="3"/>
    </row>
    <row r="11" spans="1:38" ht="44.25" customHeight="1" x14ac:dyDescent="0.2">
      <c r="A11" s="138" t="s">
        <v>41</v>
      </c>
      <c r="B11" s="60"/>
      <c r="C11" s="77"/>
      <c r="D11" s="78"/>
      <c r="E11" s="78"/>
      <c r="F11" s="79"/>
      <c r="G11" s="79"/>
      <c r="H11" s="108"/>
      <c r="I11" s="110"/>
      <c r="J11" s="111"/>
      <c r="K11" s="112"/>
      <c r="L11" s="113"/>
      <c r="M11" s="113"/>
      <c r="N11" s="114">
        <f t="shared" si="0"/>
        <v>0</v>
      </c>
      <c r="O11" s="115"/>
      <c r="P11" s="116"/>
      <c r="Q11" s="116"/>
      <c r="R11" s="117"/>
      <c r="S11" s="114">
        <f t="shared" si="1"/>
        <v>0</v>
      </c>
      <c r="T11" s="114">
        <f t="shared" si="2"/>
        <v>0</v>
      </c>
      <c r="U11" s="68">
        <f t="shared" si="14"/>
        <v>0</v>
      </c>
      <c r="V11" s="114">
        <f t="shared" si="3"/>
        <v>0</v>
      </c>
      <c r="W11" s="114">
        <f t="shared" si="4"/>
        <v>0</v>
      </c>
      <c r="X11" s="114">
        <f t="shared" si="5"/>
        <v>0</v>
      </c>
      <c r="Y11" s="114">
        <f t="shared" si="15"/>
        <v>0</v>
      </c>
      <c r="Z11" s="114">
        <f t="shared" si="6"/>
        <v>0</v>
      </c>
      <c r="AA11" s="114">
        <f t="shared" si="7"/>
        <v>0</v>
      </c>
      <c r="AB11" s="114">
        <f t="shared" si="8"/>
        <v>0</v>
      </c>
      <c r="AC11" s="114">
        <f t="shared" si="9"/>
        <v>0</v>
      </c>
      <c r="AD11" s="114">
        <f t="shared" si="10"/>
        <v>0</v>
      </c>
      <c r="AE11" s="118">
        <f t="shared" si="11"/>
        <v>0</v>
      </c>
      <c r="AF11" s="119">
        <f t="shared" si="12"/>
        <v>0</v>
      </c>
      <c r="AG11" s="120"/>
      <c r="AH11" s="120"/>
      <c r="AI11" s="114">
        <f t="shared" si="13"/>
        <v>0</v>
      </c>
      <c r="AJ11" s="123" t="s">
        <v>41</v>
      </c>
      <c r="AK11" s="124"/>
      <c r="AL11" s="3"/>
    </row>
    <row r="12" spans="1:38" ht="44.25" customHeight="1" x14ac:dyDescent="0.2">
      <c r="A12" s="138" t="s">
        <v>42</v>
      </c>
      <c r="B12" s="60"/>
      <c r="C12" s="77"/>
      <c r="D12" s="78"/>
      <c r="E12" s="60"/>
      <c r="F12" s="62"/>
      <c r="G12" s="79"/>
      <c r="H12" s="108"/>
      <c r="I12" s="110"/>
      <c r="J12" s="111"/>
      <c r="K12" s="112"/>
      <c r="L12" s="113"/>
      <c r="M12" s="113"/>
      <c r="N12" s="114">
        <f t="shared" si="0"/>
        <v>0</v>
      </c>
      <c r="O12" s="115"/>
      <c r="P12" s="116"/>
      <c r="Q12" s="116"/>
      <c r="R12" s="117"/>
      <c r="S12" s="114">
        <f t="shared" si="1"/>
        <v>0</v>
      </c>
      <c r="T12" s="114">
        <f t="shared" si="2"/>
        <v>0</v>
      </c>
      <c r="U12" s="68">
        <f t="shared" si="14"/>
        <v>0</v>
      </c>
      <c r="V12" s="114">
        <f t="shared" si="3"/>
        <v>0</v>
      </c>
      <c r="W12" s="114">
        <f t="shared" si="4"/>
        <v>0</v>
      </c>
      <c r="X12" s="114">
        <f t="shared" si="5"/>
        <v>0</v>
      </c>
      <c r="Y12" s="114">
        <f t="shared" si="15"/>
        <v>0</v>
      </c>
      <c r="Z12" s="114">
        <f t="shared" si="6"/>
        <v>0</v>
      </c>
      <c r="AA12" s="114">
        <f t="shared" si="7"/>
        <v>0</v>
      </c>
      <c r="AB12" s="114">
        <f t="shared" si="8"/>
        <v>0</v>
      </c>
      <c r="AC12" s="114">
        <f t="shared" si="9"/>
        <v>0</v>
      </c>
      <c r="AD12" s="114">
        <f t="shared" si="10"/>
        <v>0</v>
      </c>
      <c r="AE12" s="118">
        <f t="shared" si="11"/>
        <v>0</v>
      </c>
      <c r="AF12" s="119">
        <f t="shared" si="12"/>
        <v>0</v>
      </c>
      <c r="AG12" s="120"/>
      <c r="AH12" s="120"/>
      <c r="AI12" s="114">
        <f t="shared" si="13"/>
        <v>0</v>
      </c>
      <c r="AJ12" s="121" t="s">
        <v>42</v>
      </c>
      <c r="AK12" s="124"/>
      <c r="AL12" s="3"/>
    </row>
    <row r="13" spans="1:38" ht="44.2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125"/>
      <c r="I13" s="110"/>
      <c r="J13" s="111"/>
      <c r="K13" s="112"/>
      <c r="L13" s="126"/>
      <c r="M13" s="113"/>
      <c r="N13" s="114">
        <f t="shared" si="0"/>
        <v>0</v>
      </c>
      <c r="O13" s="115"/>
      <c r="P13" s="116"/>
      <c r="Q13" s="116"/>
      <c r="R13" s="117"/>
      <c r="S13" s="114">
        <f t="shared" si="1"/>
        <v>0</v>
      </c>
      <c r="T13" s="114">
        <f t="shared" si="2"/>
        <v>0</v>
      </c>
      <c r="U13" s="68">
        <f t="shared" si="14"/>
        <v>0</v>
      </c>
      <c r="V13" s="114">
        <f t="shared" si="3"/>
        <v>0</v>
      </c>
      <c r="W13" s="114">
        <f t="shared" si="4"/>
        <v>0</v>
      </c>
      <c r="X13" s="114">
        <f t="shared" si="5"/>
        <v>0</v>
      </c>
      <c r="Y13" s="114">
        <f t="shared" si="15"/>
        <v>0</v>
      </c>
      <c r="Z13" s="114">
        <f t="shared" si="6"/>
        <v>0</v>
      </c>
      <c r="AA13" s="114">
        <f t="shared" si="7"/>
        <v>0</v>
      </c>
      <c r="AB13" s="114">
        <f t="shared" si="8"/>
        <v>0</v>
      </c>
      <c r="AC13" s="114">
        <f t="shared" si="9"/>
        <v>0</v>
      </c>
      <c r="AD13" s="114">
        <f t="shared" si="10"/>
        <v>0</v>
      </c>
      <c r="AE13" s="118">
        <f t="shared" si="11"/>
        <v>0</v>
      </c>
      <c r="AF13" s="119">
        <f t="shared" si="12"/>
        <v>0</v>
      </c>
      <c r="AG13" s="120"/>
      <c r="AH13" s="120"/>
      <c r="AI13" s="114">
        <f t="shared" si="13"/>
        <v>0</v>
      </c>
      <c r="AJ13" s="123" t="s">
        <v>43</v>
      </c>
      <c r="AK13" s="124"/>
    </row>
    <row r="14" spans="1:38" ht="44.2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109"/>
      <c r="I14" s="110"/>
      <c r="J14" s="111"/>
      <c r="K14" s="112"/>
      <c r="L14" s="126"/>
      <c r="M14" s="113"/>
      <c r="N14" s="114">
        <f t="shared" ref="N14:N35" si="16">ROUND(I14*(SUM(J14:M14)),0)</f>
        <v>0</v>
      </c>
      <c r="O14" s="115"/>
      <c r="P14" s="116"/>
      <c r="Q14" s="116"/>
      <c r="R14" s="117"/>
      <c r="S14" s="114">
        <f t="shared" ref="S14:S35" si="17">I14*J14*40%*O14</f>
        <v>0</v>
      </c>
      <c r="T14" s="114">
        <f t="shared" ref="T14:T35" si="18">IF(P14&gt;=6750,(I14*J14*40%),0)</f>
        <v>0</v>
      </c>
      <c r="U14" s="68">
        <f t="shared" si="14"/>
        <v>0</v>
      </c>
      <c r="V14" s="114">
        <f t="shared" ref="V14:V35" si="19">ROUND(SUM(S14:U14),0)</f>
        <v>0</v>
      </c>
      <c r="W14" s="114">
        <f t="shared" ref="W14:W35" si="20">I14*K14*40%*O14</f>
        <v>0</v>
      </c>
      <c r="X14" s="114">
        <f t="shared" ref="X14:X35" si="21">IF(P14&gt;=6750,(I14*K14*40%),0)</f>
        <v>0</v>
      </c>
      <c r="Y14" s="114">
        <f t="shared" si="15"/>
        <v>0</v>
      </c>
      <c r="Z14" s="114">
        <f t="shared" ref="Z14:Z35" si="22">ROUND(SUM(W14:Y14),0)</f>
        <v>0</v>
      </c>
      <c r="AA14" s="114">
        <f t="shared" ref="AA14:AA35" si="23">I14*L14</f>
        <v>0</v>
      </c>
      <c r="AB14" s="114">
        <f t="shared" ref="AB14:AB35" si="24">ROUND(AA14,0)</f>
        <v>0</v>
      </c>
      <c r="AC14" s="114">
        <f t="shared" ref="AC14:AC35" si="25">I14*M14</f>
        <v>0</v>
      </c>
      <c r="AD14" s="114">
        <f t="shared" ref="AD14:AD35" si="26">ROUND(AC14,0)</f>
        <v>0</v>
      </c>
      <c r="AE14" s="118">
        <f t="shared" ref="AE14:AE35" si="27">ROUND((V14+Z14+AB14+AD14),0)</f>
        <v>0</v>
      </c>
      <c r="AF14" s="119">
        <f t="shared" ref="AF14:AF35" si="28">ROUND(AE14*R14,0)</f>
        <v>0</v>
      </c>
      <c r="AG14" s="120"/>
      <c r="AH14" s="120"/>
      <c r="AI14" s="114">
        <f t="shared" ref="AI14:AI35" si="29">AE14-AF14-AG14</f>
        <v>0</v>
      </c>
      <c r="AJ14" s="121" t="s">
        <v>44</v>
      </c>
      <c r="AK14" s="124"/>
    </row>
    <row r="15" spans="1:38" ht="44.2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109"/>
      <c r="I15" s="110"/>
      <c r="J15" s="111"/>
      <c r="K15" s="112"/>
      <c r="L15" s="126"/>
      <c r="M15" s="113"/>
      <c r="N15" s="114">
        <f t="shared" si="16"/>
        <v>0</v>
      </c>
      <c r="O15" s="115"/>
      <c r="P15" s="116"/>
      <c r="Q15" s="116"/>
      <c r="R15" s="117"/>
      <c r="S15" s="114">
        <f t="shared" si="17"/>
        <v>0</v>
      </c>
      <c r="T15" s="114">
        <f t="shared" si="18"/>
        <v>0</v>
      </c>
      <c r="U15" s="68">
        <f t="shared" si="14"/>
        <v>0</v>
      </c>
      <c r="V15" s="114">
        <f t="shared" si="19"/>
        <v>0</v>
      </c>
      <c r="W15" s="114">
        <f t="shared" si="20"/>
        <v>0</v>
      </c>
      <c r="X15" s="114">
        <f t="shared" si="21"/>
        <v>0</v>
      </c>
      <c r="Y15" s="114">
        <f t="shared" si="15"/>
        <v>0</v>
      </c>
      <c r="Z15" s="114">
        <f t="shared" si="22"/>
        <v>0</v>
      </c>
      <c r="AA15" s="114">
        <f t="shared" si="23"/>
        <v>0</v>
      </c>
      <c r="AB15" s="114">
        <f t="shared" si="24"/>
        <v>0</v>
      </c>
      <c r="AC15" s="114">
        <f t="shared" si="25"/>
        <v>0</v>
      </c>
      <c r="AD15" s="114">
        <f t="shared" si="26"/>
        <v>0</v>
      </c>
      <c r="AE15" s="118">
        <f t="shared" si="27"/>
        <v>0</v>
      </c>
      <c r="AF15" s="119">
        <f t="shared" si="28"/>
        <v>0</v>
      </c>
      <c r="AG15" s="120"/>
      <c r="AH15" s="120"/>
      <c r="AI15" s="114">
        <f t="shared" si="29"/>
        <v>0</v>
      </c>
      <c r="AJ15" s="123" t="s">
        <v>45</v>
      </c>
      <c r="AK15" s="124"/>
    </row>
    <row r="16" spans="1:38" ht="44.2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109"/>
      <c r="I16" s="110"/>
      <c r="J16" s="111"/>
      <c r="K16" s="112"/>
      <c r="L16" s="126"/>
      <c r="M16" s="113"/>
      <c r="N16" s="114">
        <f t="shared" si="16"/>
        <v>0</v>
      </c>
      <c r="O16" s="115"/>
      <c r="P16" s="116"/>
      <c r="Q16" s="116"/>
      <c r="R16" s="117"/>
      <c r="S16" s="114">
        <f t="shared" si="17"/>
        <v>0</v>
      </c>
      <c r="T16" s="114">
        <f t="shared" si="18"/>
        <v>0</v>
      </c>
      <c r="U16" s="68">
        <f t="shared" si="14"/>
        <v>0</v>
      </c>
      <c r="V16" s="114">
        <f t="shared" si="19"/>
        <v>0</v>
      </c>
      <c r="W16" s="114">
        <f t="shared" si="20"/>
        <v>0</v>
      </c>
      <c r="X16" s="114">
        <f t="shared" si="21"/>
        <v>0</v>
      </c>
      <c r="Y16" s="114">
        <f t="shared" si="15"/>
        <v>0</v>
      </c>
      <c r="Z16" s="114">
        <f t="shared" si="22"/>
        <v>0</v>
      </c>
      <c r="AA16" s="114">
        <f t="shared" si="23"/>
        <v>0</v>
      </c>
      <c r="AB16" s="114">
        <f t="shared" si="24"/>
        <v>0</v>
      </c>
      <c r="AC16" s="114">
        <f t="shared" si="25"/>
        <v>0</v>
      </c>
      <c r="AD16" s="114">
        <f t="shared" si="26"/>
        <v>0</v>
      </c>
      <c r="AE16" s="118">
        <f t="shared" si="27"/>
        <v>0</v>
      </c>
      <c r="AF16" s="119">
        <f t="shared" si="28"/>
        <v>0</v>
      </c>
      <c r="AG16" s="120"/>
      <c r="AH16" s="120"/>
      <c r="AI16" s="114">
        <f t="shared" si="29"/>
        <v>0</v>
      </c>
      <c r="AJ16" s="121" t="s">
        <v>46</v>
      </c>
      <c r="AK16" s="124"/>
    </row>
    <row r="17" spans="1:37" ht="44.2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109"/>
      <c r="I17" s="110"/>
      <c r="J17" s="111"/>
      <c r="K17" s="112"/>
      <c r="L17" s="126"/>
      <c r="M17" s="113"/>
      <c r="N17" s="114">
        <f t="shared" si="16"/>
        <v>0</v>
      </c>
      <c r="O17" s="115"/>
      <c r="P17" s="116"/>
      <c r="Q17" s="116"/>
      <c r="R17" s="117"/>
      <c r="S17" s="114">
        <f t="shared" si="17"/>
        <v>0</v>
      </c>
      <c r="T17" s="114">
        <f t="shared" si="18"/>
        <v>0</v>
      </c>
      <c r="U17" s="68">
        <f t="shared" si="14"/>
        <v>0</v>
      </c>
      <c r="V17" s="114">
        <f t="shared" si="19"/>
        <v>0</v>
      </c>
      <c r="W17" s="114">
        <f t="shared" si="20"/>
        <v>0</v>
      </c>
      <c r="X17" s="114">
        <f t="shared" si="21"/>
        <v>0</v>
      </c>
      <c r="Y17" s="114">
        <f t="shared" si="15"/>
        <v>0</v>
      </c>
      <c r="Z17" s="114">
        <f t="shared" si="22"/>
        <v>0</v>
      </c>
      <c r="AA17" s="114">
        <f t="shared" si="23"/>
        <v>0</v>
      </c>
      <c r="AB17" s="114">
        <f t="shared" si="24"/>
        <v>0</v>
      </c>
      <c r="AC17" s="114">
        <f t="shared" si="25"/>
        <v>0</v>
      </c>
      <c r="AD17" s="114">
        <f t="shared" si="26"/>
        <v>0</v>
      </c>
      <c r="AE17" s="118">
        <f t="shared" si="27"/>
        <v>0</v>
      </c>
      <c r="AF17" s="119">
        <f t="shared" si="28"/>
        <v>0</v>
      </c>
      <c r="AG17" s="120"/>
      <c r="AH17" s="120"/>
      <c r="AI17" s="114">
        <f t="shared" si="29"/>
        <v>0</v>
      </c>
      <c r="AJ17" s="123" t="s">
        <v>47</v>
      </c>
      <c r="AK17" s="124"/>
    </row>
    <row r="18" spans="1:37" ht="44.2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9"/>
      <c r="I18" s="110"/>
      <c r="J18" s="111"/>
      <c r="K18" s="112"/>
      <c r="L18" s="126"/>
      <c r="M18" s="113"/>
      <c r="N18" s="114">
        <f t="shared" si="16"/>
        <v>0</v>
      </c>
      <c r="O18" s="115"/>
      <c r="P18" s="116"/>
      <c r="Q18" s="116"/>
      <c r="R18" s="117"/>
      <c r="S18" s="114">
        <f t="shared" si="17"/>
        <v>0</v>
      </c>
      <c r="T18" s="114">
        <f t="shared" si="18"/>
        <v>0</v>
      </c>
      <c r="U18" s="68">
        <f t="shared" si="14"/>
        <v>0</v>
      </c>
      <c r="V18" s="114">
        <f t="shared" si="19"/>
        <v>0</v>
      </c>
      <c r="W18" s="114">
        <f t="shared" si="20"/>
        <v>0</v>
      </c>
      <c r="X18" s="114">
        <f t="shared" si="21"/>
        <v>0</v>
      </c>
      <c r="Y18" s="114">
        <f t="shared" si="15"/>
        <v>0</v>
      </c>
      <c r="Z18" s="114">
        <f t="shared" si="22"/>
        <v>0</v>
      </c>
      <c r="AA18" s="114">
        <f t="shared" si="23"/>
        <v>0</v>
      </c>
      <c r="AB18" s="114">
        <f t="shared" si="24"/>
        <v>0</v>
      </c>
      <c r="AC18" s="114">
        <f t="shared" si="25"/>
        <v>0</v>
      </c>
      <c r="AD18" s="114">
        <f t="shared" si="26"/>
        <v>0</v>
      </c>
      <c r="AE18" s="118">
        <f t="shared" si="27"/>
        <v>0</v>
      </c>
      <c r="AF18" s="119">
        <f t="shared" si="28"/>
        <v>0</v>
      </c>
      <c r="AG18" s="120"/>
      <c r="AH18" s="120"/>
      <c r="AI18" s="114">
        <f t="shared" si="29"/>
        <v>0</v>
      </c>
      <c r="AJ18" s="121" t="s">
        <v>48</v>
      </c>
      <c r="AK18" s="124"/>
    </row>
    <row r="19" spans="1:37" ht="44.25" customHeight="1" x14ac:dyDescent="0.2">
      <c r="A19" s="138" t="s">
        <v>49</v>
      </c>
      <c r="B19" s="60"/>
      <c r="C19" s="77"/>
      <c r="D19" s="78"/>
      <c r="E19" s="78"/>
      <c r="F19" s="79"/>
      <c r="G19" s="79"/>
      <c r="H19" s="109"/>
      <c r="I19" s="110"/>
      <c r="J19" s="111"/>
      <c r="K19" s="112"/>
      <c r="L19" s="126"/>
      <c r="M19" s="113"/>
      <c r="N19" s="114">
        <f t="shared" si="16"/>
        <v>0</v>
      </c>
      <c r="O19" s="115"/>
      <c r="P19" s="116"/>
      <c r="Q19" s="116"/>
      <c r="R19" s="117"/>
      <c r="S19" s="114">
        <f t="shared" si="17"/>
        <v>0</v>
      </c>
      <c r="T19" s="114">
        <f t="shared" si="18"/>
        <v>0</v>
      </c>
      <c r="U19" s="68">
        <f t="shared" si="14"/>
        <v>0</v>
      </c>
      <c r="V19" s="114">
        <f t="shared" si="19"/>
        <v>0</v>
      </c>
      <c r="W19" s="114">
        <f t="shared" si="20"/>
        <v>0</v>
      </c>
      <c r="X19" s="114">
        <f t="shared" si="21"/>
        <v>0</v>
      </c>
      <c r="Y19" s="114">
        <f t="shared" si="15"/>
        <v>0</v>
      </c>
      <c r="Z19" s="114">
        <f t="shared" si="22"/>
        <v>0</v>
      </c>
      <c r="AA19" s="114">
        <f t="shared" si="23"/>
        <v>0</v>
      </c>
      <c r="AB19" s="114">
        <f t="shared" si="24"/>
        <v>0</v>
      </c>
      <c r="AC19" s="114">
        <f t="shared" si="25"/>
        <v>0</v>
      </c>
      <c r="AD19" s="114">
        <f t="shared" si="26"/>
        <v>0</v>
      </c>
      <c r="AE19" s="118">
        <f t="shared" si="27"/>
        <v>0</v>
      </c>
      <c r="AF19" s="119">
        <f t="shared" si="28"/>
        <v>0</v>
      </c>
      <c r="AG19" s="120"/>
      <c r="AH19" s="120"/>
      <c r="AI19" s="114">
        <f t="shared" si="29"/>
        <v>0</v>
      </c>
      <c r="AJ19" s="123" t="s">
        <v>49</v>
      </c>
      <c r="AK19" s="124"/>
    </row>
    <row r="20" spans="1:37" ht="44.2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9"/>
      <c r="I20" s="110"/>
      <c r="J20" s="111"/>
      <c r="K20" s="112"/>
      <c r="L20" s="126"/>
      <c r="M20" s="113"/>
      <c r="N20" s="114">
        <f t="shared" si="16"/>
        <v>0</v>
      </c>
      <c r="O20" s="115"/>
      <c r="P20" s="116"/>
      <c r="Q20" s="116"/>
      <c r="R20" s="117"/>
      <c r="S20" s="114">
        <f t="shared" si="17"/>
        <v>0</v>
      </c>
      <c r="T20" s="114">
        <f t="shared" si="18"/>
        <v>0</v>
      </c>
      <c r="U20" s="68">
        <f t="shared" si="14"/>
        <v>0</v>
      </c>
      <c r="V20" s="114">
        <f t="shared" si="19"/>
        <v>0</v>
      </c>
      <c r="W20" s="114">
        <f t="shared" si="20"/>
        <v>0</v>
      </c>
      <c r="X20" s="114">
        <f t="shared" si="21"/>
        <v>0</v>
      </c>
      <c r="Y20" s="114">
        <f t="shared" si="15"/>
        <v>0</v>
      </c>
      <c r="Z20" s="114">
        <f t="shared" si="22"/>
        <v>0</v>
      </c>
      <c r="AA20" s="114">
        <f t="shared" si="23"/>
        <v>0</v>
      </c>
      <c r="AB20" s="114">
        <f t="shared" si="24"/>
        <v>0</v>
      </c>
      <c r="AC20" s="114">
        <f t="shared" si="25"/>
        <v>0</v>
      </c>
      <c r="AD20" s="114">
        <f t="shared" si="26"/>
        <v>0</v>
      </c>
      <c r="AE20" s="118">
        <f t="shared" si="27"/>
        <v>0</v>
      </c>
      <c r="AF20" s="119">
        <f t="shared" si="28"/>
        <v>0</v>
      </c>
      <c r="AG20" s="120"/>
      <c r="AH20" s="120"/>
      <c r="AI20" s="114">
        <f t="shared" si="29"/>
        <v>0</v>
      </c>
      <c r="AJ20" s="121" t="s">
        <v>50</v>
      </c>
      <c r="AK20" s="124"/>
    </row>
    <row r="21" spans="1:37" ht="44.25" customHeight="1" x14ac:dyDescent="0.2">
      <c r="A21" s="138" t="s">
        <v>51</v>
      </c>
      <c r="B21" s="60"/>
      <c r="C21" s="77"/>
      <c r="D21" s="78"/>
      <c r="E21" s="78"/>
      <c r="F21" s="79"/>
      <c r="G21" s="79"/>
      <c r="H21" s="109"/>
      <c r="I21" s="110"/>
      <c r="J21" s="111"/>
      <c r="K21" s="112"/>
      <c r="L21" s="126"/>
      <c r="M21" s="113"/>
      <c r="N21" s="114">
        <f t="shared" si="16"/>
        <v>0</v>
      </c>
      <c r="O21" s="115"/>
      <c r="P21" s="116"/>
      <c r="Q21" s="116"/>
      <c r="R21" s="117"/>
      <c r="S21" s="114">
        <f t="shared" si="17"/>
        <v>0</v>
      </c>
      <c r="T21" s="114">
        <f t="shared" si="18"/>
        <v>0</v>
      </c>
      <c r="U21" s="68">
        <f t="shared" si="14"/>
        <v>0</v>
      </c>
      <c r="V21" s="114">
        <f t="shared" si="19"/>
        <v>0</v>
      </c>
      <c r="W21" s="114">
        <f t="shared" si="20"/>
        <v>0</v>
      </c>
      <c r="X21" s="114">
        <f t="shared" si="21"/>
        <v>0</v>
      </c>
      <c r="Y21" s="114">
        <f t="shared" si="15"/>
        <v>0</v>
      </c>
      <c r="Z21" s="114">
        <f t="shared" si="22"/>
        <v>0</v>
      </c>
      <c r="AA21" s="114">
        <f t="shared" si="23"/>
        <v>0</v>
      </c>
      <c r="AB21" s="114">
        <f t="shared" si="24"/>
        <v>0</v>
      </c>
      <c r="AC21" s="114">
        <f t="shared" si="25"/>
        <v>0</v>
      </c>
      <c r="AD21" s="114">
        <f t="shared" si="26"/>
        <v>0</v>
      </c>
      <c r="AE21" s="118">
        <f t="shared" si="27"/>
        <v>0</v>
      </c>
      <c r="AF21" s="119">
        <f t="shared" si="28"/>
        <v>0</v>
      </c>
      <c r="AG21" s="120"/>
      <c r="AH21" s="120"/>
      <c r="AI21" s="114">
        <f t="shared" si="29"/>
        <v>0</v>
      </c>
      <c r="AJ21" s="123" t="s">
        <v>51</v>
      </c>
      <c r="AK21" s="124"/>
    </row>
    <row r="22" spans="1:37" ht="44.25" customHeight="1" x14ac:dyDescent="0.2">
      <c r="A22" s="138" t="s">
        <v>52</v>
      </c>
      <c r="B22" s="60"/>
      <c r="C22" s="77"/>
      <c r="D22" s="78"/>
      <c r="E22" s="78"/>
      <c r="F22" s="79"/>
      <c r="G22" s="79"/>
      <c r="H22" s="108"/>
      <c r="I22" s="110"/>
      <c r="J22" s="111"/>
      <c r="K22" s="112"/>
      <c r="L22" s="126"/>
      <c r="M22" s="113"/>
      <c r="N22" s="114">
        <f t="shared" si="16"/>
        <v>0</v>
      </c>
      <c r="O22" s="115"/>
      <c r="P22" s="116"/>
      <c r="Q22" s="116"/>
      <c r="R22" s="117"/>
      <c r="S22" s="114">
        <f t="shared" si="17"/>
        <v>0</v>
      </c>
      <c r="T22" s="114">
        <f t="shared" si="18"/>
        <v>0</v>
      </c>
      <c r="U22" s="68">
        <f t="shared" si="14"/>
        <v>0</v>
      </c>
      <c r="V22" s="114">
        <f t="shared" si="19"/>
        <v>0</v>
      </c>
      <c r="W22" s="114">
        <f t="shared" si="20"/>
        <v>0</v>
      </c>
      <c r="X22" s="114">
        <f t="shared" si="21"/>
        <v>0</v>
      </c>
      <c r="Y22" s="114">
        <f t="shared" si="15"/>
        <v>0</v>
      </c>
      <c r="Z22" s="114">
        <f t="shared" si="22"/>
        <v>0</v>
      </c>
      <c r="AA22" s="114">
        <f t="shared" si="23"/>
        <v>0</v>
      </c>
      <c r="AB22" s="114">
        <f t="shared" si="24"/>
        <v>0</v>
      </c>
      <c r="AC22" s="114">
        <f t="shared" si="25"/>
        <v>0</v>
      </c>
      <c r="AD22" s="114">
        <f t="shared" si="26"/>
        <v>0</v>
      </c>
      <c r="AE22" s="118">
        <f t="shared" si="27"/>
        <v>0</v>
      </c>
      <c r="AF22" s="119">
        <f t="shared" si="28"/>
        <v>0</v>
      </c>
      <c r="AG22" s="120"/>
      <c r="AH22" s="120"/>
      <c r="AI22" s="114">
        <f t="shared" si="29"/>
        <v>0</v>
      </c>
      <c r="AJ22" s="121" t="s">
        <v>52</v>
      </c>
      <c r="AK22" s="124"/>
    </row>
    <row r="23" spans="1:37" ht="44.2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108"/>
      <c r="I23" s="110"/>
      <c r="J23" s="111"/>
      <c r="K23" s="112"/>
      <c r="L23" s="126"/>
      <c r="M23" s="113"/>
      <c r="N23" s="114">
        <f t="shared" si="16"/>
        <v>0</v>
      </c>
      <c r="O23" s="115"/>
      <c r="P23" s="116"/>
      <c r="Q23" s="116"/>
      <c r="R23" s="117"/>
      <c r="S23" s="114">
        <f t="shared" si="17"/>
        <v>0</v>
      </c>
      <c r="T23" s="114">
        <f t="shared" si="18"/>
        <v>0</v>
      </c>
      <c r="U23" s="68">
        <f t="shared" si="14"/>
        <v>0</v>
      </c>
      <c r="V23" s="114">
        <f t="shared" si="19"/>
        <v>0</v>
      </c>
      <c r="W23" s="114">
        <f t="shared" si="20"/>
        <v>0</v>
      </c>
      <c r="X23" s="114">
        <f t="shared" si="21"/>
        <v>0</v>
      </c>
      <c r="Y23" s="114">
        <f t="shared" si="15"/>
        <v>0</v>
      </c>
      <c r="Z23" s="114">
        <f t="shared" si="22"/>
        <v>0</v>
      </c>
      <c r="AA23" s="114">
        <f t="shared" si="23"/>
        <v>0</v>
      </c>
      <c r="AB23" s="114">
        <f t="shared" si="24"/>
        <v>0</v>
      </c>
      <c r="AC23" s="114">
        <f t="shared" si="25"/>
        <v>0</v>
      </c>
      <c r="AD23" s="114">
        <f t="shared" si="26"/>
        <v>0</v>
      </c>
      <c r="AE23" s="118">
        <f t="shared" si="27"/>
        <v>0</v>
      </c>
      <c r="AF23" s="119">
        <f t="shared" si="28"/>
        <v>0</v>
      </c>
      <c r="AG23" s="120"/>
      <c r="AH23" s="120"/>
      <c r="AI23" s="114">
        <f t="shared" si="29"/>
        <v>0</v>
      </c>
      <c r="AJ23" s="123" t="s">
        <v>53</v>
      </c>
      <c r="AK23" s="124"/>
    </row>
    <row r="24" spans="1:37" ht="44.2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9"/>
      <c r="I24" s="110"/>
      <c r="J24" s="111"/>
      <c r="K24" s="112"/>
      <c r="L24" s="126"/>
      <c r="M24" s="113"/>
      <c r="N24" s="114">
        <f t="shared" si="16"/>
        <v>0</v>
      </c>
      <c r="O24" s="115"/>
      <c r="P24" s="116"/>
      <c r="Q24" s="116"/>
      <c r="R24" s="117"/>
      <c r="S24" s="114">
        <f t="shared" si="17"/>
        <v>0</v>
      </c>
      <c r="T24" s="114">
        <f t="shared" si="18"/>
        <v>0</v>
      </c>
      <c r="U24" s="68">
        <f t="shared" si="14"/>
        <v>0</v>
      </c>
      <c r="V24" s="114">
        <f t="shared" si="19"/>
        <v>0</v>
      </c>
      <c r="W24" s="114">
        <f t="shared" si="20"/>
        <v>0</v>
      </c>
      <c r="X24" s="114">
        <f t="shared" si="21"/>
        <v>0</v>
      </c>
      <c r="Y24" s="114">
        <f t="shared" si="15"/>
        <v>0</v>
      </c>
      <c r="Z24" s="114">
        <f t="shared" si="22"/>
        <v>0</v>
      </c>
      <c r="AA24" s="114">
        <f t="shared" si="23"/>
        <v>0</v>
      </c>
      <c r="AB24" s="114">
        <f t="shared" si="24"/>
        <v>0</v>
      </c>
      <c r="AC24" s="114">
        <f t="shared" si="25"/>
        <v>0</v>
      </c>
      <c r="AD24" s="114">
        <f t="shared" si="26"/>
        <v>0</v>
      </c>
      <c r="AE24" s="118">
        <f t="shared" si="27"/>
        <v>0</v>
      </c>
      <c r="AF24" s="119">
        <f t="shared" si="28"/>
        <v>0</v>
      </c>
      <c r="AG24" s="120"/>
      <c r="AH24" s="120"/>
      <c r="AI24" s="114">
        <f t="shared" si="29"/>
        <v>0</v>
      </c>
      <c r="AJ24" s="121" t="s">
        <v>54</v>
      </c>
      <c r="AK24" s="124"/>
    </row>
    <row r="25" spans="1:37" ht="44.25" customHeight="1" x14ac:dyDescent="0.2">
      <c r="A25" s="138" t="s">
        <v>55</v>
      </c>
      <c r="B25" s="60"/>
      <c r="C25" s="77"/>
      <c r="D25" s="78"/>
      <c r="E25" s="78"/>
      <c r="F25" s="79"/>
      <c r="G25" s="79"/>
      <c r="H25" s="109"/>
      <c r="I25" s="110"/>
      <c r="J25" s="111"/>
      <c r="K25" s="112"/>
      <c r="L25" s="126"/>
      <c r="M25" s="113"/>
      <c r="N25" s="114">
        <f t="shared" si="16"/>
        <v>0</v>
      </c>
      <c r="O25" s="115"/>
      <c r="P25" s="116"/>
      <c r="Q25" s="116"/>
      <c r="R25" s="117"/>
      <c r="S25" s="114">
        <f t="shared" si="17"/>
        <v>0</v>
      </c>
      <c r="T25" s="114">
        <f t="shared" si="18"/>
        <v>0</v>
      </c>
      <c r="U25" s="68">
        <f t="shared" si="14"/>
        <v>0</v>
      </c>
      <c r="V25" s="114">
        <f t="shared" si="19"/>
        <v>0</v>
      </c>
      <c r="W25" s="114">
        <f t="shared" si="20"/>
        <v>0</v>
      </c>
      <c r="X25" s="114">
        <f t="shared" si="21"/>
        <v>0</v>
      </c>
      <c r="Y25" s="114">
        <f t="shared" si="15"/>
        <v>0</v>
      </c>
      <c r="Z25" s="114">
        <f t="shared" si="22"/>
        <v>0</v>
      </c>
      <c r="AA25" s="114">
        <f t="shared" si="23"/>
        <v>0</v>
      </c>
      <c r="AB25" s="114">
        <f t="shared" si="24"/>
        <v>0</v>
      </c>
      <c r="AC25" s="114">
        <f t="shared" si="25"/>
        <v>0</v>
      </c>
      <c r="AD25" s="114">
        <f t="shared" si="26"/>
        <v>0</v>
      </c>
      <c r="AE25" s="118">
        <f t="shared" si="27"/>
        <v>0</v>
      </c>
      <c r="AF25" s="119">
        <f t="shared" si="28"/>
        <v>0</v>
      </c>
      <c r="AG25" s="120"/>
      <c r="AH25" s="120"/>
      <c r="AI25" s="114">
        <f t="shared" si="29"/>
        <v>0</v>
      </c>
      <c r="AJ25" s="123" t="s">
        <v>55</v>
      </c>
      <c r="AK25" s="124"/>
    </row>
    <row r="26" spans="1:37" ht="44.25" customHeight="1" x14ac:dyDescent="0.2">
      <c r="A26" s="138" t="s">
        <v>56</v>
      </c>
      <c r="B26" s="60"/>
      <c r="C26" s="77"/>
      <c r="D26" s="78"/>
      <c r="E26" s="78"/>
      <c r="F26" s="79"/>
      <c r="G26" s="79"/>
      <c r="H26" s="109"/>
      <c r="I26" s="110"/>
      <c r="J26" s="111"/>
      <c r="K26" s="112"/>
      <c r="L26" s="126"/>
      <c r="M26" s="113"/>
      <c r="N26" s="114">
        <f t="shared" si="16"/>
        <v>0</v>
      </c>
      <c r="O26" s="115"/>
      <c r="P26" s="116"/>
      <c r="Q26" s="116"/>
      <c r="R26" s="117"/>
      <c r="S26" s="114">
        <f t="shared" si="17"/>
        <v>0</v>
      </c>
      <c r="T26" s="114">
        <f t="shared" si="18"/>
        <v>0</v>
      </c>
      <c r="U26" s="68">
        <f t="shared" si="14"/>
        <v>0</v>
      </c>
      <c r="V26" s="114">
        <f t="shared" si="19"/>
        <v>0</v>
      </c>
      <c r="W26" s="114">
        <f t="shared" si="20"/>
        <v>0</v>
      </c>
      <c r="X26" s="114">
        <f t="shared" si="21"/>
        <v>0</v>
      </c>
      <c r="Y26" s="114">
        <f t="shared" si="15"/>
        <v>0</v>
      </c>
      <c r="Z26" s="114">
        <f t="shared" si="22"/>
        <v>0</v>
      </c>
      <c r="AA26" s="114">
        <f t="shared" si="23"/>
        <v>0</v>
      </c>
      <c r="AB26" s="114">
        <f t="shared" si="24"/>
        <v>0</v>
      </c>
      <c r="AC26" s="114">
        <f t="shared" si="25"/>
        <v>0</v>
      </c>
      <c r="AD26" s="114">
        <f t="shared" si="26"/>
        <v>0</v>
      </c>
      <c r="AE26" s="118">
        <f t="shared" si="27"/>
        <v>0</v>
      </c>
      <c r="AF26" s="119">
        <f t="shared" si="28"/>
        <v>0</v>
      </c>
      <c r="AG26" s="120"/>
      <c r="AH26" s="120"/>
      <c r="AI26" s="114">
        <f t="shared" si="29"/>
        <v>0</v>
      </c>
      <c r="AJ26" s="121" t="s">
        <v>56</v>
      </c>
      <c r="AK26" s="124"/>
    </row>
    <row r="27" spans="1:37" ht="44.25" customHeight="1" x14ac:dyDescent="0.2">
      <c r="A27" s="138" t="s">
        <v>57</v>
      </c>
      <c r="B27" s="60"/>
      <c r="C27" s="77"/>
      <c r="D27" s="78"/>
      <c r="E27" s="78"/>
      <c r="F27" s="79"/>
      <c r="G27" s="79"/>
      <c r="H27" s="109"/>
      <c r="I27" s="110"/>
      <c r="J27" s="111"/>
      <c r="K27" s="112"/>
      <c r="L27" s="126"/>
      <c r="M27" s="113"/>
      <c r="N27" s="114">
        <f t="shared" si="16"/>
        <v>0</v>
      </c>
      <c r="O27" s="115"/>
      <c r="P27" s="116"/>
      <c r="Q27" s="116"/>
      <c r="R27" s="117"/>
      <c r="S27" s="114">
        <f t="shared" si="17"/>
        <v>0</v>
      </c>
      <c r="T27" s="114">
        <f t="shared" si="18"/>
        <v>0</v>
      </c>
      <c r="U27" s="68">
        <f t="shared" si="14"/>
        <v>0</v>
      </c>
      <c r="V27" s="114">
        <f t="shared" si="19"/>
        <v>0</v>
      </c>
      <c r="W27" s="114">
        <f t="shared" si="20"/>
        <v>0</v>
      </c>
      <c r="X27" s="114">
        <f t="shared" si="21"/>
        <v>0</v>
      </c>
      <c r="Y27" s="114">
        <f t="shared" si="15"/>
        <v>0</v>
      </c>
      <c r="Z27" s="114">
        <f t="shared" si="22"/>
        <v>0</v>
      </c>
      <c r="AA27" s="114">
        <f t="shared" si="23"/>
        <v>0</v>
      </c>
      <c r="AB27" s="114">
        <f t="shared" si="24"/>
        <v>0</v>
      </c>
      <c r="AC27" s="114">
        <f t="shared" si="25"/>
        <v>0</v>
      </c>
      <c r="AD27" s="114">
        <f t="shared" si="26"/>
        <v>0</v>
      </c>
      <c r="AE27" s="118">
        <f t="shared" si="27"/>
        <v>0</v>
      </c>
      <c r="AF27" s="119">
        <f t="shared" si="28"/>
        <v>0</v>
      </c>
      <c r="AG27" s="120"/>
      <c r="AH27" s="120"/>
      <c r="AI27" s="114">
        <f t="shared" si="29"/>
        <v>0</v>
      </c>
      <c r="AJ27" s="123" t="s">
        <v>57</v>
      </c>
      <c r="AK27" s="124"/>
    </row>
    <row r="28" spans="1:37" ht="44.25" customHeight="1" x14ac:dyDescent="0.2">
      <c r="A28" s="138" t="s">
        <v>58</v>
      </c>
      <c r="B28" s="60"/>
      <c r="C28" s="77"/>
      <c r="D28" s="78"/>
      <c r="E28" s="78"/>
      <c r="F28" s="79"/>
      <c r="G28" s="79"/>
      <c r="H28" s="109"/>
      <c r="I28" s="110"/>
      <c r="J28" s="111"/>
      <c r="K28" s="112"/>
      <c r="L28" s="126"/>
      <c r="M28" s="113"/>
      <c r="N28" s="114">
        <f t="shared" si="16"/>
        <v>0</v>
      </c>
      <c r="O28" s="115"/>
      <c r="P28" s="116"/>
      <c r="Q28" s="116"/>
      <c r="R28" s="117"/>
      <c r="S28" s="114">
        <f t="shared" si="17"/>
        <v>0</v>
      </c>
      <c r="T28" s="114">
        <f t="shared" si="18"/>
        <v>0</v>
      </c>
      <c r="U28" s="68">
        <f t="shared" si="14"/>
        <v>0</v>
      </c>
      <c r="V28" s="114">
        <f t="shared" si="19"/>
        <v>0</v>
      </c>
      <c r="W28" s="114">
        <f t="shared" si="20"/>
        <v>0</v>
      </c>
      <c r="X28" s="114">
        <f t="shared" si="21"/>
        <v>0</v>
      </c>
      <c r="Y28" s="114">
        <f t="shared" si="15"/>
        <v>0</v>
      </c>
      <c r="Z28" s="114">
        <f t="shared" si="22"/>
        <v>0</v>
      </c>
      <c r="AA28" s="114">
        <f t="shared" si="23"/>
        <v>0</v>
      </c>
      <c r="AB28" s="114">
        <f t="shared" si="24"/>
        <v>0</v>
      </c>
      <c r="AC28" s="114">
        <f t="shared" si="25"/>
        <v>0</v>
      </c>
      <c r="AD28" s="114">
        <f t="shared" si="26"/>
        <v>0</v>
      </c>
      <c r="AE28" s="118">
        <f t="shared" si="27"/>
        <v>0</v>
      </c>
      <c r="AF28" s="119">
        <f t="shared" si="28"/>
        <v>0</v>
      </c>
      <c r="AG28" s="120"/>
      <c r="AH28" s="120"/>
      <c r="AI28" s="114">
        <f t="shared" si="29"/>
        <v>0</v>
      </c>
      <c r="AJ28" s="121" t="s">
        <v>58</v>
      </c>
      <c r="AK28" s="127"/>
    </row>
    <row r="29" spans="1:37" ht="44.25" customHeight="1" x14ac:dyDescent="0.2">
      <c r="A29" s="138" t="s">
        <v>59</v>
      </c>
      <c r="B29" s="60"/>
      <c r="C29" s="77"/>
      <c r="D29" s="78"/>
      <c r="E29" s="78"/>
      <c r="F29" s="79"/>
      <c r="G29" s="79"/>
      <c r="H29" s="109"/>
      <c r="I29" s="110"/>
      <c r="J29" s="111"/>
      <c r="K29" s="112"/>
      <c r="L29" s="126"/>
      <c r="M29" s="113"/>
      <c r="N29" s="114">
        <f t="shared" si="16"/>
        <v>0</v>
      </c>
      <c r="O29" s="115"/>
      <c r="P29" s="116"/>
      <c r="Q29" s="116"/>
      <c r="R29" s="117"/>
      <c r="S29" s="114">
        <f t="shared" si="17"/>
        <v>0</v>
      </c>
      <c r="T29" s="114">
        <f t="shared" si="18"/>
        <v>0</v>
      </c>
      <c r="U29" s="68">
        <f t="shared" si="14"/>
        <v>0</v>
      </c>
      <c r="V29" s="114">
        <f t="shared" si="19"/>
        <v>0</v>
      </c>
      <c r="W29" s="114">
        <f t="shared" si="20"/>
        <v>0</v>
      </c>
      <c r="X29" s="114">
        <f t="shared" si="21"/>
        <v>0</v>
      </c>
      <c r="Y29" s="114">
        <f t="shared" si="15"/>
        <v>0</v>
      </c>
      <c r="Z29" s="114">
        <f t="shared" si="22"/>
        <v>0</v>
      </c>
      <c r="AA29" s="114">
        <f t="shared" si="23"/>
        <v>0</v>
      </c>
      <c r="AB29" s="114">
        <f t="shared" si="24"/>
        <v>0</v>
      </c>
      <c r="AC29" s="114">
        <f t="shared" si="25"/>
        <v>0</v>
      </c>
      <c r="AD29" s="114">
        <f t="shared" si="26"/>
        <v>0</v>
      </c>
      <c r="AE29" s="118">
        <f t="shared" si="27"/>
        <v>0</v>
      </c>
      <c r="AF29" s="119">
        <f t="shared" si="28"/>
        <v>0</v>
      </c>
      <c r="AG29" s="120"/>
      <c r="AH29" s="120"/>
      <c r="AI29" s="114">
        <f t="shared" si="29"/>
        <v>0</v>
      </c>
      <c r="AJ29" s="123" t="s">
        <v>59</v>
      </c>
      <c r="AK29" s="128"/>
    </row>
    <row r="30" spans="1:37" ht="44.25" customHeight="1" x14ac:dyDescent="0.2">
      <c r="A30" s="138" t="s">
        <v>60</v>
      </c>
      <c r="B30" s="60"/>
      <c r="C30" s="77"/>
      <c r="D30" s="78"/>
      <c r="E30" s="78"/>
      <c r="F30" s="79"/>
      <c r="G30" s="79"/>
      <c r="H30" s="109"/>
      <c r="I30" s="110"/>
      <c r="J30" s="111"/>
      <c r="K30" s="112"/>
      <c r="L30" s="126"/>
      <c r="M30" s="113"/>
      <c r="N30" s="114">
        <f t="shared" si="16"/>
        <v>0</v>
      </c>
      <c r="O30" s="115"/>
      <c r="P30" s="116"/>
      <c r="Q30" s="116"/>
      <c r="R30" s="117"/>
      <c r="S30" s="114">
        <f t="shared" si="17"/>
        <v>0</v>
      </c>
      <c r="T30" s="114">
        <f t="shared" si="18"/>
        <v>0</v>
      </c>
      <c r="U30" s="68">
        <f t="shared" si="14"/>
        <v>0</v>
      </c>
      <c r="V30" s="114">
        <f t="shared" si="19"/>
        <v>0</v>
      </c>
      <c r="W30" s="114">
        <f t="shared" si="20"/>
        <v>0</v>
      </c>
      <c r="X30" s="114">
        <f t="shared" si="21"/>
        <v>0</v>
      </c>
      <c r="Y30" s="114">
        <f t="shared" si="15"/>
        <v>0</v>
      </c>
      <c r="Z30" s="114">
        <f t="shared" si="22"/>
        <v>0</v>
      </c>
      <c r="AA30" s="114">
        <f t="shared" si="23"/>
        <v>0</v>
      </c>
      <c r="AB30" s="114">
        <f t="shared" si="24"/>
        <v>0</v>
      </c>
      <c r="AC30" s="114">
        <f t="shared" si="25"/>
        <v>0</v>
      </c>
      <c r="AD30" s="114">
        <f t="shared" si="26"/>
        <v>0</v>
      </c>
      <c r="AE30" s="118">
        <f t="shared" si="27"/>
        <v>0</v>
      </c>
      <c r="AF30" s="119">
        <f t="shared" si="28"/>
        <v>0</v>
      </c>
      <c r="AG30" s="120"/>
      <c r="AH30" s="120"/>
      <c r="AI30" s="114">
        <f t="shared" si="29"/>
        <v>0</v>
      </c>
      <c r="AJ30" s="121" t="s">
        <v>60</v>
      </c>
      <c r="AK30" s="128"/>
    </row>
    <row r="31" spans="1:37" ht="44.25" customHeight="1" x14ac:dyDescent="0.2">
      <c r="A31" s="138" t="s">
        <v>61</v>
      </c>
      <c r="B31" s="60"/>
      <c r="C31" s="77"/>
      <c r="D31" s="78"/>
      <c r="E31" s="78"/>
      <c r="F31" s="79"/>
      <c r="G31" s="79"/>
      <c r="H31" s="109"/>
      <c r="I31" s="110"/>
      <c r="J31" s="111"/>
      <c r="K31" s="112"/>
      <c r="L31" s="126"/>
      <c r="M31" s="113"/>
      <c r="N31" s="114">
        <f t="shared" ref="N31:N32" si="30">ROUND(I31*(SUM(J31:M31)),0)</f>
        <v>0</v>
      </c>
      <c r="O31" s="115"/>
      <c r="P31" s="116"/>
      <c r="Q31" s="116"/>
      <c r="R31" s="117"/>
      <c r="S31" s="114">
        <f t="shared" ref="S31:S32" si="31">I31*J31*40%*O31</f>
        <v>0</v>
      </c>
      <c r="T31" s="114">
        <f t="shared" ref="T31:T32" si="32">IF(P31&gt;=6750,(I31*J31*40%),0)</f>
        <v>0</v>
      </c>
      <c r="U31" s="68">
        <f t="shared" si="14"/>
        <v>0</v>
      </c>
      <c r="V31" s="114">
        <f t="shared" ref="V31:V32" si="33">ROUND(SUM(S31:U31),0)</f>
        <v>0</v>
      </c>
      <c r="W31" s="114">
        <f t="shared" ref="W31:W32" si="34">I31*K31*40%*O31</f>
        <v>0</v>
      </c>
      <c r="X31" s="114">
        <f t="shared" ref="X31:X32" si="35">IF(P31&gt;=6750,(I31*K31*40%),0)</f>
        <v>0</v>
      </c>
      <c r="Y31" s="114">
        <f t="shared" si="15"/>
        <v>0</v>
      </c>
      <c r="Z31" s="114">
        <f t="shared" ref="Z31:Z32" si="36">ROUND(SUM(W31:Y31),0)</f>
        <v>0</v>
      </c>
      <c r="AA31" s="114">
        <f t="shared" ref="AA31:AA32" si="37">I31*L31</f>
        <v>0</v>
      </c>
      <c r="AB31" s="114">
        <f t="shared" ref="AB31:AB32" si="38">ROUND(AA31,0)</f>
        <v>0</v>
      </c>
      <c r="AC31" s="114">
        <f t="shared" ref="AC31:AC32" si="39">I31*M31</f>
        <v>0</v>
      </c>
      <c r="AD31" s="114">
        <f t="shared" ref="AD31:AD32" si="40">ROUND(AC31,0)</f>
        <v>0</v>
      </c>
      <c r="AE31" s="118">
        <f t="shared" ref="AE31:AE32" si="41">ROUND((V31+Z31+AB31+AD31),0)</f>
        <v>0</v>
      </c>
      <c r="AF31" s="119">
        <f t="shared" ref="AF31:AF32" si="42">ROUND(AE31*R31,0)</f>
        <v>0</v>
      </c>
      <c r="AG31" s="120"/>
      <c r="AH31" s="120"/>
      <c r="AI31" s="114">
        <f t="shared" ref="AI31:AI32" si="43">AE31-AF31-AG31</f>
        <v>0</v>
      </c>
      <c r="AJ31" s="123" t="s">
        <v>61</v>
      </c>
      <c r="AK31" s="128"/>
    </row>
    <row r="32" spans="1:37" ht="44.25" customHeight="1" x14ac:dyDescent="0.2">
      <c r="A32" s="138" t="s">
        <v>102</v>
      </c>
      <c r="B32" s="60"/>
      <c r="C32" s="77"/>
      <c r="D32" s="78"/>
      <c r="E32" s="78"/>
      <c r="F32" s="79"/>
      <c r="G32" s="79"/>
      <c r="H32" s="109"/>
      <c r="I32" s="110"/>
      <c r="J32" s="111"/>
      <c r="K32" s="112"/>
      <c r="L32" s="126"/>
      <c r="M32" s="113"/>
      <c r="N32" s="114">
        <f t="shared" si="30"/>
        <v>0</v>
      </c>
      <c r="O32" s="115"/>
      <c r="P32" s="116"/>
      <c r="Q32" s="116"/>
      <c r="R32" s="117"/>
      <c r="S32" s="114">
        <f t="shared" si="31"/>
        <v>0</v>
      </c>
      <c r="T32" s="114">
        <f t="shared" si="32"/>
        <v>0</v>
      </c>
      <c r="U32" s="68">
        <f t="shared" si="14"/>
        <v>0</v>
      </c>
      <c r="V32" s="114">
        <f t="shared" si="33"/>
        <v>0</v>
      </c>
      <c r="W32" s="114">
        <f t="shared" si="34"/>
        <v>0</v>
      </c>
      <c r="X32" s="114">
        <f t="shared" si="35"/>
        <v>0</v>
      </c>
      <c r="Y32" s="114">
        <f t="shared" si="15"/>
        <v>0</v>
      </c>
      <c r="Z32" s="114">
        <f t="shared" si="36"/>
        <v>0</v>
      </c>
      <c r="AA32" s="114">
        <f t="shared" si="37"/>
        <v>0</v>
      </c>
      <c r="AB32" s="114">
        <f t="shared" si="38"/>
        <v>0</v>
      </c>
      <c r="AC32" s="114">
        <f t="shared" si="39"/>
        <v>0</v>
      </c>
      <c r="AD32" s="114">
        <f t="shared" si="40"/>
        <v>0</v>
      </c>
      <c r="AE32" s="118">
        <f t="shared" si="41"/>
        <v>0</v>
      </c>
      <c r="AF32" s="119">
        <f t="shared" si="42"/>
        <v>0</v>
      </c>
      <c r="AG32" s="120"/>
      <c r="AH32" s="120"/>
      <c r="AI32" s="114">
        <f t="shared" si="43"/>
        <v>0</v>
      </c>
      <c r="AJ32" s="121" t="s">
        <v>102</v>
      </c>
      <c r="AK32" s="128"/>
    </row>
    <row r="33" spans="1:37" ht="44.25" customHeight="1" x14ac:dyDescent="0.2">
      <c r="A33" s="138" t="s">
        <v>103</v>
      </c>
      <c r="B33" s="60"/>
      <c r="C33" s="77"/>
      <c r="D33" s="78"/>
      <c r="E33" s="78"/>
      <c r="F33" s="79"/>
      <c r="G33" s="79"/>
      <c r="H33" s="109"/>
      <c r="I33" s="110"/>
      <c r="J33" s="111"/>
      <c r="K33" s="112"/>
      <c r="L33" s="126"/>
      <c r="M33" s="113"/>
      <c r="N33" s="114">
        <f t="shared" ref="N33:N34" si="44">ROUND(I33*(SUM(J33:M33)),0)</f>
        <v>0</v>
      </c>
      <c r="O33" s="115"/>
      <c r="P33" s="116"/>
      <c r="Q33" s="116"/>
      <c r="R33" s="117"/>
      <c r="S33" s="114">
        <f t="shared" ref="S33:S34" si="45">I33*J33*40%*O33</f>
        <v>0</v>
      </c>
      <c r="T33" s="114">
        <f t="shared" ref="T33:T34" si="46">IF(P33&gt;=6750,(I33*J33*40%),0)</f>
        <v>0</v>
      </c>
      <c r="U33" s="68">
        <f t="shared" si="14"/>
        <v>0</v>
      </c>
      <c r="V33" s="114">
        <f t="shared" ref="V33:V34" si="47">ROUND(SUM(S33:U33),0)</f>
        <v>0</v>
      </c>
      <c r="W33" s="114">
        <f t="shared" ref="W33:W34" si="48">I33*K33*40%*O33</f>
        <v>0</v>
      </c>
      <c r="X33" s="114">
        <f t="shared" ref="X33:X34" si="49">IF(P33&gt;=6750,(I33*K33*40%),0)</f>
        <v>0</v>
      </c>
      <c r="Y33" s="114">
        <f t="shared" si="15"/>
        <v>0</v>
      </c>
      <c r="Z33" s="114">
        <f t="shared" ref="Z33:Z34" si="50">ROUND(SUM(W33:Y33),0)</f>
        <v>0</v>
      </c>
      <c r="AA33" s="114">
        <f t="shared" ref="AA33:AA34" si="51">I33*L33</f>
        <v>0</v>
      </c>
      <c r="AB33" s="114">
        <f t="shared" ref="AB33:AB34" si="52">ROUND(AA33,0)</f>
        <v>0</v>
      </c>
      <c r="AC33" s="114">
        <f t="shared" ref="AC33:AC34" si="53">I33*M33</f>
        <v>0</v>
      </c>
      <c r="AD33" s="114">
        <f t="shared" ref="AD33:AD34" si="54">ROUND(AC33,0)</f>
        <v>0</v>
      </c>
      <c r="AE33" s="118">
        <f t="shared" ref="AE33:AE34" si="55">ROUND((V33+Z33+AB33+AD33),0)</f>
        <v>0</v>
      </c>
      <c r="AF33" s="119">
        <f t="shared" ref="AF33:AF34" si="56">ROUND(AE33*R33,0)</f>
        <v>0</v>
      </c>
      <c r="AG33" s="120"/>
      <c r="AH33" s="120"/>
      <c r="AI33" s="114">
        <f t="shared" ref="AI33:AI34" si="57">AE33-AF33-AG33</f>
        <v>0</v>
      </c>
      <c r="AJ33" s="123" t="s">
        <v>103</v>
      </c>
      <c r="AK33" s="128"/>
    </row>
    <row r="34" spans="1:37" ht="44.25" customHeight="1" x14ac:dyDescent="0.2">
      <c r="A34" s="138" t="s">
        <v>104</v>
      </c>
      <c r="B34" s="60"/>
      <c r="C34" s="77"/>
      <c r="D34" s="78"/>
      <c r="E34" s="78"/>
      <c r="F34" s="79"/>
      <c r="G34" s="79"/>
      <c r="H34" s="109"/>
      <c r="I34" s="110"/>
      <c r="J34" s="111"/>
      <c r="K34" s="112"/>
      <c r="L34" s="126"/>
      <c r="M34" s="113"/>
      <c r="N34" s="114">
        <f t="shared" si="44"/>
        <v>0</v>
      </c>
      <c r="O34" s="115"/>
      <c r="P34" s="116"/>
      <c r="Q34" s="116"/>
      <c r="R34" s="117"/>
      <c r="S34" s="114">
        <f t="shared" si="45"/>
        <v>0</v>
      </c>
      <c r="T34" s="114">
        <f t="shared" si="46"/>
        <v>0</v>
      </c>
      <c r="U34" s="68">
        <f t="shared" si="14"/>
        <v>0</v>
      </c>
      <c r="V34" s="114">
        <f t="shared" si="47"/>
        <v>0</v>
      </c>
      <c r="W34" s="114">
        <f t="shared" si="48"/>
        <v>0</v>
      </c>
      <c r="X34" s="114">
        <f t="shared" si="49"/>
        <v>0</v>
      </c>
      <c r="Y34" s="114">
        <f t="shared" si="15"/>
        <v>0</v>
      </c>
      <c r="Z34" s="114">
        <f t="shared" si="50"/>
        <v>0</v>
      </c>
      <c r="AA34" s="114">
        <f t="shared" si="51"/>
        <v>0</v>
      </c>
      <c r="AB34" s="114">
        <f t="shared" si="52"/>
        <v>0</v>
      </c>
      <c r="AC34" s="114">
        <f t="shared" si="53"/>
        <v>0</v>
      </c>
      <c r="AD34" s="114">
        <f t="shared" si="54"/>
        <v>0</v>
      </c>
      <c r="AE34" s="118">
        <f t="shared" si="55"/>
        <v>0</v>
      </c>
      <c r="AF34" s="119">
        <f t="shared" si="56"/>
        <v>0</v>
      </c>
      <c r="AG34" s="120"/>
      <c r="AH34" s="120"/>
      <c r="AI34" s="114">
        <f t="shared" si="57"/>
        <v>0</v>
      </c>
      <c r="AJ34" s="121" t="s">
        <v>104</v>
      </c>
      <c r="AK34" s="128"/>
    </row>
    <row r="35" spans="1:37" ht="44.25" customHeight="1" x14ac:dyDescent="0.2">
      <c r="A35" s="138" t="s">
        <v>105</v>
      </c>
      <c r="B35" s="60"/>
      <c r="C35" s="77"/>
      <c r="D35" s="78"/>
      <c r="E35" s="78"/>
      <c r="F35" s="79"/>
      <c r="G35" s="79"/>
      <c r="H35" s="109"/>
      <c r="I35" s="110"/>
      <c r="J35" s="111"/>
      <c r="K35" s="112"/>
      <c r="L35" s="126"/>
      <c r="M35" s="113"/>
      <c r="N35" s="114">
        <f t="shared" si="16"/>
        <v>0</v>
      </c>
      <c r="O35" s="115"/>
      <c r="P35" s="116"/>
      <c r="Q35" s="116"/>
      <c r="R35" s="117"/>
      <c r="S35" s="114">
        <f t="shared" si="17"/>
        <v>0</v>
      </c>
      <c r="T35" s="114">
        <f t="shared" si="18"/>
        <v>0</v>
      </c>
      <c r="U35" s="68">
        <f t="shared" si="14"/>
        <v>0</v>
      </c>
      <c r="V35" s="114">
        <f t="shared" si="19"/>
        <v>0</v>
      </c>
      <c r="W35" s="114">
        <f t="shared" si="20"/>
        <v>0</v>
      </c>
      <c r="X35" s="114">
        <f t="shared" si="21"/>
        <v>0</v>
      </c>
      <c r="Y35" s="114">
        <f t="shared" si="15"/>
        <v>0</v>
      </c>
      <c r="Z35" s="114">
        <f t="shared" si="22"/>
        <v>0</v>
      </c>
      <c r="AA35" s="114">
        <f t="shared" si="23"/>
        <v>0</v>
      </c>
      <c r="AB35" s="114">
        <f t="shared" si="24"/>
        <v>0</v>
      </c>
      <c r="AC35" s="114">
        <f t="shared" si="25"/>
        <v>0</v>
      </c>
      <c r="AD35" s="114">
        <f t="shared" si="26"/>
        <v>0</v>
      </c>
      <c r="AE35" s="118">
        <f t="shared" si="27"/>
        <v>0</v>
      </c>
      <c r="AF35" s="119">
        <f t="shared" si="28"/>
        <v>0</v>
      </c>
      <c r="AG35" s="120"/>
      <c r="AH35" s="120"/>
      <c r="AI35" s="114">
        <f t="shared" si="29"/>
        <v>0</v>
      </c>
      <c r="AJ35" s="123" t="s">
        <v>105</v>
      </c>
      <c r="AK35" s="128"/>
    </row>
    <row r="36" spans="1:37" x14ac:dyDescent="0.2">
      <c r="A36" s="129"/>
      <c r="B36" s="130"/>
      <c r="C36" s="130"/>
      <c r="D36" s="130"/>
      <c r="E36" s="130"/>
      <c r="F36" s="130"/>
      <c r="G36" s="130"/>
      <c r="H36" s="130"/>
      <c r="I36" s="130"/>
      <c r="J36" s="130"/>
      <c r="K36" s="131"/>
      <c r="L36" s="132"/>
      <c r="M36" s="132"/>
      <c r="N36" s="114">
        <f>I36*(SUM(K36:M36))</f>
        <v>0</v>
      </c>
      <c r="O36" s="133"/>
      <c r="P36" s="134"/>
      <c r="Q36" s="134"/>
      <c r="R36" s="134"/>
      <c r="S36" s="135"/>
      <c r="T36" s="135"/>
      <c r="U36" s="135"/>
      <c r="V36" s="134">
        <f>SUM(V8:V35)</f>
        <v>0</v>
      </c>
      <c r="W36" s="135"/>
      <c r="X36" s="135"/>
      <c r="Y36" s="135"/>
      <c r="Z36" s="134">
        <f>SUM(Z8:Z35)</f>
        <v>0</v>
      </c>
      <c r="AA36" s="135"/>
      <c r="AB36" s="134">
        <f>SUM(AB8:AB35)</f>
        <v>0</v>
      </c>
      <c r="AC36" s="135"/>
      <c r="AD36" s="134">
        <f t="shared" ref="AD36:AI36" si="58">SUM(AD8:AD35)</f>
        <v>0</v>
      </c>
      <c r="AE36" s="134">
        <f t="shared" si="58"/>
        <v>0</v>
      </c>
      <c r="AF36" s="134">
        <f t="shared" si="58"/>
        <v>0</v>
      </c>
      <c r="AG36" s="134">
        <f>SUM(AG8:AG35)</f>
        <v>0</v>
      </c>
      <c r="AH36" s="134">
        <f t="shared" si="58"/>
        <v>0</v>
      </c>
      <c r="AI36" s="134">
        <f t="shared" si="58"/>
        <v>0</v>
      </c>
      <c r="AJ36" s="136"/>
      <c r="AK36" s="137"/>
    </row>
    <row r="37" spans="1:37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100"/>
      <c r="O37" s="101"/>
      <c r="P37" s="102"/>
      <c r="Q37" s="102"/>
      <c r="R37" s="102"/>
      <c r="S37" s="26"/>
      <c r="T37" s="26"/>
      <c r="U37" s="26"/>
      <c r="V37" s="24"/>
      <c r="W37" s="26"/>
      <c r="X37" s="26"/>
      <c r="Y37" s="26"/>
      <c r="Z37" s="24"/>
      <c r="AA37" s="26"/>
      <c r="AB37" s="24"/>
      <c r="AC37" s="26"/>
      <c r="AD37" s="24"/>
      <c r="AE37" s="24"/>
      <c r="AF37" s="24"/>
      <c r="AG37" s="24"/>
      <c r="AH37" s="24"/>
      <c r="AI37" s="24"/>
      <c r="AJ37" s="7"/>
      <c r="AK37" s="7"/>
    </row>
    <row r="38" spans="1:37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100"/>
      <c r="O38" s="101"/>
      <c r="P38" s="102"/>
      <c r="Q38" s="102"/>
      <c r="R38" s="102"/>
      <c r="S38" s="26"/>
      <c r="T38" s="26"/>
      <c r="U38" s="26"/>
      <c r="V38" s="24"/>
      <c r="W38" s="26"/>
      <c r="X38" s="26"/>
      <c r="Y38" s="26"/>
      <c r="Z38" s="24"/>
      <c r="AA38" s="26"/>
      <c r="AB38" s="24"/>
      <c r="AC38" s="26"/>
      <c r="AD38" s="24"/>
      <c r="AE38" s="24"/>
      <c r="AF38" s="24"/>
      <c r="AG38" s="24"/>
      <c r="AH38" s="24"/>
      <c r="AI38" s="24"/>
      <c r="AJ38" s="7"/>
      <c r="AK38" s="7"/>
    </row>
    <row r="39" spans="1:37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100"/>
      <c r="O39" s="101"/>
      <c r="P39" s="102"/>
      <c r="Q39" s="102"/>
      <c r="R39" s="102"/>
      <c r="S39" s="26"/>
      <c r="T39" s="26"/>
      <c r="U39" s="26"/>
      <c r="V39" s="24"/>
      <c r="W39" s="26"/>
      <c r="X39" s="26"/>
      <c r="Y39" s="26"/>
      <c r="Z39" s="24"/>
      <c r="AA39" s="26"/>
      <c r="AB39" s="24"/>
      <c r="AC39" s="26"/>
      <c r="AD39" s="24"/>
      <c r="AE39" s="24"/>
      <c r="AF39" s="24"/>
      <c r="AG39" s="24"/>
      <c r="AH39" s="24"/>
      <c r="AI39" s="24"/>
      <c r="AJ39" s="7"/>
      <c r="AK39" s="7"/>
    </row>
    <row r="40" spans="1:37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100"/>
      <c r="O40" s="101"/>
      <c r="P40" s="102"/>
      <c r="Q40" s="102"/>
      <c r="R40" s="102"/>
      <c r="S40" s="26"/>
      <c r="T40" s="26"/>
      <c r="U40" s="26"/>
      <c r="V40" s="24"/>
      <c r="W40" s="26"/>
      <c r="X40" s="26"/>
      <c r="Y40" s="26"/>
      <c r="Z40" s="24"/>
      <c r="AA40" s="26"/>
      <c r="AB40" s="24"/>
      <c r="AC40" s="26"/>
      <c r="AD40" s="24"/>
      <c r="AE40" s="24"/>
      <c r="AF40" s="24"/>
      <c r="AG40" s="24"/>
      <c r="AH40" s="24"/>
      <c r="AI40" s="24"/>
      <c r="AJ40" s="7"/>
      <c r="AK40" s="7"/>
    </row>
    <row r="41" spans="1:37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AK41" s="7"/>
    </row>
    <row r="42" spans="1:37" ht="19" x14ac:dyDescent="0.25">
      <c r="B42" s="184" t="s">
        <v>62</v>
      </c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K42" s="7"/>
    </row>
    <row r="43" spans="1:37" ht="14.5" customHeight="1" x14ac:dyDescent="0.25">
      <c r="B43" s="184" t="s">
        <v>63</v>
      </c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1"/>
      <c r="AF43" s="184" t="s">
        <v>64</v>
      </c>
      <c r="AG43" s="184"/>
      <c r="AH43" s="184"/>
      <c r="AI43" s="184"/>
      <c r="AJ43" s="7"/>
      <c r="AK43" s="16"/>
    </row>
    <row r="44" spans="1:37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3"/>
      <c r="AF44" s="53"/>
      <c r="AG44" s="53"/>
      <c r="AH44" s="53"/>
      <c r="AI44" s="53"/>
      <c r="AJ44" s="7"/>
      <c r="AK44" s="19"/>
    </row>
    <row r="45" spans="1:37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3"/>
      <c r="AF45" s="50"/>
      <c r="AG45" s="54"/>
      <c r="AH45" s="54"/>
      <c r="AI45" s="50"/>
      <c r="AJ45" s="7"/>
      <c r="AK45" s="7"/>
    </row>
    <row r="46" spans="1:37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5"/>
      <c r="AF46" s="50"/>
      <c r="AG46" s="54"/>
      <c r="AH46" s="54"/>
      <c r="AI46" s="50"/>
    </row>
    <row r="47" spans="1:37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E47" s="50"/>
      <c r="AF47" s="50"/>
      <c r="AG47" s="54"/>
      <c r="AH47" s="54"/>
      <c r="AI47" s="50"/>
    </row>
    <row r="48" spans="1:37" ht="19" x14ac:dyDescent="0.25">
      <c r="B48" s="183" t="s">
        <v>95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E48" s="50"/>
      <c r="AF48" s="183" t="s">
        <v>96</v>
      </c>
      <c r="AG48" s="183"/>
      <c r="AH48" s="183"/>
      <c r="AI48" s="183"/>
    </row>
    <row r="49" spans="2:37" ht="19" x14ac:dyDescent="0.25">
      <c r="B49" s="184" t="s">
        <v>97</v>
      </c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E49" s="50"/>
      <c r="AF49" s="184" t="s">
        <v>98</v>
      </c>
      <c r="AG49" s="184"/>
      <c r="AH49" s="184"/>
      <c r="AI49" s="184"/>
    </row>
    <row r="50" spans="2:37" x14ac:dyDescent="0.2"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7" x14ac:dyDescent="0.2">
      <c r="X51" s="7"/>
      <c r="Y51" s="7"/>
      <c r="Z51" s="7"/>
      <c r="AA51" s="7"/>
      <c r="AB51" s="7"/>
      <c r="AC51" s="7"/>
      <c r="AD51" s="7"/>
      <c r="AE51" s="18" t="s">
        <v>65</v>
      </c>
      <c r="AF51" s="18"/>
      <c r="AG51" s="18"/>
      <c r="AH51" s="18"/>
      <c r="AI51" s="18"/>
      <c r="AJ51" s="7"/>
    </row>
    <row r="52" spans="2:37" x14ac:dyDescent="0.2">
      <c r="X52" s="7"/>
      <c r="Y52" s="7"/>
      <c r="Z52" s="7"/>
      <c r="AA52" s="7"/>
      <c r="AB52" s="7"/>
      <c r="AC52" s="7"/>
      <c r="AD52" s="7"/>
      <c r="AE52" s="18"/>
      <c r="AF52" s="18"/>
      <c r="AG52" s="18"/>
      <c r="AH52" s="18"/>
      <c r="AI52" s="18"/>
      <c r="AJ52" s="7"/>
    </row>
    <row r="53" spans="2:37" x14ac:dyDescent="0.2">
      <c r="X53" s="7"/>
      <c r="Y53" s="7"/>
      <c r="Z53" s="7"/>
      <c r="AA53" s="7"/>
      <c r="AB53" s="7"/>
      <c r="AC53" s="7"/>
      <c r="AD53" s="7"/>
      <c r="AE53" s="19"/>
      <c r="AF53" s="19"/>
      <c r="AG53" s="19"/>
      <c r="AH53" s="19"/>
      <c r="AI53" s="19"/>
      <c r="AJ53" s="7"/>
    </row>
    <row r="54" spans="2:37" x14ac:dyDescent="0.2">
      <c r="X54" s="7"/>
      <c r="Y54" s="7"/>
      <c r="Z54" s="7"/>
      <c r="AA54" s="7"/>
      <c r="AB54" s="7"/>
      <c r="AC54" s="7"/>
      <c r="AD54" s="7"/>
      <c r="AE54" s="18"/>
      <c r="AF54" s="18"/>
      <c r="AG54" s="18"/>
      <c r="AH54" s="18"/>
      <c r="AI54" s="18"/>
      <c r="AJ54" s="7"/>
      <c r="AK54" s="7"/>
    </row>
    <row r="55" spans="2:37" x14ac:dyDescent="0.2">
      <c r="X55" s="7"/>
      <c r="Y55" s="7"/>
      <c r="Z55" s="7"/>
      <c r="AA55" s="7"/>
      <c r="AB55" s="7"/>
      <c r="AC55" s="7"/>
      <c r="AD55" s="7"/>
      <c r="AE55" s="18"/>
      <c r="AF55" s="18"/>
      <c r="AG55" s="18"/>
      <c r="AH55" s="18"/>
      <c r="AI55" s="18"/>
      <c r="AJ55" s="7"/>
      <c r="AK55" s="7"/>
    </row>
    <row r="56" spans="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:37" x14ac:dyDescent="0.2">
      <c r="V57" s="20"/>
      <c r="X57" s="7"/>
      <c r="Y57" s="7"/>
      <c r="Z57" s="20"/>
      <c r="AA57" s="7"/>
      <c r="AB57" s="20"/>
      <c r="AC57" s="7"/>
      <c r="AD57" s="20"/>
      <c r="AE57" s="20"/>
      <c r="AF57" s="20"/>
      <c r="AG57" s="20"/>
      <c r="AH57" s="20"/>
      <c r="AI57" s="20"/>
      <c r="AJ57" s="7"/>
      <c r="AK57" s="7"/>
    </row>
    <row r="58" spans="2:37" x14ac:dyDescent="0.2">
      <c r="V58" s="21"/>
      <c r="W58" s="21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7"/>
      <c r="AK58" s="7"/>
    </row>
    <row r="59" spans="2:37" x14ac:dyDescent="0.2">
      <c r="V59" s="21"/>
      <c r="W59" s="21"/>
      <c r="X59" s="18"/>
      <c r="Y59" s="18"/>
      <c r="Z59" s="21"/>
      <c r="AA59" s="18"/>
      <c r="AB59" s="21"/>
      <c r="AC59" s="18"/>
      <c r="AD59" s="21"/>
      <c r="AE59" s="21"/>
      <c r="AF59" s="21"/>
      <c r="AG59" s="21"/>
      <c r="AH59" s="21"/>
      <c r="AI59" s="21"/>
      <c r="AJ59" s="7"/>
      <c r="AK59" s="7"/>
    </row>
    <row r="60" spans="2:37" x14ac:dyDescent="0.2">
      <c r="V60" s="21"/>
      <c r="W60" s="22"/>
      <c r="X60" s="23"/>
      <c r="Y60" s="23"/>
      <c r="Z60" s="21"/>
      <c r="AA60" s="23"/>
      <c r="AB60" s="21"/>
      <c r="AC60" s="23"/>
      <c r="AD60" s="21"/>
      <c r="AE60" s="21"/>
      <c r="AF60" s="21"/>
      <c r="AG60" s="21"/>
      <c r="AH60" s="21"/>
      <c r="AI60" s="21"/>
      <c r="AJ60" s="7"/>
      <c r="AK60" s="7"/>
    </row>
    <row r="61" spans="2:37" x14ac:dyDescent="0.2">
      <c r="V61" s="22"/>
      <c r="W61" s="22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7"/>
      <c r="AK61" s="7"/>
    </row>
    <row r="62" spans="2:37" x14ac:dyDescent="0.2">
      <c r="V62" s="22"/>
      <c r="W62" s="22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7"/>
      <c r="AK62" s="7"/>
    </row>
    <row r="63" spans="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4:37" x14ac:dyDescent="0.2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4:37" x14ac:dyDescent="0.2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4:37" x14ac:dyDescent="0.2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4:37" x14ac:dyDescent="0.2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4:37" x14ac:dyDescent="0.2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4:37" x14ac:dyDescent="0.2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4:37" x14ac:dyDescent="0.2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</sheetData>
  <mergeCells count="45">
    <mergeCell ref="B42:T42"/>
    <mergeCell ref="B43:T43"/>
    <mergeCell ref="B48:T48"/>
    <mergeCell ref="B49:T4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49:AI49"/>
    <mergeCell ref="AD6:AD7"/>
    <mergeCell ref="AE6:AE7"/>
    <mergeCell ref="AF43:AI43"/>
    <mergeCell ref="AF48:AI48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65"/>
  <sheetViews>
    <sheetView topLeftCell="A4" zoomScale="75" zoomScaleNormal="75" workbookViewId="0">
      <selection activeCell="U11" sqref="U11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19.83203125" customWidth="1"/>
    <col min="4" max="4" width="17" customWidth="1"/>
    <col min="5" max="5" width="18.33203125" customWidth="1"/>
    <col min="6" max="6" width="16.6640625" customWidth="1"/>
    <col min="7" max="7" width="8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1" width="10.6640625" customWidth="1"/>
    <col min="22" max="22" width="12.6640625" customWidth="1"/>
    <col min="23" max="23" width="10.83203125" customWidth="1"/>
    <col min="24" max="24" width="10.5" customWidth="1"/>
    <col min="25" max="25" width="10.83203125" customWidth="1"/>
    <col min="26" max="26" width="12.1640625" customWidth="1"/>
    <col min="27" max="27" width="11" customWidth="1"/>
    <col min="28" max="28" width="11.6640625" customWidth="1"/>
    <col min="29" max="30" width="10.1640625" customWidth="1"/>
    <col min="31" max="31" width="12.83203125" customWidth="1"/>
    <col min="32" max="33" width="11.1640625" customWidth="1"/>
    <col min="34" max="34" width="11.6640625" customWidth="1"/>
    <col min="35" max="35" width="12.83203125" customWidth="1"/>
    <col min="36" max="36" width="3.5" customWidth="1"/>
    <col min="37" max="37" width="13.33203125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152" t="s">
        <v>88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x14ac:dyDescent="0.2">
      <c r="D4" t="s">
        <v>3</v>
      </c>
    </row>
    <row r="5" spans="1:38" s="85" customFormat="1" x14ac:dyDescent="0.2">
      <c r="A5" s="153" t="s">
        <v>4</v>
      </c>
      <c r="B5" s="153" t="s">
        <v>5</v>
      </c>
      <c r="C5" s="154" t="s">
        <v>6</v>
      </c>
      <c r="D5" s="156" t="s">
        <v>7</v>
      </c>
      <c r="E5" s="153" t="s">
        <v>8</v>
      </c>
      <c r="F5" s="157" t="s">
        <v>9</v>
      </c>
      <c r="G5" s="153" t="s">
        <v>10</v>
      </c>
      <c r="H5" s="154" t="s">
        <v>11</v>
      </c>
      <c r="I5" s="159" t="s">
        <v>12</v>
      </c>
      <c r="J5" s="160" t="s">
        <v>13</v>
      </c>
      <c r="K5" s="161"/>
      <c r="L5" s="161"/>
      <c r="M5" s="162"/>
      <c r="N5" s="163" t="s">
        <v>14</v>
      </c>
      <c r="O5" s="165" t="s">
        <v>15</v>
      </c>
      <c r="P5" s="166"/>
      <c r="Q5" s="167"/>
      <c r="R5" s="173" t="s">
        <v>16</v>
      </c>
      <c r="S5" s="168" t="s">
        <v>17</v>
      </c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86" t="s">
        <v>18</v>
      </c>
      <c r="AG5" s="186" t="s">
        <v>19</v>
      </c>
      <c r="AH5" s="187" t="s">
        <v>20</v>
      </c>
      <c r="AI5" s="178" t="s">
        <v>21</v>
      </c>
      <c r="AJ5" s="169" t="s">
        <v>22</v>
      </c>
      <c r="AK5" s="170"/>
      <c r="AL5" s="84"/>
    </row>
    <row r="6" spans="1:38" s="85" customFormat="1" ht="14.5" customHeight="1" x14ac:dyDescent="0.2">
      <c r="A6" s="153"/>
      <c r="B6" s="153"/>
      <c r="C6" s="155"/>
      <c r="D6" s="155"/>
      <c r="E6" s="153"/>
      <c r="F6" s="157"/>
      <c r="G6" s="153"/>
      <c r="H6" s="155"/>
      <c r="I6" s="159"/>
      <c r="J6" s="163" t="s">
        <v>23</v>
      </c>
      <c r="K6" s="163" t="s">
        <v>24</v>
      </c>
      <c r="L6" s="163" t="s">
        <v>25</v>
      </c>
      <c r="M6" s="163" t="s">
        <v>26</v>
      </c>
      <c r="N6" s="164"/>
      <c r="O6" s="173" t="s">
        <v>27</v>
      </c>
      <c r="P6" s="173" t="s">
        <v>28</v>
      </c>
      <c r="Q6" s="173" t="s">
        <v>29</v>
      </c>
      <c r="R6" s="174"/>
      <c r="S6" s="175" t="s">
        <v>23</v>
      </c>
      <c r="T6" s="176"/>
      <c r="U6" s="177"/>
      <c r="V6" s="178" t="s">
        <v>30</v>
      </c>
      <c r="W6" s="179" t="s">
        <v>24</v>
      </c>
      <c r="X6" s="179"/>
      <c r="Y6" s="179"/>
      <c r="Z6" s="180" t="s">
        <v>31</v>
      </c>
      <c r="AA6" s="181" t="s">
        <v>25</v>
      </c>
      <c r="AB6" s="181" t="s">
        <v>32</v>
      </c>
      <c r="AC6" s="182" t="s">
        <v>26</v>
      </c>
      <c r="AD6" s="182" t="s">
        <v>33</v>
      </c>
      <c r="AE6" s="189" t="s">
        <v>34</v>
      </c>
      <c r="AF6" s="186"/>
      <c r="AG6" s="186"/>
      <c r="AH6" s="188"/>
      <c r="AI6" s="178"/>
      <c r="AJ6" s="171"/>
      <c r="AK6" s="172"/>
      <c r="AL6" s="84"/>
    </row>
    <row r="7" spans="1:38" s="85" customFormat="1" ht="34" customHeight="1" x14ac:dyDescent="0.2">
      <c r="A7" s="153"/>
      <c r="B7" s="153"/>
      <c r="C7" s="155"/>
      <c r="D7" s="155"/>
      <c r="E7" s="153"/>
      <c r="F7" s="157"/>
      <c r="G7" s="153"/>
      <c r="H7" s="158"/>
      <c r="I7" s="159"/>
      <c r="J7" s="164"/>
      <c r="K7" s="164"/>
      <c r="L7" s="164"/>
      <c r="M7" s="164"/>
      <c r="N7" s="164"/>
      <c r="O7" s="174"/>
      <c r="P7" s="174"/>
      <c r="Q7" s="174"/>
      <c r="R7" s="185"/>
      <c r="S7" s="57" t="s">
        <v>35</v>
      </c>
      <c r="T7" s="57" t="s">
        <v>36</v>
      </c>
      <c r="U7" s="57" t="s">
        <v>37</v>
      </c>
      <c r="V7" s="178"/>
      <c r="W7" s="58" t="s">
        <v>35</v>
      </c>
      <c r="X7" s="58" t="s">
        <v>36</v>
      </c>
      <c r="Y7" s="58" t="s">
        <v>37</v>
      </c>
      <c r="Z7" s="180"/>
      <c r="AA7" s="181"/>
      <c r="AB7" s="181"/>
      <c r="AC7" s="182"/>
      <c r="AD7" s="182"/>
      <c r="AE7" s="189"/>
      <c r="AF7" s="186"/>
      <c r="AG7" s="186"/>
      <c r="AH7" s="188"/>
      <c r="AI7" s="178"/>
      <c r="AJ7" s="171"/>
      <c r="AK7" s="172"/>
      <c r="AL7" s="84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73">
        <f t="shared" ref="AF8:AF11" si="12">ROUND(AE8*R8,0)</f>
        <v>0</v>
      </c>
      <c r="AG8" s="74"/>
      <c r="AH8" s="74"/>
      <c r="AI8" s="68">
        <f t="shared" ref="AI8:AI11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4" si="14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4" si="15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105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79"/>
      <c r="H12" s="104"/>
      <c r="I12" s="64"/>
      <c r="J12" s="65"/>
      <c r="K12" s="66"/>
      <c r="L12" s="105"/>
      <c r="M12" s="67"/>
      <c r="N12" s="68">
        <f t="shared" ref="N12:N24" si="16">ROUND(I12*(SUM(J12:M12)),0)</f>
        <v>0</v>
      </c>
      <c r="O12" s="69"/>
      <c r="P12" s="70"/>
      <c r="Q12" s="70"/>
      <c r="R12" s="71"/>
      <c r="S12" s="68">
        <f t="shared" ref="S12:S24" si="17">I12*J12*40%*O12</f>
        <v>0</v>
      </c>
      <c r="T12" s="68">
        <f t="shared" ref="T12:T24" si="18">IF(P12&gt;=6750,(I12*J12*40%),0)</f>
        <v>0</v>
      </c>
      <c r="U12" s="68">
        <f t="shared" si="14"/>
        <v>0</v>
      </c>
      <c r="V12" s="68">
        <f t="shared" ref="V12:V24" si="19">ROUND(SUM(S12:U12),0)</f>
        <v>0</v>
      </c>
      <c r="W12" s="68">
        <f t="shared" ref="W12:W24" si="20">I12*K12*40%*O12</f>
        <v>0</v>
      </c>
      <c r="X12" s="68">
        <f t="shared" ref="X12:X24" si="21">IF(P12&gt;=6750,(I12*K12*40%),0)</f>
        <v>0</v>
      </c>
      <c r="Y12" s="68">
        <f t="shared" si="15"/>
        <v>0</v>
      </c>
      <c r="Z12" s="68">
        <f t="shared" ref="Z12:Z24" si="22">ROUND(SUM(W12:Y12),0)</f>
        <v>0</v>
      </c>
      <c r="AA12" s="68">
        <f t="shared" ref="AA12:AA24" si="23">I12*L12</f>
        <v>0</v>
      </c>
      <c r="AB12" s="68">
        <f t="shared" ref="AB12:AB24" si="24">ROUND(AA12,0)</f>
        <v>0</v>
      </c>
      <c r="AC12" s="68">
        <f t="shared" ref="AC12:AC24" si="25">I12*M12</f>
        <v>0</v>
      </c>
      <c r="AD12" s="68">
        <f t="shared" ref="AD12:AD24" si="26">ROUND(AC12,0)</f>
        <v>0</v>
      </c>
      <c r="AE12" s="72">
        <f t="shared" ref="AE12:AE24" si="27">ROUND((V12+Z12+AB12+AD12),0)</f>
        <v>0</v>
      </c>
      <c r="AF12" s="73">
        <f t="shared" ref="AF12:AF24" si="28">ROUND(AE12*R12,0)</f>
        <v>0</v>
      </c>
      <c r="AG12" s="74"/>
      <c r="AH12" s="74"/>
      <c r="AI12" s="68">
        <f t="shared" ref="AI12:AI24" si="29">AE12-AF12-AG12</f>
        <v>0</v>
      </c>
      <c r="AJ12" s="75" t="s">
        <v>42</v>
      </c>
      <c r="AK12" s="107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105"/>
      <c r="M13" s="67"/>
      <c r="N13" s="68">
        <f t="shared" si="16"/>
        <v>0</v>
      </c>
      <c r="O13" s="69"/>
      <c r="P13" s="70"/>
      <c r="Q13" s="70"/>
      <c r="R13" s="71"/>
      <c r="S13" s="68">
        <f t="shared" si="17"/>
        <v>0</v>
      </c>
      <c r="T13" s="68">
        <f t="shared" si="18"/>
        <v>0</v>
      </c>
      <c r="U13" s="68">
        <f t="shared" si="14"/>
        <v>0</v>
      </c>
      <c r="V13" s="68">
        <f t="shared" si="19"/>
        <v>0</v>
      </c>
      <c r="W13" s="68">
        <f t="shared" si="20"/>
        <v>0</v>
      </c>
      <c r="X13" s="68">
        <f t="shared" si="21"/>
        <v>0</v>
      </c>
      <c r="Y13" s="68">
        <f t="shared" si="15"/>
        <v>0</v>
      </c>
      <c r="Z13" s="68">
        <f t="shared" si="22"/>
        <v>0</v>
      </c>
      <c r="AA13" s="68">
        <f t="shared" si="23"/>
        <v>0</v>
      </c>
      <c r="AB13" s="68">
        <f t="shared" si="24"/>
        <v>0</v>
      </c>
      <c r="AC13" s="68">
        <f t="shared" si="25"/>
        <v>0</v>
      </c>
      <c r="AD13" s="68">
        <f t="shared" si="26"/>
        <v>0</v>
      </c>
      <c r="AE13" s="72">
        <f t="shared" si="27"/>
        <v>0</v>
      </c>
      <c r="AF13" s="73">
        <f t="shared" si="28"/>
        <v>0</v>
      </c>
      <c r="AG13" s="74"/>
      <c r="AH13" s="74"/>
      <c r="AI13" s="68">
        <f t="shared" si="29"/>
        <v>0</v>
      </c>
      <c r="AJ13" s="82" t="s">
        <v>43</v>
      </c>
      <c r="AK13" s="83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62"/>
      <c r="H14" s="63"/>
      <c r="I14" s="64"/>
      <c r="J14" s="65"/>
      <c r="K14" s="66"/>
      <c r="L14" s="105"/>
      <c r="M14" s="67"/>
      <c r="N14" s="68">
        <f t="shared" si="16"/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83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62"/>
      <c r="H15" s="63"/>
      <c r="I15" s="64"/>
      <c r="J15" s="65"/>
      <c r="K15" s="66"/>
      <c r="L15" s="105"/>
      <c r="M15" s="67"/>
      <c r="N15" s="68">
        <f t="shared" si="16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62"/>
      <c r="H16" s="63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</row>
    <row r="17" spans="1:38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80"/>
      <c r="I17" s="64"/>
      <c r="J17" s="65"/>
      <c r="K17" s="66"/>
      <c r="L17" s="105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76"/>
      <c r="AL17" s="139"/>
    </row>
    <row r="18" spans="1:38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ref="N18:N23" si="30">ROUND(I18*(SUM(J18:M18)),0)</f>
        <v>0</v>
      </c>
      <c r="O18" s="69"/>
      <c r="P18" s="70"/>
      <c r="Q18" s="70"/>
      <c r="R18" s="71"/>
      <c r="S18" s="68">
        <f t="shared" ref="S18:S23" si="31">I18*J18*40%*O18</f>
        <v>0</v>
      </c>
      <c r="T18" s="68">
        <f t="shared" ref="T18:T23" si="32">IF(P18&gt;=6750,(I18*J18*40%),0)</f>
        <v>0</v>
      </c>
      <c r="U18" s="68">
        <f t="shared" si="14"/>
        <v>0</v>
      </c>
      <c r="V18" s="68">
        <f t="shared" ref="V18:V23" si="33">ROUND(SUM(S18:U18),0)</f>
        <v>0</v>
      </c>
      <c r="W18" s="68">
        <f t="shared" ref="W18:W23" si="34">I18*K18*40%*O18</f>
        <v>0</v>
      </c>
      <c r="X18" s="68">
        <f t="shared" ref="X18:X23" si="35">IF(P18&gt;=6750,(I18*K18*40%),0)</f>
        <v>0</v>
      </c>
      <c r="Y18" s="68">
        <f t="shared" si="15"/>
        <v>0</v>
      </c>
      <c r="Z18" s="68">
        <f t="shared" ref="Z18:Z23" si="36">ROUND(SUM(W18:Y18),0)</f>
        <v>0</v>
      </c>
      <c r="AA18" s="68">
        <f t="shared" ref="AA18:AA23" si="37">I18*L18</f>
        <v>0</v>
      </c>
      <c r="AB18" s="68">
        <f t="shared" ref="AB18:AB23" si="38">ROUND(AA18,0)</f>
        <v>0</v>
      </c>
      <c r="AC18" s="68">
        <f t="shared" ref="AC18:AC23" si="39">I18*M18</f>
        <v>0</v>
      </c>
      <c r="AD18" s="68">
        <f t="shared" ref="AD18:AD23" si="40">ROUND(AC18,0)</f>
        <v>0</v>
      </c>
      <c r="AE18" s="72">
        <f t="shared" ref="AE18:AE23" si="41">ROUND((V18+Z18+AB18+AD18),0)</f>
        <v>0</v>
      </c>
      <c r="AF18" s="73">
        <f t="shared" ref="AF18:AF23" si="42">ROUND(AE18*R18,0)</f>
        <v>0</v>
      </c>
      <c r="AG18" s="74"/>
      <c r="AH18" s="74"/>
      <c r="AI18" s="68">
        <f t="shared" ref="AI18:AI23" si="43">AE18-AF18-AG18</f>
        <v>0</v>
      </c>
      <c r="AJ18" s="75" t="s">
        <v>48</v>
      </c>
      <c r="AK18" s="107"/>
    </row>
    <row r="19" spans="1:38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62"/>
      <c r="H19" s="63"/>
      <c r="I19" s="64"/>
      <c r="J19" s="65"/>
      <c r="K19" s="66"/>
      <c r="L19" s="105"/>
      <c r="M19" s="67"/>
      <c r="N19" s="68">
        <f t="shared" si="30"/>
        <v>0</v>
      </c>
      <c r="O19" s="69"/>
      <c r="P19" s="70"/>
      <c r="Q19" s="70"/>
      <c r="R19" s="71"/>
      <c r="S19" s="68">
        <f t="shared" si="31"/>
        <v>0</v>
      </c>
      <c r="T19" s="68">
        <f t="shared" si="32"/>
        <v>0</v>
      </c>
      <c r="U19" s="68">
        <f t="shared" si="14"/>
        <v>0</v>
      </c>
      <c r="V19" s="68">
        <f t="shared" si="33"/>
        <v>0</v>
      </c>
      <c r="W19" s="68">
        <f t="shared" si="34"/>
        <v>0</v>
      </c>
      <c r="X19" s="68">
        <f t="shared" si="35"/>
        <v>0</v>
      </c>
      <c r="Y19" s="68">
        <f t="shared" si="15"/>
        <v>0</v>
      </c>
      <c r="Z19" s="68">
        <f t="shared" si="36"/>
        <v>0</v>
      </c>
      <c r="AA19" s="68">
        <f t="shared" si="37"/>
        <v>0</v>
      </c>
      <c r="AB19" s="68">
        <f t="shared" si="38"/>
        <v>0</v>
      </c>
      <c r="AC19" s="68">
        <f t="shared" si="39"/>
        <v>0</v>
      </c>
      <c r="AD19" s="68">
        <f t="shared" si="40"/>
        <v>0</v>
      </c>
      <c r="AE19" s="72">
        <f t="shared" si="41"/>
        <v>0</v>
      </c>
      <c r="AF19" s="73">
        <f t="shared" si="42"/>
        <v>0</v>
      </c>
      <c r="AG19" s="74"/>
      <c r="AH19" s="74"/>
      <c r="AI19" s="68">
        <f t="shared" si="43"/>
        <v>0</v>
      </c>
      <c r="AJ19" s="82" t="s">
        <v>49</v>
      </c>
      <c r="AK19" s="83"/>
    </row>
    <row r="20" spans="1:38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62"/>
      <c r="H20" s="63"/>
      <c r="I20" s="64"/>
      <c r="J20" s="65"/>
      <c r="K20" s="66"/>
      <c r="L20" s="105"/>
      <c r="M20" s="67"/>
      <c r="N20" s="68">
        <f t="shared" si="30"/>
        <v>0</v>
      </c>
      <c r="O20" s="69"/>
      <c r="P20" s="70"/>
      <c r="Q20" s="70"/>
      <c r="R20" s="71"/>
      <c r="S20" s="68">
        <f t="shared" si="31"/>
        <v>0</v>
      </c>
      <c r="T20" s="68">
        <f t="shared" si="32"/>
        <v>0</v>
      </c>
      <c r="U20" s="68">
        <f t="shared" si="14"/>
        <v>0</v>
      </c>
      <c r="V20" s="68">
        <f t="shared" si="33"/>
        <v>0</v>
      </c>
      <c r="W20" s="68">
        <f t="shared" si="34"/>
        <v>0</v>
      </c>
      <c r="X20" s="68">
        <f t="shared" si="35"/>
        <v>0</v>
      </c>
      <c r="Y20" s="68">
        <f t="shared" si="15"/>
        <v>0</v>
      </c>
      <c r="Z20" s="68">
        <f t="shared" si="36"/>
        <v>0</v>
      </c>
      <c r="AA20" s="68">
        <f t="shared" si="37"/>
        <v>0</v>
      </c>
      <c r="AB20" s="68">
        <f t="shared" si="38"/>
        <v>0</v>
      </c>
      <c r="AC20" s="68">
        <f t="shared" si="39"/>
        <v>0</v>
      </c>
      <c r="AD20" s="68">
        <f t="shared" si="40"/>
        <v>0</v>
      </c>
      <c r="AE20" s="72">
        <f t="shared" si="41"/>
        <v>0</v>
      </c>
      <c r="AF20" s="73">
        <f t="shared" si="42"/>
        <v>0</v>
      </c>
      <c r="AG20" s="74"/>
      <c r="AH20" s="74"/>
      <c r="AI20" s="68">
        <f t="shared" si="43"/>
        <v>0</v>
      </c>
      <c r="AJ20" s="75" t="s">
        <v>50</v>
      </c>
      <c r="AK20" s="83"/>
    </row>
    <row r="21" spans="1:38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62"/>
      <c r="H21" s="63"/>
      <c r="I21" s="64"/>
      <c r="J21" s="65"/>
      <c r="K21" s="66"/>
      <c r="L21" s="105"/>
      <c r="M21" s="67"/>
      <c r="N21" s="68">
        <f t="shared" si="30"/>
        <v>0</v>
      </c>
      <c r="O21" s="69"/>
      <c r="P21" s="70"/>
      <c r="Q21" s="70"/>
      <c r="R21" s="71"/>
      <c r="S21" s="68">
        <f t="shared" si="31"/>
        <v>0</v>
      </c>
      <c r="T21" s="68">
        <f t="shared" si="32"/>
        <v>0</v>
      </c>
      <c r="U21" s="68">
        <f t="shared" si="14"/>
        <v>0</v>
      </c>
      <c r="V21" s="68">
        <f t="shared" si="33"/>
        <v>0</v>
      </c>
      <c r="W21" s="68">
        <f t="shared" si="34"/>
        <v>0</v>
      </c>
      <c r="X21" s="68">
        <f t="shared" si="35"/>
        <v>0</v>
      </c>
      <c r="Y21" s="68">
        <f t="shared" si="15"/>
        <v>0</v>
      </c>
      <c r="Z21" s="68">
        <f t="shared" si="36"/>
        <v>0</v>
      </c>
      <c r="AA21" s="68">
        <f t="shared" si="37"/>
        <v>0</v>
      </c>
      <c r="AB21" s="68">
        <f t="shared" si="38"/>
        <v>0</v>
      </c>
      <c r="AC21" s="68">
        <f t="shared" si="39"/>
        <v>0</v>
      </c>
      <c r="AD21" s="68">
        <f t="shared" si="40"/>
        <v>0</v>
      </c>
      <c r="AE21" s="72">
        <f t="shared" si="41"/>
        <v>0</v>
      </c>
      <c r="AF21" s="73">
        <f t="shared" si="42"/>
        <v>0</v>
      </c>
      <c r="AG21" s="74"/>
      <c r="AH21" s="74"/>
      <c r="AI21" s="68">
        <f t="shared" si="43"/>
        <v>0</v>
      </c>
      <c r="AJ21" s="82" t="s">
        <v>51</v>
      </c>
      <c r="AK21" s="83"/>
    </row>
    <row r="22" spans="1:38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62"/>
      <c r="H22" s="63"/>
      <c r="I22" s="64"/>
      <c r="J22" s="65"/>
      <c r="K22" s="66"/>
      <c r="L22" s="105"/>
      <c r="M22" s="67"/>
      <c r="N22" s="68">
        <f t="shared" si="30"/>
        <v>0</v>
      </c>
      <c r="O22" s="69"/>
      <c r="P22" s="70"/>
      <c r="Q22" s="70"/>
      <c r="R22" s="71"/>
      <c r="S22" s="68">
        <f t="shared" si="31"/>
        <v>0</v>
      </c>
      <c r="T22" s="68">
        <f t="shared" si="32"/>
        <v>0</v>
      </c>
      <c r="U22" s="68">
        <f t="shared" si="14"/>
        <v>0</v>
      </c>
      <c r="V22" s="68">
        <f t="shared" si="33"/>
        <v>0</v>
      </c>
      <c r="W22" s="68">
        <f t="shared" si="34"/>
        <v>0</v>
      </c>
      <c r="X22" s="68">
        <f t="shared" si="35"/>
        <v>0</v>
      </c>
      <c r="Y22" s="68">
        <f t="shared" si="15"/>
        <v>0</v>
      </c>
      <c r="Z22" s="68">
        <f t="shared" si="36"/>
        <v>0</v>
      </c>
      <c r="AA22" s="68">
        <f t="shared" si="37"/>
        <v>0</v>
      </c>
      <c r="AB22" s="68">
        <f t="shared" si="38"/>
        <v>0</v>
      </c>
      <c r="AC22" s="68">
        <f t="shared" si="39"/>
        <v>0</v>
      </c>
      <c r="AD22" s="68">
        <f t="shared" si="40"/>
        <v>0</v>
      </c>
      <c r="AE22" s="72">
        <f t="shared" si="41"/>
        <v>0</v>
      </c>
      <c r="AF22" s="73">
        <f t="shared" si="42"/>
        <v>0</v>
      </c>
      <c r="AG22" s="74"/>
      <c r="AH22" s="74"/>
      <c r="AI22" s="68">
        <f t="shared" si="43"/>
        <v>0</v>
      </c>
      <c r="AJ22" s="75" t="s">
        <v>52</v>
      </c>
      <c r="AK22" s="83"/>
    </row>
    <row r="23" spans="1:38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80"/>
      <c r="I23" s="64"/>
      <c r="J23" s="65"/>
      <c r="K23" s="66"/>
      <c r="L23" s="105"/>
      <c r="M23" s="67"/>
      <c r="N23" s="68">
        <f t="shared" si="30"/>
        <v>0</v>
      </c>
      <c r="O23" s="69"/>
      <c r="P23" s="70"/>
      <c r="Q23" s="70"/>
      <c r="R23" s="71"/>
      <c r="S23" s="68">
        <f t="shared" si="31"/>
        <v>0</v>
      </c>
      <c r="T23" s="68">
        <f t="shared" si="32"/>
        <v>0</v>
      </c>
      <c r="U23" s="68">
        <f t="shared" si="14"/>
        <v>0</v>
      </c>
      <c r="V23" s="68">
        <f t="shared" si="33"/>
        <v>0</v>
      </c>
      <c r="W23" s="68">
        <f t="shared" si="34"/>
        <v>0</v>
      </c>
      <c r="X23" s="68">
        <f t="shared" si="35"/>
        <v>0</v>
      </c>
      <c r="Y23" s="68">
        <f t="shared" si="15"/>
        <v>0</v>
      </c>
      <c r="Z23" s="68">
        <f t="shared" si="36"/>
        <v>0</v>
      </c>
      <c r="AA23" s="68">
        <f t="shared" si="37"/>
        <v>0</v>
      </c>
      <c r="AB23" s="68">
        <f t="shared" si="38"/>
        <v>0</v>
      </c>
      <c r="AC23" s="68">
        <f t="shared" si="39"/>
        <v>0</v>
      </c>
      <c r="AD23" s="68">
        <f t="shared" si="40"/>
        <v>0</v>
      </c>
      <c r="AE23" s="72">
        <f t="shared" si="41"/>
        <v>0</v>
      </c>
      <c r="AF23" s="73">
        <f t="shared" si="42"/>
        <v>0</v>
      </c>
      <c r="AG23" s="74"/>
      <c r="AH23" s="74"/>
      <c r="AI23" s="68">
        <f t="shared" si="43"/>
        <v>0</v>
      </c>
      <c r="AJ23" s="82" t="s">
        <v>53</v>
      </c>
      <c r="AK23" s="76"/>
      <c r="AL23" s="139"/>
    </row>
    <row r="24" spans="1:38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4"/>
      <c r="I24" s="64"/>
      <c r="J24" s="65"/>
      <c r="K24" s="66"/>
      <c r="L24" s="105"/>
      <c r="M24" s="67"/>
      <c r="N24" s="68">
        <f t="shared" si="16"/>
        <v>0</v>
      </c>
      <c r="O24" s="69"/>
      <c r="P24" s="70"/>
      <c r="Q24" s="70"/>
      <c r="R24" s="71"/>
      <c r="S24" s="68">
        <f t="shared" si="17"/>
        <v>0</v>
      </c>
      <c r="T24" s="68">
        <f t="shared" si="18"/>
        <v>0</v>
      </c>
      <c r="U24" s="68">
        <f t="shared" si="14"/>
        <v>0</v>
      </c>
      <c r="V24" s="68">
        <f t="shared" si="19"/>
        <v>0</v>
      </c>
      <c r="W24" s="68">
        <f t="shared" si="20"/>
        <v>0</v>
      </c>
      <c r="X24" s="68">
        <f t="shared" si="21"/>
        <v>0</v>
      </c>
      <c r="Y24" s="68">
        <f t="shared" si="15"/>
        <v>0</v>
      </c>
      <c r="Z24" s="68">
        <f t="shared" si="22"/>
        <v>0</v>
      </c>
      <c r="AA24" s="68">
        <f t="shared" si="23"/>
        <v>0</v>
      </c>
      <c r="AB24" s="68">
        <f t="shared" si="24"/>
        <v>0</v>
      </c>
      <c r="AC24" s="68">
        <f t="shared" si="25"/>
        <v>0</v>
      </c>
      <c r="AD24" s="68">
        <f t="shared" si="26"/>
        <v>0</v>
      </c>
      <c r="AE24" s="72">
        <f t="shared" si="27"/>
        <v>0</v>
      </c>
      <c r="AF24" s="73">
        <f t="shared" si="28"/>
        <v>0</v>
      </c>
      <c r="AG24" s="74"/>
      <c r="AH24" s="74"/>
      <c r="AI24" s="68">
        <f t="shared" si="29"/>
        <v>0</v>
      </c>
      <c r="AJ24" s="75" t="s">
        <v>54</v>
      </c>
      <c r="AK24" s="83"/>
    </row>
    <row r="25" spans="1:38" x14ac:dyDescent="0.2">
      <c r="A25" s="84"/>
      <c r="B25" s="85"/>
      <c r="C25" s="85"/>
      <c r="D25" s="85"/>
      <c r="E25" s="85"/>
      <c r="F25" s="85"/>
      <c r="G25" s="85"/>
      <c r="H25" s="85"/>
      <c r="I25" s="85"/>
      <c r="J25" s="85"/>
      <c r="K25" s="86"/>
      <c r="L25" s="87"/>
      <c r="M25" s="87"/>
      <c r="N25" s="68">
        <f>I25*(SUM(K25:M25))</f>
        <v>0</v>
      </c>
      <c r="O25" s="88"/>
      <c r="P25" s="89"/>
      <c r="Q25" s="89"/>
      <c r="R25" s="89"/>
      <c r="S25" s="90"/>
      <c r="T25" s="90"/>
      <c r="U25" s="90"/>
      <c r="V25" s="89">
        <f>SUM(V8:V24)</f>
        <v>0</v>
      </c>
      <c r="W25" s="90"/>
      <c r="X25" s="90"/>
      <c r="Y25" s="90"/>
      <c r="Z25" s="89">
        <f>SUM(Z8:Z24)</f>
        <v>0</v>
      </c>
      <c r="AA25" s="90"/>
      <c r="AB25" s="89">
        <f>SUM(AB8:AB24)</f>
        <v>0</v>
      </c>
      <c r="AC25" s="90"/>
      <c r="AD25" s="89">
        <f t="shared" ref="AD25:AI25" si="44">SUM(AD8:AD24)</f>
        <v>0</v>
      </c>
      <c r="AE25" s="89">
        <f t="shared" si="44"/>
        <v>0</v>
      </c>
      <c r="AF25" s="89">
        <f t="shared" si="44"/>
        <v>0</v>
      </c>
      <c r="AG25" s="89">
        <f>SUM(AG8:AG24)</f>
        <v>0</v>
      </c>
      <c r="AH25" s="89">
        <f t="shared" si="44"/>
        <v>0</v>
      </c>
      <c r="AI25" s="89">
        <f t="shared" si="44"/>
        <v>0</v>
      </c>
      <c r="AJ25" s="91"/>
      <c r="AK25" s="92"/>
    </row>
    <row r="26" spans="1:38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N26" s="100"/>
      <c r="O26" s="101"/>
      <c r="P26" s="102"/>
      <c r="Q26" s="102"/>
      <c r="R26" s="102"/>
      <c r="S26" s="103"/>
      <c r="T26" s="103"/>
      <c r="U26" s="103"/>
      <c r="V26" s="102"/>
      <c r="W26" s="103"/>
      <c r="X26" s="103"/>
      <c r="Y26" s="103"/>
      <c r="Z26" s="102"/>
      <c r="AA26" s="103"/>
      <c r="AB26" s="102"/>
      <c r="AC26" s="103"/>
      <c r="AD26" s="102"/>
      <c r="AE26" s="102"/>
      <c r="AF26" s="102"/>
      <c r="AG26" s="102"/>
      <c r="AH26" s="102"/>
      <c r="AI26" s="102"/>
      <c r="AJ26" s="7"/>
      <c r="AK26" s="7"/>
    </row>
    <row r="27" spans="1:38" x14ac:dyDescent="0.2">
      <c r="B27" s="7"/>
      <c r="C27" s="7"/>
      <c r="D27" s="7"/>
      <c r="E27" s="7"/>
      <c r="F27" s="7"/>
      <c r="G27" s="7"/>
      <c r="H27" s="7"/>
      <c r="I27" s="7"/>
      <c r="K27" s="15"/>
      <c r="L27" s="7"/>
      <c r="M27" s="7"/>
      <c r="N27" s="100"/>
      <c r="O27" s="101"/>
      <c r="P27" s="102"/>
      <c r="Q27" s="102"/>
      <c r="R27" s="102"/>
      <c r="S27" s="103"/>
      <c r="T27" s="103"/>
      <c r="U27" s="103"/>
      <c r="V27" s="102"/>
      <c r="W27" s="103"/>
      <c r="X27" s="103"/>
      <c r="Y27" s="103"/>
      <c r="Z27" s="102"/>
      <c r="AA27" s="103"/>
      <c r="AB27" s="102"/>
      <c r="AC27" s="103"/>
      <c r="AD27" s="102"/>
      <c r="AE27" s="102"/>
      <c r="AF27" s="102"/>
      <c r="AG27" s="102"/>
      <c r="AH27" s="102"/>
      <c r="AI27" s="102"/>
      <c r="AJ27" s="7"/>
      <c r="AK27" s="7"/>
    </row>
    <row r="28" spans="1:38" x14ac:dyDescent="0.2">
      <c r="B28" s="7"/>
      <c r="C28" s="7"/>
      <c r="D28" s="7"/>
      <c r="E28" s="7"/>
      <c r="F28" s="7"/>
      <c r="G28" s="7"/>
      <c r="H28" s="7"/>
      <c r="I28" s="7"/>
      <c r="K28" s="15"/>
      <c r="L28" s="7"/>
      <c r="M28" s="7"/>
      <c r="N28" s="100"/>
      <c r="O28" s="101"/>
      <c r="P28" s="102"/>
      <c r="Q28" s="102"/>
      <c r="R28" s="102"/>
      <c r="S28" s="103"/>
      <c r="T28" s="103"/>
      <c r="U28" s="103"/>
      <c r="V28" s="102"/>
      <c r="W28" s="103"/>
      <c r="X28" s="103"/>
      <c r="Y28" s="103"/>
      <c r="Z28" s="102"/>
      <c r="AA28" s="103"/>
      <c r="AB28" s="102"/>
      <c r="AC28" s="103"/>
      <c r="AD28" s="102"/>
      <c r="AE28" s="102"/>
      <c r="AF28" s="102"/>
      <c r="AG28" s="102"/>
      <c r="AH28" s="102"/>
      <c r="AI28" s="102"/>
      <c r="AJ28" s="7"/>
      <c r="AK28" s="7"/>
    </row>
    <row r="29" spans="1:38" x14ac:dyDescent="0.2">
      <c r="B29" s="7"/>
      <c r="C29" s="7"/>
      <c r="D29" s="7"/>
      <c r="E29" s="7"/>
      <c r="F29" s="7"/>
      <c r="G29" s="7"/>
      <c r="H29" s="7"/>
      <c r="I29" s="7"/>
      <c r="K29" s="15"/>
      <c r="L29" s="7"/>
      <c r="M29" s="7"/>
      <c r="N29" s="100"/>
      <c r="O29" s="101"/>
      <c r="P29" s="102"/>
      <c r="Q29" s="102"/>
      <c r="R29" s="102"/>
      <c r="S29" s="103"/>
      <c r="T29" s="103"/>
      <c r="U29" s="103"/>
      <c r="V29" s="102"/>
      <c r="W29" s="103"/>
      <c r="X29" s="103"/>
      <c r="Y29" s="103"/>
      <c r="Z29" s="102"/>
      <c r="AA29" s="103"/>
      <c r="AB29" s="102"/>
      <c r="AC29" s="103"/>
      <c r="AD29" s="102"/>
      <c r="AE29" s="102"/>
      <c r="AF29" s="102"/>
      <c r="AG29" s="102"/>
      <c r="AH29" s="102"/>
      <c r="AI29" s="102"/>
      <c r="AJ29" s="7"/>
      <c r="AK29" s="7"/>
    </row>
    <row r="30" spans="1:38" x14ac:dyDescent="0.2">
      <c r="B30" s="7"/>
      <c r="C30" s="7"/>
      <c r="D30" s="7"/>
      <c r="E30" s="7"/>
      <c r="F30" s="7"/>
      <c r="G30" s="7"/>
      <c r="H30" s="7"/>
      <c r="I30" s="7"/>
      <c r="K30" s="15"/>
      <c r="L30" s="7"/>
      <c r="M30" s="7"/>
      <c r="AK30" s="7"/>
    </row>
    <row r="31" spans="1:38" ht="19" x14ac:dyDescent="0.25">
      <c r="B31" s="184" t="s">
        <v>62</v>
      </c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K31" s="7"/>
    </row>
    <row r="32" spans="1:38" ht="14.5" customHeight="1" x14ac:dyDescent="0.25">
      <c r="B32" s="184" t="s">
        <v>63</v>
      </c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1"/>
      <c r="AF32" s="184" t="s">
        <v>64</v>
      </c>
      <c r="AG32" s="184"/>
      <c r="AH32" s="184"/>
      <c r="AI32" s="184"/>
      <c r="AJ32" s="7"/>
      <c r="AK32" s="16"/>
    </row>
    <row r="33" spans="2:37" ht="19" x14ac:dyDescent="0.25"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2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3"/>
      <c r="AF33" s="53"/>
      <c r="AG33" s="53"/>
      <c r="AH33" s="53"/>
      <c r="AI33" s="53"/>
      <c r="AJ33" s="7"/>
      <c r="AK33" s="19"/>
    </row>
    <row r="34" spans="2:37" ht="19" x14ac:dyDescent="0.25"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3"/>
      <c r="AF34" s="50"/>
      <c r="AG34" s="54"/>
      <c r="AH34" s="54"/>
      <c r="AI34" s="50"/>
      <c r="AJ34" s="7"/>
      <c r="AK34" s="7"/>
    </row>
    <row r="35" spans="2:37" ht="19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2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5"/>
      <c r="AF35" s="50"/>
      <c r="AG35" s="54"/>
      <c r="AH35" s="54"/>
      <c r="AI35" s="50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2"/>
      <c r="W36" s="52"/>
      <c r="X36" s="50"/>
      <c r="Y36" s="50"/>
      <c r="Z36" s="50"/>
      <c r="AA36" s="50"/>
      <c r="AB36" s="50"/>
      <c r="AC36" s="50"/>
      <c r="AD36" s="50"/>
      <c r="AE36" s="50"/>
      <c r="AF36" s="50"/>
      <c r="AG36" s="54"/>
      <c r="AH36" s="54"/>
      <c r="AI36" s="50"/>
    </row>
    <row r="37" spans="2:37" ht="19" x14ac:dyDescent="0.25">
      <c r="B37" s="183" t="s">
        <v>95</v>
      </c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56"/>
      <c r="V37" s="56"/>
      <c r="W37" s="56"/>
      <c r="X37" s="56"/>
      <c r="Y37" s="56"/>
      <c r="Z37" s="50"/>
      <c r="AA37" s="50"/>
      <c r="AB37" s="50"/>
      <c r="AC37" s="50"/>
      <c r="AD37" s="50"/>
      <c r="AE37" s="50"/>
      <c r="AF37" s="183" t="s">
        <v>96</v>
      </c>
      <c r="AG37" s="183"/>
      <c r="AH37" s="183"/>
      <c r="AI37" s="183"/>
    </row>
    <row r="38" spans="2:37" ht="19" x14ac:dyDescent="0.25">
      <c r="B38" s="184" t="s">
        <v>97</v>
      </c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56"/>
      <c r="V38" s="56"/>
      <c r="W38" s="56"/>
      <c r="X38" s="56"/>
      <c r="Y38" s="56"/>
      <c r="Z38" s="50"/>
      <c r="AA38" s="50"/>
      <c r="AB38" s="50"/>
      <c r="AC38" s="50"/>
      <c r="AD38" s="50"/>
      <c r="AE38" s="50"/>
      <c r="AF38" s="184" t="s">
        <v>98</v>
      </c>
      <c r="AG38" s="184"/>
      <c r="AH38" s="184"/>
      <c r="AI38" s="184"/>
    </row>
    <row r="39" spans="2:37" x14ac:dyDescent="0.2"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2:37" x14ac:dyDescent="0.2">
      <c r="X40" s="7"/>
      <c r="Y40" s="7"/>
      <c r="Z40" s="7"/>
      <c r="AA40" s="7"/>
      <c r="AB40" s="7"/>
      <c r="AC40" s="7"/>
      <c r="AD40" s="7"/>
      <c r="AE40" s="18" t="s">
        <v>65</v>
      </c>
      <c r="AF40" s="18"/>
      <c r="AG40" s="18"/>
      <c r="AH40" s="18"/>
      <c r="AI40" s="18"/>
      <c r="AJ40" s="7"/>
    </row>
    <row r="41" spans="2:37" x14ac:dyDescent="0.2">
      <c r="X41" s="7"/>
      <c r="Y41" s="7"/>
      <c r="Z41" s="7"/>
      <c r="AA41" s="7"/>
      <c r="AB41" s="7"/>
      <c r="AC41" s="7"/>
      <c r="AD41" s="7"/>
      <c r="AE41" s="18"/>
      <c r="AF41" s="18"/>
      <c r="AG41" s="18"/>
      <c r="AH41" s="18"/>
      <c r="AI41" s="18"/>
      <c r="AJ41" s="7"/>
    </row>
    <row r="42" spans="2:37" x14ac:dyDescent="0.2">
      <c r="X42" s="7"/>
      <c r="Y42" s="7"/>
      <c r="Z42" s="7"/>
      <c r="AA42" s="7"/>
      <c r="AB42" s="7"/>
      <c r="AC42" s="7"/>
      <c r="AD42" s="7"/>
      <c r="AE42" s="19"/>
      <c r="AF42" s="19"/>
      <c r="AG42" s="19"/>
      <c r="AH42" s="19"/>
      <c r="AI42" s="19"/>
      <c r="AJ42" s="7"/>
    </row>
    <row r="43" spans="2:37" x14ac:dyDescent="0.2">
      <c r="X43" s="7"/>
      <c r="Y43" s="7"/>
      <c r="Z43" s="7"/>
      <c r="AA43" s="7"/>
      <c r="AB43" s="7"/>
      <c r="AC43" s="7"/>
      <c r="AD43" s="7"/>
      <c r="AE43" s="18"/>
      <c r="AF43" s="18"/>
      <c r="AG43" s="18"/>
      <c r="AH43" s="18"/>
      <c r="AI43" s="18"/>
      <c r="AJ43" s="7"/>
      <c r="AK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  <c r="AK44" s="7"/>
    </row>
    <row r="45" spans="2:37" x14ac:dyDescent="0.2"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2:37" x14ac:dyDescent="0.2">
      <c r="V46" s="20"/>
      <c r="X46" s="7"/>
      <c r="Y46" s="7"/>
      <c r="Z46" s="20"/>
      <c r="AA46" s="7"/>
      <c r="AB46" s="20"/>
      <c r="AC46" s="7"/>
      <c r="AD46" s="20"/>
      <c r="AE46" s="20"/>
      <c r="AF46" s="20"/>
      <c r="AG46" s="20"/>
      <c r="AH46" s="20"/>
      <c r="AI46" s="20"/>
      <c r="AJ46" s="7"/>
      <c r="AK46" s="7"/>
    </row>
    <row r="47" spans="2:37" x14ac:dyDescent="0.2">
      <c r="V47" s="21"/>
      <c r="W47" s="21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7"/>
      <c r="AK47" s="7"/>
    </row>
    <row r="48" spans="2:37" x14ac:dyDescent="0.2">
      <c r="V48" s="21"/>
      <c r="W48" s="21"/>
      <c r="X48" s="18"/>
      <c r="Y48" s="18"/>
      <c r="Z48" s="21"/>
      <c r="AA48" s="18"/>
      <c r="AB48" s="21"/>
      <c r="AC48" s="18"/>
      <c r="AD48" s="21"/>
      <c r="AE48" s="21"/>
      <c r="AF48" s="21"/>
      <c r="AG48" s="21"/>
      <c r="AH48" s="21"/>
      <c r="AI48" s="21"/>
      <c r="AJ48" s="7"/>
      <c r="AK48" s="7"/>
    </row>
    <row r="49" spans="22:37" x14ac:dyDescent="0.2">
      <c r="V49" s="21"/>
      <c r="W49" s="22"/>
      <c r="X49" s="23"/>
      <c r="Y49" s="23"/>
      <c r="Z49" s="21"/>
      <c r="AA49" s="23"/>
      <c r="AB49" s="21"/>
      <c r="AC49" s="23"/>
      <c r="AD49" s="21"/>
      <c r="AE49" s="21"/>
      <c r="AF49" s="21"/>
      <c r="AG49" s="21"/>
      <c r="AH49" s="21"/>
      <c r="AI49" s="21"/>
      <c r="AJ49" s="7"/>
      <c r="AK49" s="7"/>
    </row>
    <row r="50" spans="22:37" x14ac:dyDescent="0.2">
      <c r="V50" s="22"/>
      <c r="W50" s="22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7"/>
      <c r="AK50" s="7"/>
    </row>
    <row r="51" spans="22:37" x14ac:dyDescent="0.2">
      <c r="V51" s="22"/>
      <c r="W51" s="22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7"/>
      <c r="AK51" s="7"/>
    </row>
    <row r="52" spans="22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2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2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4:36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</sheetData>
  <mergeCells count="45">
    <mergeCell ref="B31:T31"/>
    <mergeCell ref="B32:T32"/>
    <mergeCell ref="B37:T37"/>
    <mergeCell ref="B38:T38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38:AI38"/>
    <mergeCell ref="AD6:AD7"/>
    <mergeCell ref="AE6:AE7"/>
    <mergeCell ref="AF32:AI32"/>
    <mergeCell ref="AF37:AI37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68"/>
  <sheetViews>
    <sheetView topLeftCell="B13" zoomScale="75" zoomScaleNormal="75" workbookViewId="0">
      <selection activeCell="Y8" sqref="Y8:Y31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.6640625" customWidth="1"/>
    <col min="4" max="4" width="18.1640625" customWidth="1"/>
    <col min="5" max="5" width="17.83203125" customWidth="1"/>
    <col min="6" max="6" width="24.83203125" customWidth="1"/>
    <col min="7" max="7" width="6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5" customWidth="1"/>
    <col min="20" max="20" width="11.6640625" customWidth="1"/>
    <col min="21" max="21" width="10.83203125" customWidth="1"/>
    <col min="22" max="22" width="12.1640625" customWidth="1"/>
    <col min="23" max="23" width="11.1640625" customWidth="1"/>
    <col min="24" max="25" width="11" customWidth="1"/>
    <col min="26" max="26" width="11.33203125" customWidth="1"/>
    <col min="27" max="27" width="11.1640625" customWidth="1"/>
    <col min="28" max="28" width="11.33203125" customWidth="1"/>
    <col min="29" max="30" width="10.1640625" customWidth="1"/>
    <col min="31" max="31" width="11.6640625" customWidth="1"/>
    <col min="32" max="32" width="11.33203125" customWidth="1"/>
    <col min="33" max="33" width="10.83203125" customWidth="1"/>
    <col min="34" max="34" width="11.5" customWidth="1"/>
    <col min="35" max="35" width="12.1640625" customWidth="1"/>
    <col min="36" max="36" width="3.5" customWidth="1"/>
    <col min="37" max="37" width="13.6640625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152" t="s">
        <v>89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x14ac:dyDescent="0.2">
      <c r="D4" t="s">
        <v>3</v>
      </c>
    </row>
    <row r="5" spans="1:38" s="85" customFormat="1" x14ac:dyDescent="0.2">
      <c r="A5" s="153" t="s">
        <v>4</v>
      </c>
      <c r="B5" s="153" t="s">
        <v>5</v>
      </c>
      <c r="C5" s="154" t="s">
        <v>6</v>
      </c>
      <c r="D5" s="156" t="s">
        <v>7</v>
      </c>
      <c r="E5" s="153" t="s">
        <v>8</v>
      </c>
      <c r="F5" s="157" t="s">
        <v>9</v>
      </c>
      <c r="G5" s="153" t="s">
        <v>10</v>
      </c>
      <c r="H5" s="154" t="s">
        <v>11</v>
      </c>
      <c r="I5" s="159" t="s">
        <v>12</v>
      </c>
      <c r="J5" s="160" t="s">
        <v>13</v>
      </c>
      <c r="K5" s="161"/>
      <c r="L5" s="161"/>
      <c r="M5" s="162"/>
      <c r="N5" s="163" t="s">
        <v>14</v>
      </c>
      <c r="O5" s="165" t="s">
        <v>15</v>
      </c>
      <c r="P5" s="166"/>
      <c r="Q5" s="167"/>
      <c r="R5" s="173" t="s">
        <v>16</v>
      </c>
      <c r="S5" s="168" t="s">
        <v>17</v>
      </c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86" t="s">
        <v>18</v>
      </c>
      <c r="AG5" s="186" t="s">
        <v>19</v>
      </c>
      <c r="AH5" s="187" t="s">
        <v>20</v>
      </c>
      <c r="AI5" s="178" t="s">
        <v>21</v>
      </c>
      <c r="AJ5" s="169" t="s">
        <v>22</v>
      </c>
      <c r="AK5" s="170"/>
      <c r="AL5" s="84"/>
    </row>
    <row r="6" spans="1:38" s="85" customFormat="1" ht="14.5" customHeight="1" x14ac:dyDescent="0.2">
      <c r="A6" s="153"/>
      <c r="B6" s="153"/>
      <c r="C6" s="155"/>
      <c r="D6" s="155"/>
      <c r="E6" s="153"/>
      <c r="F6" s="157"/>
      <c r="G6" s="153"/>
      <c r="H6" s="155"/>
      <c r="I6" s="159"/>
      <c r="J6" s="163" t="s">
        <v>23</v>
      </c>
      <c r="K6" s="163" t="s">
        <v>24</v>
      </c>
      <c r="L6" s="163" t="s">
        <v>25</v>
      </c>
      <c r="M6" s="163" t="s">
        <v>26</v>
      </c>
      <c r="N6" s="164"/>
      <c r="O6" s="173" t="s">
        <v>27</v>
      </c>
      <c r="P6" s="173" t="s">
        <v>28</v>
      </c>
      <c r="Q6" s="173" t="s">
        <v>29</v>
      </c>
      <c r="R6" s="174"/>
      <c r="S6" s="175" t="s">
        <v>23</v>
      </c>
      <c r="T6" s="176"/>
      <c r="U6" s="177"/>
      <c r="V6" s="178" t="s">
        <v>30</v>
      </c>
      <c r="W6" s="179" t="s">
        <v>24</v>
      </c>
      <c r="X6" s="179"/>
      <c r="Y6" s="179"/>
      <c r="Z6" s="180" t="s">
        <v>31</v>
      </c>
      <c r="AA6" s="181" t="s">
        <v>25</v>
      </c>
      <c r="AB6" s="181" t="s">
        <v>32</v>
      </c>
      <c r="AC6" s="182" t="s">
        <v>26</v>
      </c>
      <c r="AD6" s="182" t="s">
        <v>33</v>
      </c>
      <c r="AE6" s="189" t="s">
        <v>34</v>
      </c>
      <c r="AF6" s="186"/>
      <c r="AG6" s="186"/>
      <c r="AH6" s="188"/>
      <c r="AI6" s="178"/>
      <c r="AJ6" s="171"/>
      <c r="AK6" s="172"/>
      <c r="AL6" s="84"/>
    </row>
    <row r="7" spans="1:38" s="85" customFormat="1" ht="34" customHeight="1" x14ac:dyDescent="0.2">
      <c r="A7" s="153"/>
      <c r="B7" s="153"/>
      <c r="C7" s="155"/>
      <c r="D7" s="155"/>
      <c r="E7" s="153"/>
      <c r="F7" s="157"/>
      <c r="G7" s="153"/>
      <c r="H7" s="158"/>
      <c r="I7" s="159"/>
      <c r="J7" s="164"/>
      <c r="K7" s="164"/>
      <c r="L7" s="164"/>
      <c r="M7" s="164"/>
      <c r="N7" s="164"/>
      <c r="O7" s="174"/>
      <c r="P7" s="174"/>
      <c r="Q7" s="174"/>
      <c r="R7" s="185"/>
      <c r="S7" s="57" t="s">
        <v>35</v>
      </c>
      <c r="T7" s="57" t="s">
        <v>36</v>
      </c>
      <c r="U7" s="57" t="s">
        <v>37</v>
      </c>
      <c r="V7" s="178"/>
      <c r="W7" s="58" t="s">
        <v>35</v>
      </c>
      <c r="X7" s="58" t="s">
        <v>36</v>
      </c>
      <c r="Y7" s="58" t="s">
        <v>37</v>
      </c>
      <c r="Z7" s="180"/>
      <c r="AA7" s="181"/>
      <c r="AB7" s="181"/>
      <c r="AC7" s="182"/>
      <c r="AD7" s="182"/>
      <c r="AE7" s="189"/>
      <c r="AF7" s="186"/>
      <c r="AG7" s="186"/>
      <c r="AH7" s="188"/>
      <c r="AI7" s="178"/>
      <c r="AJ7" s="171"/>
      <c r="AK7" s="172"/>
      <c r="AL7" s="84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140"/>
      <c r="H8" s="80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2" si="3">ROUND(SUM(S8:U8),0)</f>
        <v>0</v>
      </c>
      <c r="W8" s="68">
        <f t="shared" ref="W8:W12" si="4">I8*K8*40%*O8</f>
        <v>0</v>
      </c>
      <c r="X8" s="68">
        <f t="shared" ref="X8:X12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2" si="6">ROUND(SUM(W8:Y8),0)</f>
        <v>0</v>
      </c>
      <c r="AA8" s="68">
        <f t="shared" ref="AA8:AA12" si="7">I8*L8</f>
        <v>0</v>
      </c>
      <c r="AB8" s="68">
        <f t="shared" ref="AB8:AB12" si="8">ROUND(AA8,0)</f>
        <v>0</v>
      </c>
      <c r="AC8" s="68">
        <f t="shared" ref="AC8:AC12" si="9">I8*M8</f>
        <v>0</v>
      </c>
      <c r="AD8" s="68">
        <f t="shared" ref="AD8:AD12" si="10">ROUND(AC8,0)</f>
        <v>0</v>
      </c>
      <c r="AE8" s="72">
        <f t="shared" ref="AE8:AE12" si="11">ROUND((V8+Z8+AB8+AD8),0)</f>
        <v>0</v>
      </c>
      <c r="AF8" s="73">
        <f t="shared" ref="AF8:AF12" si="12">ROUND(AE8*R8,0)</f>
        <v>0</v>
      </c>
      <c r="AG8" s="74"/>
      <c r="AH8" s="74"/>
      <c r="AI8" s="68">
        <f t="shared" ref="AI8:AI12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140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1" si="14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1" si="15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140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140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140"/>
      <c r="H12" s="80"/>
      <c r="I12" s="64"/>
      <c r="J12" s="65"/>
      <c r="K12" s="66"/>
      <c r="L12" s="105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76"/>
      <c r="AL12" s="139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140"/>
      <c r="H13" s="80"/>
      <c r="I13" s="64"/>
      <c r="J13" s="65"/>
      <c r="K13" s="66"/>
      <c r="L13" s="105"/>
      <c r="M13" s="67"/>
      <c r="N13" s="68">
        <f t="shared" ref="N13:N31" si="16">ROUND(I13*(SUM(J13:M13)),0)</f>
        <v>0</v>
      </c>
      <c r="O13" s="69"/>
      <c r="P13" s="70"/>
      <c r="Q13" s="70"/>
      <c r="R13" s="71"/>
      <c r="S13" s="68">
        <f t="shared" ref="S13:S31" si="17">I13*J13*40%*O13</f>
        <v>0</v>
      </c>
      <c r="T13" s="68">
        <f t="shared" ref="T13:T31" si="18">IF(P13&gt;=6750,(I13*J13*40%),0)</f>
        <v>0</v>
      </c>
      <c r="U13" s="68">
        <f t="shared" si="14"/>
        <v>0</v>
      </c>
      <c r="V13" s="68">
        <f t="shared" ref="V13:V31" si="19">ROUND(SUM(S13:U13),0)</f>
        <v>0</v>
      </c>
      <c r="W13" s="68">
        <f t="shared" ref="W13:W31" si="20">I13*K13*40%*O13</f>
        <v>0</v>
      </c>
      <c r="X13" s="68">
        <f t="shared" ref="X13:X31" si="21">IF(P13&gt;=6750,(I13*K13*40%),0)</f>
        <v>0</v>
      </c>
      <c r="Y13" s="68">
        <f t="shared" si="15"/>
        <v>0</v>
      </c>
      <c r="Z13" s="68">
        <f t="shared" ref="Z13:Z31" si="22">ROUND(SUM(W13:Y13),0)</f>
        <v>0</v>
      </c>
      <c r="AA13" s="68">
        <f t="shared" ref="AA13:AA31" si="23">I13*L13</f>
        <v>0</v>
      </c>
      <c r="AB13" s="68">
        <f t="shared" ref="AB13:AB31" si="24">ROUND(AA13,0)</f>
        <v>0</v>
      </c>
      <c r="AC13" s="68">
        <f t="shared" ref="AC13:AC31" si="25">I13*M13</f>
        <v>0</v>
      </c>
      <c r="AD13" s="68">
        <f t="shared" ref="AD13:AD31" si="26">ROUND(AC13,0)</f>
        <v>0</v>
      </c>
      <c r="AE13" s="72">
        <f t="shared" ref="AE13:AE31" si="27">ROUND((V13+Z13+AB13+AD13),0)</f>
        <v>0</v>
      </c>
      <c r="AF13" s="73">
        <f t="shared" ref="AF13:AF31" si="28">ROUND(AE13*R13,0)</f>
        <v>0</v>
      </c>
      <c r="AG13" s="74"/>
      <c r="AH13" s="74"/>
      <c r="AI13" s="68">
        <f t="shared" ref="AI13:AI31" si="29">AE13-AF13-AG13</f>
        <v>0</v>
      </c>
      <c r="AJ13" s="82" t="s">
        <v>43</v>
      </c>
      <c r="AK13" s="106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140"/>
      <c r="H14" s="80"/>
      <c r="I14" s="64"/>
      <c r="J14" s="65"/>
      <c r="K14" s="66"/>
      <c r="L14" s="105"/>
      <c r="M14" s="67"/>
      <c r="N14" s="68">
        <f t="shared" si="16"/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83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140"/>
      <c r="H15" s="104"/>
      <c r="I15" s="64"/>
      <c r="J15" s="65"/>
      <c r="K15" s="66"/>
      <c r="L15" s="105"/>
      <c r="M15" s="67"/>
      <c r="N15" s="68">
        <f t="shared" si="16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140"/>
      <c r="H16" s="104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</row>
    <row r="17" spans="1:37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140"/>
      <c r="H17" s="104"/>
      <c r="I17" s="64"/>
      <c r="J17" s="65"/>
      <c r="K17" s="66"/>
      <c r="L17" s="105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83"/>
    </row>
    <row r="18" spans="1:37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140"/>
      <c r="H18" s="104"/>
      <c r="I18" s="64"/>
      <c r="J18" s="65"/>
      <c r="K18" s="66"/>
      <c r="L18" s="105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4"/>
        <v>0</v>
      </c>
      <c r="V18" s="68">
        <f t="shared" si="19"/>
        <v>0</v>
      </c>
      <c r="W18" s="68">
        <f t="shared" si="20"/>
        <v>0</v>
      </c>
      <c r="X18" s="68">
        <f t="shared" si="21"/>
        <v>0</v>
      </c>
      <c r="Y18" s="68">
        <f t="shared" si="15"/>
        <v>0</v>
      </c>
      <c r="Z18" s="68">
        <f t="shared" si="22"/>
        <v>0</v>
      </c>
      <c r="AA18" s="68">
        <f t="shared" si="23"/>
        <v>0</v>
      </c>
      <c r="AB18" s="68">
        <f t="shared" si="24"/>
        <v>0</v>
      </c>
      <c r="AC18" s="68">
        <f t="shared" si="25"/>
        <v>0</v>
      </c>
      <c r="AD18" s="68">
        <f t="shared" si="26"/>
        <v>0</v>
      </c>
      <c r="AE18" s="72">
        <f t="shared" si="27"/>
        <v>0</v>
      </c>
      <c r="AF18" s="73">
        <f t="shared" si="28"/>
        <v>0</v>
      </c>
      <c r="AG18" s="74"/>
      <c r="AH18" s="74"/>
      <c r="AI18" s="68">
        <f t="shared" si="29"/>
        <v>0</v>
      </c>
      <c r="AJ18" s="75" t="s">
        <v>48</v>
      </c>
      <c r="AK18" s="83"/>
    </row>
    <row r="19" spans="1:37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140"/>
      <c r="H19" s="104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107"/>
    </row>
    <row r="20" spans="1:37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140"/>
      <c r="H20" s="104"/>
      <c r="I20" s="64"/>
      <c r="J20" s="65"/>
      <c r="K20" s="66"/>
      <c r="L20" s="105"/>
      <c r="M20" s="67"/>
      <c r="N20" s="68">
        <f t="shared" si="16"/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4"/>
        <v>0</v>
      </c>
      <c r="V20" s="68">
        <f t="shared" si="19"/>
        <v>0</v>
      </c>
      <c r="W20" s="68">
        <f t="shared" si="20"/>
        <v>0</v>
      </c>
      <c r="X20" s="68">
        <f t="shared" si="21"/>
        <v>0</v>
      </c>
      <c r="Y20" s="68">
        <f t="shared" si="15"/>
        <v>0</v>
      </c>
      <c r="Z20" s="68">
        <f t="shared" si="22"/>
        <v>0</v>
      </c>
      <c r="AA20" s="68">
        <f t="shared" si="23"/>
        <v>0</v>
      </c>
      <c r="AB20" s="68">
        <f t="shared" si="24"/>
        <v>0</v>
      </c>
      <c r="AC20" s="68">
        <f t="shared" si="25"/>
        <v>0</v>
      </c>
      <c r="AD20" s="68">
        <f t="shared" si="26"/>
        <v>0</v>
      </c>
      <c r="AE20" s="72">
        <f t="shared" si="27"/>
        <v>0</v>
      </c>
      <c r="AF20" s="73">
        <f t="shared" si="28"/>
        <v>0</v>
      </c>
      <c r="AG20" s="74"/>
      <c r="AH20" s="74"/>
      <c r="AI20" s="68">
        <f t="shared" si="29"/>
        <v>0</v>
      </c>
      <c r="AJ20" s="75" t="s">
        <v>50</v>
      </c>
      <c r="AK20" s="107"/>
    </row>
    <row r="21" spans="1:37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141"/>
      <c r="H21" s="63"/>
      <c r="I21" s="64"/>
      <c r="J21" s="65"/>
      <c r="K21" s="66"/>
      <c r="L21" s="105"/>
      <c r="M21" s="67"/>
      <c r="N21" s="68">
        <f t="shared" si="16"/>
        <v>0</v>
      </c>
      <c r="O21" s="69"/>
      <c r="P21" s="70"/>
      <c r="Q21" s="70"/>
      <c r="R21" s="71"/>
      <c r="S21" s="68">
        <f t="shared" si="17"/>
        <v>0</v>
      </c>
      <c r="T21" s="68">
        <f t="shared" si="18"/>
        <v>0</v>
      </c>
      <c r="U21" s="68">
        <f t="shared" si="14"/>
        <v>0</v>
      </c>
      <c r="V21" s="68">
        <f t="shared" si="19"/>
        <v>0</v>
      </c>
      <c r="W21" s="68">
        <f t="shared" si="20"/>
        <v>0</v>
      </c>
      <c r="X21" s="68">
        <f t="shared" si="21"/>
        <v>0</v>
      </c>
      <c r="Y21" s="68">
        <f t="shared" si="15"/>
        <v>0</v>
      </c>
      <c r="Z21" s="68">
        <f t="shared" si="22"/>
        <v>0</v>
      </c>
      <c r="AA21" s="68">
        <f t="shared" si="23"/>
        <v>0</v>
      </c>
      <c r="AB21" s="68">
        <f t="shared" si="24"/>
        <v>0</v>
      </c>
      <c r="AC21" s="68">
        <f t="shared" si="25"/>
        <v>0</v>
      </c>
      <c r="AD21" s="68">
        <f t="shared" si="26"/>
        <v>0</v>
      </c>
      <c r="AE21" s="72">
        <f t="shared" si="27"/>
        <v>0</v>
      </c>
      <c r="AF21" s="73">
        <f t="shared" si="28"/>
        <v>0</v>
      </c>
      <c r="AG21" s="74"/>
      <c r="AH21" s="74"/>
      <c r="AI21" s="68">
        <f t="shared" si="29"/>
        <v>0</v>
      </c>
      <c r="AJ21" s="82" t="s">
        <v>51</v>
      </c>
      <c r="AK21" s="107"/>
    </row>
    <row r="22" spans="1:37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140"/>
      <c r="H22" s="80"/>
      <c r="I22" s="64"/>
      <c r="J22" s="65"/>
      <c r="K22" s="66"/>
      <c r="L22" s="105"/>
      <c r="M22" s="67"/>
      <c r="N22" s="68">
        <f t="shared" ref="N22:N30" si="30">ROUND(I22*(SUM(J22:M22)),0)</f>
        <v>0</v>
      </c>
      <c r="O22" s="69"/>
      <c r="P22" s="70"/>
      <c r="Q22" s="70"/>
      <c r="R22" s="71"/>
      <c r="S22" s="68">
        <f t="shared" ref="S22:S30" si="31">I22*J22*40%*O22</f>
        <v>0</v>
      </c>
      <c r="T22" s="68">
        <f t="shared" ref="T22:T30" si="32">IF(P22&gt;=6750,(I22*J22*40%),0)</f>
        <v>0</v>
      </c>
      <c r="U22" s="68">
        <f t="shared" si="14"/>
        <v>0</v>
      </c>
      <c r="V22" s="68">
        <f t="shared" ref="V22:V30" si="33">ROUND(SUM(S22:U22),0)</f>
        <v>0</v>
      </c>
      <c r="W22" s="68">
        <f t="shared" ref="W22:W30" si="34">I22*K22*40%*O22</f>
        <v>0</v>
      </c>
      <c r="X22" s="68">
        <f t="shared" ref="X22:X30" si="35">IF(P22&gt;=6750,(I22*K22*40%),0)</f>
        <v>0</v>
      </c>
      <c r="Y22" s="68">
        <f t="shared" si="15"/>
        <v>0</v>
      </c>
      <c r="Z22" s="68">
        <f t="shared" ref="Z22:Z30" si="36">ROUND(SUM(W22:Y22),0)</f>
        <v>0</v>
      </c>
      <c r="AA22" s="68">
        <f t="shared" ref="AA22:AA30" si="37">I22*L22</f>
        <v>0</v>
      </c>
      <c r="AB22" s="68">
        <f t="shared" ref="AB22:AB30" si="38">ROUND(AA22,0)</f>
        <v>0</v>
      </c>
      <c r="AC22" s="68">
        <f t="shared" ref="AC22:AC30" si="39">I22*M22</f>
        <v>0</v>
      </c>
      <c r="AD22" s="68">
        <f t="shared" ref="AD22:AD30" si="40">ROUND(AC22,0)</f>
        <v>0</v>
      </c>
      <c r="AE22" s="72">
        <f t="shared" ref="AE22:AE30" si="41">ROUND((V22+Z22+AB22+AD22),0)</f>
        <v>0</v>
      </c>
      <c r="AF22" s="73">
        <f t="shared" ref="AF22:AF30" si="42">ROUND(AE22*R22,0)</f>
        <v>0</v>
      </c>
      <c r="AG22" s="74"/>
      <c r="AH22" s="74"/>
      <c r="AI22" s="68">
        <f t="shared" ref="AI22:AI30" si="43">AE22-AF22-AG22</f>
        <v>0</v>
      </c>
      <c r="AJ22" s="75" t="s">
        <v>52</v>
      </c>
      <c r="AK22" s="106"/>
    </row>
    <row r="23" spans="1:37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140"/>
      <c r="H23" s="80"/>
      <c r="I23" s="64"/>
      <c r="J23" s="65"/>
      <c r="K23" s="66"/>
      <c r="L23" s="105"/>
      <c r="M23" s="67"/>
      <c r="N23" s="68">
        <f t="shared" si="30"/>
        <v>0</v>
      </c>
      <c r="O23" s="69"/>
      <c r="P23" s="70"/>
      <c r="Q23" s="70"/>
      <c r="R23" s="71"/>
      <c r="S23" s="68">
        <f t="shared" si="31"/>
        <v>0</v>
      </c>
      <c r="T23" s="68">
        <f t="shared" si="32"/>
        <v>0</v>
      </c>
      <c r="U23" s="68">
        <f t="shared" si="14"/>
        <v>0</v>
      </c>
      <c r="V23" s="68">
        <f t="shared" si="33"/>
        <v>0</v>
      </c>
      <c r="W23" s="68">
        <f t="shared" si="34"/>
        <v>0</v>
      </c>
      <c r="X23" s="68">
        <f t="shared" si="35"/>
        <v>0</v>
      </c>
      <c r="Y23" s="68">
        <f t="shared" si="15"/>
        <v>0</v>
      </c>
      <c r="Z23" s="68">
        <f t="shared" si="36"/>
        <v>0</v>
      </c>
      <c r="AA23" s="68">
        <f t="shared" si="37"/>
        <v>0</v>
      </c>
      <c r="AB23" s="68">
        <f t="shared" si="38"/>
        <v>0</v>
      </c>
      <c r="AC23" s="68">
        <f t="shared" si="39"/>
        <v>0</v>
      </c>
      <c r="AD23" s="68">
        <f t="shared" si="40"/>
        <v>0</v>
      </c>
      <c r="AE23" s="72">
        <f t="shared" si="41"/>
        <v>0</v>
      </c>
      <c r="AF23" s="73">
        <f t="shared" si="42"/>
        <v>0</v>
      </c>
      <c r="AG23" s="74"/>
      <c r="AH23" s="74"/>
      <c r="AI23" s="68">
        <f t="shared" si="43"/>
        <v>0</v>
      </c>
      <c r="AJ23" s="82" t="s">
        <v>53</v>
      </c>
      <c r="AK23" s="83"/>
    </row>
    <row r="24" spans="1:37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140"/>
      <c r="H24" s="104"/>
      <c r="I24" s="64"/>
      <c r="J24" s="65"/>
      <c r="K24" s="66"/>
      <c r="L24" s="105"/>
      <c r="M24" s="67"/>
      <c r="N24" s="68">
        <f t="shared" si="30"/>
        <v>0</v>
      </c>
      <c r="O24" s="69"/>
      <c r="P24" s="70"/>
      <c r="Q24" s="70"/>
      <c r="R24" s="71"/>
      <c r="S24" s="68">
        <f t="shared" si="31"/>
        <v>0</v>
      </c>
      <c r="T24" s="68">
        <f t="shared" si="32"/>
        <v>0</v>
      </c>
      <c r="U24" s="68">
        <f t="shared" si="14"/>
        <v>0</v>
      </c>
      <c r="V24" s="68">
        <f t="shared" si="33"/>
        <v>0</v>
      </c>
      <c r="W24" s="68">
        <f t="shared" si="34"/>
        <v>0</v>
      </c>
      <c r="X24" s="68">
        <f t="shared" si="35"/>
        <v>0</v>
      </c>
      <c r="Y24" s="68">
        <f t="shared" si="15"/>
        <v>0</v>
      </c>
      <c r="Z24" s="68">
        <f t="shared" si="36"/>
        <v>0</v>
      </c>
      <c r="AA24" s="68">
        <f t="shared" si="37"/>
        <v>0</v>
      </c>
      <c r="AB24" s="68">
        <f t="shared" si="38"/>
        <v>0</v>
      </c>
      <c r="AC24" s="68">
        <f t="shared" si="39"/>
        <v>0</v>
      </c>
      <c r="AD24" s="68">
        <f t="shared" si="40"/>
        <v>0</v>
      </c>
      <c r="AE24" s="72">
        <f t="shared" si="41"/>
        <v>0</v>
      </c>
      <c r="AF24" s="73">
        <f t="shared" si="42"/>
        <v>0</v>
      </c>
      <c r="AG24" s="74"/>
      <c r="AH24" s="74"/>
      <c r="AI24" s="68">
        <f t="shared" si="43"/>
        <v>0</v>
      </c>
      <c r="AJ24" s="75" t="s">
        <v>54</v>
      </c>
      <c r="AK24" s="83"/>
    </row>
    <row r="25" spans="1:37" s="85" customFormat="1" ht="45" customHeight="1" x14ac:dyDescent="0.2">
      <c r="A25" s="138" t="s">
        <v>55</v>
      </c>
      <c r="B25" s="60"/>
      <c r="C25" s="77"/>
      <c r="D25" s="78"/>
      <c r="E25" s="78"/>
      <c r="F25" s="79"/>
      <c r="G25" s="140"/>
      <c r="H25" s="104"/>
      <c r="I25" s="64"/>
      <c r="J25" s="65"/>
      <c r="K25" s="66"/>
      <c r="L25" s="105"/>
      <c r="M25" s="67"/>
      <c r="N25" s="68">
        <f t="shared" si="30"/>
        <v>0</v>
      </c>
      <c r="O25" s="69"/>
      <c r="P25" s="70"/>
      <c r="Q25" s="70"/>
      <c r="R25" s="71"/>
      <c r="S25" s="68">
        <f t="shared" si="31"/>
        <v>0</v>
      </c>
      <c r="T25" s="68">
        <f t="shared" si="32"/>
        <v>0</v>
      </c>
      <c r="U25" s="68">
        <f t="shared" si="14"/>
        <v>0</v>
      </c>
      <c r="V25" s="68">
        <f t="shared" si="33"/>
        <v>0</v>
      </c>
      <c r="W25" s="68">
        <f t="shared" si="34"/>
        <v>0</v>
      </c>
      <c r="X25" s="68">
        <f t="shared" si="35"/>
        <v>0</v>
      </c>
      <c r="Y25" s="68">
        <f t="shared" si="15"/>
        <v>0</v>
      </c>
      <c r="Z25" s="68">
        <f t="shared" si="36"/>
        <v>0</v>
      </c>
      <c r="AA25" s="68">
        <f t="shared" si="37"/>
        <v>0</v>
      </c>
      <c r="AB25" s="68">
        <f t="shared" si="38"/>
        <v>0</v>
      </c>
      <c r="AC25" s="68">
        <f t="shared" si="39"/>
        <v>0</v>
      </c>
      <c r="AD25" s="68">
        <f t="shared" si="40"/>
        <v>0</v>
      </c>
      <c r="AE25" s="72">
        <f t="shared" si="41"/>
        <v>0</v>
      </c>
      <c r="AF25" s="73">
        <f t="shared" si="42"/>
        <v>0</v>
      </c>
      <c r="AG25" s="74"/>
      <c r="AH25" s="74"/>
      <c r="AI25" s="68">
        <f t="shared" si="43"/>
        <v>0</v>
      </c>
      <c r="AJ25" s="82" t="s">
        <v>55</v>
      </c>
      <c r="AK25" s="83"/>
    </row>
    <row r="26" spans="1:37" s="85" customFormat="1" ht="45" customHeight="1" x14ac:dyDescent="0.2">
      <c r="A26" s="138" t="s">
        <v>56</v>
      </c>
      <c r="B26" s="60"/>
      <c r="C26" s="77"/>
      <c r="D26" s="78"/>
      <c r="E26" s="78"/>
      <c r="F26" s="79"/>
      <c r="G26" s="140"/>
      <c r="H26" s="104"/>
      <c r="I26" s="64"/>
      <c r="J26" s="65"/>
      <c r="K26" s="66"/>
      <c r="L26" s="105"/>
      <c r="M26" s="67"/>
      <c r="N26" s="68">
        <f t="shared" si="30"/>
        <v>0</v>
      </c>
      <c r="O26" s="69"/>
      <c r="P26" s="70"/>
      <c r="Q26" s="70"/>
      <c r="R26" s="71"/>
      <c r="S26" s="68">
        <f t="shared" si="31"/>
        <v>0</v>
      </c>
      <c r="T26" s="68">
        <f t="shared" si="32"/>
        <v>0</v>
      </c>
      <c r="U26" s="68">
        <f t="shared" si="14"/>
        <v>0</v>
      </c>
      <c r="V26" s="68">
        <f t="shared" si="33"/>
        <v>0</v>
      </c>
      <c r="W26" s="68">
        <f t="shared" si="34"/>
        <v>0</v>
      </c>
      <c r="X26" s="68">
        <f t="shared" si="35"/>
        <v>0</v>
      </c>
      <c r="Y26" s="68">
        <f t="shared" si="15"/>
        <v>0</v>
      </c>
      <c r="Z26" s="68">
        <f t="shared" si="36"/>
        <v>0</v>
      </c>
      <c r="AA26" s="68">
        <f t="shared" si="37"/>
        <v>0</v>
      </c>
      <c r="AB26" s="68">
        <f t="shared" si="38"/>
        <v>0</v>
      </c>
      <c r="AC26" s="68">
        <f t="shared" si="39"/>
        <v>0</v>
      </c>
      <c r="AD26" s="68">
        <f t="shared" si="40"/>
        <v>0</v>
      </c>
      <c r="AE26" s="72">
        <f t="shared" si="41"/>
        <v>0</v>
      </c>
      <c r="AF26" s="73">
        <f t="shared" si="42"/>
        <v>0</v>
      </c>
      <c r="AG26" s="74"/>
      <c r="AH26" s="74"/>
      <c r="AI26" s="68">
        <f t="shared" si="43"/>
        <v>0</v>
      </c>
      <c r="AJ26" s="75" t="s">
        <v>56</v>
      </c>
      <c r="AK26" s="83"/>
    </row>
    <row r="27" spans="1:37" s="85" customFormat="1" ht="45" customHeight="1" x14ac:dyDescent="0.2">
      <c r="A27" s="138" t="s">
        <v>57</v>
      </c>
      <c r="B27" s="60"/>
      <c r="C27" s="77"/>
      <c r="D27" s="78"/>
      <c r="E27" s="78"/>
      <c r="F27" s="79"/>
      <c r="G27" s="140"/>
      <c r="H27" s="104"/>
      <c r="I27" s="64"/>
      <c r="J27" s="65"/>
      <c r="K27" s="66"/>
      <c r="L27" s="105"/>
      <c r="M27" s="67"/>
      <c r="N27" s="68">
        <f t="shared" si="30"/>
        <v>0</v>
      </c>
      <c r="O27" s="69"/>
      <c r="P27" s="70"/>
      <c r="Q27" s="70"/>
      <c r="R27" s="71"/>
      <c r="S27" s="68">
        <f t="shared" si="31"/>
        <v>0</v>
      </c>
      <c r="T27" s="68">
        <f t="shared" si="32"/>
        <v>0</v>
      </c>
      <c r="U27" s="68">
        <f t="shared" si="14"/>
        <v>0</v>
      </c>
      <c r="V27" s="68">
        <f t="shared" si="33"/>
        <v>0</v>
      </c>
      <c r="W27" s="68">
        <f t="shared" si="34"/>
        <v>0</v>
      </c>
      <c r="X27" s="68">
        <f t="shared" si="35"/>
        <v>0</v>
      </c>
      <c r="Y27" s="68">
        <f t="shared" si="15"/>
        <v>0</v>
      </c>
      <c r="Z27" s="68">
        <f t="shared" si="36"/>
        <v>0</v>
      </c>
      <c r="AA27" s="68">
        <f t="shared" si="37"/>
        <v>0</v>
      </c>
      <c r="AB27" s="68">
        <f t="shared" si="38"/>
        <v>0</v>
      </c>
      <c r="AC27" s="68">
        <f t="shared" si="39"/>
        <v>0</v>
      </c>
      <c r="AD27" s="68">
        <f t="shared" si="40"/>
        <v>0</v>
      </c>
      <c r="AE27" s="72">
        <f t="shared" si="41"/>
        <v>0</v>
      </c>
      <c r="AF27" s="73">
        <f t="shared" si="42"/>
        <v>0</v>
      </c>
      <c r="AG27" s="74"/>
      <c r="AH27" s="74"/>
      <c r="AI27" s="68">
        <f t="shared" si="43"/>
        <v>0</v>
      </c>
      <c r="AJ27" s="82" t="s">
        <v>57</v>
      </c>
      <c r="AK27" s="83"/>
    </row>
    <row r="28" spans="1:37" s="85" customFormat="1" ht="45" customHeight="1" x14ac:dyDescent="0.2">
      <c r="A28" s="138" t="s">
        <v>58</v>
      </c>
      <c r="B28" s="60"/>
      <c r="C28" s="77"/>
      <c r="D28" s="78"/>
      <c r="E28" s="78"/>
      <c r="F28" s="79"/>
      <c r="G28" s="140"/>
      <c r="H28" s="104"/>
      <c r="I28" s="64"/>
      <c r="J28" s="65"/>
      <c r="K28" s="66"/>
      <c r="L28" s="105"/>
      <c r="M28" s="67"/>
      <c r="N28" s="68">
        <f t="shared" si="30"/>
        <v>0</v>
      </c>
      <c r="O28" s="69"/>
      <c r="P28" s="70"/>
      <c r="Q28" s="70"/>
      <c r="R28" s="71"/>
      <c r="S28" s="68">
        <f t="shared" si="31"/>
        <v>0</v>
      </c>
      <c r="T28" s="68">
        <f t="shared" si="32"/>
        <v>0</v>
      </c>
      <c r="U28" s="68">
        <f t="shared" si="14"/>
        <v>0</v>
      </c>
      <c r="V28" s="68">
        <f t="shared" si="33"/>
        <v>0</v>
      </c>
      <c r="W28" s="68">
        <f t="shared" si="34"/>
        <v>0</v>
      </c>
      <c r="X28" s="68">
        <f t="shared" si="35"/>
        <v>0</v>
      </c>
      <c r="Y28" s="68">
        <f t="shared" si="15"/>
        <v>0</v>
      </c>
      <c r="Z28" s="68">
        <f t="shared" si="36"/>
        <v>0</v>
      </c>
      <c r="AA28" s="68">
        <f t="shared" si="37"/>
        <v>0</v>
      </c>
      <c r="AB28" s="68">
        <f t="shared" si="38"/>
        <v>0</v>
      </c>
      <c r="AC28" s="68">
        <f t="shared" si="39"/>
        <v>0</v>
      </c>
      <c r="AD28" s="68">
        <f t="shared" si="40"/>
        <v>0</v>
      </c>
      <c r="AE28" s="72">
        <f t="shared" si="41"/>
        <v>0</v>
      </c>
      <c r="AF28" s="73">
        <f t="shared" si="42"/>
        <v>0</v>
      </c>
      <c r="AG28" s="74"/>
      <c r="AH28" s="74"/>
      <c r="AI28" s="68">
        <f t="shared" si="43"/>
        <v>0</v>
      </c>
      <c r="AJ28" s="75" t="s">
        <v>58</v>
      </c>
      <c r="AK28" s="107"/>
    </row>
    <row r="29" spans="1:37" s="85" customFormat="1" ht="45" customHeight="1" x14ac:dyDescent="0.2">
      <c r="A29" s="138" t="s">
        <v>59</v>
      </c>
      <c r="B29" s="60"/>
      <c r="C29" s="77"/>
      <c r="D29" s="78"/>
      <c r="E29" s="78"/>
      <c r="F29" s="79"/>
      <c r="G29" s="140"/>
      <c r="H29" s="104"/>
      <c r="I29" s="64"/>
      <c r="J29" s="65"/>
      <c r="K29" s="66"/>
      <c r="L29" s="105"/>
      <c r="M29" s="67"/>
      <c r="N29" s="68">
        <f t="shared" si="30"/>
        <v>0</v>
      </c>
      <c r="O29" s="69"/>
      <c r="P29" s="70"/>
      <c r="Q29" s="70"/>
      <c r="R29" s="71"/>
      <c r="S29" s="68">
        <f t="shared" si="31"/>
        <v>0</v>
      </c>
      <c r="T29" s="68">
        <f t="shared" si="32"/>
        <v>0</v>
      </c>
      <c r="U29" s="68">
        <f t="shared" si="14"/>
        <v>0</v>
      </c>
      <c r="V29" s="68">
        <f t="shared" si="33"/>
        <v>0</v>
      </c>
      <c r="W29" s="68">
        <f t="shared" si="34"/>
        <v>0</v>
      </c>
      <c r="X29" s="68">
        <f t="shared" si="35"/>
        <v>0</v>
      </c>
      <c r="Y29" s="68">
        <f t="shared" si="15"/>
        <v>0</v>
      </c>
      <c r="Z29" s="68">
        <f t="shared" si="36"/>
        <v>0</v>
      </c>
      <c r="AA29" s="68">
        <f t="shared" si="37"/>
        <v>0</v>
      </c>
      <c r="AB29" s="68">
        <f t="shared" si="38"/>
        <v>0</v>
      </c>
      <c r="AC29" s="68">
        <f t="shared" si="39"/>
        <v>0</v>
      </c>
      <c r="AD29" s="68">
        <f t="shared" si="40"/>
        <v>0</v>
      </c>
      <c r="AE29" s="72">
        <f t="shared" si="41"/>
        <v>0</v>
      </c>
      <c r="AF29" s="73">
        <f t="shared" si="42"/>
        <v>0</v>
      </c>
      <c r="AG29" s="74"/>
      <c r="AH29" s="74"/>
      <c r="AI29" s="68">
        <f t="shared" si="43"/>
        <v>0</v>
      </c>
      <c r="AJ29" s="82" t="s">
        <v>59</v>
      </c>
      <c r="AK29" s="107"/>
    </row>
    <row r="30" spans="1:37" s="85" customFormat="1" ht="45" customHeight="1" x14ac:dyDescent="0.2">
      <c r="A30" s="138" t="s">
        <v>60</v>
      </c>
      <c r="B30" s="60"/>
      <c r="C30" s="77"/>
      <c r="D30" s="78"/>
      <c r="E30" s="78"/>
      <c r="F30" s="79"/>
      <c r="G30" s="141"/>
      <c r="H30" s="63"/>
      <c r="I30" s="64"/>
      <c r="J30" s="65"/>
      <c r="K30" s="66"/>
      <c r="L30" s="105"/>
      <c r="M30" s="67"/>
      <c r="N30" s="68">
        <f t="shared" si="30"/>
        <v>0</v>
      </c>
      <c r="O30" s="69"/>
      <c r="P30" s="70"/>
      <c r="Q30" s="70"/>
      <c r="R30" s="71"/>
      <c r="S30" s="68">
        <f t="shared" si="31"/>
        <v>0</v>
      </c>
      <c r="T30" s="68">
        <f t="shared" si="32"/>
        <v>0</v>
      </c>
      <c r="U30" s="68">
        <f t="shared" si="14"/>
        <v>0</v>
      </c>
      <c r="V30" s="68">
        <f t="shared" si="33"/>
        <v>0</v>
      </c>
      <c r="W30" s="68">
        <f t="shared" si="34"/>
        <v>0</v>
      </c>
      <c r="X30" s="68">
        <f t="shared" si="35"/>
        <v>0</v>
      </c>
      <c r="Y30" s="68">
        <f t="shared" si="15"/>
        <v>0</v>
      </c>
      <c r="Z30" s="68">
        <f t="shared" si="36"/>
        <v>0</v>
      </c>
      <c r="AA30" s="68">
        <f t="shared" si="37"/>
        <v>0</v>
      </c>
      <c r="AB30" s="68">
        <f t="shared" si="38"/>
        <v>0</v>
      </c>
      <c r="AC30" s="68">
        <f t="shared" si="39"/>
        <v>0</v>
      </c>
      <c r="AD30" s="68">
        <f t="shared" si="40"/>
        <v>0</v>
      </c>
      <c r="AE30" s="72">
        <f t="shared" si="41"/>
        <v>0</v>
      </c>
      <c r="AF30" s="73">
        <f t="shared" si="42"/>
        <v>0</v>
      </c>
      <c r="AG30" s="74"/>
      <c r="AH30" s="74"/>
      <c r="AI30" s="68">
        <f t="shared" si="43"/>
        <v>0</v>
      </c>
      <c r="AJ30" s="75" t="s">
        <v>60</v>
      </c>
      <c r="AK30" s="107"/>
    </row>
    <row r="31" spans="1:37" s="85" customFormat="1" ht="45" customHeight="1" x14ac:dyDescent="0.2">
      <c r="A31" s="138" t="s">
        <v>61</v>
      </c>
      <c r="B31" s="60"/>
      <c r="C31" s="77"/>
      <c r="D31" s="78"/>
      <c r="E31" s="78"/>
      <c r="F31" s="79"/>
      <c r="G31" s="140"/>
      <c r="H31" s="104"/>
      <c r="I31" s="64"/>
      <c r="J31" s="65"/>
      <c r="K31" s="66"/>
      <c r="L31" s="105"/>
      <c r="M31" s="67"/>
      <c r="N31" s="68">
        <f t="shared" si="16"/>
        <v>0</v>
      </c>
      <c r="O31" s="69"/>
      <c r="P31" s="70"/>
      <c r="Q31" s="70"/>
      <c r="R31" s="71"/>
      <c r="S31" s="68">
        <f t="shared" si="17"/>
        <v>0</v>
      </c>
      <c r="T31" s="68">
        <f t="shared" si="18"/>
        <v>0</v>
      </c>
      <c r="U31" s="68">
        <f t="shared" si="14"/>
        <v>0</v>
      </c>
      <c r="V31" s="68">
        <f t="shared" si="19"/>
        <v>0</v>
      </c>
      <c r="W31" s="68">
        <f t="shared" si="20"/>
        <v>0</v>
      </c>
      <c r="X31" s="68">
        <f t="shared" si="21"/>
        <v>0</v>
      </c>
      <c r="Y31" s="68">
        <f t="shared" si="15"/>
        <v>0</v>
      </c>
      <c r="Z31" s="68">
        <f t="shared" si="22"/>
        <v>0</v>
      </c>
      <c r="AA31" s="68">
        <f t="shared" si="23"/>
        <v>0</v>
      </c>
      <c r="AB31" s="68">
        <f t="shared" si="24"/>
        <v>0</v>
      </c>
      <c r="AC31" s="68">
        <f t="shared" si="25"/>
        <v>0</v>
      </c>
      <c r="AD31" s="68">
        <f t="shared" si="26"/>
        <v>0</v>
      </c>
      <c r="AE31" s="72">
        <f t="shared" si="27"/>
        <v>0</v>
      </c>
      <c r="AF31" s="73">
        <f t="shared" si="28"/>
        <v>0</v>
      </c>
      <c r="AG31" s="74"/>
      <c r="AH31" s="74"/>
      <c r="AI31" s="68">
        <f t="shared" si="29"/>
        <v>0</v>
      </c>
      <c r="AJ31" s="82" t="s">
        <v>61</v>
      </c>
      <c r="AK31" s="76"/>
    </row>
    <row r="32" spans="1:37" x14ac:dyDescent="0.2">
      <c r="B32" s="7"/>
      <c r="C32" s="7"/>
      <c r="D32" s="7"/>
      <c r="E32" s="7"/>
      <c r="F32" s="7"/>
      <c r="G32" s="7"/>
      <c r="H32" s="7"/>
      <c r="I32" s="7"/>
      <c r="K32" s="8"/>
      <c r="L32" s="9"/>
      <c r="M32" s="9"/>
      <c r="N32" s="6">
        <f>I32*(SUM(K32:M32))</f>
        <v>0</v>
      </c>
      <c r="O32" s="10"/>
      <c r="P32" s="11"/>
      <c r="Q32" s="11"/>
      <c r="R32" s="11"/>
      <c r="S32" s="12"/>
      <c r="T32" s="12"/>
      <c r="U32" s="12"/>
      <c r="V32" s="11">
        <f>SUM(V8:V31)</f>
        <v>0</v>
      </c>
      <c r="W32" s="12"/>
      <c r="X32" s="12"/>
      <c r="Y32" s="12"/>
      <c r="Z32" s="11">
        <f>SUM(Z8:Z31)</f>
        <v>0</v>
      </c>
      <c r="AA32" s="12"/>
      <c r="AB32" s="11">
        <f>SUM(AB8:AB31)</f>
        <v>0</v>
      </c>
      <c r="AC32" s="12"/>
      <c r="AD32" s="11">
        <f t="shared" ref="AD32:AI32" si="44">SUM(AD8:AD31)</f>
        <v>0</v>
      </c>
      <c r="AE32" s="11">
        <f t="shared" si="44"/>
        <v>0</v>
      </c>
      <c r="AF32" s="11">
        <f t="shared" si="44"/>
        <v>0</v>
      </c>
      <c r="AG32" s="11">
        <f>SUM(AG8:AG31)</f>
        <v>0</v>
      </c>
      <c r="AH32" s="11">
        <f t="shared" si="44"/>
        <v>0</v>
      </c>
      <c r="AI32" s="11">
        <f t="shared" si="44"/>
        <v>0</v>
      </c>
      <c r="AJ32" s="13"/>
      <c r="AK32" s="14"/>
    </row>
    <row r="33" spans="2:37" x14ac:dyDescent="0.2">
      <c r="B33" s="7"/>
      <c r="C33" s="7"/>
      <c r="D33" s="7"/>
      <c r="E33" s="7"/>
      <c r="F33" s="7"/>
      <c r="G33" s="7"/>
      <c r="H33" s="7"/>
      <c r="I33" s="7"/>
      <c r="K33" s="15"/>
      <c r="L33" s="7"/>
      <c r="M33" s="7"/>
      <c r="N33" s="100"/>
      <c r="O33" s="101"/>
      <c r="P33" s="102"/>
      <c r="Q33" s="102"/>
      <c r="R33" s="102"/>
      <c r="S33" s="103"/>
      <c r="T33" s="103"/>
      <c r="U33" s="103"/>
      <c r="V33" s="102"/>
      <c r="W33" s="103"/>
      <c r="X33" s="103"/>
      <c r="Y33" s="103"/>
      <c r="Z33" s="102"/>
      <c r="AA33" s="103"/>
      <c r="AB33" s="102"/>
      <c r="AC33" s="103"/>
      <c r="AD33" s="102"/>
      <c r="AE33" s="102"/>
      <c r="AF33" s="102"/>
      <c r="AG33" s="102"/>
      <c r="AH33" s="102"/>
      <c r="AI33" s="102"/>
      <c r="AJ33" s="7"/>
      <c r="AK33" s="7"/>
    </row>
    <row r="34" spans="2:37" ht="19" x14ac:dyDescent="0.25">
      <c r="B34" s="184" t="s">
        <v>62</v>
      </c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K34" s="7"/>
    </row>
    <row r="35" spans="2:37" ht="14.5" customHeight="1" x14ac:dyDescent="0.25">
      <c r="B35" s="184" t="s">
        <v>63</v>
      </c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1"/>
      <c r="AF35" s="184" t="s">
        <v>64</v>
      </c>
      <c r="AG35" s="184"/>
      <c r="AH35" s="184"/>
      <c r="AI35" s="184"/>
      <c r="AJ35" s="7"/>
      <c r="AK35" s="16"/>
    </row>
    <row r="36" spans="2:37" ht="19" x14ac:dyDescent="0.25"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2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3"/>
      <c r="AF36" s="53"/>
      <c r="AG36" s="53"/>
      <c r="AH36" s="53"/>
      <c r="AI36" s="53"/>
      <c r="AJ36" s="7"/>
      <c r="AK36" s="19"/>
    </row>
    <row r="37" spans="2:37" ht="19" x14ac:dyDescent="0.25"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2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3"/>
      <c r="AF37" s="50"/>
      <c r="AG37" s="54"/>
      <c r="AH37" s="54"/>
      <c r="AI37" s="50"/>
      <c r="AJ37" s="7"/>
      <c r="AK37" s="7"/>
    </row>
    <row r="38" spans="2:37" ht="19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2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5"/>
      <c r="AF38" s="50"/>
      <c r="AG38" s="54"/>
      <c r="AH38" s="54"/>
      <c r="AI38" s="50"/>
    </row>
    <row r="39" spans="2:37" ht="19" x14ac:dyDescent="0.25"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2"/>
      <c r="P39" s="50"/>
      <c r="Q39" s="50"/>
      <c r="R39" s="50"/>
      <c r="S39" s="50"/>
      <c r="T39" s="50"/>
      <c r="U39" s="50"/>
      <c r="V39" s="52"/>
      <c r="W39" s="52"/>
      <c r="X39" s="50"/>
      <c r="Y39" s="50"/>
      <c r="Z39" s="50"/>
      <c r="AA39" s="50"/>
      <c r="AB39" s="50"/>
      <c r="AC39" s="50"/>
      <c r="AD39" s="50"/>
      <c r="AE39" s="50"/>
      <c r="AF39" s="50"/>
      <c r="AG39" s="54"/>
      <c r="AH39" s="54"/>
      <c r="AI39" s="50"/>
    </row>
    <row r="40" spans="2:37" ht="19" x14ac:dyDescent="0.25">
      <c r="B40" s="183" t="s">
        <v>95</v>
      </c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56"/>
      <c r="V40" s="56"/>
      <c r="W40" s="56"/>
      <c r="X40" s="56"/>
      <c r="Y40" s="56"/>
      <c r="Z40" s="50"/>
      <c r="AA40" s="50"/>
      <c r="AB40" s="50"/>
      <c r="AC40" s="50"/>
      <c r="AD40" s="50"/>
      <c r="AE40" s="50"/>
      <c r="AF40" s="183" t="s">
        <v>96</v>
      </c>
      <c r="AG40" s="183"/>
      <c r="AH40" s="183"/>
      <c r="AI40" s="183"/>
    </row>
    <row r="41" spans="2:37" ht="19" x14ac:dyDescent="0.25">
      <c r="B41" s="184" t="s">
        <v>97</v>
      </c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56"/>
      <c r="V41" s="56"/>
      <c r="W41" s="56"/>
      <c r="X41" s="56"/>
      <c r="Y41" s="56"/>
      <c r="Z41" s="50"/>
      <c r="AA41" s="50"/>
      <c r="AB41" s="50"/>
      <c r="AC41" s="50"/>
      <c r="AD41" s="50"/>
      <c r="AE41" s="50"/>
      <c r="AF41" s="184" t="s">
        <v>98</v>
      </c>
      <c r="AG41" s="184"/>
      <c r="AH41" s="184"/>
      <c r="AI41" s="184"/>
    </row>
    <row r="42" spans="2:37" x14ac:dyDescent="0.2"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2:37" x14ac:dyDescent="0.2">
      <c r="X43" s="7"/>
      <c r="Y43" s="7"/>
      <c r="Z43" s="7"/>
      <c r="AA43" s="7"/>
      <c r="AB43" s="7"/>
      <c r="AC43" s="7"/>
      <c r="AD43" s="7"/>
      <c r="AE43" s="18" t="s">
        <v>65</v>
      </c>
      <c r="AF43" s="18"/>
      <c r="AG43" s="18"/>
      <c r="AH43" s="18"/>
      <c r="AI43" s="18"/>
      <c r="AJ43" s="7"/>
    </row>
    <row r="44" spans="2:37" x14ac:dyDescent="0.2">
      <c r="X44" s="7"/>
      <c r="Y44" s="7"/>
      <c r="Z44" s="7"/>
      <c r="AA44" s="7"/>
      <c r="AB44" s="7"/>
      <c r="AC44" s="7"/>
      <c r="AD44" s="7"/>
      <c r="AE44" s="18"/>
      <c r="AF44" s="18"/>
      <c r="AG44" s="18"/>
      <c r="AH44" s="18"/>
      <c r="AI44" s="18"/>
      <c r="AJ44" s="7"/>
    </row>
    <row r="45" spans="2:37" x14ac:dyDescent="0.2">
      <c r="X45" s="7"/>
      <c r="Y45" s="7"/>
      <c r="Z45" s="7"/>
      <c r="AA45" s="7"/>
      <c r="AB45" s="7"/>
      <c r="AC45" s="7"/>
      <c r="AD45" s="7"/>
      <c r="AE45" s="19"/>
      <c r="AF45" s="19"/>
      <c r="AG45" s="19"/>
      <c r="AH45" s="19"/>
      <c r="AI45" s="19"/>
      <c r="AJ45" s="7"/>
    </row>
    <row r="46" spans="2:37" x14ac:dyDescent="0.2">
      <c r="X46" s="7"/>
      <c r="Y46" s="7"/>
      <c r="Z46" s="7"/>
      <c r="AA46" s="7"/>
      <c r="AB46" s="7"/>
      <c r="AC46" s="7"/>
      <c r="AD46" s="7"/>
      <c r="AE46" s="18"/>
      <c r="AF46" s="18"/>
      <c r="AG46" s="18"/>
      <c r="AH46" s="18"/>
      <c r="AI46" s="18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18"/>
      <c r="AF47" s="18"/>
      <c r="AG47" s="18"/>
      <c r="AH47" s="18"/>
      <c r="AI47" s="18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2:37" x14ac:dyDescent="0.2">
      <c r="V49" s="20"/>
      <c r="X49" s="7"/>
      <c r="Y49" s="7"/>
      <c r="Z49" s="20"/>
      <c r="AA49" s="7"/>
      <c r="AB49" s="20"/>
      <c r="AC49" s="7"/>
      <c r="AD49" s="20"/>
      <c r="AE49" s="20"/>
      <c r="AF49" s="20"/>
      <c r="AG49" s="20"/>
      <c r="AH49" s="20"/>
      <c r="AI49" s="20"/>
      <c r="AJ49" s="7"/>
      <c r="AK49" s="7"/>
    </row>
    <row r="50" spans="22:37" x14ac:dyDescent="0.2">
      <c r="V50" s="21"/>
      <c r="W50" s="21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7"/>
      <c r="AK50" s="7"/>
    </row>
    <row r="51" spans="22:37" x14ac:dyDescent="0.2">
      <c r="V51" s="21"/>
      <c r="W51" s="21"/>
      <c r="X51" s="18"/>
      <c r="Y51" s="18"/>
      <c r="Z51" s="21"/>
      <c r="AA51" s="18"/>
      <c r="AB51" s="21"/>
      <c r="AC51" s="18"/>
      <c r="AD51" s="21"/>
      <c r="AE51" s="21"/>
      <c r="AF51" s="21"/>
      <c r="AG51" s="21"/>
      <c r="AH51" s="21"/>
      <c r="AI51" s="21"/>
      <c r="AJ51" s="7"/>
      <c r="AK51" s="7"/>
    </row>
    <row r="52" spans="22:37" x14ac:dyDescent="0.2">
      <c r="V52" s="21"/>
      <c r="W52" s="22"/>
      <c r="X52" s="23"/>
      <c r="Y52" s="23"/>
      <c r="Z52" s="21"/>
      <c r="AA52" s="23"/>
      <c r="AB52" s="21"/>
      <c r="AC52" s="23"/>
      <c r="AD52" s="21"/>
      <c r="AE52" s="21"/>
      <c r="AF52" s="21"/>
      <c r="AG52" s="21"/>
      <c r="AH52" s="21"/>
      <c r="AI52" s="21"/>
      <c r="AJ52" s="7"/>
      <c r="AK52" s="7"/>
    </row>
    <row r="53" spans="22:37" x14ac:dyDescent="0.2">
      <c r="V53" s="22"/>
      <c r="W53" s="22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7"/>
      <c r="AK53" s="7"/>
    </row>
    <row r="54" spans="22:37" x14ac:dyDescent="0.2">
      <c r="V54" s="22"/>
      <c r="W54" s="22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7"/>
      <c r="AK54" s="7"/>
    </row>
    <row r="55" spans="22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2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2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22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22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22:37" x14ac:dyDescent="0.2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2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</sheetData>
  <mergeCells count="45">
    <mergeCell ref="B34:T34"/>
    <mergeCell ref="B35:T35"/>
    <mergeCell ref="B40:T40"/>
    <mergeCell ref="B41:T4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41:AI41"/>
    <mergeCell ref="AD6:AD7"/>
    <mergeCell ref="AE6:AE7"/>
    <mergeCell ref="AF35:AI35"/>
    <mergeCell ref="AF40:AI40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L61"/>
  <sheetViews>
    <sheetView zoomScale="75" zoomScaleNormal="75" workbookViewId="0">
      <selection activeCell="Y8" sqref="Y8:Y20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20.83203125" customWidth="1"/>
    <col min="6" max="6" width="24.83203125" customWidth="1"/>
    <col min="7" max="7" width="6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20" width="11.1640625" customWidth="1"/>
    <col min="21" max="21" width="10.83203125" customWidth="1"/>
    <col min="22" max="22" width="12.5" customWidth="1"/>
    <col min="23" max="24" width="11" customWidth="1"/>
    <col min="25" max="25" width="10.6640625" customWidth="1"/>
    <col min="26" max="26" width="11.83203125" customWidth="1"/>
    <col min="27" max="27" width="11.5" customWidth="1"/>
    <col min="28" max="28" width="11" customWidth="1"/>
    <col min="29" max="30" width="10.1640625" customWidth="1"/>
    <col min="31" max="31" width="13.33203125" customWidth="1"/>
    <col min="32" max="32" width="11.1640625" customWidth="1"/>
    <col min="33" max="33" width="11" customWidth="1"/>
    <col min="34" max="34" width="11.83203125" customWidth="1"/>
    <col min="35" max="35" width="13" customWidth="1"/>
    <col min="36" max="36" width="3.5" customWidth="1"/>
    <col min="37" max="37" width="13.6640625" customWidth="1"/>
    <col min="38" max="38" width="5.83203125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152" t="s">
        <v>90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x14ac:dyDescent="0.2">
      <c r="D4" t="s">
        <v>3</v>
      </c>
    </row>
    <row r="5" spans="1:38" s="85" customFormat="1" x14ac:dyDescent="0.2">
      <c r="A5" s="153" t="s">
        <v>4</v>
      </c>
      <c r="B5" s="153" t="s">
        <v>5</v>
      </c>
      <c r="C5" s="154" t="s">
        <v>6</v>
      </c>
      <c r="D5" s="156" t="s">
        <v>7</v>
      </c>
      <c r="E5" s="153" t="s">
        <v>8</v>
      </c>
      <c r="F5" s="157" t="s">
        <v>9</v>
      </c>
      <c r="G5" s="153" t="s">
        <v>10</v>
      </c>
      <c r="H5" s="154" t="s">
        <v>11</v>
      </c>
      <c r="I5" s="159" t="s">
        <v>12</v>
      </c>
      <c r="J5" s="160" t="s">
        <v>13</v>
      </c>
      <c r="K5" s="161"/>
      <c r="L5" s="161"/>
      <c r="M5" s="162"/>
      <c r="N5" s="163" t="s">
        <v>14</v>
      </c>
      <c r="O5" s="165" t="s">
        <v>15</v>
      </c>
      <c r="P5" s="166"/>
      <c r="Q5" s="167"/>
      <c r="R5" s="173" t="s">
        <v>16</v>
      </c>
      <c r="S5" s="168" t="s">
        <v>17</v>
      </c>
      <c r="T5" s="168"/>
      <c r="U5" s="168"/>
      <c r="V5" s="168"/>
      <c r="W5" s="168"/>
      <c r="X5" s="168"/>
      <c r="Y5" s="168"/>
      <c r="Z5" s="168"/>
      <c r="AA5" s="168"/>
      <c r="AB5" s="168"/>
      <c r="AC5" s="168"/>
      <c r="AD5" s="168"/>
      <c r="AE5" s="168"/>
      <c r="AF5" s="186" t="s">
        <v>18</v>
      </c>
      <c r="AG5" s="186" t="s">
        <v>19</v>
      </c>
      <c r="AH5" s="187" t="s">
        <v>20</v>
      </c>
      <c r="AI5" s="178" t="s">
        <v>21</v>
      </c>
      <c r="AJ5" s="169" t="s">
        <v>22</v>
      </c>
      <c r="AK5" s="170"/>
      <c r="AL5" s="84"/>
    </row>
    <row r="6" spans="1:38" s="85" customFormat="1" ht="14.5" customHeight="1" x14ac:dyDescent="0.2">
      <c r="A6" s="153"/>
      <c r="B6" s="153"/>
      <c r="C6" s="155"/>
      <c r="D6" s="155"/>
      <c r="E6" s="153"/>
      <c r="F6" s="157"/>
      <c r="G6" s="153"/>
      <c r="H6" s="155"/>
      <c r="I6" s="159"/>
      <c r="J6" s="163" t="s">
        <v>23</v>
      </c>
      <c r="K6" s="163" t="s">
        <v>24</v>
      </c>
      <c r="L6" s="163" t="s">
        <v>25</v>
      </c>
      <c r="M6" s="163" t="s">
        <v>26</v>
      </c>
      <c r="N6" s="164"/>
      <c r="O6" s="173" t="s">
        <v>27</v>
      </c>
      <c r="P6" s="173" t="s">
        <v>28</v>
      </c>
      <c r="Q6" s="173" t="s">
        <v>29</v>
      </c>
      <c r="R6" s="174"/>
      <c r="S6" s="175" t="s">
        <v>23</v>
      </c>
      <c r="T6" s="176"/>
      <c r="U6" s="177"/>
      <c r="V6" s="178" t="s">
        <v>30</v>
      </c>
      <c r="W6" s="179" t="s">
        <v>24</v>
      </c>
      <c r="X6" s="179"/>
      <c r="Y6" s="179"/>
      <c r="Z6" s="180" t="s">
        <v>31</v>
      </c>
      <c r="AA6" s="181" t="s">
        <v>25</v>
      </c>
      <c r="AB6" s="181" t="s">
        <v>32</v>
      </c>
      <c r="AC6" s="182" t="s">
        <v>26</v>
      </c>
      <c r="AD6" s="182" t="s">
        <v>33</v>
      </c>
      <c r="AE6" s="189" t="s">
        <v>34</v>
      </c>
      <c r="AF6" s="186"/>
      <c r="AG6" s="186"/>
      <c r="AH6" s="188"/>
      <c r="AI6" s="178"/>
      <c r="AJ6" s="171"/>
      <c r="AK6" s="172"/>
      <c r="AL6" s="84"/>
    </row>
    <row r="7" spans="1:38" s="85" customFormat="1" ht="34" customHeight="1" x14ac:dyDescent="0.2">
      <c r="A7" s="153"/>
      <c r="B7" s="153"/>
      <c r="C7" s="155"/>
      <c r="D7" s="155"/>
      <c r="E7" s="153"/>
      <c r="F7" s="157"/>
      <c r="G7" s="153"/>
      <c r="H7" s="158"/>
      <c r="I7" s="159"/>
      <c r="J7" s="164"/>
      <c r="K7" s="164"/>
      <c r="L7" s="164"/>
      <c r="M7" s="164"/>
      <c r="N7" s="164"/>
      <c r="O7" s="174"/>
      <c r="P7" s="174"/>
      <c r="Q7" s="174"/>
      <c r="R7" s="185"/>
      <c r="S7" s="57" t="s">
        <v>35</v>
      </c>
      <c r="T7" s="57" t="s">
        <v>36</v>
      </c>
      <c r="U7" s="57" t="s">
        <v>37</v>
      </c>
      <c r="V7" s="178"/>
      <c r="W7" s="58" t="s">
        <v>35</v>
      </c>
      <c r="X7" s="58" t="s">
        <v>36</v>
      </c>
      <c r="Y7" s="58" t="s">
        <v>37</v>
      </c>
      <c r="Z7" s="180"/>
      <c r="AA7" s="181"/>
      <c r="AB7" s="181"/>
      <c r="AC7" s="182"/>
      <c r="AD7" s="182"/>
      <c r="AE7" s="189"/>
      <c r="AF7" s="186"/>
      <c r="AG7" s="186"/>
      <c r="AH7" s="188"/>
      <c r="AI7" s="178"/>
      <c r="AJ7" s="171"/>
      <c r="AK7" s="172"/>
      <c r="AL7" s="84"/>
    </row>
    <row r="8" spans="1:38" s="85" customFormat="1" ht="45.7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1" si="0">ROUND(I8*(SUM(J8:M8)),0)</f>
        <v>0</v>
      </c>
      <c r="O8" s="69"/>
      <c r="P8" s="70"/>
      <c r="Q8" s="70"/>
      <c r="R8" s="71"/>
      <c r="S8" s="68">
        <f t="shared" ref="S8:S11" si="1">I8*J8*40%*O8</f>
        <v>0</v>
      </c>
      <c r="T8" s="68">
        <f t="shared" ref="T8:T11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1" si="3">ROUND(SUM(S8:U8),0)</f>
        <v>0</v>
      </c>
      <c r="W8" s="68">
        <f t="shared" ref="W8:W11" si="4">I8*K8*40%*O8</f>
        <v>0</v>
      </c>
      <c r="X8" s="68">
        <f t="shared" ref="X8:X11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1" si="6">ROUND(SUM(W8:Y8),0)</f>
        <v>0</v>
      </c>
      <c r="AA8" s="68">
        <f t="shared" ref="AA8:AA11" si="7">I8*L8</f>
        <v>0</v>
      </c>
      <c r="AB8" s="68">
        <f t="shared" ref="AB8:AB11" si="8">ROUND(AA8,0)</f>
        <v>0</v>
      </c>
      <c r="AC8" s="68">
        <f t="shared" ref="AC8:AC11" si="9">I8*M8</f>
        <v>0</v>
      </c>
      <c r="AD8" s="68">
        <f t="shared" ref="AD8:AD11" si="10">ROUND(AC8,0)</f>
        <v>0</v>
      </c>
      <c r="AE8" s="72">
        <f t="shared" ref="AE8:AE11" si="11">ROUND((V8+Z8+AB8+AD8),0)</f>
        <v>0</v>
      </c>
      <c r="AF8" s="73">
        <f t="shared" ref="AF8:AF11" si="12">ROUND(AE8*R8,0)</f>
        <v>0</v>
      </c>
      <c r="AG8" s="74"/>
      <c r="AH8" s="74"/>
      <c r="AI8" s="68">
        <f t="shared" ref="AI8:AI11" si="13">AE8-AF8-AG8</f>
        <v>0</v>
      </c>
      <c r="AJ8" s="75" t="s">
        <v>38</v>
      </c>
      <c r="AK8" s="76"/>
      <c r="AL8" s="84"/>
    </row>
    <row r="9" spans="1:38" s="85" customFormat="1" ht="45.7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0" si="14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0" si="15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.7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.7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105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107"/>
    </row>
    <row r="12" spans="1:38" s="85" customFormat="1" ht="45.75" customHeight="1" x14ac:dyDescent="0.2">
      <c r="A12" s="138" t="s">
        <v>42</v>
      </c>
      <c r="B12" s="60"/>
      <c r="C12" s="77"/>
      <c r="D12" s="78"/>
      <c r="E12" s="78"/>
      <c r="F12" s="79"/>
      <c r="G12" s="79"/>
      <c r="H12" s="104"/>
      <c r="I12" s="64"/>
      <c r="J12" s="65"/>
      <c r="K12" s="66"/>
      <c r="L12" s="105"/>
      <c r="M12" s="67"/>
      <c r="N12" s="68">
        <f t="shared" ref="N12:N20" si="16">ROUND(I12*(SUM(J12:M12)),0)</f>
        <v>0</v>
      </c>
      <c r="O12" s="69"/>
      <c r="P12" s="70"/>
      <c r="Q12" s="70"/>
      <c r="R12" s="71"/>
      <c r="S12" s="68">
        <f t="shared" ref="S12:S20" si="17">I12*J12*40%*O12</f>
        <v>0</v>
      </c>
      <c r="T12" s="68">
        <f t="shared" ref="T12:T20" si="18">IF(P12&gt;=6750,(I12*J12*40%),0)</f>
        <v>0</v>
      </c>
      <c r="U12" s="68">
        <f t="shared" si="14"/>
        <v>0</v>
      </c>
      <c r="V12" s="68">
        <f t="shared" ref="V12:V20" si="19">ROUND(SUM(S12:U12),0)</f>
        <v>0</v>
      </c>
      <c r="W12" s="68">
        <f t="shared" ref="W12:W20" si="20">I12*K12*40%*O12</f>
        <v>0</v>
      </c>
      <c r="X12" s="68">
        <f t="shared" ref="X12:X20" si="21">IF(P12&gt;=6750,(I12*K12*40%),0)</f>
        <v>0</v>
      </c>
      <c r="Y12" s="68">
        <f t="shared" si="15"/>
        <v>0</v>
      </c>
      <c r="Z12" s="68">
        <f t="shared" ref="Z12:Z20" si="22">ROUND(SUM(W12:Y12),0)</f>
        <v>0</v>
      </c>
      <c r="AA12" s="68">
        <f t="shared" ref="AA12:AA20" si="23">I12*L12</f>
        <v>0</v>
      </c>
      <c r="AB12" s="68">
        <f t="shared" ref="AB12:AB20" si="24">ROUND(AA12,0)</f>
        <v>0</v>
      </c>
      <c r="AC12" s="68">
        <f t="shared" ref="AC12:AC20" si="25">I12*M12</f>
        <v>0</v>
      </c>
      <c r="AD12" s="68">
        <f t="shared" ref="AD12:AD20" si="26">ROUND(AC12,0)</f>
        <v>0</v>
      </c>
      <c r="AE12" s="72">
        <f t="shared" ref="AE12:AE20" si="27">ROUND((V12+Z12+AB12+AD12),0)</f>
        <v>0</v>
      </c>
      <c r="AF12" s="73">
        <f t="shared" ref="AF12:AF20" si="28">ROUND(AE12*R12,0)</f>
        <v>0</v>
      </c>
      <c r="AG12" s="74"/>
      <c r="AH12" s="74"/>
      <c r="AI12" s="68">
        <f t="shared" ref="AI12:AI20" si="29">AE12-AF12-AG12</f>
        <v>0</v>
      </c>
      <c r="AJ12" s="75" t="s">
        <v>42</v>
      </c>
      <c r="AK12" s="107"/>
    </row>
    <row r="13" spans="1:38" s="85" customFormat="1" ht="45.75" customHeight="1" x14ac:dyDescent="0.2">
      <c r="A13" s="138" t="s">
        <v>43</v>
      </c>
      <c r="B13" s="60"/>
      <c r="C13" s="77"/>
      <c r="D13" s="78"/>
      <c r="E13" s="78"/>
      <c r="F13" s="79"/>
      <c r="G13" s="79"/>
      <c r="H13" s="104"/>
      <c r="I13" s="64"/>
      <c r="J13" s="65"/>
      <c r="K13" s="66"/>
      <c r="L13" s="105"/>
      <c r="M13" s="67"/>
      <c r="N13" s="68">
        <f t="shared" si="16"/>
        <v>0</v>
      </c>
      <c r="O13" s="69"/>
      <c r="P13" s="70"/>
      <c r="Q13" s="70"/>
      <c r="R13" s="71"/>
      <c r="S13" s="68">
        <f t="shared" si="17"/>
        <v>0</v>
      </c>
      <c r="T13" s="68">
        <f t="shared" si="18"/>
        <v>0</v>
      </c>
      <c r="U13" s="68">
        <f t="shared" si="14"/>
        <v>0</v>
      </c>
      <c r="V13" s="68">
        <f t="shared" si="19"/>
        <v>0</v>
      </c>
      <c r="W13" s="68">
        <f t="shared" si="20"/>
        <v>0</v>
      </c>
      <c r="X13" s="68">
        <f t="shared" si="21"/>
        <v>0</v>
      </c>
      <c r="Y13" s="68">
        <f t="shared" si="15"/>
        <v>0</v>
      </c>
      <c r="Z13" s="68">
        <f t="shared" si="22"/>
        <v>0</v>
      </c>
      <c r="AA13" s="68">
        <f t="shared" si="23"/>
        <v>0</v>
      </c>
      <c r="AB13" s="68">
        <f t="shared" si="24"/>
        <v>0</v>
      </c>
      <c r="AC13" s="68">
        <f t="shared" si="25"/>
        <v>0</v>
      </c>
      <c r="AD13" s="68">
        <f t="shared" si="26"/>
        <v>0</v>
      </c>
      <c r="AE13" s="72">
        <f t="shared" si="27"/>
        <v>0</v>
      </c>
      <c r="AF13" s="73">
        <f t="shared" si="28"/>
        <v>0</v>
      </c>
      <c r="AG13" s="74"/>
      <c r="AH13" s="74"/>
      <c r="AI13" s="68">
        <f t="shared" si="29"/>
        <v>0</v>
      </c>
      <c r="AJ13" s="82" t="s">
        <v>43</v>
      </c>
      <c r="AK13" s="107"/>
    </row>
    <row r="14" spans="1:38" s="85" customFormat="1" ht="45.7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80"/>
      <c r="I14" s="64"/>
      <c r="J14" s="65"/>
      <c r="K14" s="66"/>
      <c r="L14" s="67"/>
      <c r="M14" s="67"/>
      <c r="N14" s="68">
        <f t="shared" ref="N14:N17" si="30">ROUND(I14*(SUM(J14:M14)),0)</f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76"/>
      <c r="AL14" s="84"/>
    </row>
    <row r="15" spans="1:38" s="85" customFormat="1" ht="45.7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>
        <f t="shared" si="30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  <c r="AL15" s="84"/>
    </row>
    <row r="16" spans="1:38" s="85" customFormat="1" ht="45.7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80"/>
      <c r="I16" s="64"/>
      <c r="J16" s="65"/>
      <c r="K16" s="66"/>
      <c r="L16" s="67"/>
      <c r="M16" s="67"/>
      <c r="N16" s="68">
        <f t="shared" si="30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  <c r="AL16" s="84"/>
    </row>
    <row r="17" spans="1:37" s="85" customFormat="1" ht="45.75" customHeight="1" x14ac:dyDescent="0.2">
      <c r="A17" s="138" t="s">
        <v>47</v>
      </c>
      <c r="B17" s="60"/>
      <c r="C17" s="77"/>
      <c r="D17" s="78"/>
      <c r="E17" s="78"/>
      <c r="F17" s="79"/>
      <c r="G17" s="62"/>
      <c r="H17" s="63"/>
      <c r="I17" s="64"/>
      <c r="J17" s="65"/>
      <c r="K17" s="66"/>
      <c r="L17" s="105"/>
      <c r="M17" s="67"/>
      <c r="N17" s="68">
        <f t="shared" si="30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107"/>
    </row>
    <row r="18" spans="1:37" s="85" customFormat="1" ht="45.7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ref="N18:N19" si="31">ROUND(I18*(SUM(J18:M18)),0)</f>
        <v>0</v>
      </c>
      <c r="O18" s="69"/>
      <c r="P18" s="70"/>
      <c r="Q18" s="70"/>
      <c r="R18" s="71"/>
      <c r="S18" s="68">
        <f t="shared" ref="S18:S19" si="32">I18*J18*40%*O18</f>
        <v>0</v>
      </c>
      <c r="T18" s="68">
        <f t="shared" ref="T18:T19" si="33">IF(P18&gt;=6750,(I18*J18*40%),0)</f>
        <v>0</v>
      </c>
      <c r="U18" s="68">
        <f t="shared" si="14"/>
        <v>0</v>
      </c>
      <c r="V18" s="68">
        <f t="shared" ref="V18:V19" si="34">ROUND(SUM(S18:U18),0)</f>
        <v>0</v>
      </c>
      <c r="W18" s="68">
        <f t="shared" ref="W18:W19" si="35">I18*K18*40%*O18</f>
        <v>0</v>
      </c>
      <c r="X18" s="68">
        <f t="shared" ref="X18:X19" si="36">IF(P18&gt;=6750,(I18*K18*40%),0)</f>
        <v>0</v>
      </c>
      <c r="Y18" s="68">
        <f t="shared" si="15"/>
        <v>0</v>
      </c>
      <c r="Z18" s="68">
        <f t="shared" ref="Z18:Z19" si="37">ROUND(SUM(W18:Y18),0)</f>
        <v>0</v>
      </c>
      <c r="AA18" s="68">
        <f t="shared" ref="AA18:AA19" si="38">I18*L18</f>
        <v>0</v>
      </c>
      <c r="AB18" s="68">
        <f t="shared" ref="AB18:AB19" si="39">ROUND(AA18,0)</f>
        <v>0</v>
      </c>
      <c r="AC18" s="68">
        <f t="shared" ref="AC18:AC19" si="40">I18*M18</f>
        <v>0</v>
      </c>
      <c r="AD18" s="68">
        <f t="shared" ref="AD18:AD19" si="41">ROUND(AC18,0)</f>
        <v>0</v>
      </c>
      <c r="AE18" s="72">
        <f t="shared" ref="AE18:AE19" si="42">ROUND((V18+Z18+AB18+AD18),0)</f>
        <v>0</v>
      </c>
      <c r="AF18" s="73">
        <f t="shared" ref="AF18:AF19" si="43">ROUND(AE18*R18,0)</f>
        <v>0</v>
      </c>
      <c r="AG18" s="74"/>
      <c r="AH18" s="74"/>
      <c r="AI18" s="68">
        <f t="shared" ref="AI18:AI19" si="44">AE18-AF18-AG18</f>
        <v>0</v>
      </c>
      <c r="AJ18" s="75" t="s">
        <v>48</v>
      </c>
      <c r="AK18" s="107"/>
    </row>
    <row r="19" spans="1:37" s="85" customFormat="1" ht="45.75" customHeight="1" x14ac:dyDescent="0.2">
      <c r="A19" s="138" t="s">
        <v>49</v>
      </c>
      <c r="B19" s="60"/>
      <c r="C19" s="77"/>
      <c r="D19" s="78"/>
      <c r="E19" s="78"/>
      <c r="F19" s="79"/>
      <c r="G19" s="79"/>
      <c r="H19" s="104"/>
      <c r="I19" s="64"/>
      <c r="J19" s="65"/>
      <c r="K19" s="66"/>
      <c r="L19" s="105"/>
      <c r="M19" s="67"/>
      <c r="N19" s="68">
        <f t="shared" si="31"/>
        <v>0</v>
      </c>
      <c r="O19" s="69"/>
      <c r="P19" s="70"/>
      <c r="Q19" s="70"/>
      <c r="R19" s="71"/>
      <c r="S19" s="68">
        <f t="shared" si="32"/>
        <v>0</v>
      </c>
      <c r="T19" s="68">
        <f t="shared" si="33"/>
        <v>0</v>
      </c>
      <c r="U19" s="68">
        <f t="shared" si="14"/>
        <v>0</v>
      </c>
      <c r="V19" s="68">
        <f t="shared" si="34"/>
        <v>0</v>
      </c>
      <c r="W19" s="68">
        <f t="shared" si="35"/>
        <v>0</v>
      </c>
      <c r="X19" s="68">
        <f t="shared" si="36"/>
        <v>0</v>
      </c>
      <c r="Y19" s="68">
        <f t="shared" si="15"/>
        <v>0</v>
      </c>
      <c r="Z19" s="68">
        <f t="shared" si="37"/>
        <v>0</v>
      </c>
      <c r="AA19" s="68">
        <f t="shared" si="38"/>
        <v>0</v>
      </c>
      <c r="AB19" s="68">
        <f t="shared" si="39"/>
        <v>0</v>
      </c>
      <c r="AC19" s="68">
        <f t="shared" si="40"/>
        <v>0</v>
      </c>
      <c r="AD19" s="68">
        <f t="shared" si="41"/>
        <v>0</v>
      </c>
      <c r="AE19" s="72">
        <f t="shared" si="42"/>
        <v>0</v>
      </c>
      <c r="AF19" s="73">
        <f t="shared" si="43"/>
        <v>0</v>
      </c>
      <c r="AG19" s="74"/>
      <c r="AH19" s="74"/>
      <c r="AI19" s="68">
        <f t="shared" si="44"/>
        <v>0</v>
      </c>
      <c r="AJ19" s="82" t="s">
        <v>49</v>
      </c>
      <c r="AK19" s="107"/>
    </row>
    <row r="20" spans="1:37" s="85" customFormat="1" ht="45.7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si="16"/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4"/>
        <v>0</v>
      </c>
      <c r="V20" s="68">
        <f t="shared" si="19"/>
        <v>0</v>
      </c>
      <c r="W20" s="68">
        <f t="shared" si="20"/>
        <v>0</v>
      </c>
      <c r="X20" s="68">
        <f t="shared" si="21"/>
        <v>0</v>
      </c>
      <c r="Y20" s="68">
        <f t="shared" si="15"/>
        <v>0</v>
      </c>
      <c r="Z20" s="68">
        <f t="shared" si="22"/>
        <v>0</v>
      </c>
      <c r="AA20" s="68">
        <f t="shared" si="23"/>
        <v>0</v>
      </c>
      <c r="AB20" s="68">
        <f t="shared" si="24"/>
        <v>0</v>
      </c>
      <c r="AC20" s="68">
        <f t="shared" si="25"/>
        <v>0</v>
      </c>
      <c r="AD20" s="68">
        <f t="shared" si="26"/>
        <v>0</v>
      </c>
      <c r="AE20" s="72">
        <f t="shared" si="27"/>
        <v>0</v>
      </c>
      <c r="AF20" s="73">
        <f t="shared" si="28"/>
        <v>0</v>
      </c>
      <c r="AG20" s="74"/>
      <c r="AH20" s="74"/>
      <c r="AI20" s="68">
        <f t="shared" si="29"/>
        <v>0</v>
      </c>
      <c r="AJ20" s="75" t="s">
        <v>50</v>
      </c>
      <c r="AK20" s="76"/>
    </row>
    <row r="21" spans="1:37" s="85" customFormat="1" x14ac:dyDescent="0.2">
      <c r="A21" s="142"/>
      <c r="B21" s="143"/>
      <c r="C21" s="143"/>
      <c r="D21" s="143"/>
      <c r="E21" s="143"/>
      <c r="F21" s="143"/>
      <c r="G21" s="143"/>
      <c r="K21" s="86"/>
      <c r="L21" s="87"/>
      <c r="M21" s="87"/>
      <c r="N21" s="68">
        <f>I21*(SUM(K21:M21))</f>
        <v>0</v>
      </c>
      <c r="O21" s="88"/>
      <c r="P21" s="89"/>
      <c r="Q21" s="89"/>
      <c r="R21" s="89"/>
      <c r="S21" s="90"/>
      <c r="T21" s="90"/>
      <c r="U21" s="90"/>
      <c r="V21" s="89">
        <f>SUM(V8:V20)</f>
        <v>0</v>
      </c>
      <c r="W21" s="90"/>
      <c r="X21" s="90"/>
      <c r="Y21" s="90"/>
      <c r="Z21" s="89">
        <f>SUM(Z8:Z20)</f>
        <v>0</v>
      </c>
      <c r="AA21" s="90"/>
      <c r="AB21" s="89">
        <f>SUM(AB8:AB20)</f>
        <v>0</v>
      </c>
      <c r="AC21" s="90"/>
      <c r="AD21" s="89">
        <f t="shared" ref="AD21:AI21" si="45">SUM(AD8:AD20)</f>
        <v>0</v>
      </c>
      <c r="AE21" s="89">
        <f t="shared" si="45"/>
        <v>0</v>
      </c>
      <c r="AF21" s="89">
        <f t="shared" si="45"/>
        <v>0</v>
      </c>
      <c r="AG21" s="89">
        <f>SUM(AG8:AG20)</f>
        <v>0</v>
      </c>
      <c r="AH21" s="89">
        <f t="shared" si="45"/>
        <v>0</v>
      </c>
      <c r="AI21" s="89">
        <f t="shared" si="45"/>
        <v>0</v>
      </c>
      <c r="AJ21" s="91"/>
      <c r="AK21" s="92"/>
    </row>
    <row r="22" spans="1:37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100"/>
      <c r="O22" s="101"/>
      <c r="P22" s="102"/>
      <c r="Q22" s="102"/>
      <c r="R22" s="102"/>
      <c r="S22" s="103"/>
      <c r="T22" s="103"/>
      <c r="U22" s="103"/>
      <c r="V22" s="102"/>
      <c r="W22" s="103"/>
      <c r="X22" s="103"/>
      <c r="Y22" s="103"/>
      <c r="Z22" s="102"/>
      <c r="AA22" s="103"/>
      <c r="AB22" s="102"/>
      <c r="AC22" s="103"/>
      <c r="AD22" s="102"/>
      <c r="AE22" s="102"/>
      <c r="AF22" s="102"/>
      <c r="AG22" s="102"/>
      <c r="AH22" s="102"/>
      <c r="AI22" s="102"/>
      <c r="AJ22" s="7"/>
      <c r="AK22" s="7"/>
    </row>
    <row r="23" spans="1:37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100"/>
      <c r="O23" s="101"/>
      <c r="P23" s="102"/>
      <c r="Q23" s="102"/>
      <c r="R23" s="102"/>
      <c r="S23" s="103"/>
      <c r="T23" s="103"/>
      <c r="U23" s="103"/>
      <c r="V23" s="102"/>
      <c r="W23" s="103"/>
      <c r="X23" s="103"/>
      <c r="Y23" s="103"/>
      <c r="Z23" s="102"/>
      <c r="AA23" s="103"/>
      <c r="AB23" s="102"/>
      <c r="AC23" s="103"/>
      <c r="AD23" s="102"/>
      <c r="AE23" s="102"/>
      <c r="AF23" s="102"/>
      <c r="AG23" s="102"/>
      <c r="AH23" s="102"/>
      <c r="AI23" s="102"/>
      <c r="AJ23" s="7"/>
      <c r="AK23" s="7"/>
    </row>
    <row r="24" spans="1:37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100"/>
      <c r="O24" s="101"/>
      <c r="P24" s="102"/>
      <c r="Q24" s="102"/>
      <c r="R24" s="102"/>
      <c r="S24" s="103"/>
      <c r="T24" s="103"/>
      <c r="U24" s="103"/>
      <c r="V24" s="102"/>
      <c r="W24" s="103"/>
      <c r="X24" s="103"/>
      <c r="Y24" s="103"/>
      <c r="Z24" s="102"/>
      <c r="AA24" s="103"/>
      <c r="AB24" s="102"/>
      <c r="AC24" s="103"/>
      <c r="AD24" s="102"/>
      <c r="AE24" s="102"/>
      <c r="AF24" s="102"/>
      <c r="AG24" s="102"/>
      <c r="AH24" s="102"/>
      <c r="AI24" s="102"/>
      <c r="AJ24" s="7"/>
      <c r="AK24" s="7"/>
    </row>
    <row r="25" spans="1:37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100"/>
      <c r="O25" s="101"/>
      <c r="P25" s="102"/>
      <c r="Q25" s="102"/>
      <c r="R25" s="102"/>
      <c r="S25" s="103"/>
      <c r="T25" s="103"/>
      <c r="U25" s="103"/>
      <c r="V25" s="102"/>
      <c r="W25" s="103"/>
      <c r="X25" s="103"/>
      <c r="Y25" s="103"/>
      <c r="Z25" s="102"/>
      <c r="AA25" s="103"/>
      <c r="AB25" s="102"/>
      <c r="AC25" s="103"/>
      <c r="AD25" s="102"/>
      <c r="AE25" s="102"/>
      <c r="AF25" s="102"/>
      <c r="AG25" s="102"/>
      <c r="AH25" s="102"/>
      <c r="AI25" s="102"/>
      <c r="AJ25" s="7"/>
      <c r="AK25" s="7"/>
    </row>
    <row r="26" spans="1:37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K26" s="7"/>
    </row>
    <row r="27" spans="1:37" ht="19" x14ac:dyDescent="0.25">
      <c r="B27" s="184" t="s">
        <v>62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K27" s="7"/>
    </row>
    <row r="28" spans="1:37" ht="14.5" customHeight="1" x14ac:dyDescent="0.25">
      <c r="B28" s="184" t="s">
        <v>63</v>
      </c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1"/>
      <c r="AF28" s="184" t="s">
        <v>64</v>
      </c>
      <c r="AG28" s="184"/>
      <c r="AH28" s="184"/>
      <c r="AI28" s="184"/>
      <c r="AJ28" s="7"/>
      <c r="AK28" s="16"/>
    </row>
    <row r="29" spans="1:37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3"/>
      <c r="AG29" s="53"/>
      <c r="AH29" s="53"/>
      <c r="AI29" s="53"/>
      <c r="AJ29" s="7"/>
      <c r="AK29" s="19"/>
    </row>
    <row r="30" spans="1:37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0"/>
      <c r="AG30" s="54"/>
      <c r="AH30" s="54"/>
      <c r="AI30" s="50"/>
      <c r="AJ30" s="7"/>
      <c r="AK30" s="7"/>
    </row>
    <row r="31" spans="1:37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5"/>
      <c r="AF31" s="50"/>
      <c r="AG31" s="54"/>
      <c r="AH31" s="54"/>
      <c r="AI31" s="50"/>
    </row>
    <row r="32" spans="1:37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50"/>
      <c r="AF32" s="50"/>
      <c r="AG32" s="54"/>
      <c r="AH32" s="54"/>
      <c r="AI32" s="50"/>
    </row>
    <row r="33" spans="2:37" ht="19" x14ac:dyDescent="0.25">
      <c r="B33" s="183" t="s">
        <v>95</v>
      </c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50"/>
      <c r="AF33" s="183" t="s">
        <v>96</v>
      </c>
      <c r="AG33" s="183"/>
      <c r="AH33" s="183"/>
      <c r="AI33" s="183"/>
    </row>
    <row r="34" spans="2:37" ht="19" x14ac:dyDescent="0.25">
      <c r="B34" s="184" t="s">
        <v>97</v>
      </c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184" t="s">
        <v>98</v>
      </c>
      <c r="AG34" s="184"/>
      <c r="AH34" s="184"/>
      <c r="AI34" s="184"/>
    </row>
    <row r="35" spans="2:37" x14ac:dyDescent="0.2"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7" x14ac:dyDescent="0.2">
      <c r="X36" s="7"/>
      <c r="Y36" s="7"/>
      <c r="Z36" s="7"/>
      <c r="AA36" s="7"/>
      <c r="AB36" s="7"/>
      <c r="AC36" s="7"/>
      <c r="AD36" s="7"/>
      <c r="AE36" s="18" t="s">
        <v>65</v>
      </c>
      <c r="AF36" s="18"/>
      <c r="AG36" s="18"/>
      <c r="AH36" s="18"/>
      <c r="AI36" s="18"/>
      <c r="AJ36" s="7"/>
    </row>
    <row r="37" spans="2:37" x14ac:dyDescent="0.2">
      <c r="X37" s="7"/>
      <c r="Y37" s="7"/>
      <c r="Z37" s="7"/>
      <c r="AA37" s="7"/>
      <c r="AB37" s="7"/>
      <c r="AC37" s="7"/>
      <c r="AD37" s="7"/>
      <c r="AE37" s="18"/>
      <c r="AF37" s="18"/>
      <c r="AG37" s="18"/>
      <c r="AH37" s="18"/>
      <c r="AI37" s="18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9"/>
      <c r="AF38" s="19"/>
      <c r="AG38" s="19"/>
      <c r="AH38" s="19"/>
      <c r="AI38" s="19"/>
      <c r="AJ38" s="7"/>
    </row>
    <row r="39" spans="2:37" x14ac:dyDescent="0.2">
      <c r="X39" s="7"/>
      <c r="Y39" s="7"/>
      <c r="Z39" s="7"/>
      <c r="AA39" s="7"/>
      <c r="AB39" s="7"/>
      <c r="AC39" s="7"/>
      <c r="AD39" s="7"/>
      <c r="AE39" s="18"/>
      <c r="AF39" s="18"/>
      <c r="AG39" s="18"/>
      <c r="AH39" s="18"/>
      <c r="AI39" s="18"/>
      <c r="AJ39" s="7"/>
      <c r="AK39" s="7"/>
    </row>
    <row r="40" spans="2:37" x14ac:dyDescent="0.2">
      <c r="X40" s="7"/>
      <c r="Y40" s="7"/>
      <c r="Z40" s="7"/>
      <c r="AA40" s="7"/>
      <c r="AB40" s="7"/>
      <c r="AC40" s="7"/>
      <c r="AD40" s="7"/>
      <c r="AE40" s="18"/>
      <c r="AF40" s="18"/>
      <c r="AG40" s="18"/>
      <c r="AH40" s="18"/>
      <c r="AI40" s="18"/>
      <c r="AJ40" s="7"/>
      <c r="AK40" s="7"/>
    </row>
    <row r="41" spans="2:37" x14ac:dyDescent="0.2"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2:37" x14ac:dyDescent="0.2">
      <c r="V42" s="20"/>
      <c r="X42" s="7"/>
      <c r="Y42" s="7"/>
      <c r="Z42" s="20"/>
      <c r="AA42" s="7"/>
      <c r="AB42" s="20"/>
      <c r="AC42" s="7"/>
      <c r="AD42" s="20"/>
      <c r="AE42" s="20"/>
      <c r="AF42" s="20"/>
      <c r="AG42" s="20"/>
      <c r="AH42" s="20"/>
      <c r="AI42" s="20"/>
      <c r="AJ42" s="7"/>
      <c r="AK42" s="7"/>
    </row>
    <row r="43" spans="2:37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7"/>
      <c r="AK43" s="7"/>
    </row>
    <row r="44" spans="2:37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  <c r="AF44" s="21"/>
      <c r="AG44" s="21"/>
      <c r="AH44" s="21"/>
      <c r="AI44" s="21"/>
      <c r="AJ44" s="7"/>
      <c r="AK44" s="7"/>
    </row>
    <row r="45" spans="2:37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  <c r="AF45" s="21"/>
      <c r="AG45" s="21"/>
      <c r="AH45" s="21"/>
      <c r="AI45" s="21"/>
      <c r="AJ45" s="7"/>
      <c r="AK45" s="7"/>
    </row>
    <row r="46" spans="2:37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7"/>
      <c r="AK46" s="7"/>
    </row>
    <row r="47" spans="2:37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4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</sheetData>
  <mergeCells count="45">
    <mergeCell ref="B27:T27"/>
    <mergeCell ref="B28:T28"/>
    <mergeCell ref="B33:T33"/>
    <mergeCell ref="B34:T34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34:AI34"/>
    <mergeCell ref="AD6:AD7"/>
    <mergeCell ref="AE6:AE7"/>
    <mergeCell ref="AF28:AI28"/>
    <mergeCell ref="AF33:AI33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76"/>
  <sheetViews>
    <sheetView zoomScale="56" zoomScaleNormal="75" workbookViewId="0">
      <selection activeCell="Y8" sqref="Y8:Y35"/>
    </sheetView>
  </sheetViews>
  <sheetFormatPr baseColWidth="10" defaultColWidth="8.83203125" defaultRowHeight="16" x14ac:dyDescent="0.2"/>
  <cols>
    <col min="1" max="1" width="4.5" style="3" customWidth="1"/>
    <col min="2" max="2" width="21.5" customWidth="1"/>
    <col min="3" max="3" width="20.5" customWidth="1"/>
    <col min="4" max="4" width="17.6640625" customWidth="1"/>
    <col min="5" max="5" width="21.5" customWidth="1"/>
    <col min="6" max="6" width="24.83203125" customWidth="1"/>
    <col min="7" max="7" width="7.3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6640625" customWidth="1"/>
    <col min="20" max="20" width="11" customWidth="1"/>
    <col min="21" max="21" width="10.6640625" customWidth="1"/>
    <col min="22" max="22" width="12.5" customWidth="1"/>
    <col min="23" max="23" width="11.1640625" customWidth="1"/>
    <col min="24" max="24" width="10.5" customWidth="1"/>
    <col min="25" max="25" width="10.83203125" customWidth="1"/>
    <col min="26" max="26" width="12.33203125" customWidth="1"/>
    <col min="27" max="27" width="11.5" customWidth="1"/>
    <col min="28" max="28" width="11.33203125" customWidth="1"/>
    <col min="29" max="30" width="10.1640625" customWidth="1"/>
    <col min="31" max="31" width="12.6640625" customWidth="1"/>
    <col min="32" max="32" width="10.6640625" customWidth="1"/>
    <col min="33" max="33" width="10" customWidth="1"/>
    <col min="34" max="34" width="11.6640625" customWidth="1"/>
    <col min="35" max="35" width="12.5" customWidth="1"/>
    <col min="36" max="36" width="3.5" customWidth="1"/>
    <col min="37" max="37" width="13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152" t="s">
        <v>91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x14ac:dyDescent="0.2">
      <c r="D4" t="s">
        <v>3</v>
      </c>
    </row>
    <row r="5" spans="1:38" x14ac:dyDescent="0.2">
      <c r="A5" s="218" t="s">
        <v>4</v>
      </c>
      <c r="B5" s="218" t="s">
        <v>5</v>
      </c>
      <c r="C5" s="219" t="s">
        <v>6</v>
      </c>
      <c r="D5" s="220" t="s">
        <v>7</v>
      </c>
      <c r="E5" s="218" t="s">
        <v>8</v>
      </c>
      <c r="F5" s="221" t="s">
        <v>9</v>
      </c>
      <c r="G5" s="218" t="s">
        <v>10</v>
      </c>
      <c r="H5" s="190" t="s">
        <v>11</v>
      </c>
      <c r="I5" s="222" t="s">
        <v>12</v>
      </c>
      <c r="J5" s="223" t="s">
        <v>13</v>
      </c>
      <c r="K5" s="224"/>
      <c r="L5" s="224"/>
      <c r="M5" s="225"/>
      <c r="N5" s="195" t="s">
        <v>14</v>
      </c>
      <c r="O5" s="197" t="s">
        <v>15</v>
      </c>
      <c r="P5" s="198"/>
      <c r="Q5" s="199"/>
      <c r="R5" s="200" t="s">
        <v>16</v>
      </c>
      <c r="S5" s="209" t="s">
        <v>17</v>
      </c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 t="s">
        <v>18</v>
      </c>
      <c r="AG5" s="210" t="s">
        <v>19</v>
      </c>
      <c r="AH5" s="211" t="s">
        <v>20</v>
      </c>
      <c r="AI5" s="213" t="s">
        <v>21</v>
      </c>
      <c r="AJ5" s="203" t="s">
        <v>22</v>
      </c>
      <c r="AK5" s="204"/>
      <c r="AL5" s="3"/>
    </row>
    <row r="6" spans="1:38" ht="14.5" customHeight="1" x14ac:dyDescent="0.2">
      <c r="A6" s="218"/>
      <c r="B6" s="218"/>
      <c r="C6" s="191"/>
      <c r="D6" s="191"/>
      <c r="E6" s="218"/>
      <c r="F6" s="221"/>
      <c r="G6" s="218"/>
      <c r="H6" s="191"/>
      <c r="I6" s="222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214" t="s">
        <v>23</v>
      </c>
      <c r="T6" s="215"/>
      <c r="U6" s="216"/>
      <c r="V6" s="213" t="s">
        <v>30</v>
      </c>
      <c r="W6" s="217" t="s">
        <v>24</v>
      </c>
      <c r="X6" s="217"/>
      <c r="Y6" s="217"/>
      <c r="Z6" s="207" t="s">
        <v>31</v>
      </c>
      <c r="AA6" s="208" t="s">
        <v>25</v>
      </c>
      <c r="AB6" s="208" t="s">
        <v>32</v>
      </c>
      <c r="AC6" s="193" t="s">
        <v>26</v>
      </c>
      <c r="AD6" s="193" t="s">
        <v>33</v>
      </c>
      <c r="AE6" s="194" t="s">
        <v>34</v>
      </c>
      <c r="AF6" s="210"/>
      <c r="AG6" s="210"/>
      <c r="AH6" s="212"/>
      <c r="AI6" s="213"/>
      <c r="AJ6" s="205"/>
      <c r="AK6" s="206"/>
      <c r="AL6" s="3"/>
    </row>
    <row r="7" spans="1:38" ht="34" customHeight="1" x14ac:dyDescent="0.2">
      <c r="A7" s="218"/>
      <c r="B7" s="218"/>
      <c r="C7" s="191"/>
      <c r="D7" s="191"/>
      <c r="E7" s="218"/>
      <c r="F7" s="221"/>
      <c r="G7" s="218"/>
      <c r="H7" s="192"/>
      <c r="I7" s="222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213"/>
      <c r="W7" s="4" t="s">
        <v>35</v>
      </c>
      <c r="X7" s="4" t="s">
        <v>36</v>
      </c>
      <c r="Y7" s="4" t="s">
        <v>37</v>
      </c>
      <c r="Z7" s="207"/>
      <c r="AA7" s="208"/>
      <c r="AB7" s="208"/>
      <c r="AC7" s="193"/>
      <c r="AD7" s="193"/>
      <c r="AE7" s="194"/>
      <c r="AF7" s="210"/>
      <c r="AG7" s="210"/>
      <c r="AH7" s="212"/>
      <c r="AI7" s="213"/>
      <c r="AJ7" s="205"/>
      <c r="AK7" s="206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4" si="3">ROUND(SUM(S8:U8),0)</f>
        <v>0</v>
      </c>
      <c r="W8" s="68">
        <f t="shared" ref="W8:W14" si="4">I8*K8*40%*O8</f>
        <v>0</v>
      </c>
      <c r="X8" s="68">
        <f t="shared" ref="X8:X14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4" si="6">ROUND(SUM(W8:Y8),0)</f>
        <v>0</v>
      </c>
      <c r="AA8" s="68">
        <f t="shared" ref="AA8:AA14" si="7">I8*L8</f>
        <v>0</v>
      </c>
      <c r="AB8" s="68">
        <f t="shared" ref="AB8:AB14" si="8">ROUND(AA8,0)</f>
        <v>0</v>
      </c>
      <c r="AC8" s="68">
        <f t="shared" ref="AC8:AC14" si="9">I8*M8</f>
        <v>0</v>
      </c>
      <c r="AD8" s="68">
        <f t="shared" ref="AD8:AD14" si="10">ROUND(AC8,0)</f>
        <v>0</v>
      </c>
      <c r="AE8" s="72">
        <f t="shared" ref="AE8:AE14" si="11">ROUND((V8+Z8+AB8+AD8),0)</f>
        <v>0</v>
      </c>
      <c r="AF8" s="73">
        <f t="shared" ref="AF8:AF14" si="12">ROUND(AE8*R8,0)</f>
        <v>0</v>
      </c>
      <c r="AG8" s="74"/>
      <c r="AH8" s="74"/>
      <c r="AI8" s="68">
        <f t="shared" ref="AI8:AI14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5" si="14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5" si="15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76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76"/>
      <c r="AL12" s="84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4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5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73">
        <f t="shared" si="12"/>
        <v>0</v>
      </c>
      <c r="AG13" s="74"/>
      <c r="AH13" s="74"/>
      <c r="AI13" s="68">
        <f t="shared" si="13"/>
        <v>0</v>
      </c>
      <c r="AJ13" s="82" t="s">
        <v>43</v>
      </c>
      <c r="AK13" s="83"/>
      <c r="AL13" s="84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62"/>
      <c r="H14" s="63"/>
      <c r="I14" s="64"/>
      <c r="J14" s="65"/>
      <c r="K14" s="66"/>
      <c r="L14" s="105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4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5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73">
        <f t="shared" si="12"/>
        <v>0</v>
      </c>
      <c r="AG14" s="74"/>
      <c r="AH14" s="74"/>
      <c r="AI14" s="68">
        <f t="shared" si="13"/>
        <v>0</v>
      </c>
      <c r="AJ14" s="75" t="s">
        <v>44</v>
      </c>
      <c r="AK14" s="83"/>
      <c r="AL14" s="84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104"/>
      <c r="I15" s="64"/>
      <c r="J15" s="65"/>
      <c r="K15" s="66"/>
      <c r="L15" s="105"/>
      <c r="M15" s="67"/>
      <c r="N15" s="68">
        <f t="shared" ref="N15:N35" si="16">ROUND(I15*(SUM(J15:M15)),0)</f>
        <v>0</v>
      </c>
      <c r="O15" s="69"/>
      <c r="P15" s="70"/>
      <c r="Q15" s="70"/>
      <c r="R15" s="71"/>
      <c r="S15" s="68">
        <f t="shared" ref="S15:S35" si="17">I15*J15*40%*O15</f>
        <v>0</v>
      </c>
      <c r="T15" s="68">
        <f t="shared" ref="T15:T35" si="18">IF(P15&gt;=6750,(I15*J15*40%),0)</f>
        <v>0</v>
      </c>
      <c r="U15" s="68">
        <f t="shared" si="14"/>
        <v>0</v>
      </c>
      <c r="V15" s="68">
        <f t="shared" ref="V15:V35" si="19">ROUND(SUM(S15:U15),0)</f>
        <v>0</v>
      </c>
      <c r="W15" s="68">
        <f t="shared" ref="W15:W35" si="20">I15*K15*40%*O15</f>
        <v>0</v>
      </c>
      <c r="X15" s="68">
        <f t="shared" ref="X15:X35" si="21">IF(P15&gt;=6750,(I15*K15*40%),0)</f>
        <v>0</v>
      </c>
      <c r="Y15" s="68">
        <f t="shared" si="15"/>
        <v>0</v>
      </c>
      <c r="Z15" s="68">
        <f t="shared" ref="Z15:Z35" si="22">ROUND(SUM(W15:Y15),0)</f>
        <v>0</v>
      </c>
      <c r="AA15" s="68">
        <f t="shared" ref="AA15:AA35" si="23">I15*L15</f>
        <v>0</v>
      </c>
      <c r="AB15" s="68">
        <f t="shared" ref="AB15:AB35" si="24">ROUND(AA15,0)</f>
        <v>0</v>
      </c>
      <c r="AC15" s="68">
        <f t="shared" ref="AC15:AC35" si="25">I15*M15</f>
        <v>0</v>
      </c>
      <c r="AD15" s="68">
        <f t="shared" ref="AD15:AD35" si="26">ROUND(AC15,0)</f>
        <v>0</v>
      </c>
      <c r="AE15" s="72">
        <f t="shared" ref="AE15:AE35" si="27">ROUND((V15+Z15+AB15+AD15),0)</f>
        <v>0</v>
      </c>
      <c r="AF15" s="73">
        <f t="shared" ref="AF15:AF35" si="28">ROUND(AE15*R15,0)</f>
        <v>0</v>
      </c>
      <c r="AG15" s="74"/>
      <c r="AH15" s="74"/>
      <c r="AI15" s="68">
        <f t="shared" ref="AI15:AI35" si="29">AE15-AF15-AG15</f>
        <v>0</v>
      </c>
      <c r="AJ15" s="82" t="s">
        <v>45</v>
      </c>
      <c r="AK15" s="107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104"/>
      <c r="I16" s="64"/>
      <c r="J16" s="65"/>
      <c r="K16" s="66"/>
      <c r="L16" s="105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</row>
    <row r="17" spans="1:37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79"/>
      <c r="H17" s="104"/>
      <c r="I17" s="64"/>
      <c r="J17" s="65"/>
      <c r="K17" s="66"/>
      <c r="L17" s="105"/>
      <c r="M17" s="67"/>
      <c r="N17" s="68">
        <f t="shared" ref="N17" si="30">ROUND(I17*(SUM(J17:M17)),0)</f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83"/>
    </row>
    <row r="18" spans="1:37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79"/>
      <c r="H18" s="104"/>
      <c r="I18" s="64"/>
      <c r="J18" s="65"/>
      <c r="K18" s="66"/>
      <c r="L18" s="105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4"/>
        <v>0</v>
      </c>
      <c r="V18" s="68">
        <f t="shared" si="19"/>
        <v>0</v>
      </c>
      <c r="W18" s="68">
        <f t="shared" si="20"/>
        <v>0</v>
      </c>
      <c r="X18" s="68">
        <f t="shared" si="21"/>
        <v>0</v>
      </c>
      <c r="Y18" s="68">
        <f t="shared" si="15"/>
        <v>0</v>
      </c>
      <c r="Z18" s="68">
        <f t="shared" si="22"/>
        <v>0</v>
      </c>
      <c r="AA18" s="68">
        <f t="shared" si="23"/>
        <v>0</v>
      </c>
      <c r="AB18" s="68">
        <f t="shared" si="24"/>
        <v>0</v>
      </c>
      <c r="AC18" s="68">
        <f t="shared" si="25"/>
        <v>0</v>
      </c>
      <c r="AD18" s="68">
        <f t="shared" si="26"/>
        <v>0</v>
      </c>
      <c r="AE18" s="72">
        <f t="shared" si="27"/>
        <v>0</v>
      </c>
      <c r="AF18" s="73">
        <f t="shared" si="28"/>
        <v>0</v>
      </c>
      <c r="AG18" s="74"/>
      <c r="AH18" s="74"/>
      <c r="AI18" s="68">
        <f t="shared" si="29"/>
        <v>0</v>
      </c>
      <c r="AJ18" s="75" t="s">
        <v>48</v>
      </c>
      <c r="AK18" s="76"/>
    </row>
    <row r="19" spans="1:37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79"/>
      <c r="H19" s="104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106"/>
    </row>
    <row r="20" spans="1:37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si="16"/>
        <v>0</v>
      </c>
      <c r="O20" s="69"/>
      <c r="P20" s="70"/>
      <c r="Q20" s="70"/>
      <c r="R20" s="71"/>
      <c r="S20" s="68">
        <f t="shared" si="17"/>
        <v>0</v>
      </c>
      <c r="T20" s="68">
        <f t="shared" si="18"/>
        <v>0</v>
      </c>
      <c r="U20" s="68">
        <f t="shared" si="14"/>
        <v>0</v>
      </c>
      <c r="V20" s="68">
        <f t="shared" si="19"/>
        <v>0</v>
      </c>
      <c r="W20" s="68">
        <f t="shared" si="20"/>
        <v>0</v>
      </c>
      <c r="X20" s="68">
        <f t="shared" si="21"/>
        <v>0</v>
      </c>
      <c r="Y20" s="68">
        <f t="shared" si="15"/>
        <v>0</v>
      </c>
      <c r="Z20" s="68">
        <f t="shared" si="22"/>
        <v>0</v>
      </c>
      <c r="AA20" s="68">
        <f t="shared" si="23"/>
        <v>0</v>
      </c>
      <c r="AB20" s="68">
        <f t="shared" si="24"/>
        <v>0</v>
      </c>
      <c r="AC20" s="68">
        <f t="shared" si="25"/>
        <v>0</v>
      </c>
      <c r="AD20" s="68">
        <f t="shared" si="26"/>
        <v>0</v>
      </c>
      <c r="AE20" s="72">
        <f t="shared" si="27"/>
        <v>0</v>
      </c>
      <c r="AF20" s="73">
        <f t="shared" si="28"/>
        <v>0</v>
      </c>
      <c r="AG20" s="74"/>
      <c r="AH20" s="74"/>
      <c r="AI20" s="68">
        <f t="shared" si="29"/>
        <v>0</v>
      </c>
      <c r="AJ20" s="75" t="s">
        <v>50</v>
      </c>
      <c r="AK20" s="107"/>
    </row>
    <row r="21" spans="1:37" s="85" customFormat="1" ht="45" customHeight="1" x14ac:dyDescent="0.2">
      <c r="A21" s="138" t="s">
        <v>51</v>
      </c>
      <c r="B21" s="60"/>
      <c r="C21" s="77"/>
      <c r="D21" s="78"/>
      <c r="E21" s="78"/>
      <c r="F21" s="79"/>
      <c r="G21" s="79"/>
      <c r="H21" s="104"/>
      <c r="I21" s="64"/>
      <c r="J21" s="65"/>
      <c r="K21" s="66"/>
      <c r="L21" s="105"/>
      <c r="M21" s="67"/>
      <c r="N21" s="68">
        <f t="shared" si="16"/>
        <v>0</v>
      </c>
      <c r="O21" s="69"/>
      <c r="P21" s="70"/>
      <c r="Q21" s="70"/>
      <c r="R21" s="71"/>
      <c r="S21" s="68">
        <f t="shared" si="17"/>
        <v>0</v>
      </c>
      <c r="T21" s="68">
        <f t="shared" si="18"/>
        <v>0</v>
      </c>
      <c r="U21" s="68">
        <f t="shared" si="14"/>
        <v>0</v>
      </c>
      <c r="V21" s="68">
        <f t="shared" si="19"/>
        <v>0</v>
      </c>
      <c r="W21" s="68">
        <f t="shared" si="20"/>
        <v>0</v>
      </c>
      <c r="X21" s="68">
        <f t="shared" si="21"/>
        <v>0</v>
      </c>
      <c r="Y21" s="68">
        <f t="shared" si="15"/>
        <v>0</v>
      </c>
      <c r="Z21" s="68">
        <f t="shared" si="22"/>
        <v>0</v>
      </c>
      <c r="AA21" s="68">
        <f t="shared" si="23"/>
        <v>0</v>
      </c>
      <c r="AB21" s="68">
        <f t="shared" si="24"/>
        <v>0</v>
      </c>
      <c r="AC21" s="68">
        <f t="shared" si="25"/>
        <v>0</v>
      </c>
      <c r="AD21" s="68">
        <f t="shared" si="26"/>
        <v>0</v>
      </c>
      <c r="AE21" s="72">
        <f t="shared" si="27"/>
        <v>0</v>
      </c>
      <c r="AF21" s="73">
        <f t="shared" si="28"/>
        <v>0</v>
      </c>
      <c r="AG21" s="74"/>
      <c r="AH21" s="74"/>
      <c r="AI21" s="68">
        <f t="shared" si="29"/>
        <v>0</v>
      </c>
      <c r="AJ21" s="82" t="s">
        <v>51</v>
      </c>
      <c r="AK21" s="144"/>
    </row>
    <row r="22" spans="1:37" s="85" customFormat="1" ht="45" customHeight="1" x14ac:dyDescent="0.2">
      <c r="A22" s="138" t="s">
        <v>52</v>
      </c>
      <c r="B22" s="60"/>
      <c r="C22" s="77"/>
      <c r="D22" s="78"/>
      <c r="E22" s="78"/>
      <c r="F22" s="79"/>
      <c r="G22" s="62"/>
      <c r="H22" s="63"/>
      <c r="I22" s="64"/>
      <c r="J22" s="65"/>
      <c r="K22" s="66"/>
      <c r="L22" s="105"/>
      <c r="M22" s="67"/>
      <c r="N22" s="68">
        <f t="shared" si="16"/>
        <v>0</v>
      </c>
      <c r="O22" s="69"/>
      <c r="P22" s="70"/>
      <c r="Q22" s="70"/>
      <c r="R22" s="71"/>
      <c r="S22" s="68">
        <f t="shared" si="17"/>
        <v>0</v>
      </c>
      <c r="T22" s="68">
        <f t="shared" si="18"/>
        <v>0</v>
      </c>
      <c r="U22" s="68">
        <f t="shared" si="14"/>
        <v>0</v>
      </c>
      <c r="V22" s="68">
        <f t="shared" si="19"/>
        <v>0</v>
      </c>
      <c r="W22" s="68">
        <f t="shared" si="20"/>
        <v>0</v>
      </c>
      <c r="X22" s="68">
        <f t="shared" si="21"/>
        <v>0</v>
      </c>
      <c r="Y22" s="68">
        <f t="shared" si="15"/>
        <v>0</v>
      </c>
      <c r="Z22" s="68">
        <f t="shared" si="22"/>
        <v>0</v>
      </c>
      <c r="AA22" s="68">
        <f t="shared" si="23"/>
        <v>0</v>
      </c>
      <c r="AB22" s="68">
        <f t="shared" si="24"/>
        <v>0</v>
      </c>
      <c r="AC22" s="68">
        <f t="shared" si="25"/>
        <v>0</v>
      </c>
      <c r="AD22" s="68">
        <f t="shared" si="26"/>
        <v>0</v>
      </c>
      <c r="AE22" s="72">
        <f t="shared" si="27"/>
        <v>0</v>
      </c>
      <c r="AF22" s="73">
        <f t="shared" si="28"/>
        <v>0</v>
      </c>
      <c r="AG22" s="74"/>
      <c r="AH22" s="74"/>
      <c r="AI22" s="68">
        <f t="shared" si="29"/>
        <v>0</v>
      </c>
      <c r="AJ22" s="75" t="s">
        <v>52</v>
      </c>
      <c r="AK22" s="83"/>
    </row>
    <row r="23" spans="1:37" s="85" customFormat="1" ht="45" customHeight="1" x14ac:dyDescent="0.2">
      <c r="A23" s="138" t="s">
        <v>53</v>
      </c>
      <c r="B23" s="60"/>
      <c r="C23" s="77"/>
      <c r="D23" s="78"/>
      <c r="E23" s="78"/>
      <c r="F23" s="79"/>
      <c r="G23" s="79"/>
      <c r="H23" s="104"/>
      <c r="I23" s="64"/>
      <c r="J23" s="65"/>
      <c r="K23" s="66"/>
      <c r="L23" s="105"/>
      <c r="M23" s="67"/>
      <c r="N23" s="68">
        <f t="shared" si="16"/>
        <v>0</v>
      </c>
      <c r="O23" s="69"/>
      <c r="P23" s="70"/>
      <c r="Q23" s="70"/>
      <c r="R23" s="71"/>
      <c r="S23" s="68">
        <f t="shared" si="17"/>
        <v>0</v>
      </c>
      <c r="T23" s="68">
        <f t="shared" si="18"/>
        <v>0</v>
      </c>
      <c r="U23" s="68">
        <f t="shared" si="14"/>
        <v>0</v>
      </c>
      <c r="V23" s="68">
        <f t="shared" si="19"/>
        <v>0</v>
      </c>
      <c r="W23" s="68">
        <f t="shared" si="20"/>
        <v>0</v>
      </c>
      <c r="X23" s="68">
        <f t="shared" si="21"/>
        <v>0</v>
      </c>
      <c r="Y23" s="68">
        <f t="shared" si="15"/>
        <v>0</v>
      </c>
      <c r="Z23" s="68">
        <f t="shared" si="22"/>
        <v>0</v>
      </c>
      <c r="AA23" s="68">
        <f t="shared" si="23"/>
        <v>0</v>
      </c>
      <c r="AB23" s="68">
        <f t="shared" si="24"/>
        <v>0</v>
      </c>
      <c r="AC23" s="68">
        <f t="shared" si="25"/>
        <v>0</v>
      </c>
      <c r="AD23" s="68">
        <f t="shared" si="26"/>
        <v>0</v>
      </c>
      <c r="AE23" s="72">
        <f t="shared" si="27"/>
        <v>0</v>
      </c>
      <c r="AF23" s="73">
        <f t="shared" si="28"/>
        <v>0</v>
      </c>
      <c r="AG23" s="74"/>
      <c r="AH23" s="74"/>
      <c r="AI23" s="68">
        <f t="shared" si="29"/>
        <v>0</v>
      </c>
      <c r="AJ23" s="82" t="s">
        <v>53</v>
      </c>
      <c r="AK23" s="107"/>
    </row>
    <row r="24" spans="1:37" s="85" customFormat="1" ht="45" customHeight="1" x14ac:dyDescent="0.2">
      <c r="A24" s="138" t="s">
        <v>54</v>
      </c>
      <c r="B24" s="60"/>
      <c r="C24" s="77"/>
      <c r="D24" s="78"/>
      <c r="E24" s="78"/>
      <c r="F24" s="79"/>
      <c r="G24" s="79"/>
      <c r="H24" s="104"/>
      <c r="I24" s="64"/>
      <c r="J24" s="65"/>
      <c r="K24" s="66"/>
      <c r="L24" s="105"/>
      <c r="M24" s="67"/>
      <c r="N24" s="68">
        <f t="shared" si="16"/>
        <v>0</v>
      </c>
      <c r="O24" s="69"/>
      <c r="P24" s="70"/>
      <c r="Q24" s="70"/>
      <c r="R24" s="71"/>
      <c r="S24" s="68">
        <f t="shared" si="17"/>
        <v>0</v>
      </c>
      <c r="T24" s="68">
        <f t="shared" si="18"/>
        <v>0</v>
      </c>
      <c r="U24" s="68">
        <f t="shared" si="14"/>
        <v>0</v>
      </c>
      <c r="V24" s="68">
        <f t="shared" si="19"/>
        <v>0</v>
      </c>
      <c r="W24" s="68">
        <f t="shared" si="20"/>
        <v>0</v>
      </c>
      <c r="X24" s="68">
        <f t="shared" si="21"/>
        <v>0</v>
      </c>
      <c r="Y24" s="68">
        <f t="shared" si="15"/>
        <v>0</v>
      </c>
      <c r="Z24" s="68">
        <f t="shared" si="22"/>
        <v>0</v>
      </c>
      <c r="AA24" s="68">
        <f t="shared" si="23"/>
        <v>0</v>
      </c>
      <c r="AB24" s="68">
        <f t="shared" si="24"/>
        <v>0</v>
      </c>
      <c r="AC24" s="68">
        <f t="shared" si="25"/>
        <v>0</v>
      </c>
      <c r="AD24" s="68">
        <f t="shared" si="26"/>
        <v>0</v>
      </c>
      <c r="AE24" s="72">
        <f t="shared" si="27"/>
        <v>0</v>
      </c>
      <c r="AF24" s="73">
        <f t="shared" si="28"/>
        <v>0</v>
      </c>
      <c r="AG24" s="74"/>
      <c r="AH24" s="74"/>
      <c r="AI24" s="68">
        <f t="shared" si="29"/>
        <v>0</v>
      </c>
      <c r="AJ24" s="75" t="s">
        <v>54</v>
      </c>
      <c r="AK24" s="83"/>
    </row>
    <row r="25" spans="1:37" s="85" customFormat="1" ht="45" customHeight="1" x14ac:dyDescent="0.2">
      <c r="A25" s="138" t="s">
        <v>55</v>
      </c>
      <c r="B25" s="60"/>
      <c r="C25" s="77"/>
      <c r="D25" s="78"/>
      <c r="E25" s="78"/>
      <c r="F25" s="79"/>
      <c r="G25" s="79"/>
      <c r="H25" s="104"/>
      <c r="I25" s="64"/>
      <c r="J25" s="65"/>
      <c r="K25" s="66"/>
      <c r="L25" s="105"/>
      <c r="M25" s="67"/>
      <c r="N25" s="68">
        <f t="shared" ref="N25:N34" si="31">ROUND(I25*(SUM(J25:M25)),0)</f>
        <v>0</v>
      </c>
      <c r="O25" s="69"/>
      <c r="P25" s="70"/>
      <c r="Q25" s="70"/>
      <c r="R25" s="71"/>
      <c r="S25" s="68">
        <f t="shared" ref="S25:S34" si="32">I25*J25*40%*O25</f>
        <v>0</v>
      </c>
      <c r="T25" s="68">
        <f t="shared" ref="T25:T34" si="33">IF(P25&gt;=6750,(I25*J25*40%),0)</f>
        <v>0</v>
      </c>
      <c r="U25" s="68">
        <f t="shared" si="14"/>
        <v>0</v>
      </c>
      <c r="V25" s="68">
        <f t="shared" ref="V25:V34" si="34">ROUND(SUM(S25:U25),0)</f>
        <v>0</v>
      </c>
      <c r="W25" s="68">
        <f t="shared" ref="W25:W34" si="35">I25*K25*40%*O25</f>
        <v>0</v>
      </c>
      <c r="X25" s="68">
        <f t="shared" ref="X25:X34" si="36">IF(P25&gt;=6750,(I25*K25*40%),0)</f>
        <v>0</v>
      </c>
      <c r="Y25" s="68">
        <f t="shared" si="15"/>
        <v>0</v>
      </c>
      <c r="Z25" s="68">
        <f t="shared" ref="Z25:Z34" si="37">ROUND(SUM(W25:Y25),0)</f>
        <v>0</v>
      </c>
      <c r="AA25" s="68">
        <f t="shared" ref="AA25:AA34" si="38">I25*L25</f>
        <v>0</v>
      </c>
      <c r="AB25" s="68">
        <f t="shared" ref="AB25:AB34" si="39">ROUND(AA25,0)</f>
        <v>0</v>
      </c>
      <c r="AC25" s="68">
        <f t="shared" ref="AC25:AC34" si="40">I25*M25</f>
        <v>0</v>
      </c>
      <c r="AD25" s="68">
        <f t="shared" ref="AD25:AD34" si="41">ROUND(AC25,0)</f>
        <v>0</v>
      </c>
      <c r="AE25" s="72">
        <f t="shared" ref="AE25:AE34" si="42">ROUND((V25+Z25+AB25+AD25),0)</f>
        <v>0</v>
      </c>
      <c r="AF25" s="73">
        <f t="shared" ref="AF25:AF34" si="43">ROUND(AE25*R25,0)</f>
        <v>0</v>
      </c>
      <c r="AG25" s="74"/>
      <c r="AH25" s="74"/>
      <c r="AI25" s="68">
        <f t="shared" ref="AI25:AI34" si="44">AE25-AF25-AG25</f>
        <v>0</v>
      </c>
      <c r="AJ25" s="82" t="s">
        <v>55</v>
      </c>
      <c r="AK25" s="107"/>
    </row>
    <row r="26" spans="1:37" s="85" customFormat="1" ht="45" customHeight="1" x14ac:dyDescent="0.2">
      <c r="A26" s="138" t="s">
        <v>56</v>
      </c>
      <c r="B26" s="60"/>
      <c r="C26" s="77"/>
      <c r="D26" s="78"/>
      <c r="E26" s="78"/>
      <c r="F26" s="79"/>
      <c r="G26" s="79"/>
      <c r="H26" s="104"/>
      <c r="I26" s="64"/>
      <c r="J26" s="65"/>
      <c r="K26" s="66"/>
      <c r="L26" s="105"/>
      <c r="M26" s="67"/>
      <c r="N26" s="68">
        <f t="shared" si="31"/>
        <v>0</v>
      </c>
      <c r="O26" s="69"/>
      <c r="P26" s="70"/>
      <c r="Q26" s="70"/>
      <c r="R26" s="71"/>
      <c r="S26" s="68">
        <f t="shared" si="32"/>
        <v>0</v>
      </c>
      <c r="T26" s="68">
        <f t="shared" si="33"/>
        <v>0</v>
      </c>
      <c r="U26" s="68">
        <f t="shared" si="14"/>
        <v>0</v>
      </c>
      <c r="V26" s="68">
        <f t="shared" si="34"/>
        <v>0</v>
      </c>
      <c r="W26" s="68">
        <f t="shared" si="35"/>
        <v>0</v>
      </c>
      <c r="X26" s="68">
        <f t="shared" si="36"/>
        <v>0</v>
      </c>
      <c r="Y26" s="68">
        <f t="shared" si="15"/>
        <v>0</v>
      </c>
      <c r="Z26" s="68">
        <f t="shared" si="37"/>
        <v>0</v>
      </c>
      <c r="AA26" s="68">
        <f t="shared" si="38"/>
        <v>0</v>
      </c>
      <c r="AB26" s="68">
        <f t="shared" si="39"/>
        <v>0</v>
      </c>
      <c r="AC26" s="68">
        <f t="shared" si="40"/>
        <v>0</v>
      </c>
      <c r="AD26" s="68">
        <f t="shared" si="41"/>
        <v>0</v>
      </c>
      <c r="AE26" s="72">
        <f t="shared" si="42"/>
        <v>0</v>
      </c>
      <c r="AF26" s="73">
        <f t="shared" si="43"/>
        <v>0</v>
      </c>
      <c r="AG26" s="74"/>
      <c r="AH26" s="74"/>
      <c r="AI26" s="68">
        <f t="shared" si="44"/>
        <v>0</v>
      </c>
      <c r="AJ26" s="75" t="s">
        <v>56</v>
      </c>
      <c r="AK26" s="83"/>
    </row>
    <row r="27" spans="1:37" s="85" customFormat="1" ht="45" customHeight="1" x14ac:dyDescent="0.2">
      <c r="A27" s="138" t="s">
        <v>57</v>
      </c>
      <c r="B27" s="60"/>
      <c r="C27" s="77"/>
      <c r="D27" s="78"/>
      <c r="E27" s="78"/>
      <c r="F27" s="79"/>
      <c r="G27" s="79"/>
      <c r="H27" s="104"/>
      <c r="I27" s="64"/>
      <c r="J27" s="65"/>
      <c r="K27" s="66"/>
      <c r="L27" s="105"/>
      <c r="M27" s="67"/>
      <c r="N27" s="68">
        <f t="shared" si="31"/>
        <v>0</v>
      </c>
      <c r="O27" s="69"/>
      <c r="P27" s="70"/>
      <c r="Q27" s="70"/>
      <c r="R27" s="71"/>
      <c r="S27" s="68">
        <f t="shared" si="32"/>
        <v>0</v>
      </c>
      <c r="T27" s="68">
        <f t="shared" si="33"/>
        <v>0</v>
      </c>
      <c r="U27" s="68">
        <f t="shared" si="14"/>
        <v>0</v>
      </c>
      <c r="V27" s="68">
        <f t="shared" si="34"/>
        <v>0</v>
      </c>
      <c r="W27" s="68">
        <f t="shared" si="35"/>
        <v>0</v>
      </c>
      <c r="X27" s="68">
        <f t="shared" si="36"/>
        <v>0</v>
      </c>
      <c r="Y27" s="68">
        <f t="shared" si="15"/>
        <v>0</v>
      </c>
      <c r="Z27" s="68">
        <f t="shared" si="37"/>
        <v>0</v>
      </c>
      <c r="AA27" s="68">
        <f t="shared" si="38"/>
        <v>0</v>
      </c>
      <c r="AB27" s="68">
        <f t="shared" si="39"/>
        <v>0</v>
      </c>
      <c r="AC27" s="68">
        <f t="shared" si="40"/>
        <v>0</v>
      </c>
      <c r="AD27" s="68">
        <f t="shared" si="41"/>
        <v>0</v>
      </c>
      <c r="AE27" s="72">
        <f t="shared" si="42"/>
        <v>0</v>
      </c>
      <c r="AF27" s="73">
        <f t="shared" si="43"/>
        <v>0</v>
      </c>
      <c r="AG27" s="74"/>
      <c r="AH27" s="74"/>
      <c r="AI27" s="68">
        <f t="shared" si="44"/>
        <v>0</v>
      </c>
      <c r="AJ27" s="82" t="s">
        <v>57</v>
      </c>
      <c r="AK27" s="83"/>
    </row>
    <row r="28" spans="1:37" s="85" customFormat="1" ht="45" customHeight="1" x14ac:dyDescent="0.2">
      <c r="A28" s="138" t="s">
        <v>58</v>
      </c>
      <c r="B28" s="60"/>
      <c r="C28" s="77"/>
      <c r="D28" s="78"/>
      <c r="E28" s="78"/>
      <c r="F28" s="79"/>
      <c r="G28" s="79"/>
      <c r="H28" s="104"/>
      <c r="I28" s="64"/>
      <c r="J28" s="65"/>
      <c r="K28" s="66"/>
      <c r="L28" s="105"/>
      <c r="M28" s="67"/>
      <c r="N28" s="68">
        <f t="shared" si="31"/>
        <v>0</v>
      </c>
      <c r="O28" s="69"/>
      <c r="P28" s="70"/>
      <c r="Q28" s="70"/>
      <c r="R28" s="71"/>
      <c r="S28" s="68">
        <f t="shared" si="32"/>
        <v>0</v>
      </c>
      <c r="T28" s="68">
        <f t="shared" si="33"/>
        <v>0</v>
      </c>
      <c r="U28" s="68">
        <f t="shared" si="14"/>
        <v>0</v>
      </c>
      <c r="V28" s="68">
        <f t="shared" si="34"/>
        <v>0</v>
      </c>
      <c r="W28" s="68">
        <f t="shared" si="35"/>
        <v>0</v>
      </c>
      <c r="X28" s="68">
        <f t="shared" si="36"/>
        <v>0</v>
      </c>
      <c r="Y28" s="68">
        <f t="shared" si="15"/>
        <v>0</v>
      </c>
      <c r="Z28" s="68">
        <f t="shared" si="37"/>
        <v>0</v>
      </c>
      <c r="AA28" s="68">
        <f t="shared" si="38"/>
        <v>0</v>
      </c>
      <c r="AB28" s="68">
        <f t="shared" si="39"/>
        <v>0</v>
      </c>
      <c r="AC28" s="68">
        <f t="shared" si="40"/>
        <v>0</v>
      </c>
      <c r="AD28" s="68">
        <f t="shared" si="41"/>
        <v>0</v>
      </c>
      <c r="AE28" s="72">
        <f t="shared" si="42"/>
        <v>0</v>
      </c>
      <c r="AF28" s="73">
        <f t="shared" si="43"/>
        <v>0</v>
      </c>
      <c r="AG28" s="74"/>
      <c r="AH28" s="74"/>
      <c r="AI28" s="68">
        <f t="shared" si="44"/>
        <v>0</v>
      </c>
      <c r="AJ28" s="75" t="s">
        <v>58</v>
      </c>
      <c r="AK28" s="76"/>
    </row>
    <row r="29" spans="1:37" s="85" customFormat="1" ht="45" customHeight="1" x14ac:dyDescent="0.2">
      <c r="A29" s="138" t="s">
        <v>59</v>
      </c>
      <c r="B29" s="60"/>
      <c r="C29" s="77"/>
      <c r="D29" s="78"/>
      <c r="E29" s="78"/>
      <c r="F29" s="79"/>
      <c r="G29" s="79"/>
      <c r="H29" s="104"/>
      <c r="I29" s="64"/>
      <c r="J29" s="65"/>
      <c r="K29" s="66"/>
      <c r="L29" s="105"/>
      <c r="M29" s="67"/>
      <c r="N29" s="68">
        <f t="shared" si="31"/>
        <v>0</v>
      </c>
      <c r="O29" s="69"/>
      <c r="P29" s="70"/>
      <c r="Q29" s="70"/>
      <c r="R29" s="71"/>
      <c r="S29" s="68">
        <f t="shared" si="32"/>
        <v>0</v>
      </c>
      <c r="T29" s="68">
        <f t="shared" si="33"/>
        <v>0</v>
      </c>
      <c r="U29" s="68">
        <f t="shared" si="14"/>
        <v>0</v>
      </c>
      <c r="V29" s="68">
        <f t="shared" si="34"/>
        <v>0</v>
      </c>
      <c r="W29" s="68">
        <f t="shared" si="35"/>
        <v>0</v>
      </c>
      <c r="X29" s="68">
        <f t="shared" si="36"/>
        <v>0</v>
      </c>
      <c r="Y29" s="68">
        <f t="shared" si="15"/>
        <v>0</v>
      </c>
      <c r="Z29" s="68">
        <f t="shared" si="37"/>
        <v>0</v>
      </c>
      <c r="AA29" s="68">
        <f t="shared" si="38"/>
        <v>0</v>
      </c>
      <c r="AB29" s="68">
        <f t="shared" si="39"/>
        <v>0</v>
      </c>
      <c r="AC29" s="68">
        <f t="shared" si="40"/>
        <v>0</v>
      </c>
      <c r="AD29" s="68">
        <f t="shared" si="41"/>
        <v>0</v>
      </c>
      <c r="AE29" s="72">
        <f t="shared" si="42"/>
        <v>0</v>
      </c>
      <c r="AF29" s="73">
        <f t="shared" si="43"/>
        <v>0</v>
      </c>
      <c r="AG29" s="74"/>
      <c r="AH29" s="74"/>
      <c r="AI29" s="68">
        <f t="shared" si="44"/>
        <v>0</v>
      </c>
      <c r="AJ29" s="82" t="s">
        <v>59</v>
      </c>
      <c r="AK29" s="106"/>
    </row>
    <row r="30" spans="1:37" s="85" customFormat="1" ht="45" customHeight="1" x14ac:dyDescent="0.2">
      <c r="A30" s="138" t="s">
        <v>60</v>
      </c>
      <c r="B30" s="60"/>
      <c r="C30" s="77"/>
      <c r="D30" s="78"/>
      <c r="E30" s="78"/>
      <c r="F30" s="79"/>
      <c r="G30" s="79"/>
      <c r="H30" s="104"/>
      <c r="I30" s="64"/>
      <c r="J30" s="65"/>
      <c r="K30" s="66"/>
      <c r="L30" s="105"/>
      <c r="M30" s="67"/>
      <c r="N30" s="68">
        <f t="shared" si="31"/>
        <v>0</v>
      </c>
      <c r="O30" s="69"/>
      <c r="P30" s="70"/>
      <c r="Q30" s="70"/>
      <c r="R30" s="71"/>
      <c r="S30" s="68">
        <f t="shared" si="32"/>
        <v>0</v>
      </c>
      <c r="T30" s="68">
        <f t="shared" si="33"/>
        <v>0</v>
      </c>
      <c r="U30" s="68">
        <f t="shared" si="14"/>
        <v>0</v>
      </c>
      <c r="V30" s="68">
        <f t="shared" si="34"/>
        <v>0</v>
      </c>
      <c r="W30" s="68">
        <f t="shared" si="35"/>
        <v>0</v>
      </c>
      <c r="X30" s="68">
        <f t="shared" si="36"/>
        <v>0</v>
      </c>
      <c r="Y30" s="68">
        <f t="shared" si="15"/>
        <v>0</v>
      </c>
      <c r="Z30" s="68">
        <f t="shared" si="37"/>
        <v>0</v>
      </c>
      <c r="AA30" s="68">
        <f t="shared" si="38"/>
        <v>0</v>
      </c>
      <c r="AB30" s="68">
        <f t="shared" si="39"/>
        <v>0</v>
      </c>
      <c r="AC30" s="68">
        <f t="shared" si="40"/>
        <v>0</v>
      </c>
      <c r="AD30" s="68">
        <f t="shared" si="41"/>
        <v>0</v>
      </c>
      <c r="AE30" s="72">
        <f t="shared" si="42"/>
        <v>0</v>
      </c>
      <c r="AF30" s="73">
        <f t="shared" si="43"/>
        <v>0</v>
      </c>
      <c r="AG30" s="74"/>
      <c r="AH30" s="74"/>
      <c r="AI30" s="68">
        <f t="shared" si="44"/>
        <v>0</v>
      </c>
      <c r="AJ30" s="75" t="s">
        <v>60</v>
      </c>
      <c r="AK30" s="107"/>
    </row>
    <row r="31" spans="1:37" s="85" customFormat="1" ht="45" customHeight="1" x14ac:dyDescent="0.2">
      <c r="A31" s="138" t="s">
        <v>61</v>
      </c>
      <c r="B31" s="60"/>
      <c r="C31" s="77"/>
      <c r="D31" s="78"/>
      <c r="E31" s="78"/>
      <c r="F31" s="79"/>
      <c r="G31" s="79"/>
      <c r="H31" s="104"/>
      <c r="I31" s="64"/>
      <c r="J31" s="65"/>
      <c r="K31" s="66"/>
      <c r="L31" s="105"/>
      <c r="M31" s="67"/>
      <c r="N31" s="68">
        <f t="shared" si="31"/>
        <v>0</v>
      </c>
      <c r="O31" s="69"/>
      <c r="P31" s="70"/>
      <c r="Q31" s="70"/>
      <c r="R31" s="71"/>
      <c r="S31" s="68">
        <f t="shared" si="32"/>
        <v>0</v>
      </c>
      <c r="T31" s="68">
        <f t="shared" si="33"/>
        <v>0</v>
      </c>
      <c r="U31" s="68">
        <f t="shared" si="14"/>
        <v>0</v>
      </c>
      <c r="V31" s="68">
        <f t="shared" si="34"/>
        <v>0</v>
      </c>
      <c r="W31" s="68">
        <f t="shared" si="35"/>
        <v>0</v>
      </c>
      <c r="X31" s="68">
        <f t="shared" si="36"/>
        <v>0</v>
      </c>
      <c r="Y31" s="68">
        <f t="shared" si="15"/>
        <v>0</v>
      </c>
      <c r="Z31" s="68">
        <f t="shared" si="37"/>
        <v>0</v>
      </c>
      <c r="AA31" s="68">
        <f t="shared" si="38"/>
        <v>0</v>
      </c>
      <c r="AB31" s="68">
        <f t="shared" si="39"/>
        <v>0</v>
      </c>
      <c r="AC31" s="68">
        <f t="shared" si="40"/>
        <v>0</v>
      </c>
      <c r="AD31" s="68">
        <f t="shared" si="41"/>
        <v>0</v>
      </c>
      <c r="AE31" s="72">
        <f t="shared" si="42"/>
        <v>0</v>
      </c>
      <c r="AF31" s="73">
        <f t="shared" si="43"/>
        <v>0</v>
      </c>
      <c r="AG31" s="74"/>
      <c r="AH31" s="74"/>
      <c r="AI31" s="68">
        <f t="shared" si="44"/>
        <v>0</v>
      </c>
      <c r="AJ31" s="82" t="s">
        <v>61</v>
      </c>
      <c r="AK31" s="144"/>
    </row>
    <row r="32" spans="1:37" s="85" customFormat="1" ht="45" customHeight="1" x14ac:dyDescent="0.2">
      <c r="A32" s="138" t="s">
        <v>102</v>
      </c>
      <c r="B32" s="60"/>
      <c r="C32" s="77"/>
      <c r="D32" s="78"/>
      <c r="E32" s="78"/>
      <c r="F32" s="79"/>
      <c r="G32" s="62"/>
      <c r="H32" s="63"/>
      <c r="I32" s="64"/>
      <c r="J32" s="65"/>
      <c r="K32" s="66"/>
      <c r="L32" s="105"/>
      <c r="M32" s="67"/>
      <c r="N32" s="68">
        <f t="shared" si="31"/>
        <v>0</v>
      </c>
      <c r="O32" s="69"/>
      <c r="P32" s="70"/>
      <c r="Q32" s="70"/>
      <c r="R32" s="71"/>
      <c r="S32" s="68">
        <f t="shared" si="32"/>
        <v>0</v>
      </c>
      <c r="T32" s="68">
        <f t="shared" si="33"/>
        <v>0</v>
      </c>
      <c r="U32" s="68">
        <f t="shared" si="14"/>
        <v>0</v>
      </c>
      <c r="V32" s="68">
        <f t="shared" si="34"/>
        <v>0</v>
      </c>
      <c r="W32" s="68">
        <f t="shared" si="35"/>
        <v>0</v>
      </c>
      <c r="X32" s="68">
        <f t="shared" si="36"/>
        <v>0</v>
      </c>
      <c r="Y32" s="68">
        <f t="shared" si="15"/>
        <v>0</v>
      </c>
      <c r="Z32" s="68">
        <f t="shared" si="37"/>
        <v>0</v>
      </c>
      <c r="AA32" s="68">
        <f t="shared" si="38"/>
        <v>0</v>
      </c>
      <c r="AB32" s="68">
        <f t="shared" si="39"/>
        <v>0</v>
      </c>
      <c r="AC32" s="68">
        <f t="shared" si="40"/>
        <v>0</v>
      </c>
      <c r="AD32" s="68">
        <f t="shared" si="41"/>
        <v>0</v>
      </c>
      <c r="AE32" s="72">
        <f t="shared" si="42"/>
        <v>0</v>
      </c>
      <c r="AF32" s="73">
        <f t="shared" si="43"/>
        <v>0</v>
      </c>
      <c r="AG32" s="74"/>
      <c r="AH32" s="74"/>
      <c r="AI32" s="68">
        <f t="shared" si="44"/>
        <v>0</v>
      </c>
      <c r="AJ32" s="75" t="s">
        <v>102</v>
      </c>
      <c r="AK32" s="83"/>
    </row>
    <row r="33" spans="1:37" s="85" customFormat="1" ht="45" customHeight="1" x14ac:dyDescent="0.2">
      <c r="A33" s="138" t="s">
        <v>103</v>
      </c>
      <c r="B33" s="60"/>
      <c r="C33" s="77"/>
      <c r="D33" s="78"/>
      <c r="E33" s="78"/>
      <c r="F33" s="79"/>
      <c r="G33" s="79"/>
      <c r="H33" s="104"/>
      <c r="I33" s="64"/>
      <c r="J33" s="65"/>
      <c r="K33" s="66"/>
      <c r="L33" s="105"/>
      <c r="M33" s="67"/>
      <c r="N33" s="68">
        <f t="shared" si="31"/>
        <v>0</v>
      </c>
      <c r="O33" s="69"/>
      <c r="P33" s="70"/>
      <c r="Q33" s="70"/>
      <c r="R33" s="71"/>
      <c r="S33" s="68">
        <f t="shared" si="32"/>
        <v>0</v>
      </c>
      <c r="T33" s="68">
        <f t="shared" si="33"/>
        <v>0</v>
      </c>
      <c r="U33" s="68">
        <f t="shared" si="14"/>
        <v>0</v>
      </c>
      <c r="V33" s="68">
        <f t="shared" si="34"/>
        <v>0</v>
      </c>
      <c r="W33" s="68">
        <f t="shared" si="35"/>
        <v>0</v>
      </c>
      <c r="X33" s="68">
        <f t="shared" si="36"/>
        <v>0</v>
      </c>
      <c r="Y33" s="68">
        <f t="shared" si="15"/>
        <v>0</v>
      </c>
      <c r="Z33" s="68">
        <f t="shared" si="37"/>
        <v>0</v>
      </c>
      <c r="AA33" s="68">
        <f t="shared" si="38"/>
        <v>0</v>
      </c>
      <c r="AB33" s="68">
        <f t="shared" si="39"/>
        <v>0</v>
      </c>
      <c r="AC33" s="68">
        <f t="shared" si="40"/>
        <v>0</v>
      </c>
      <c r="AD33" s="68">
        <f t="shared" si="41"/>
        <v>0</v>
      </c>
      <c r="AE33" s="72">
        <f t="shared" si="42"/>
        <v>0</v>
      </c>
      <c r="AF33" s="73">
        <f t="shared" si="43"/>
        <v>0</v>
      </c>
      <c r="AG33" s="74"/>
      <c r="AH33" s="74"/>
      <c r="AI33" s="68">
        <f t="shared" si="44"/>
        <v>0</v>
      </c>
      <c r="AJ33" s="82" t="s">
        <v>103</v>
      </c>
      <c r="AK33" s="107"/>
    </row>
    <row r="34" spans="1:37" s="85" customFormat="1" ht="45" customHeight="1" x14ac:dyDescent="0.2">
      <c r="A34" s="138" t="s">
        <v>104</v>
      </c>
      <c r="B34" s="60"/>
      <c r="C34" s="77"/>
      <c r="D34" s="78"/>
      <c r="E34" s="78"/>
      <c r="F34" s="79"/>
      <c r="G34" s="79"/>
      <c r="H34" s="104"/>
      <c r="I34" s="64"/>
      <c r="J34" s="65"/>
      <c r="K34" s="66"/>
      <c r="L34" s="105"/>
      <c r="M34" s="67"/>
      <c r="N34" s="68">
        <f t="shared" si="31"/>
        <v>0</v>
      </c>
      <c r="O34" s="69"/>
      <c r="P34" s="70"/>
      <c r="Q34" s="70"/>
      <c r="R34" s="71"/>
      <c r="S34" s="68">
        <f t="shared" si="32"/>
        <v>0</v>
      </c>
      <c r="T34" s="68">
        <f t="shared" si="33"/>
        <v>0</v>
      </c>
      <c r="U34" s="68">
        <f t="shared" si="14"/>
        <v>0</v>
      </c>
      <c r="V34" s="68">
        <f t="shared" si="34"/>
        <v>0</v>
      </c>
      <c r="W34" s="68">
        <f t="shared" si="35"/>
        <v>0</v>
      </c>
      <c r="X34" s="68">
        <f t="shared" si="36"/>
        <v>0</v>
      </c>
      <c r="Y34" s="68">
        <f t="shared" si="15"/>
        <v>0</v>
      </c>
      <c r="Z34" s="68">
        <f t="shared" si="37"/>
        <v>0</v>
      </c>
      <c r="AA34" s="68">
        <f t="shared" si="38"/>
        <v>0</v>
      </c>
      <c r="AB34" s="68">
        <f t="shared" si="39"/>
        <v>0</v>
      </c>
      <c r="AC34" s="68">
        <f t="shared" si="40"/>
        <v>0</v>
      </c>
      <c r="AD34" s="68">
        <f t="shared" si="41"/>
        <v>0</v>
      </c>
      <c r="AE34" s="72">
        <f t="shared" si="42"/>
        <v>0</v>
      </c>
      <c r="AF34" s="73">
        <f t="shared" si="43"/>
        <v>0</v>
      </c>
      <c r="AG34" s="74"/>
      <c r="AH34" s="74"/>
      <c r="AI34" s="68">
        <f t="shared" si="44"/>
        <v>0</v>
      </c>
      <c r="AJ34" s="75" t="s">
        <v>104</v>
      </c>
      <c r="AK34" s="83"/>
    </row>
    <row r="35" spans="1:37" s="85" customFormat="1" ht="45" customHeight="1" x14ac:dyDescent="0.2">
      <c r="A35" s="138" t="s">
        <v>105</v>
      </c>
      <c r="B35" s="60"/>
      <c r="C35" s="77"/>
      <c r="D35" s="78"/>
      <c r="E35" s="78"/>
      <c r="F35" s="79"/>
      <c r="G35" s="79"/>
      <c r="H35" s="104"/>
      <c r="I35" s="64"/>
      <c r="J35" s="65"/>
      <c r="K35" s="66"/>
      <c r="L35" s="105"/>
      <c r="M35" s="67"/>
      <c r="N35" s="68">
        <f t="shared" si="16"/>
        <v>0</v>
      </c>
      <c r="O35" s="69"/>
      <c r="P35" s="70"/>
      <c r="Q35" s="70"/>
      <c r="R35" s="71"/>
      <c r="S35" s="68">
        <f t="shared" si="17"/>
        <v>0</v>
      </c>
      <c r="T35" s="68">
        <f t="shared" si="18"/>
        <v>0</v>
      </c>
      <c r="U35" s="68">
        <f t="shared" si="14"/>
        <v>0</v>
      </c>
      <c r="V35" s="68">
        <f t="shared" si="19"/>
        <v>0</v>
      </c>
      <c r="W35" s="68">
        <f t="shared" si="20"/>
        <v>0</v>
      </c>
      <c r="X35" s="68">
        <f t="shared" si="21"/>
        <v>0</v>
      </c>
      <c r="Y35" s="68">
        <f t="shared" si="15"/>
        <v>0</v>
      </c>
      <c r="Z35" s="68">
        <f t="shared" si="22"/>
        <v>0</v>
      </c>
      <c r="AA35" s="68">
        <f t="shared" si="23"/>
        <v>0</v>
      </c>
      <c r="AB35" s="68">
        <f t="shared" si="24"/>
        <v>0</v>
      </c>
      <c r="AC35" s="68">
        <f t="shared" si="25"/>
        <v>0</v>
      </c>
      <c r="AD35" s="68">
        <f t="shared" si="26"/>
        <v>0</v>
      </c>
      <c r="AE35" s="72">
        <f t="shared" si="27"/>
        <v>0</v>
      </c>
      <c r="AF35" s="73">
        <f t="shared" si="28"/>
        <v>0</v>
      </c>
      <c r="AG35" s="74"/>
      <c r="AH35" s="74"/>
      <c r="AI35" s="68">
        <f t="shared" si="29"/>
        <v>0</v>
      </c>
      <c r="AJ35" s="82" t="s">
        <v>105</v>
      </c>
      <c r="AK35" s="76"/>
    </row>
    <row r="36" spans="1:37" s="85" customFormat="1" x14ac:dyDescent="0.2">
      <c r="A36" s="84"/>
      <c r="K36" s="86"/>
      <c r="L36" s="87"/>
      <c r="M36" s="87"/>
      <c r="N36" s="68">
        <f>I36*(SUM(K36:M36))</f>
        <v>0</v>
      </c>
      <c r="O36" s="88"/>
      <c r="P36" s="89"/>
      <c r="Q36" s="89"/>
      <c r="R36" s="89"/>
      <c r="S36" s="90"/>
      <c r="T36" s="90"/>
      <c r="U36" s="90"/>
      <c r="V36" s="89">
        <f>SUM(V8:V35)</f>
        <v>0</v>
      </c>
      <c r="W36" s="90"/>
      <c r="X36" s="90"/>
      <c r="Y36" s="90"/>
      <c r="Z36" s="89">
        <f>SUM(Z8:Z35)</f>
        <v>0</v>
      </c>
      <c r="AA36" s="90"/>
      <c r="AB36" s="89">
        <f>SUM(AB8:AB35)</f>
        <v>0</v>
      </c>
      <c r="AC36" s="90"/>
      <c r="AD36" s="89">
        <f t="shared" ref="AD36:AI36" si="45">SUM(AD8:AD35)</f>
        <v>0</v>
      </c>
      <c r="AE36" s="89">
        <f t="shared" si="45"/>
        <v>0</v>
      </c>
      <c r="AF36" s="89">
        <f t="shared" si="45"/>
        <v>0</v>
      </c>
      <c r="AG36" s="89">
        <f>SUM(AG8:AG35)</f>
        <v>0</v>
      </c>
      <c r="AH36" s="89">
        <f t="shared" si="45"/>
        <v>0</v>
      </c>
      <c r="AI36" s="89">
        <f t="shared" si="45"/>
        <v>0</v>
      </c>
      <c r="AJ36" s="91"/>
      <c r="AK36" s="92"/>
    </row>
    <row r="37" spans="1:37" x14ac:dyDescent="0.2">
      <c r="B37" s="7"/>
      <c r="C37" s="7"/>
      <c r="D37" s="7"/>
      <c r="E37" s="7"/>
      <c r="F37" s="7"/>
      <c r="G37" s="7"/>
      <c r="H37" s="7"/>
      <c r="I37" s="7"/>
      <c r="K37" s="15"/>
      <c r="L37" s="7"/>
      <c r="M37" s="7"/>
      <c r="N37" s="100"/>
      <c r="O37" s="101"/>
      <c r="P37" s="102"/>
      <c r="Q37" s="102"/>
      <c r="R37" s="102"/>
      <c r="S37" s="103"/>
      <c r="T37" s="103"/>
      <c r="U37" s="103"/>
      <c r="V37" s="102"/>
      <c r="W37" s="103"/>
      <c r="X37" s="103"/>
      <c r="Y37" s="103"/>
      <c r="Z37" s="102"/>
      <c r="AA37" s="103"/>
      <c r="AB37" s="102"/>
      <c r="AC37" s="103"/>
      <c r="AD37" s="102"/>
      <c r="AE37" s="102"/>
      <c r="AF37" s="102"/>
      <c r="AG37" s="102"/>
      <c r="AH37" s="102"/>
      <c r="AI37" s="102"/>
      <c r="AJ37" s="7"/>
      <c r="AK37" s="7"/>
    </row>
    <row r="38" spans="1:37" x14ac:dyDescent="0.2">
      <c r="B38" s="7"/>
      <c r="C38" s="7"/>
      <c r="D38" s="7"/>
      <c r="E38" s="7"/>
      <c r="F38" s="7"/>
      <c r="G38" s="7"/>
      <c r="H38" s="7"/>
      <c r="I38" s="7"/>
      <c r="K38" s="15"/>
      <c r="L38" s="7"/>
      <c r="M38" s="7"/>
      <c r="N38" s="100"/>
      <c r="O38" s="101"/>
      <c r="P38" s="102"/>
      <c r="Q38" s="102"/>
      <c r="R38" s="102"/>
      <c r="S38" s="103"/>
      <c r="T38" s="103"/>
      <c r="U38" s="103"/>
      <c r="V38" s="102"/>
      <c r="W38" s="103"/>
      <c r="X38" s="103"/>
      <c r="Y38" s="103"/>
      <c r="Z38" s="102"/>
      <c r="AA38" s="103"/>
      <c r="AB38" s="102"/>
      <c r="AC38" s="103"/>
      <c r="AD38" s="102"/>
      <c r="AE38" s="102"/>
      <c r="AF38" s="102"/>
      <c r="AG38" s="102"/>
      <c r="AH38" s="102"/>
      <c r="AI38" s="102"/>
      <c r="AJ38" s="7"/>
      <c r="AK38" s="7"/>
    </row>
    <row r="39" spans="1:37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100"/>
      <c r="O39" s="101"/>
      <c r="P39" s="102"/>
      <c r="Q39" s="102"/>
      <c r="R39" s="102"/>
      <c r="S39" s="103"/>
      <c r="T39" s="103"/>
      <c r="U39" s="103"/>
      <c r="V39" s="102"/>
      <c r="W39" s="103"/>
      <c r="X39" s="103"/>
      <c r="Y39" s="103"/>
      <c r="Z39" s="102"/>
      <c r="AA39" s="103"/>
      <c r="AB39" s="102"/>
      <c r="AC39" s="103"/>
      <c r="AD39" s="102"/>
      <c r="AE39" s="102"/>
      <c r="AF39" s="102"/>
      <c r="AG39" s="102"/>
      <c r="AH39" s="102"/>
      <c r="AI39" s="102"/>
      <c r="AJ39" s="7"/>
      <c r="AK39" s="7"/>
    </row>
    <row r="40" spans="1:37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100"/>
      <c r="O40" s="101"/>
      <c r="P40" s="102"/>
      <c r="Q40" s="102"/>
      <c r="R40" s="102"/>
      <c r="S40" s="103"/>
      <c r="T40" s="103"/>
      <c r="U40" s="103"/>
      <c r="V40" s="102"/>
      <c r="W40" s="103"/>
      <c r="X40" s="103"/>
      <c r="Y40" s="103"/>
      <c r="Z40" s="102"/>
      <c r="AA40" s="103"/>
      <c r="AB40" s="102"/>
      <c r="AC40" s="103"/>
      <c r="AD40" s="102"/>
      <c r="AE40" s="102"/>
      <c r="AF40" s="102"/>
      <c r="AG40" s="102"/>
      <c r="AH40" s="102"/>
      <c r="AI40" s="102"/>
      <c r="AJ40" s="7"/>
      <c r="AK40" s="7"/>
    </row>
    <row r="41" spans="1:37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AK41" s="7"/>
    </row>
    <row r="42" spans="1:37" ht="19" x14ac:dyDescent="0.25">
      <c r="B42" s="184" t="s">
        <v>62</v>
      </c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K42" s="7"/>
    </row>
    <row r="43" spans="1:37" ht="14.5" customHeight="1" x14ac:dyDescent="0.25">
      <c r="B43" s="184" t="s">
        <v>63</v>
      </c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1"/>
      <c r="AF43" s="184" t="s">
        <v>64</v>
      </c>
      <c r="AG43" s="184"/>
      <c r="AH43" s="184"/>
      <c r="AI43" s="184"/>
      <c r="AJ43" s="7"/>
      <c r="AK43" s="16"/>
    </row>
    <row r="44" spans="1:37" ht="19" x14ac:dyDescent="0.25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2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3"/>
      <c r="AF44" s="53"/>
      <c r="AG44" s="53"/>
      <c r="AH44" s="53"/>
      <c r="AI44" s="53"/>
      <c r="AJ44" s="7"/>
      <c r="AK44" s="19"/>
    </row>
    <row r="45" spans="1:37" ht="19" x14ac:dyDescent="0.25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2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3"/>
      <c r="AF45" s="50"/>
      <c r="AG45" s="54"/>
      <c r="AH45" s="54"/>
      <c r="AI45" s="50"/>
      <c r="AJ45" s="7"/>
      <c r="AK45" s="7"/>
    </row>
    <row r="46" spans="1:37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5"/>
      <c r="AF46" s="50"/>
      <c r="AG46" s="54"/>
      <c r="AH46" s="54"/>
      <c r="AI46" s="50"/>
    </row>
    <row r="47" spans="1:37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2"/>
      <c r="W47" s="52"/>
      <c r="X47" s="50"/>
      <c r="Y47" s="50"/>
      <c r="Z47" s="50"/>
      <c r="AA47" s="50"/>
      <c r="AB47" s="50"/>
      <c r="AC47" s="50"/>
      <c r="AD47" s="50"/>
      <c r="AE47" s="50"/>
      <c r="AF47" s="50"/>
      <c r="AG47" s="54"/>
      <c r="AH47" s="54"/>
      <c r="AI47" s="50"/>
    </row>
    <row r="48" spans="1:37" ht="19" x14ac:dyDescent="0.25">
      <c r="B48" s="183" t="s">
        <v>95</v>
      </c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83"/>
      <c r="T48" s="183"/>
      <c r="U48" s="56"/>
      <c r="V48" s="56"/>
      <c r="W48" s="56"/>
      <c r="X48" s="56"/>
      <c r="Y48" s="56"/>
      <c r="Z48" s="50"/>
      <c r="AA48" s="50"/>
      <c r="AB48" s="50"/>
      <c r="AC48" s="50"/>
      <c r="AD48" s="50"/>
      <c r="AE48" s="50"/>
      <c r="AF48" s="183" t="s">
        <v>96</v>
      </c>
      <c r="AG48" s="183"/>
      <c r="AH48" s="183"/>
      <c r="AI48" s="183"/>
    </row>
    <row r="49" spans="2:37" ht="19" x14ac:dyDescent="0.25">
      <c r="B49" s="184" t="s">
        <v>97</v>
      </c>
      <c r="C49" s="184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56"/>
      <c r="V49" s="56"/>
      <c r="W49" s="56"/>
      <c r="X49" s="56"/>
      <c r="Y49" s="56"/>
      <c r="Z49" s="50"/>
      <c r="AA49" s="50"/>
      <c r="AB49" s="50"/>
      <c r="AC49" s="50"/>
      <c r="AD49" s="50"/>
      <c r="AE49" s="50"/>
      <c r="AF49" s="184" t="s">
        <v>98</v>
      </c>
      <c r="AG49" s="184"/>
      <c r="AH49" s="184"/>
      <c r="AI49" s="184"/>
    </row>
    <row r="50" spans="2:37" x14ac:dyDescent="0.2"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2:37" x14ac:dyDescent="0.2">
      <c r="X51" s="7"/>
      <c r="Y51" s="7"/>
      <c r="Z51" s="7"/>
      <c r="AA51" s="7"/>
      <c r="AB51" s="7"/>
      <c r="AC51" s="7"/>
      <c r="AD51" s="7"/>
      <c r="AE51" s="18" t="s">
        <v>65</v>
      </c>
      <c r="AF51" s="18"/>
      <c r="AG51" s="18"/>
      <c r="AH51" s="18"/>
      <c r="AI51" s="18"/>
      <c r="AJ51" s="7"/>
    </row>
    <row r="52" spans="2:37" x14ac:dyDescent="0.2">
      <c r="X52" s="7"/>
      <c r="Y52" s="7"/>
      <c r="Z52" s="7"/>
      <c r="AA52" s="7"/>
      <c r="AB52" s="7"/>
      <c r="AC52" s="7"/>
      <c r="AD52" s="7"/>
      <c r="AE52" s="18"/>
      <c r="AF52" s="18"/>
      <c r="AG52" s="18"/>
      <c r="AH52" s="18"/>
      <c r="AI52" s="18"/>
      <c r="AJ52" s="7"/>
    </row>
    <row r="53" spans="2:37" x14ac:dyDescent="0.2">
      <c r="X53" s="7"/>
      <c r="Y53" s="7"/>
      <c r="Z53" s="7"/>
      <c r="AA53" s="7"/>
      <c r="AB53" s="7"/>
      <c r="AC53" s="7"/>
      <c r="AD53" s="7"/>
      <c r="AE53" s="19"/>
      <c r="AF53" s="19"/>
      <c r="AG53" s="19"/>
      <c r="AH53" s="19"/>
      <c r="AI53" s="19"/>
      <c r="AJ53" s="7"/>
    </row>
    <row r="54" spans="2:37" x14ac:dyDescent="0.2">
      <c r="X54" s="7"/>
      <c r="Y54" s="7"/>
      <c r="Z54" s="7"/>
      <c r="AA54" s="7"/>
      <c r="AB54" s="7"/>
      <c r="AC54" s="7"/>
      <c r="AD54" s="7"/>
      <c r="AE54" s="18"/>
      <c r="AF54" s="18"/>
      <c r="AG54" s="18"/>
      <c r="AH54" s="18"/>
      <c r="AI54" s="18"/>
      <c r="AJ54" s="7"/>
      <c r="AK54" s="7"/>
    </row>
    <row r="55" spans="2:37" x14ac:dyDescent="0.2">
      <c r="X55" s="7"/>
      <c r="Y55" s="7"/>
      <c r="Z55" s="7"/>
      <c r="AA55" s="7"/>
      <c r="AB55" s="7"/>
      <c r="AC55" s="7"/>
      <c r="AD55" s="7"/>
      <c r="AE55" s="18"/>
      <c r="AF55" s="18"/>
      <c r="AG55" s="18"/>
      <c r="AH55" s="18"/>
      <c r="AI55" s="18"/>
      <c r="AJ55" s="7"/>
      <c r="AK55" s="7"/>
    </row>
    <row r="56" spans="2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:37" x14ac:dyDescent="0.2">
      <c r="V57" s="20"/>
      <c r="X57" s="7"/>
      <c r="Y57" s="7"/>
      <c r="Z57" s="20"/>
      <c r="AA57" s="7"/>
      <c r="AB57" s="20"/>
      <c r="AC57" s="7"/>
      <c r="AD57" s="20"/>
      <c r="AE57" s="20"/>
      <c r="AF57" s="20"/>
      <c r="AG57" s="20"/>
      <c r="AH57" s="20"/>
      <c r="AI57" s="20"/>
      <c r="AJ57" s="7"/>
      <c r="AK57" s="7"/>
    </row>
    <row r="58" spans="2:37" x14ac:dyDescent="0.2">
      <c r="V58" s="21"/>
      <c r="W58" s="21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7"/>
      <c r="AK58" s="7"/>
    </row>
    <row r="59" spans="2:37" x14ac:dyDescent="0.2">
      <c r="V59" s="21"/>
      <c r="W59" s="21"/>
      <c r="X59" s="18"/>
      <c r="Y59" s="18"/>
      <c r="Z59" s="21"/>
      <c r="AA59" s="18"/>
      <c r="AB59" s="21"/>
      <c r="AC59" s="18"/>
      <c r="AD59" s="21"/>
      <c r="AE59" s="21"/>
      <c r="AF59" s="21"/>
      <c r="AG59" s="21"/>
      <c r="AH59" s="21"/>
      <c r="AI59" s="21"/>
      <c r="AJ59" s="7"/>
      <c r="AK59" s="7"/>
    </row>
    <row r="60" spans="2:37" x14ac:dyDescent="0.2">
      <c r="V60" s="21"/>
      <c r="W60" s="22"/>
      <c r="X60" s="23"/>
      <c r="Y60" s="23"/>
      <c r="Z60" s="21"/>
      <c r="AA60" s="23"/>
      <c r="AB60" s="21"/>
      <c r="AC60" s="23"/>
      <c r="AD60" s="21"/>
      <c r="AE60" s="21"/>
      <c r="AF60" s="21"/>
      <c r="AG60" s="21"/>
      <c r="AH60" s="21"/>
      <c r="AI60" s="21"/>
      <c r="AJ60" s="7"/>
      <c r="AK60" s="7"/>
    </row>
    <row r="61" spans="2:37" x14ac:dyDescent="0.2">
      <c r="V61" s="22"/>
      <c r="W61" s="22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7"/>
      <c r="AK61" s="7"/>
    </row>
    <row r="62" spans="2:37" x14ac:dyDescent="0.2">
      <c r="V62" s="22"/>
      <c r="W62" s="22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7"/>
      <c r="AK62" s="7"/>
    </row>
    <row r="63" spans="2:37" x14ac:dyDescent="0.2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2:37" x14ac:dyDescent="0.2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4:37" x14ac:dyDescent="0.2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4:37" x14ac:dyDescent="0.2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4:37" x14ac:dyDescent="0.2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4:37" x14ac:dyDescent="0.2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4:37" x14ac:dyDescent="0.2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4:37" x14ac:dyDescent="0.2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4:37" x14ac:dyDescent="0.2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</sheetData>
  <mergeCells count="45">
    <mergeCell ref="B42:T42"/>
    <mergeCell ref="B43:T43"/>
    <mergeCell ref="B48:T48"/>
    <mergeCell ref="B49:T49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49:AI49"/>
    <mergeCell ref="AD6:AD7"/>
    <mergeCell ref="AE6:AE7"/>
    <mergeCell ref="AF43:AI43"/>
    <mergeCell ref="AF48:AI48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L78"/>
  <sheetViews>
    <sheetView topLeftCell="A24" zoomScale="75" zoomScaleNormal="75" workbookViewId="0">
      <selection activeCell="Y8" sqref="Y8:Y37"/>
    </sheetView>
  </sheetViews>
  <sheetFormatPr baseColWidth="10" defaultColWidth="8.83203125" defaultRowHeight="16" x14ac:dyDescent="0.2"/>
  <cols>
    <col min="1" max="1" width="4.5" style="3" customWidth="1"/>
    <col min="2" max="2" width="20.83203125" customWidth="1"/>
    <col min="3" max="3" width="20" customWidth="1"/>
    <col min="4" max="4" width="17" customWidth="1"/>
    <col min="5" max="5" width="20.83203125" customWidth="1"/>
    <col min="6" max="6" width="24.832031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1.33203125" customWidth="1"/>
    <col min="20" max="20" width="11.5" customWidth="1"/>
    <col min="21" max="21" width="11" customWidth="1"/>
    <col min="22" max="22" width="11.5" customWidth="1"/>
    <col min="23" max="23" width="10.83203125" customWidth="1"/>
    <col min="24" max="25" width="11" customWidth="1"/>
    <col min="26" max="26" width="12.1640625" customWidth="1"/>
    <col min="27" max="27" width="11.6640625" customWidth="1"/>
    <col min="28" max="28" width="12" customWidth="1"/>
    <col min="29" max="30" width="10.1640625" customWidth="1"/>
    <col min="31" max="31" width="13" customWidth="1"/>
    <col min="32" max="32" width="11.6640625" customWidth="1"/>
    <col min="33" max="33" width="11.1640625" customWidth="1"/>
    <col min="34" max="34" width="12.1640625" customWidth="1"/>
    <col min="35" max="35" width="13" customWidth="1"/>
    <col min="36" max="36" width="3.5" customWidth="1"/>
    <col min="37" max="37" width="11.5" customWidth="1"/>
    <col min="38" max="38" width="5.6640625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152" t="s">
        <v>92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x14ac:dyDescent="0.2">
      <c r="D4" t="s">
        <v>3</v>
      </c>
    </row>
    <row r="5" spans="1:38" x14ac:dyDescent="0.2">
      <c r="A5" s="218" t="s">
        <v>4</v>
      </c>
      <c r="B5" s="218" t="s">
        <v>5</v>
      </c>
      <c r="C5" s="219" t="s">
        <v>6</v>
      </c>
      <c r="D5" s="220" t="s">
        <v>7</v>
      </c>
      <c r="E5" s="218" t="s">
        <v>8</v>
      </c>
      <c r="F5" s="221" t="s">
        <v>9</v>
      </c>
      <c r="G5" s="218" t="s">
        <v>10</v>
      </c>
      <c r="H5" s="190" t="s">
        <v>11</v>
      </c>
      <c r="I5" s="222" t="s">
        <v>12</v>
      </c>
      <c r="J5" s="223" t="s">
        <v>13</v>
      </c>
      <c r="K5" s="224"/>
      <c r="L5" s="224"/>
      <c r="M5" s="225"/>
      <c r="N5" s="195" t="s">
        <v>14</v>
      </c>
      <c r="O5" s="197" t="s">
        <v>15</v>
      </c>
      <c r="P5" s="198"/>
      <c r="Q5" s="199"/>
      <c r="R5" s="200" t="s">
        <v>16</v>
      </c>
      <c r="S5" s="209" t="s">
        <v>17</v>
      </c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 t="s">
        <v>18</v>
      </c>
      <c r="AG5" s="210" t="s">
        <v>19</v>
      </c>
      <c r="AH5" s="211" t="s">
        <v>20</v>
      </c>
      <c r="AI5" s="213" t="s">
        <v>21</v>
      </c>
      <c r="AJ5" s="203" t="s">
        <v>22</v>
      </c>
      <c r="AK5" s="204"/>
      <c r="AL5" s="3"/>
    </row>
    <row r="6" spans="1:38" ht="14.5" customHeight="1" x14ac:dyDescent="0.2">
      <c r="A6" s="218"/>
      <c r="B6" s="218"/>
      <c r="C6" s="191"/>
      <c r="D6" s="191"/>
      <c r="E6" s="218"/>
      <c r="F6" s="221"/>
      <c r="G6" s="218"/>
      <c r="H6" s="191"/>
      <c r="I6" s="222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214" t="s">
        <v>23</v>
      </c>
      <c r="T6" s="215"/>
      <c r="U6" s="216"/>
      <c r="V6" s="213" t="s">
        <v>30</v>
      </c>
      <c r="W6" s="217" t="s">
        <v>24</v>
      </c>
      <c r="X6" s="217"/>
      <c r="Y6" s="217"/>
      <c r="Z6" s="207" t="s">
        <v>31</v>
      </c>
      <c r="AA6" s="208" t="s">
        <v>25</v>
      </c>
      <c r="AB6" s="208" t="s">
        <v>32</v>
      </c>
      <c r="AC6" s="193" t="s">
        <v>26</v>
      </c>
      <c r="AD6" s="193" t="s">
        <v>33</v>
      </c>
      <c r="AE6" s="194" t="s">
        <v>34</v>
      </c>
      <c r="AF6" s="210"/>
      <c r="AG6" s="210"/>
      <c r="AH6" s="212"/>
      <c r="AI6" s="213"/>
      <c r="AJ6" s="205"/>
      <c r="AK6" s="206"/>
      <c r="AL6" s="3"/>
    </row>
    <row r="7" spans="1:38" ht="34" customHeight="1" x14ac:dyDescent="0.2">
      <c r="A7" s="218"/>
      <c r="B7" s="218"/>
      <c r="C7" s="191"/>
      <c r="D7" s="191"/>
      <c r="E7" s="218"/>
      <c r="F7" s="221"/>
      <c r="G7" s="218"/>
      <c r="H7" s="192"/>
      <c r="I7" s="222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213"/>
      <c r="W7" s="4" t="s">
        <v>35</v>
      </c>
      <c r="X7" s="4" t="s">
        <v>36</v>
      </c>
      <c r="Y7" s="4" t="s">
        <v>37</v>
      </c>
      <c r="Z7" s="207"/>
      <c r="AA7" s="208"/>
      <c r="AB7" s="208"/>
      <c r="AC7" s="193"/>
      <c r="AD7" s="193"/>
      <c r="AE7" s="194"/>
      <c r="AF7" s="210"/>
      <c r="AG7" s="210"/>
      <c r="AH7" s="212"/>
      <c r="AI7" s="213"/>
      <c r="AJ7" s="205"/>
      <c r="AK7" s="206"/>
      <c r="AL7" s="3"/>
    </row>
    <row r="8" spans="1:38" s="85" customFormat="1" ht="45" customHeight="1" x14ac:dyDescent="0.2">
      <c r="A8" s="59" t="s">
        <v>38</v>
      </c>
      <c r="B8" s="60"/>
      <c r="C8" s="77"/>
      <c r="D8" s="78"/>
      <c r="E8" s="78"/>
      <c r="F8" s="79"/>
      <c r="G8" s="140"/>
      <c r="H8" s="80"/>
      <c r="I8" s="64"/>
      <c r="J8" s="65"/>
      <c r="K8" s="66"/>
      <c r="L8" s="67"/>
      <c r="M8" s="67"/>
      <c r="N8" s="68">
        <f t="shared" ref="N8:N24" si="0">ROUND(I8*(SUM(J8:M8)),0)</f>
        <v>0</v>
      </c>
      <c r="O8" s="69"/>
      <c r="P8" s="70"/>
      <c r="Q8" s="70"/>
      <c r="R8" s="71"/>
      <c r="S8" s="68">
        <f t="shared" ref="S8:S24" si="1">I8*J8*40%*O8</f>
        <v>0</v>
      </c>
      <c r="T8" s="68">
        <f t="shared" ref="T8:T24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24" si="3">ROUND(SUM(S8:U8),0)</f>
        <v>0</v>
      </c>
      <c r="W8" s="68">
        <f t="shared" ref="W8:W24" si="4">I8*K8*40%*O8</f>
        <v>0</v>
      </c>
      <c r="X8" s="68">
        <f t="shared" ref="X8:X24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24" si="6">ROUND(SUM(W8:Y8),0)</f>
        <v>0</v>
      </c>
      <c r="AA8" s="68">
        <f t="shared" ref="AA8:AA24" si="7">I8*L8</f>
        <v>0</v>
      </c>
      <c r="AB8" s="68">
        <f t="shared" ref="AB8:AB24" si="8">ROUND(AA8,0)</f>
        <v>0</v>
      </c>
      <c r="AC8" s="68">
        <f t="shared" ref="AC8:AC24" si="9">I8*M8</f>
        <v>0</v>
      </c>
      <c r="AD8" s="68">
        <f t="shared" ref="AD8:AD24" si="10">ROUND(AC8,0)</f>
        <v>0</v>
      </c>
      <c r="AE8" s="72">
        <f t="shared" ref="AE8:AE24" si="11">ROUND((V8+Z8+AB8+AD8),0)</f>
        <v>0</v>
      </c>
      <c r="AF8" s="73">
        <f t="shared" ref="AF8:AF24" si="12">ROUND(AE8*R8,0)</f>
        <v>0</v>
      </c>
      <c r="AG8" s="74"/>
      <c r="AH8" s="74"/>
      <c r="AI8" s="68">
        <f t="shared" ref="AI8:AI24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59" t="s">
        <v>39</v>
      </c>
      <c r="B9" s="60"/>
      <c r="C9" s="77"/>
      <c r="D9" s="78"/>
      <c r="E9" s="78"/>
      <c r="F9" s="79"/>
      <c r="G9" s="140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37" si="14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37" si="15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59" t="s">
        <v>40</v>
      </c>
      <c r="B10" s="60"/>
      <c r="C10" s="77"/>
      <c r="D10" s="78"/>
      <c r="E10" s="78"/>
      <c r="F10" s="79"/>
      <c r="G10" s="140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59" t="s">
        <v>41</v>
      </c>
      <c r="B11" s="60"/>
      <c r="C11" s="77"/>
      <c r="D11" s="78"/>
      <c r="E11" s="78"/>
      <c r="F11" s="79"/>
      <c r="G11" s="140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  <c r="AL11" s="84"/>
    </row>
    <row r="12" spans="1:38" s="85" customFormat="1" ht="45" customHeight="1" x14ac:dyDescent="0.2">
      <c r="A12" s="59" t="s">
        <v>42</v>
      </c>
      <c r="B12" s="60"/>
      <c r="C12" s="77"/>
      <c r="D12" s="78"/>
      <c r="E12" s="78"/>
      <c r="F12" s="79"/>
      <c r="G12" s="140"/>
      <c r="H12" s="80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83"/>
      <c r="AL12" s="84"/>
    </row>
    <row r="13" spans="1:38" s="85" customFormat="1" ht="45" customHeight="1" x14ac:dyDescent="0.2">
      <c r="A13" s="59" t="s">
        <v>43</v>
      </c>
      <c r="B13" s="60"/>
      <c r="C13" s="77"/>
      <c r="D13" s="78"/>
      <c r="E13" s="78"/>
      <c r="F13" s="79"/>
      <c r="G13" s="140"/>
      <c r="H13" s="80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4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5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73">
        <f t="shared" si="12"/>
        <v>0</v>
      </c>
      <c r="AG13" s="74"/>
      <c r="AH13" s="74"/>
      <c r="AI13" s="68">
        <f t="shared" si="13"/>
        <v>0</v>
      </c>
      <c r="AJ13" s="82" t="s">
        <v>43</v>
      </c>
      <c r="AK13" s="83"/>
      <c r="AL13" s="84"/>
    </row>
    <row r="14" spans="1:38" s="85" customFormat="1" ht="45" customHeight="1" x14ac:dyDescent="0.2">
      <c r="A14" s="59" t="s">
        <v>44</v>
      </c>
      <c r="B14" s="60"/>
      <c r="C14" s="77"/>
      <c r="D14" s="78"/>
      <c r="E14" s="78"/>
      <c r="F14" s="79"/>
      <c r="G14" s="140"/>
      <c r="H14" s="80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4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5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73">
        <f t="shared" si="12"/>
        <v>0</v>
      </c>
      <c r="AG14" s="74"/>
      <c r="AH14" s="74"/>
      <c r="AI14" s="68">
        <f t="shared" si="13"/>
        <v>0</v>
      </c>
      <c r="AJ14" s="75" t="s">
        <v>44</v>
      </c>
      <c r="AK14" s="83"/>
      <c r="AL14" s="84"/>
    </row>
    <row r="15" spans="1:38" s="85" customFormat="1" ht="45" customHeight="1" x14ac:dyDescent="0.2">
      <c r="A15" s="59" t="s">
        <v>45</v>
      </c>
      <c r="B15" s="60"/>
      <c r="C15" s="77"/>
      <c r="D15" s="78"/>
      <c r="E15" s="78"/>
      <c r="F15" s="79"/>
      <c r="G15" s="140"/>
      <c r="H15" s="80"/>
      <c r="I15" s="64"/>
      <c r="J15" s="65"/>
      <c r="K15" s="66"/>
      <c r="L15" s="67"/>
      <c r="M15" s="67"/>
      <c r="N15" s="68">
        <f t="shared" si="0"/>
        <v>0</v>
      </c>
      <c r="O15" s="69"/>
      <c r="P15" s="70"/>
      <c r="Q15" s="70"/>
      <c r="R15" s="71"/>
      <c r="S15" s="68">
        <f t="shared" si="1"/>
        <v>0</v>
      </c>
      <c r="T15" s="68">
        <f t="shared" si="2"/>
        <v>0</v>
      </c>
      <c r="U15" s="68">
        <f t="shared" si="14"/>
        <v>0</v>
      </c>
      <c r="V15" s="68">
        <f t="shared" si="3"/>
        <v>0</v>
      </c>
      <c r="W15" s="68">
        <f t="shared" si="4"/>
        <v>0</v>
      </c>
      <c r="X15" s="68">
        <f t="shared" si="5"/>
        <v>0</v>
      </c>
      <c r="Y15" s="68">
        <f t="shared" si="15"/>
        <v>0</v>
      </c>
      <c r="Z15" s="68">
        <f t="shared" si="6"/>
        <v>0</v>
      </c>
      <c r="AA15" s="68">
        <f t="shared" si="7"/>
        <v>0</v>
      </c>
      <c r="AB15" s="68">
        <f t="shared" si="8"/>
        <v>0</v>
      </c>
      <c r="AC15" s="68">
        <f t="shared" si="9"/>
        <v>0</v>
      </c>
      <c r="AD15" s="68">
        <f t="shared" si="10"/>
        <v>0</v>
      </c>
      <c r="AE15" s="72">
        <f t="shared" si="11"/>
        <v>0</v>
      </c>
      <c r="AF15" s="73">
        <f t="shared" si="12"/>
        <v>0</v>
      </c>
      <c r="AG15" s="74"/>
      <c r="AH15" s="74"/>
      <c r="AI15" s="68">
        <f t="shared" si="13"/>
        <v>0</v>
      </c>
      <c r="AJ15" s="82" t="s">
        <v>45</v>
      </c>
      <c r="AK15" s="83"/>
      <c r="AL15" s="84"/>
    </row>
    <row r="16" spans="1:38" s="85" customFormat="1" ht="45" customHeight="1" x14ac:dyDescent="0.2">
      <c r="A16" s="59" t="s">
        <v>46</v>
      </c>
      <c r="B16" s="60"/>
      <c r="C16" s="77"/>
      <c r="D16" s="78"/>
      <c r="E16" s="78"/>
      <c r="F16" s="79"/>
      <c r="G16" s="140"/>
      <c r="H16" s="80"/>
      <c r="I16" s="64"/>
      <c r="J16" s="65"/>
      <c r="K16" s="66"/>
      <c r="L16" s="67"/>
      <c r="M16" s="67"/>
      <c r="N16" s="68">
        <f t="shared" si="0"/>
        <v>0</v>
      </c>
      <c r="O16" s="69"/>
      <c r="P16" s="70"/>
      <c r="Q16" s="70"/>
      <c r="R16" s="71"/>
      <c r="S16" s="68">
        <f t="shared" si="1"/>
        <v>0</v>
      </c>
      <c r="T16" s="68">
        <f t="shared" si="2"/>
        <v>0</v>
      </c>
      <c r="U16" s="68">
        <f t="shared" si="14"/>
        <v>0</v>
      </c>
      <c r="V16" s="68">
        <f t="shared" si="3"/>
        <v>0</v>
      </c>
      <c r="W16" s="68">
        <f t="shared" si="4"/>
        <v>0</v>
      </c>
      <c r="X16" s="68">
        <f t="shared" si="5"/>
        <v>0</v>
      </c>
      <c r="Y16" s="68">
        <f t="shared" si="15"/>
        <v>0</v>
      </c>
      <c r="Z16" s="68">
        <f t="shared" si="6"/>
        <v>0</v>
      </c>
      <c r="AA16" s="68">
        <f t="shared" si="7"/>
        <v>0</v>
      </c>
      <c r="AB16" s="68">
        <f t="shared" si="8"/>
        <v>0</v>
      </c>
      <c r="AC16" s="68">
        <f t="shared" si="9"/>
        <v>0</v>
      </c>
      <c r="AD16" s="68">
        <f t="shared" si="10"/>
        <v>0</v>
      </c>
      <c r="AE16" s="72">
        <f t="shared" si="11"/>
        <v>0</v>
      </c>
      <c r="AF16" s="73">
        <f t="shared" si="12"/>
        <v>0</v>
      </c>
      <c r="AG16" s="74"/>
      <c r="AH16" s="74"/>
      <c r="AI16" s="68">
        <f t="shared" si="13"/>
        <v>0</v>
      </c>
      <c r="AJ16" s="75" t="s">
        <v>46</v>
      </c>
      <c r="AK16" s="83"/>
      <c r="AL16" s="84"/>
    </row>
    <row r="17" spans="1:38" s="85" customFormat="1" ht="45" customHeight="1" x14ac:dyDescent="0.2">
      <c r="A17" s="59" t="s">
        <v>47</v>
      </c>
      <c r="B17" s="60"/>
      <c r="C17" s="77"/>
      <c r="D17" s="78"/>
      <c r="E17" s="78"/>
      <c r="F17" s="79"/>
      <c r="G17" s="140"/>
      <c r="H17" s="80"/>
      <c r="I17" s="64"/>
      <c r="J17" s="65"/>
      <c r="K17" s="66"/>
      <c r="L17" s="67"/>
      <c r="M17" s="67"/>
      <c r="N17" s="68">
        <f t="shared" si="0"/>
        <v>0</v>
      </c>
      <c r="O17" s="69"/>
      <c r="P17" s="70"/>
      <c r="Q17" s="70"/>
      <c r="R17" s="71"/>
      <c r="S17" s="68">
        <f t="shared" si="1"/>
        <v>0</v>
      </c>
      <c r="T17" s="68">
        <f t="shared" si="2"/>
        <v>0</v>
      </c>
      <c r="U17" s="68">
        <f t="shared" si="14"/>
        <v>0</v>
      </c>
      <c r="V17" s="68">
        <f t="shared" si="3"/>
        <v>0</v>
      </c>
      <c r="W17" s="68">
        <f t="shared" si="4"/>
        <v>0</v>
      </c>
      <c r="X17" s="68">
        <f t="shared" si="5"/>
        <v>0</v>
      </c>
      <c r="Y17" s="68">
        <f t="shared" si="15"/>
        <v>0</v>
      </c>
      <c r="Z17" s="68">
        <f t="shared" si="6"/>
        <v>0</v>
      </c>
      <c r="AA17" s="68">
        <f t="shared" si="7"/>
        <v>0</v>
      </c>
      <c r="AB17" s="68">
        <f t="shared" si="8"/>
        <v>0</v>
      </c>
      <c r="AC17" s="68">
        <f t="shared" si="9"/>
        <v>0</v>
      </c>
      <c r="AD17" s="68">
        <f t="shared" si="10"/>
        <v>0</v>
      </c>
      <c r="AE17" s="72">
        <f t="shared" si="11"/>
        <v>0</v>
      </c>
      <c r="AF17" s="73">
        <f t="shared" si="12"/>
        <v>0</v>
      </c>
      <c r="AG17" s="74"/>
      <c r="AH17" s="74"/>
      <c r="AI17" s="68">
        <f t="shared" si="13"/>
        <v>0</v>
      </c>
      <c r="AJ17" s="82" t="s">
        <v>47</v>
      </c>
      <c r="AK17" s="83"/>
      <c r="AL17" s="84"/>
    </row>
    <row r="18" spans="1:38" s="85" customFormat="1" ht="45" customHeight="1" x14ac:dyDescent="0.2">
      <c r="A18" s="59" t="s">
        <v>48</v>
      </c>
      <c r="B18" s="60"/>
      <c r="C18" s="77"/>
      <c r="D18" s="78"/>
      <c r="E18" s="78"/>
      <c r="F18" s="79"/>
      <c r="G18" s="140"/>
      <c r="H18" s="80"/>
      <c r="I18" s="64"/>
      <c r="J18" s="65"/>
      <c r="K18" s="66"/>
      <c r="L18" s="67"/>
      <c r="M18" s="67"/>
      <c r="N18" s="68">
        <f t="shared" si="0"/>
        <v>0</v>
      </c>
      <c r="O18" s="69"/>
      <c r="P18" s="70"/>
      <c r="Q18" s="70"/>
      <c r="R18" s="71"/>
      <c r="S18" s="68">
        <f t="shared" si="1"/>
        <v>0</v>
      </c>
      <c r="T18" s="68">
        <f t="shared" si="2"/>
        <v>0</v>
      </c>
      <c r="U18" s="68">
        <f t="shared" si="14"/>
        <v>0</v>
      </c>
      <c r="V18" s="68">
        <f t="shared" si="3"/>
        <v>0</v>
      </c>
      <c r="W18" s="68">
        <f t="shared" si="4"/>
        <v>0</v>
      </c>
      <c r="X18" s="68">
        <f t="shared" si="5"/>
        <v>0</v>
      </c>
      <c r="Y18" s="68">
        <f t="shared" si="15"/>
        <v>0</v>
      </c>
      <c r="Z18" s="68">
        <f t="shared" si="6"/>
        <v>0</v>
      </c>
      <c r="AA18" s="68">
        <f t="shared" si="7"/>
        <v>0</v>
      </c>
      <c r="AB18" s="68">
        <f t="shared" si="8"/>
        <v>0</v>
      </c>
      <c r="AC18" s="68">
        <f t="shared" si="9"/>
        <v>0</v>
      </c>
      <c r="AD18" s="68">
        <f t="shared" si="10"/>
        <v>0</v>
      </c>
      <c r="AE18" s="72">
        <f t="shared" si="11"/>
        <v>0</v>
      </c>
      <c r="AF18" s="73">
        <f t="shared" si="12"/>
        <v>0</v>
      </c>
      <c r="AG18" s="74"/>
      <c r="AH18" s="74"/>
      <c r="AI18" s="68">
        <f t="shared" si="13"/>
        <v>0</v>
      </c>
      <c r="AJ18" s="75" t="s">
        <v>48</v>
      </c>
      <c r="AK18" s="83"/>
      <c r="AL18" s="84"/>
    </row>
    <row r="19" spans="1:38" s="85" customFormat="1" ht="45" customHeight="1" x14ac:dyDescent="0.2">
      <c r="A19" s="59" t="s">
        <v>49</v>
      </c>
      <c r="B19" s="60"/>
      <c r="C19" s="77"/>
      <c r="D19" s="78"/>
      <c r="E19" s="78"/>
      <c r="F19" s="79"/>
      <c r="G19" s="140"/>
      <c r="H19" s="80"/>
      <c r="I19" s="64"/>
      <c r="J19" s="65"/>
      <c r="K19" s="66"/>
      <c r="L19" s="67"/>
      <c r="M19" s="67"/>
      <c r="N19" s="68">
        <f t="shared" si="0"/>
        <v>0</v>
      </c>
      <c r="O19" s="69"/>
      <c r="P19" s="70"/>
      <c r="Q19" s="70"/>
      <c r="R19" s="71"/>
      <c r="S19" s="68">
        <f t="shared" si="1"/>
        <v>0</v>
      </c>
      <c r="T19" s="68">
        <f t="shared" si="2"/>
        <v>0</v>
      </c>
      <c r="U19" s="68">
        <f t="shared" si="14"/>
        <v>0</v>
      </c>
      <c r="V19" s="68">
        <f t="shared" si="3"/>
        <v>0</v>
      </c>
      <c r="W19" s="68">
        <f t="shared" si="4"/>
        <v>0</v>
      </c>
      <c r="X19" s="68">
        <f t="shared" si="5"/>
        <v>0</v>
      </c>
      <c r="Y19" s="68">
        <f t="shared" si="15"/>
        <v>0</v>
      </c>
      <c r="Z19" s="68">
        <f t="shared" si="6"/>
        <v>0</v>
      </c>
      <c r="AA19" s="68">
        <f t="shared" si="7"/>
        <v>0</v>
      </c>
      <c r="AB19" s="68">
        <f t="shared" si="8"/>
        <v>0</v>
      </c>
      <c r="AC19" s="68">
        <f t="shared" si="9"/>
        <v>0</v>
      </c>
      <c r="AD19" s="68">
        <f t="shared" si="10"/>
        <v>0</v>
      </c>
      <c r="AE19" s="72">
        <f t="shared" si="11"/>
        <v>0</v>
      </c>
      <c r="AF19" s="73">
        <f t="shared" si="12"/>
        <v>0</v>
      </c>
      <c r="AG19" s="74"/>
      <c r="AH19" s="74"/>
      <c r="AI19" s="68">
        <f t="shared" si="13"/>
        <v>0</v>
      </c>
      <c r="AJ19" s="82" t="s">
        <v>49</v>
      </c>
      <c r="AK19" s="83"/>
      <c r="AL19" s="84"/>
    </row>
    <row r="20" spans="1:38" s="85" customFormat="1" ht="45" customHeight="1" x14ac:dyDescent="0.2">
      <c r="A20" s="59" t="s">
        <v>50</v>
      </c>
      <c r="B20" s="60"/>
      <c r="C20" s="77"/>
      <c r="D20" s="78"/>
      <c r="E20" s="78"/>
      <c r="F20" s="79"/>
      <c r="G20" s="140"/>
      <c r="H20" s="80"/>
      <c r="I20" s="64"/>
      <c r="J20" s="65"/>
      <c r="K20" s="66"/>
      <c r="L20" s="67"/>
      <c r="M20" s="67"/>
      <c r="N20" s="68">
        <f t="shared" si="0"/>
        <v>0</v>
      </c>
      <c r="O20" s="69"/>
      <c r="P20" s="70"/>
      <c r="Q20" s="70"/>
      <c r="R20" s="71"/>
      <c r="S20" s="68">
        <f t="shared" si="1"/>
        <v>0</v>
      </c>
      <c r="T20" s="68">
        <f t="shared" si="2"/>
        <v>0</v>
      </c>
      <c r="U20" s="68">
        <f t="shared" si="14"/>
        <v>0</v>
      </c>
      <c r="V20" s="68">
        <f t="shared" si="3"/>
        <v>0</v>
      </c>
      <c r="W20" s="68">
        <f t="shared" si="4"/>
        <v>0</v>
      </c>
      <c r="X20" s="68">
        <f t="shared" si="5"/>
        <v>0</v>
      </c>
      <c r="Y20" s="68">
        <f t="shared" si="15"/>
        <v>0</v>
      </c>
      <c r="Z20" s="68">
        <f t="shared" si="6"/>
        <v>0</v>
      </c>
      <c r="AA20" s="68">
        <f t="shared" si="7"/>
        <v>0</v>
      </c>
      <c r="AB20" s="68">
        <f t="shared" si="8"/>
        <v>0</v>
      </c>
      <c r="AC20" s="68">
        <f t="shared" si="9"/>
        <v>0</v>
      </c>
      <c r="AD20" s="68">
        <f t="shared" si="10"/>
        <v>0</v>
      </c>
      <c r="AE20" s="72">
        <f t="shared" si="11"/>
        <v>0</v>
      </c>
      <c r="AF20" s="73">
        <f t="shared" si="12"/>
        <v>0</v>
      </c>
      <c r="AG20" s="74"/>
      <c r="AH20" s="74"/>
      <c r="AI20" s="68">
        <f t="shared" si="13"/>
        <v>0</v>
      </c>
      <c r="AJ20" s="75" t="s">
        <v>50</v>
      </c>
      <c r="AK20" s="83"/>
      <c r="AL20" s="84"/>
    </row>
    <row r="21" spans="1:38" s="85" customFormat="1" ht="45" customHeight="1" x14ac:dyDescent="0.2">
      <c r="A21" s="59" t="s">
        <v>51</v>
      </c>
      <c r="B21" s="60"/>
      <c r="C21" s="77"/>
      <c r="D21" s="78"/>
      <c r="E21" s="78"/>
      <c r="F21" s="79"/>
      <c r="G21" s="141"/>
      <c r="H21" s="63"/>
      <c r="I21" s="64"/>
      <c r="J21" s="65"/>
      <c r="K21" s="66"/>
      <c r="L21" s="105"/>
      <c r="M21" s="67"/>
      <c r="N21" s="68">
        <f t="shared" si="0"/>
        <v>0</v>
      </c>
      <c r="O21" s="69"/>
      <c r="P21" s="70"/>
      <c r="Q21" s="70"/>
      <c r="R21" s="71"/>
      <c r="S21" s="68">
        <f t="shared" si="1"/>
        <v>0</v>
      </c>
      <c r="T21" s="68">
        <f t="shared" si="2"/>
        <v>0</v>
      </c>
      <c r="U21" s="68">
        <f t="shared" si="14"/>
        <v>0</v>
      </c>
      <c r="V21" s="68">
        <f t="shared" si="3"/>
        <v>0</v>
      </c>
      <c r="W21" s="68">
        <f t="shared" si="4"/>
        <v>0</v>
      </c>
      <c r="X21" s="68">
        <f t="shared" si="5"/>
        <v>0</v>
      </c>
      <c r="Y21" s="68">
        <f t="shared" si="15"/>
        <v>0</v>
      </c>
      <c r="Z21" s="68">
        <f t="shared" si="6"/>
        <v>0</v>
      </c>
      <c r="AA21" s="68">
        <f t="shared" si="7"/>
        <v>0</v>
      </c>
      <c r="AB21" s="68">
        <f t="shared" si="8"/>
        <v>0</v>
      </c>
      <c r="AC21" s="68">
        <f t="shared" si="9"/>
        <v>0</v>
      </c>
      <c r="AD21" s="68">
        <f t="shared" si="10"/>
        <v>0</v>
      </c>
      <c r="AE21" s="72">
        <f t="shared" si="11"/>
        <v>0</v>
      </c>
      <c r="AF21" s="73">
        <f t="shared" si="12"/>
        <v>0</v>
      </c>
      <c r="AG21" s="74"/>
      <c r="AH21" s="74"/>
      <c r="AI21" s="68">
        <f t="shared" si="13"/>
        <v>0</v>
      </c>
      <c r="AJ21" s="82" t="s">
        <v>51</v>
      </c>
      <c r="AK21" s="106"/>
    </row>
    <row r="22" spans="1:38" s="85" customFormat="1" ht="45" customHeight="1" x14ac:dyDescent="0.2">
      <c r="A22" s="59" t="s">
        <v>52</v>
      </c>
      <c r="B22" s="60"/>
      <c r="C22" s="77"/>
      <c r="D22" s="78"/>
      <c r="E22" s="78"/>
      <c r="F22" s="79"/>
      <c r="G22" s="141"/>
      <c r="H22" s="63"/>
      <c r="I22" s="64"/>
      <c r="J22" s="65"/>
      <c r="K22" s="66"/>
      <c r="L22" s="105"/>
      <c r="M22" s="67"/>
      <c r="N22" s="68">
        <f t="shared" si="0"/>
        <v>0</v>
      </c>
      <c r="O22" s="69"/>
      <c r="P22" s="70"/>
      <c r="Q22" s="70"/>
      <c r="R22" s="71"/>
      <c r="S22" s="68">
        <f t="shared" si="1"/>
        <v>0</v>
      </c>
      <c r="T22" s="68">
        <f t="shared" si="2"/>
        <v>0</v>
      </c>
      <c r="U22" s="68">
        <f t="shared" si="14"/>
        <v>0</v>
      </c>
      <c r="V22" s="68">
        <f t="shared" si="3"/>
        <v>0</v>
      </c>
      <c r="W22" s="68">
        <f t="shared" si="4"/>
        <v>0</v>
      </c>
      <c r="X22" s="68">
        <f t="shared" si="5"/>
        <v>0</v>
      </c>
      <c r="Y22" s="68">
        <f t="shared" si="15"/>
        <v>0</v>
      </c>
      <c r="Z22" s="68">
        <f t="shared" si="6"/>
        <v>0</v>
      </c>
      <c r="AA22" s="68">
        <f t="shared" si="7"/>
        <v>0</v>
      </c>
      <c r="AB22" s="68">
        <f t="shared" si="8"/>
        <v>0</v>
      </c>
      <c r="AC22" s="68">
        <f t="shared" si="9"/>
        <v>0</v>
      </c>
      <c r="AD22" s="68">
        <f t="shared" si="10"/>
        <v>0</v>
      </c>
      <c r="AE22" s="72">
        <f t="shared" si="11"/>
        <v>0</v>
      </c>
      <c r="AF22" s="73">
        <f t="shared" si="12"/>
        <v>0</v>
      </c>
      <c r="AG22" s="74"/>
      <c r="AH22" s="74"/>
      <c r="AI22" s="68">
        <f t="shared" si="13"/>
        <v>0</v>
      </c>
      <c r="AJ22" s="75" t="s">
        <v>52</v>
      </c>
      <c r="AK22" s="76"/>
    </row>
    <row r="23" spans="1:38" s="85" customFormat="1" ht="45" customHeight="1" x14ac:dyDescent="0.2">
      <c r="A23" s="59" t="s">
        <v>53</v>
      </c>
      <c r="B23" s="60"/>
      <c r="C23" s="77"/>
      <c r="D23" s="78"/>
      <c r="E23" s="78"/>
      <c r="F23" s="79"/>
      <c r="G23" s="141"/>
      <c r="H23" s="63"/>
      <c r="I23" s="64"/>
      <c r="J23" s="65"/>
      <c r="K23" s="66"/>
      <c r="L23" s="105"/>
      <c r="M23" s="67"/>
      <c r="N23" s="68">
        <f t="shared" si="0"/>
        <v>0</v>
      </c>
      <c r="O23" s="69"/>
      <c r="P23" s="70"/>
      <c r="Q23" s="70"/>
      <c r="R23" s="71"/>
      <c r="S23" s="68">
        <f t="shared" si="1"/>
        <v>0</v>
      </c>
      <c r="T23" s="68">
        <f t="shared" si="2"/>
        <v>0</v>
      </c>
      <c r="U23" s="68">
        <f t="shared" si="14"/>
        <v>0</v>
      </c>
      <c r="V23" s="68">
        <f t="shared" si="3"/>
        <v>0</v>
      </c>
      <c r="W23" s="68">
        <f t="shared" si="4"/>
        <v>0</v>
      </c>
      <c r="X23" s="68">
        <f t="shared" si="5"/>
        <v>0</v>
      </c>
      <c r="Y23" s="68">
        <f t="shared" si="15"/>
        <v>0</v>
      </c>
      <c r="Z23" s="68">
        <f t="shared" si="6"/>
        <v>0</v>
      </c>
      <c r="AA23" s="68">
        <f t="shared" si="7"/>
        <v>0</v>
      </c>
      <c r="AB23" s="68">
        <f t="shared" si="8"/>
        <v>0</v>
      </c>
      <c r="AC23" s="68">
        <f t="shared" si="9"/>
        <v>0</v>
      </c>
      <c r="AD23" s="68">
        <f t="shared" si="10"/>
        <v>0</v>
      </c>
      <c r="AE23" s="72">
        <f t="shared" si="11"/>
        <v>0</v>
      </c>
      <c r="AF23" s="73">
        <f t="shared" si="12"/>
        <v>0</v>
      </c>
      <c r="AG23" s="74"/>
      <c r="AH23" s="74"/>
      <c r="AI23" s="68">
        <f t="shared" si="13"/>
        <v>0</v>
      </c>
      <c r="AJ23" s="82" t="s">
        <v>53</v>
      </c>
      <c r="AK23" s="83"/>
    </row>
    <row r="24" spans="1:38" s="85" customFormat="1" ht="45" customHeight="1" x14ac:dyDescent="0.2">
      <c r="A24" s="59" t="s">
        <v>54</v>
      </c>
      <c r="B24" s="60"/>
      <c r="C24" s="77"/>
      <c r="D24" s="78"/>
      <c r="E24" s="78"/>
      <c r="F24" s="79"/>
      <c r="G24" s="141"/>
      <c r="H24" s="63"/>
      <c r="I24" s="64"/>
      <c r="J24" s="65"/>
      <c r="K24" s="66"/>
      <c r="L24" s="105"/>
      <c r="M24" s="67"/>
      <c r="N24" s="68">
        <f t="shared" si="0"/>
        <v>0</v>
      </c>
      <c r="O24" s="69"/>
      <c r="P24" s="70"/>
      <c r="Q24" s="70"/>
      <c r="R24" s="71"/>
      <c r="S24" s="68">
        <f t="shared" si="1"/>
        <v>0</v>
      </c>
      <c r="T24" s="68">
        <f t="shared" si="2"/>
        <v>0</v>
      </c>
      <c r="U24" s="68">
        <f t="shared" si="14"/>
        <v>0</v>
      </c>
      <c r="V24" s="68">
        <f t="shared" si="3"/>
        <v>0</v>
      </c>
      <c r="W24" s="68">
        <f t="shared" si="4"/>
        <v>0</v>
      </c>
      <c r="X24" s="68">
        <f t="shared" si="5"/>
        <v>0</v>
      </c>
      <c r="Y24" s="68">
        <f t="shared" si="15"/>
        <v>0</v>
      </c>
      <c r="Z24" s="68">
        <f t="shared" si="6"/>
        <v>0</v>
      </c>
      <c r="AA24" s="68">
        <f t="shared" si="7"/>
        <v>0</v>
      </c>
      <c r="AB24" s="68">
        <f t="shared" si="8"/>
        <v>0</v>
      </c>
      <c r="AC24" s="68">
        <f t="shared" si="9"/>
        <v>0</v>
      </c>
      <c r="AD24" s="68">
        <f t="shared" si="10"/>
        <v>0</v>
      </c>
      <c r="AE24" s="72">
        <f t="shared" si="11"/>
        <v>0</v>
      </c>
      <c r="AF24" s="73">
        <f t="shared" si="12"/>
        <v>0</v>
      </c>
      <c r="AG24" s="74"/>
      <c r="AH24" s="74"/>
      <c r="AI24" s="68">
        <f t="shared" si="13"/>
        <v>0</v>
      </c>
      <c r="AJ24" s="75" t="s">
        <v>54</v>
      </c>
      <c r="AK24" s="83"/>
    </row>
    <row r="25" spans="1:38" s="85" customFormat="1" ht="45" customHeight="1" x14ac:dyDescent="0.2">
      <c r="A25" s="59" t="s">
        <v>55</v>
      </c>
      <c r="B25" s="60"/>
      <c r="C25" s="77"/>
      <c r="D25" s="78"/>
      <c r="E25" s="78"/>
      <c r="F25" s="79"/>
      <c r="G25" s="141"/>
      <c r="H25" s="63"/>
      <c r="I25" s="64"/>
      <c r="J25" s="65"/>
      <c r="K25" s="66"/>
      <c r="L25" s="67"/>
      <c r="M25" s="67"/>
      <c r="N25" s="68">
        <f t="shared" ref="N25:N37" si="16">ROUND(I25*(SUM(J25:M25)),0)</f>
        <v>0</v>
      </c>
      <c r="O25" s="69"/>
      <c r="P25" s="70"/>
      <c r="Q25" s="70"/>
      <c r="R25" s="71"/>
      <c r="S25" s="68">
        <f t="shared" ref="S25:S37" si="17">I25*J25*40%*O25</f>
        <v>0</v>
      </c>
      <c r="T25" s="68">
        <f t="shared" ref="T25:T37" si="18">IF(P25&gt;=6750,(I25*J25*40%),0)</f>
        <v>0</v>
      </c>
      <c r="U25" s="68">
        <f t="shared" si="14"/>
        <v>0</v>
      </c>
      <c r="V25" s="68">
        <f t="shared" ref="V25:V37" si="19">ROUND(SUM(S25:U25),0)</f>
        <v>0</v>
      </c>
      <c r="W25" s="68">
        <f t="shared" ref="W25:W37" si="20">I25*K25*40%*O25</f>
        <v>0</v>
      </c>
      <c r="X25" s="68">
        <f t="shared" ref="X25:X37" si="21">IF(P25&gt;=6750,(I25*K25*40%),0)</f>
        <v>0</v>
      </c>
      <c r="Y25" s="68">
        <f t="shared" si="15"/>
        <v>0</v>
      </c>
      <c r="Z25" s="68">
        <f t="shared" ref="Z25:Z37" si="22">ROUND(SUM(W25:Y25),0)</f>
        <v>0</v>
      </c>
      <c r="AA25" s="68">
        <f t="shared" ref="AA25:AA37" si="23">I25*L25</f>
        <v>0</v>
      </c>
      <c r="AB25" s="68">
        <f t="shared" ref="AB25:AB37" si="24">ROUND(AA25,0)</f>
        <v>0</v>
      </c>
      <c r="AC25" s="68">
        <f t="shared" ref="AC25:AC37" si="25">I25*M25</f>
        <v>0</v>
      </c>
      <c r="AD25" s="68">
        <f t="shared" ref="AD25:AD37" si="26">ROUND(AC25,0)</f>
        <v>0</v>
      </c>
      <c r="AE25" s="72">
        <f t="shared" ref="AE25:AE37" si="27">ROUND((V25+Z25+AB25+AD25),0)</f>
        <v>0</v>
      </c>
      <c r="AF25" s="73">
        <f t="shared" ref="AF25:AF37" si="28">ROUND(AE25*R25,0)</f>
        <v>0</v>
      </c>
      <c r="AG25" s="74"/>
      <c r="AH25" s="74"/>
      <c r="AI25" s="68">
        <f t="shared" ref="AI25:AI37" si="29">AE25-AF25-AG25</f>
        <v>0</v>
      </c>
      <c r="AJ25" s="82" t="s">
        <v>55</v>
      </c>
      <c r="AK25" s="83"/>
      <c r="AL25" s="84"/>
    </row>
    <row r="26" spans="1:38" s="85" customFormat="1" ht="45" customHeight="1" x14ac:dyDescent="0.2">
      <c r="A26" s="59" t="s">
        <v>56</v>
      </c>
      <c r="B26" s="60"/>
      <c r="C26" s="77"/>
      <c r="D26" s="78"/>
      <c r="E26" s="78"/>
      <c r="F26" s="79"/>
      <c r="G26" s="140"/>
      <c r="H26" s="80"/>
      <c r="I26" s="64"/>
      <c r="J26" s="65"/>
      <c r="K26" s="66"/>
      <c r="L26" s="67"/>
      <c r="M26" s="67"/>
      <c r="N26" s="68">
        <f t="shared" ref="N26:N35" si="30">ROUND(I26*(SUM(J26:M26)),0)</f>
        <v>0</v>
      </c>
      <c r="O26" s="69"/>
      <c r="P26" s="70"/>
      <c r="Q26" s="70"/>
      <c r="R26" s="71"/>
      <c r="S26" s="68">
        <f t="shared" si="17"/>
        <v>0</v>
      </c>
      <c r="T26" s="68">
        <f t="shared" si="18"/>
        <v>0</v>
      </c>
      <c r="U26" s="68">
        <f t="shared" si="14"/>
        <v>0</v>
      </c>
      <c r="V26" s="68">
        <f t="shared" si="19"/>
        <v>0</v>
      </c>
      <c r="W26" s="68">
        <f t="shared" si="20"/>
        <v>0</v>
      </c>
      <c r="X26" s="68">
        <f t="shared" si="21"/>
        <v>0</v>
      </c>
      <c r="Y26" s="68">
        <f t="shared" si="15"/>
        <v>0</v>
      </c>
      <c r="Z26" s="68">
        <f t="shared" si="22"/>
        <v>0</v>
      </c>
      <c r="AA26" s="68">
        <f t="shared" si="23"/>
        <v>0</v>
      </c>
      <c r="AB26" s="68">
        <f t="shared" si="24"/>
        <v>0</v>
      </c>
      <c r="AC26" s="68">
        <f t="shared" si="25"/>
        <v>0</v>
      </c>
      <c r="AD26" s="68">
        <f t="shared" si="26"/>
        <v>0</v>
      </c>
      <c r="AE26" s="72">
        <f t="shared" si="27"/>
        <v>0</v>
      </c>
      <c r="AF26" s="73">
        <f t="shared" si="28"/>
        <v>0</v>
      </c>
      <c r="AG26" s="74"/>
      <c r="AH26" s="74"/>
      <c r="AI26" s="68">
        <f t="shared" si="29"/>
        <v>0</v>
      </c>
      <c r="AJ26" s="75" t="s">
        <v>56</v>
      </c>
      <c r="AK26" s="83"/>
      <c r="AL26" s="84"/>
    </row>
    <row r="27" spans="1:38" s="85" customFormat="1" ht="45" customHeight="1" x14ac:dyDescent="0.2">
      <c r="A27" s="59" t="s">
        <v>57</v>
      </c>
      <c r="B27" s="60"/>
      <c r="C27" s="77"/>
      <c r="D27" s="78"/>
      <c r="E27" s="78"/>
      <c r="F27" s="79"/>
      <c r="G27" s="140"/>
      <c r="H27" s="80"/>
      <c r="I27" s="64"/>
      <c r="J27" s="65"/>
      <c r="K27" s="66"/>
      <c r="L27" s="67"/>
      <c r="M27" s="67"/>
      <c r="N27" s="68">
        <f t="shared" si="30"/>
        <v>0</v>
      </c>
      <c r="O27" s="69"/>
      <c r="P27" s="70"/>
      <c r="Q27" s="70"/>
      <c r="R27" s="71"/>
      <c r="S27" s="68">
        <f t="shared" si="17"/>
        <v>0</v>
      </c>
      <c r="T27" s="68">
        <f t="shared" si="18"/>
        <v>0</v>
      </c>
      <c r="U27" s="68">
        <f t="shared" si="14"/>
        <v>0</v>
      </c>
      <c r="V27" s="68">
        <f t="shared" si="19"/>
        <v>0</v>
      </c>
      <c r="W27" s="68">
        <f t="shared" si="20"/>
        <v>0</v>
      </c>
      <c r="X27" s="68">
        <f t="shared" si="21"/>
        <v>0</v>
      </c>
      <c r="Y27" s="68">
        <f t="shared" si="15"/>
        <v>0</v>
      </c>
      <c r="Z27" s="68">
        <f t="shared" si="22"/>
        <v>0</v>
      </c>
      <c r="AA27" s="68">
        <f t="shared" si="23"/>
        <v>0</v>
      </c>
      <c r="AB27" s="68">
        <f t="shared" si="24"/>
        <v>0</v>
      </c>
      <c r="AC27" s="68">
        <f t="shared" si="25"/>
        <v>0</v>
      </c>
      <c r="AD27" s="68">
        <f t="shared" si="26"/>
        <v>0</v>
      </c>
      <c r="AE27" s="72">
        <f t="shared" si="27"/>
        <v>0</v>
      </c>
      <c r="AF27" s="73">
        <f t="shared" si="28"/>
        <v>0</v>
      </c>
      <c r="AG27" s="74"/>
      <c r="AH27" s="74"/>
      <c r="AI27" s="68">
        <f t="shared" si="29"/>
        <v>0</v>
      </c>
      <c r="AJ27" s="82" t="s">
        <v>57</v>
      </c>
      <c r="AK27" s="83"/>
      <c r="AL27" s="84"/>
    </row>
    <row r="28" spans="1:38" s="85" customFormat="1" ht="45" customHeight="1" x14ac:dyDescent="0.2">
      <c r="A28" s="59" t="s">
        <v>58</v>
      </c>
      <c r="B28" s="60"/>
      <c r="C28" s="77"/>
      <c r="D28" s="78"/>
      <c r="E28" s="78"/>
      <c r="F28" s="79"/>
      <c r="G28" s="140"/>
      <c r="H28" s="80"/>
      <c r="I28" s="64"/>
      <c r="J28" s="65"/>
      <c r="K28" s="66"/>
      <c r="L28" s="67"/>
      <c r="M28" s="67"/>
      <c r="N28" s="68">
        <f t="shared" si="30"/>
        <v>0</v>
      </c>
      <c r="O28" s="69"/>
      <c r="P28" s="70"/>
      <c r="Q28" s="70"/>
      <c r="R28" s="71"/>
      <c r="S28" s="68">
        <f t="shared" si="17"/>
        <v>0</v>
      </c>
      <c r="T28" s="68">
        <f t="shared" si="18"/>
        <v>0</v>
      </c>
      <c r="U28" s="68">
        <f t="shared" si="14"/>
        <v>0</v>
      </c>
      <c r="V28" s="68">
        <f t="shared" si="19"/>
        <v>0</v>
      </c>
      <c r="W28" s="68">
        <f t="shared" si="20"/>
        <v>0</v>
      </c>
      <c r="X28" s="68">
        <f t="shared" si="21"/>
        <v>0</v>
      </c>
      <c r="Y28" s="68">
        <f t="shared" si="15"/>
        <v>0</v>
      </c>
      <c r="Z28" s="68">
        <f t="shared" si="22"/>
        <v>0</v>
      </c>
      <c r="AA28" s="68">
        <f t="shared" si="23"/>
        <v>0</v>
      </c>
      <c r="AB28" s="68">
        <f t="shared" si="24"/>
        <v>0</v>
      </c>
      <c r="AC28" s="68">
        <f t="shared" si="25"/>
        <v>0</v>
      </c>
      <c r="AD28" s="68">
        <f t="shared" si="26"/>
        <v>0</v>
      </c>
      <c r="AE28" s="72">
        <f t="shared" si="27"/>
        <v>0</v>
      </c>
      <c r="AF28" s="73">
        <f t="shared" si="28"/>
        <v>0</v>
      </c>
      <c r="AG28" s="74"/>
      <c r="AH28" s="74"/>
      <c r="AI28" s="68">
        <f t="shared" si="29"/>
        <v>0</v>
      </c>
      <c r="AJ28" s="75" t="s">
        <v>58</v>
      </c>
      <c r="AK28" s="83"/>
      <c r="AL28" s="84"/>
    </row>
    <row r="29" spans="1:38" s="85" customFormat="1" ht="45" customHeight="1" x14ac:dyDescent="0.2">
      <c r="A29" s="59" t="s">
        <v>59</v>
      </c>
      <c r="B29" s="60"/>
      <c r="C29" s="77"/>
      <c r="D29" s="78"/>
      <c r="E29" s="78"/>
      <c r="F29" s="79"/>
      <c r="G29" s="140"/>
      <c r="H29" s="80"/>
      <c r="I29" s="64"/>
      <c r="J29" s="65"/>
      <c r="K29" s="66"/>
      <c r="L29" s="67"/>
      <c r="M29" s="67"/>
      <c r="N29" s="68">
        <f t="shared" si="30"/>
        <v>0</v>
      </c>
      <c r="O29" s="69"/>
      <c r="P29" s="70"/>
      <c r="Q29" s="70"/>
      <c r="R29" s="71"/>
      <c r="S29" s="68">
        <f t="shared" si="17"/>
        <v>0</v>
      </c>
      <c r="T29" s="68">
        <f t="shared" si="18"/>
        <v>0</v>
      </c>
      <c r="U29" s="68">
        <f t="shared" si="14"/>
        <v>0</v>
      </c>
      <c r="V29" s="68">
        <f t="shared" si="19"/>
        <v>0</v>
      </c>
      <c r="W29" s="68">
        <f t="shared" si="20"/>
        <v>0</v>
      </c>
      <c r="X29" s="68">
        <f t="shared" si="21"/>
        <v>0</v>
      </c>
      <c r="Y29" s="68">
        <f t="shared" si="15"/>
        <v>0</v>
      </c>
      <c r="Z29" s="68">
        <f t="shared" si="22"/>
        <v>0</v>
      </c>
      <c r="AA29" s="68">
        <f t="shared" si="23"/>
        <v>0</v>
      </c>
      <c r="AB29" s="68">
        <f t="shared" si="24"/>
        <v>0</v>
      </c>
      <c r="AC29" s="68">
        <f t="shared" si="25"/>
        <v>0</v>
      </c>
      <c r="AD29" s="68">
        <f t="shared" si="26"/>
        <v>0</v>
      </c>
      <c r="AE29" s="72">
        <f t="shared" si="27"/>
        <v>0</v>
      </c>
      <c r="AF29" s="73">
        <f t="shared" si="28"/>
        <v>0</v>
      </c>
      <c r="AG29" s="74"/>
      <c r="AH29" s="74"/>
      <c r="AI29" s="68">
        <f t="shared" si="29"/>
        <v>0</v>
      </c>
      <c r="AJ29" s="82" t="s">
        <v>59</v>
      </c>
      <c r="AK29" s="83"/>
      <c r="AL29" s="84"/>
    </row>
    <row r="30" spans="1:38" s="85" customFormat="1" ht="45" customHeight="1" x14ac:dyDescent="0.2">
      <c r="A30" s="59" t="s">
        <v>60</v>
      </c>
      <c r="B30" s="60"/>
      <c r="C30" s="77"/>
      <c r="D30" s="78"/>
      <c r="E30" s="78"/>
      <c r="F30" s="79"/>
      <c r="G30" s="140"/>
      <c r="H30" s="80"/>
      <c r="I30" s="64"/>
      <c r="J30" s="65"/>
      <c r="K30" s="66"/>
      <c r="L30" s="67"/>
      <c r="M30" s="67"/>
      <c r="N30" s="68">
        <f t="shared" si="30"/>
        <v>0</v>
      </c>
      <c r="O30" s="69"/>
      <c r="P30" s="70"/>
      <c r="Q30" s="70"/>
      <c r="R30" s="71"/>
      <c r="S30" s="68">
        <f t="shared" si="17"/>
        <v>0</v>
      </c>
      <c r="T30" s="68">
        <f t="shared" si="18"/>
        <v>0</v>
      </c>
      <c r="U30" s="68">
        <f t="shared" si="14"/>
        <v>0</v>
      </c>
      <c r="V30" s="68">
        <f t="shared" si="19"/>
        <v>0</v>
      </c>
      <c r="W30" s="68">
        <f t="shared" si="20"/>
        <v>0</v>
      </c>
      <c r="X30" s="68">
        <f t="shared" si="21"/>
        <v>0</v>
      </c>
      <c r="Y30" s="68">
        <f t="shared" si="15"/>
        <v>0</v>
      </c>
      <c r="Z30" s="68">
        <f t="shared" si="22"/>
        <v>0</v>
      </c>
      <c r="AA30" s="68">
        <f t="shared" si="23"/>
        <v>0</v>
      </c>
      <c r="AB30" s="68">
        <f t="shared" si="24"/>
        <v>0</v>
      </c>
      <c r="AC30" s="68">
        <f t="shared" si="25"/>
        <v>0</v>
      </c>
      <c r="AD30" s="68">
        <f t="shared" si="26"/>
        <v>0</v>
      </c>
      <c r="AE30" s="72">
        <f t="shared" si="27"/>
        <v>0</v>
      </c>
      <c r="AF30" s="73">
        <f t="shared" si="28"/>
        <v>0</v>
      </c>
      <c r="AG30" s="74"/>
      <c r="AH30" s="74"/>
      <c r="AI30" s="68">
        <f t="shared" si="29"/>
        <v>0</v>
      </c>
      <c r="AJ30" s="75" t="s">
        <v>60</v>
      </c>
      <c r="AK30" s="83"/>
      <c r="AL30" s="84"/>
    </row>
    <row r="31" spans="1:38" s="85" customFormat="1" ht="45" customHeight="1" x14ac:dyDescent="0.2">
      <c r="A31" s="59" t="s">
        <v>61</v>
      </c>
      <c r="B31" s="60"/>
      <c r="C31" s="77"/>
      <c r="D31" s="78"/>
      <c r="E31" s="78"/>
      <c r="F31" s="79"/>
      <c r="G31" s="140"/>
      <c r="H31" s="80"/>
      <c r="I31" s="64"/>
      <c r="J31" s="65"/>
      <c r="K31" s="66"/>
      <c r="L31" s="67"/>
      <c r="M31" s="67"/>
      <c r="N31" s="68">
        <f t="shared" si="30"/>
        <v>0</v>
      </c>
      <c r="O31" s="69"/>
      <c r="P31" s="70"/>
      <c r="Q31" s="70"/>
      <c r="R31" s="71"/>
      <c r="S31" s="68">
        <f t="shared" si="17"/>
        <v>0</v>
      </c>
      <c r="T31" s="68">
        <f t="shared" si="18"/>
        <v>0</v>
      </c>
      <c r="U31" s="68">
        <f t="shared" si="14"/>
        <v>0</v>
      </c>
      <c r="V31" s="68">
        <f t="shared" si="19"/>
        <v>0</v>
      </c>
      <c r="W31" s="68">
        <f t="shared" si="20"/>
        <v>0</v>
      </c>
      <c r="X31" s="68">
        <f t="shared" si="21"/>
        <v>0</v>
      </c>
      <c r="Y31" s="68">
        <f t="shared" si="15"/>
        <v>0</v>
      </c>
      <c r="Z31" s="68">
        <f t="shared" si="22"/>
        <v>0</v>
      </c>
      <c r="AA31" s="68">
        <f t="shared" si="23"/>
        <v>0</v>
      </c>
      <c r="AB31" s="68">
        <f t="shared" si="24"/>
        <v>0</v>
      </c>
      <c r="AC31" s="68">
        <f t="shared" si="25"/>
        <v>0</v>
      </c>
      <c r="AD31" s="68">
        <f t="shared" si="26"/>
        <v>0</v>
      </c>
      <c r="AE31" s="72">
        <f t="shared" si="27"/>
        <v>0</v>
      </c>
      <c r="AF31" s="73">
        <f t="shared" si="28"/>
        <v>0</v>
      </c>
      <c r="AG31" s="74"/>
      <c r="AH31" s="74"/>
      <c r="AI31" s="68">
        <f t="shared" si="29"/>
        <v>0</v>
      </c>
      <c r="AJ31" s="82" t="s">
        <v>61</v>
      </c>
      <c r="AK31" s="83"/>
      <c r="AL31" s="84"/>
    </row>
    <row r="32" spans="1:38" s="85" customFormat="1" ht="45" customHeight="1" x14ac:dyDescent="0.2">
      <c r="A32" s="59" t="s">
        <v>102</v>
      </c>
      <c r="B32" s="60"/>
      <c r="C32" s="77"/>
      <c r="D32" s="78"/>
      <c r="E32" s="78"/>
      <c r="F32" s="79"/>
      <c r="G32" s="141"/>
      <c r="H32" s="63"/>
      <c r="I32" s="64"/>
      <c r="J32" s="65"/>
      <c r="K32" s="66"/>
      <c r="L32" s="105"/>
      <c r="M32" s="67"/>
      <c r="N32" s="68">
        <f t="shared" si="30"/>
        <v>0</v>
      </c>
      <c r="O32" s="69"/>
      <c r="P32" s="70"/>
      <c r="Q32" s="70"/>
      <c r="R32" s="71"/>
      <c r="S32" s="68">
        <f t="shared" si="17"/>
        <v>0</v>
      </c>
      <c r="T32" s="68">
        <f t="shared" si="18"/>
        <v>0</v>
      </c>
      <c r="U32" s="68">
        <f t="shared" si="14"/>
        <v>0</v>
      </c>
      <c r="V32" s="68">
        <f t="shared" si="19"/>
        <v>0</v>
      </c>
      <c r="W32" s="68">
        <f t="shared" si="20"/>
        <v>0</v>
      </c>
      <c r="X32" s="68">
        <f t="shared" si="21"/>
        <v>0</v>
      </c>
      <c r="Y32" s="68">
        <f t="shared" si="15"/>
        <v>0</v>
      </c>
      <c r="Z32" s="68">
        <f t="shared" si="22"/>
        <v>0</v>
      </c>
      <c r="AA32" s="68">
        <f t="shared" si="23"/>
        <v>0</v>
      </c>
      <c r="AB32" s="68">
        <f t="shared" si="24"/>
        <v>0</v>
      </c>
      <c r="AC32" s="68">
        <f t="shared" si="25"/>
        <v>0</v>
      </c>
      <c r="AD32" s="68">
        <f t="shared" si="26"/>
        <v>0</v>
      </c>
      <c r="AE32" s="72">
        <f t="shared" si="27"/>
        <v>0</v>
      </c>
      <c r="AF32" s="73">
        <f t="shared" si="28"/>
        <v>0</v>
      </c>
      <c r="AG32" s="74"/>
      <c r="AH32" s="74"/>
      <c r="AI32" s="68">
        <f t="shared" si="29"/>
        <v>0</v>
      </c>
      <c r="AJ32" s="75" t="s">
        <v>102</v>
      </c>
      <c r="AK32" s="106"/>
    </row>
    <row r="33" spans="1:38" s="85" customFormat="1" ht="45" customHeight="1" x14ac:dyDescent="0.2">
      <c r="A33" s="59" t="s">
        <v>103</v>
      </c>
      <c r="B33" s="60"/>
      <c r="C33" s="77"/>
      <c r="D33" s="78"/>
      <c r="E33" s="78"/>
      <c r="F33" s="79"/>
      <c r="G33" s="141"/>
      <c r="H33" s="63"/>
      <c r="I33" s="64"/>
      <c r="J33" s="65"/>
      <c r="K33" s="66"/>
      <c r="L33" s="105"/>
      <c r="M33" s="67"/>
      <c r="N33" s="68">
        <f t="shared" si="30"/>
        <v>0</v>
      </c>
      <c r="O33" s="69"/>
      <c r="P33" s="70"/>
      <c r="Q33" s="70"/>
      <c r="R33" s="71"/>
      <c r="S33" s="68">
        <f t="shared" si="17"/>
        <v>0</v>
      </c>
      <c r="T33" s="68">
        <f t="shared" si="18"/>
        <v>0</v>
      </c>
      <c r="U33" s="68">
        <f t="shared" si="14"/>
        <v>0</v>
      </c>
      <c r="V33" s="68">
        <f t="shared" si="19"/>
        <v>0</v>
      </c>
      <c r="W33" s="68">
        <f t="shared" si="20"/>
        <v>0</v>
      </c>
      <c r="X33" s="68">
        <f t="shared" si="21"/>
        <v>0</v>
      </c>
      <c r="Y33" s="68">
        <f t="shared" si="15"/>
        <v>0</v>
      </c>
      <c r="Z33" s="68">
        <f t="shared" si="22"/>
        <v>0</v>
      </c>
      <c r="AA33" s="68">
        <f t="shared" si="23"/>
        <v>0</v>
      </c>
      <c r="AB33" s="68">
        <f t="shared" si="24"/>
        <v>0</v>
      </c>
      <c r="AC33" s="68">
        <f t="shared" si="25"/>
        <v>0</v>
      </c>
      <c r="AD33" s="68">
        <f t="shared" si="26"/>
        <v>0</v>
      </c>
      <c r="AE33" s="72">
        <f t="shared" si="27"/>
        <v>0</v>
      </c>
      <c r="AF33" s="73">
        <f t="shared" si="28"/>
        <v>0</v>
      </c>
      <c r="AG33" s="74"/>
      <c r="AH33" s="74"/>
      <c r="AI33" s="68">
        <f t="shared" si="29"/>
        <v>0</v>
      </c>
      <c r="AJ33" s="82" t="s">
        <v>103</v>
      </c>
      <c r="AK33" s="76"/>
    </row>
    <row r="34" spans="1:38" s="85" customFormat="1" ht="45" customHeight="1" x14ac:dyDescent="0.2">
      <c r="A34" s="59" t="s">
        <v>104</v>
      </c>
      <c r="B34" s="60"/>
      <c r="C34" s="77"/>
      <c r="D34" s="78"/>
      <c r="E34" s="78"/>
      <c r="F34" s="79"/>
      <c r="G34" s="141"/>
      <c r="H34" s="63"/>
      <c r="I34" s="64"/>
      <c r="J34" s="65"/>
      <c r="K34" s="66"/>
      <c r="L34" s="105"/>
      <c r="M34" s="67"/>
      <c r="N34" s="68">
        <f t="shared" si="30"/>
        <v>0</v>
      </c>
      <c r="O34" s="69"/>
      <c r="P34" s="70"/>
      <c r="Q34" s="70"/>
      <c r="R34" s="71"/>
      <c r="S34" s="68">
        <f t="shared" si="17"/>
        <v>0</v>
      </c>
      <c r="T34" s="68">
        <f t="shared" si="18"/>
        <v>0</v>
      </c>
      <c r="U34" s="68">
        <f t="shared" si="14"/>
        <v>0</v>
      </c>
      <c r="V34" s="68">
        <f t="shared" si="19"/>
        <v>0</v>
      </c>
      <c r="W34" s="68">
        <f t="shared" si="20"/>
        <v>0</v>
      </c>
      <c r="X34" s="68">
        <f t="shared" si="21"/>
        <v>0</v>
      </c>
      <c r="Y34" s="68">
        <f t="shared" si="15"/>
        <v>0</v>
      </c>
      <c r="Z34" s="68">
        <f t="shared" si="22"/>
        <v>0</v>
      </c>
      <c r="AA34" s="68">
        <f t="shared" si="23"/>
        <v>0</v>
      </c>
      <c r="AB34" s="68">
        <f t="shared" si="24"/>
        <v>0</v>
      </c>
      <c r="AC34" s="68">
        <f t="shared" si="25"/>
        <v>0</v>
      </c>
      <c r="AD34" s="68">
        <f t="shared" si="26"/>
        <v>0</v>
      </c>
      <c r="AE34" s="72">
        <f t="shared" si="27"/>
        <v>0</v>
      </c>
      <c r="AF34" s="73">
        <f t="shared" si="28"/>
        <v>0</v>
      </c>
      <c r="AG34" s="74"/>
      <c r="AH34" s="74"/>
      <c r="AI34" s="68">
        <f t="shared" si="29"/>
        <v>0</v>
      </c>
      <c r="AJ34" s="75" t="s">
        <v>104</v>
      </c>
      <c r="AK34" s="83"/>
    </row>
    <row r="35" spans="1:38" s="85" customFormat="1" ht="45" customHeight="1" x14ac:dyDescent="0.2">
      <c r="A35" s="59" t="s">
        <v>105</v>
      </c>
      <c r="B35" s="60"/>
      <c r="C35" s="77"/>
      <c r="D35" s="78"/>
      <c r="E35" s="78"/>
      <c r="F35" s="79"/>
      <c r="G35" s="141"/>
      <c r="H35" s="63"/>
      <c r="I35" s="64"/>
      <c r="J35" s="65"/>
      <c r="K35" s="66"/>
      <c r="L35" s="105"/>
      <c r="M35" s="67"/>
      <c r="N35" s="68">
        <f t="shared" si="30"/>
        <v>0</v>
      </c>
      <c r="O35" s="69"/>
      <c r="P35" s="70"/>
      <c r="Q35" s="70"/>
      <c r="R35" s="71"/>
      <c r="S35" s="68">
        <f t="shared" si="17"/>
        <v>0</v>
      </c>
      <c r="T35" s="68">
        <f t="shared" si="18"/>
        <v>0</v>
      </c>
      <c r="U35" s="68">
        <f t="shared" si="14"/>
        <v>0</v>
      </c>
      <c r="V35" s="68">
        <f t="shared" si="19"/>
        <v>0</v>
      </c>
      <c r="W35" s="68">
        <f t="shared" si="20"/>
        <v>0</v>
      </c>
      <c r="X35" s="68">
        <f t="shared" si="21"/>
        <v>0</v>
      </c>
      <c r="Y35" s="68">
        <f t="shared" si="15"/>
        <v>0</v>
      </c>
      <c r="Z35" s="68">
        <f t="shared" si="22"/>
        <v>0</v>
      </c>
      <c r="AA35" s="68">
        <f t="shared" si="23"/>
        <v>0</v>
      </c>
      <c r="AB35" s="68">
        <f t="shared" si="24"/>
        <v>0</v>
      </c>
      <c r="AC35" s="68">
        <f t="shared" si="25"/>
        <v>0</v>
      </c>
      <c r="AD35" s="68">
        <f t="shared" si="26"/>
        <v>0</v>
      </c>
      <c r="AE35" s="72">
        <f t="shared" si="27"/>
        <v>0</v>
      </c>
      <c r="AF35" s="73">
        <f t="shared" si="28"/>
        <v>0</v>
      </c>
      <c r="AG35" s="74"/>
      <c r="AH35" s="74"/>
      <c r="AI35" s="68">
        <f t="shared" si="29"/>
        <v>0</v>
      </c>
      <c r="AJ35" s="82" t="s">
        <v>105</v>
      </c>
      <c r="AK35" s="83"/>
    </row>
    <row r="36" spans="1:38" s="85" customFormat="1" ht="45" customHeight="1" x14ac:dyDescent="0.2">
      <c r="A36" s="59" t="s">
        <v>106</v>
      </c>
      <c r="B36" s="60"/>
      <c r="C36" s="77"/>
      <c r="D36" s="78"/>
      <c r="E36" s="78"/>
      <c r="F36" s="79"/>
      <c r="G36" s="141"/>
      <c r="H36" s="63"/>
      <c r="I36" s="64"/>
      <c r="J36" s="65"/>
      <c r="K36" s="66"/>
      <c r="L36" s="67"/>
      <c r="M36" s="67"/>
      <c r="N36" s="68">
        <f t="shared" ref="N36" si="31">ROUND(I36*(SUM(J36:M36)),0)</f>
        <v>0</v>
      </c>
      <c r="O36" s="69"/>
      <c r="P36" s="70"/>
      <c r="Q36" s="70"/>
      <c r="R36" s="71"/>
      <c r="S36" s="68">
        <f t="shared" ref="S36" si="32">I36*J36*40%*O36</f>
        <v>0</v>
      </c>
      <c r="T36" s="68">
        <f t="shared" ref="T36" si="33">IF(P36&gt;=6750,(I36*J36*40%),0)</f>
        <v>0</v>
      </c>
      <c r="U36" s="68">
        <f t="shared" si="14"/>
        <v>0</v>
      </c>
      <c r="V36" s="68">
        <f t="shared" ref="V36" si="34">ROUND(SUM(S36:U36),0)</f>
        <v>0</v>
      </c>
      <c r="W36" s="68">
        <f t="shared" ref="W36" si="35">I36*K36*40%*O36</f>
        <v>0</v>
      </c>
      <c r="X36" s="68">
        <f t="shared" ref="X36" si="36">IF(P36&gt;=6750,(I36*K36*40%),0)</f>
        <v>0</v>
      </c>
      <c r="Y36" s="68">
        <f t="shared" si="15"/>
        <v>0</v>
      </c>
      <c r="Z36" s="68">
        <f t="shared" ref="Z36" si="37">ROUND(SUM(W36:Y36),0)</f>
        <v>0</v>
      </c>
      <c r="AA36" s="68">
        <f t="shared" ref="AA36" si="38">I36*L36</f>
        <v>0</v>
      </c>
      <c r="AB36" s="68">
        <f t="shared" ref="AB36" si="39">ROUND(AA36,0)</f>
        <v>0</v>
      </c>
      <c r="AC36" s="68">
        <f t="shared" ref="AC36" si="40">I36*M36</f>
        <v>0</v>
      </c>
      <c r="AD36" s="68">
        <f t="shared" ref="AD36" si="41">ROUND(AC36,0)</f>
        <v>0</v>
      </c>
      <c r="AE36" s="72">
        <f t="shared" ref="AE36" si="42">ROUND((V36+Z36+AB36+AD36),0)</f>
        <v>0</v>
      </c>
      <c r="AF36" s="73">
        <f t="shared" ref="AF36" si="43">ROUND(AE36*R36,0)</f>
        <v>0</v>
      </c>
      <c r="AG36" s="74"/>
      <c r="AH36" s="74"/>
      <c r="AI36" s="68">
        <f t="shared" ref="AI36" si="44">AE36-AF36-AG36</f>
        <v>0</v>
      </c>
      <c r="AJ36" s="75" t="s">
        <v>106</v>
      </c>
      <c r="AK36" s="83"/>
      <c r="AL36" s="84"/>
    </row>
    <row r="37" spans="1:38" s="85" customFormat="1" ht="45" customHeight="1" x14ac:dyDescent="0.2">
      <c r="A37" s="59" t="s">
        <v>107</v>
      </c>
      <c r="B37" s="60"/>
      <c r="C37" s="77"/>
      <c r="D37" s="78"/>
      <c r="E37" s="78"/>
      <c r="F37" s="79"/>
      <c r="G37" s="141"/>
      <c r="H37" s="63"/>
      <c r="I37" s="64"/>
      <c r="J37" s="65"/>
      <c r="K37" s="66"/>
      <c r="L37" s="105"/>
      <c r="M37" s="67"/>
      <c r="N37" s="68">
        <f t="shared" si="16"/>
        <v>0</v>
      </c>
      <c r="O37" s="69"/>
      <c r="P37" s="70"/>
      <c r="Q37" s="70"/>
      <c r="R37" s="71"/>
      <c r="S37" s="68">
        <f t="shared" si="17"/>
        <v>0</v>
      </c>
      <c r="T37" s="68">
        <f t="shared" si="18"/>
        <v>0</v>
      </c>
      <c r="U37" s="68">
        <f t="shared" si="14"/>
        <v>0</v>
      </c>
      <c r="V37" s="68">
        <f t="shared" si="19"/>
        <v>0</v>
      </c>
      <c r="W37" s="68">
        <f t="shared" si="20"/>
        <v>0</v>
      </c>
      <c r="X37" s="68">
        <f t="shared" si="21"/>
        <v>0</v>
      </c>
      <c r="Y37" s="68">
        <f t="shared" si="15"/>
        <v>0</v>
      </c>
      <c r="Z37" s="68">
        <f t="shared" si="22"/>
        <v>0</v>
      </c>
      <c r="AA37" s="68">
        <f t="shared" si="23"/>
        <v>0</v>
      </c>
      <c r="AB37" s="68">
        <f t="shared" si="24"/>
        <v>0</v>
      </c>
      <c r="AC37" s="68">
        <f t="shared" si="25"/>
        <v>0</v>
      </c>
      <c r="AD37" s="68">
        <f t="shared" si="26"/>
        <v>0</v>
      </c>
      <c r="AE37" s="72">
        <f t="shared" si="27"/>
        <v>0</v>
      </c>
      <c r="AF37" s="73">
        <f t="shared" si="28"/>
        <v>0</v>
      </c>
      <c r="AG37" s="74"/>
      <c r="AH37" s="74"/>
      <c r="AI37" s="68">
        <f t="shared" si="29"/>
        <v>0</v>
      </c>
      <c r="AJ37" s="82" t="s">
        <v>107</v>
      </c>
      <c r="AK37" s="83"/>
      <c r="AL37" s="84"/>
    </row>
    <row r="38" spans="1:38" s="85" customFormat="1" x14ac:dyDescent="0.2">
      <c r="A38" s="84"/>
      <c r="K38" s="86"/>
      <c r="L38" s="87"/>
      <c r="M38" s="87"/>
      <c r="N38" s="68">
        <f>I38*(SUM(K38:M38))</f>
        <v>0</v>
      </c>
      <c r="O38" s="88"/>
      <c r="P38" s="89"/>
      <c r="Q38" s="89"/>
      <c r="R38" s="89"/>
      <c r="S38" s="90"/>
      <c r="T38" s="90"/>
      <c r="U38" s="90"/>
      <c r="V38" s="89">
        <f>SUM(V8:V37)</f>
        <v>0</v>
      </c>
      <c r="W38" s="90"/>
      <c r="X38" s="90"/>
      <c r="Y38" s="90"/>
      <c r="Z38" s="89">
        <f>SUM(Z8:Z37)</f>
        <v>0</v>
      </c>
      <c r="AA38" s="90"/>
      <c r="AB38" s="89">
        <f>SUM(AB8:AB37)</f>
        <v>0</v>
      </c>
      <c r="AC38" s="90"/>
      <c r="AD38" s="89">
        <f t="shared" ref="AD38:AI38" si="45">SUM(AD8:AD37)</f>
        <v>0</v>
      </c>
      <c r="AE38" s="89">
        <f t="shared" si="45"/>
        <v>0</v>
      </c>
      <c r="AF38" s="89">
        <f t="shared" si="45"/>
        <v>0</v>
      </c>
      <c r="AG38" s="89">
        <f>SUM(AG8:AG37)</f>
        <v>0</v>
      </c>
      <c r="AH38" s="89">
        <f t="shared" si="45"/>
        <v>0</v>
      </c>
      <c r="AI38" s="89">
        <f t="shared" si="45"/>
        <v>0</v>
      </c>
      <c r="AJ38" s="91"/>
      <c r="AK38" s="92"/>
    </row>
    <row r="39" spans="1:38" x14ac:dyDescent="0.2">
      <c r="B39" s="7"/>
      <c r="C39" s="7"/>
      <c r="D39" s="7"/>
      <c r="E39" s="7"/>
      <c r="F39" s="7"/>
      <c r="G39" s="7"/>
      <c r="H39" s="7"/>
      <c r="I39" s="7"/>
      <c r="K39" s="15"/>
      <c r="L39" s="7"/>
      <c r="M39" s="7"/>
      <c r="N39" s="100"/>
      <c r="O39" s="101"/>
      <c r="P39" s="102"/>
      <c r="Q39" s="102"/>
      <c r="R39" s="102"/>
      <c r="S39" s="103"/>
      <c r="T39" s="103"/>
      <c r="U39" s="103"/>
      <c r="V39" s="102"/>
      <c r="W39" s="103"/>
      <c r="X39" s="103"/>
      <c r="Y39" s="103"/>
      <c r="Z39" s="102"/>
      <c r="AA39" s="103"/>
      <c r="AB39" s="102"/>
      <c r="AC39" s="103"/>
      <c r="AD39" s="102"/>
      <c r="AE39" s="102"/>
      <c r="AF39" s="102"/>
      <c r="AG39" s="102"/>
      <c r="AH39" s="102"/>
      <c r="AI39" s="102"/>
      <c r="AJ39" s="7"/>
      <c r="AK39" s="7"/>
    </row>
    <row r="40" spans="1:38" x14ac:dyDescent="0.2">
      <c r="B40" s="7"/>
      <c r="C40" s="7"/>
      <c r="D40" s="7"/>
      <c r="E40" s="7"/>
      <c r="F40" s="7"/>
      <c r="G40" s="7"/>
      <c r="H40" s="7"/>
      <c r="I40" s="7"/>
      <c r="K40" s="15"/>
      <c r="L40" s="7"/>
      <c r="M40" s="7"/>
      <c r="N40" s="100"/>
      <c r="O40" s="101"/>
      <c r="P40" s="102"/>
      <c r="Q40" s="102"/>
      <c r="R40" s="102"/>
      <c r="S40" s="103"/>
      <c r="T40" s="103"/>
      <c r="U40" s="103"/>
      <c r="V40" s="102"/>
      <c r="W40" s="103"/>
      <c r="X40" s="103"/>
      <c r="Y40" s="103"/>
      <c r="Z40" s="102"/>
      <c r="AA40" s="103"/>
      <c r="AB40" s="102"/>
      <c r="AC40" s="103"/>
      <c r="AD40" s="102"/>
      <c r="AE40" s="102"/>
      <c r="AF40" s="102"/>
      <c r="AG40" s="102"/>
      <c r="AH40" s="102"/>
      <c r="AI40" s="102"/>
      <c r="AJ40" s="7"/>
      <c r="AK40" s="7"/>
    </row>
    <row r="41" spans="1:38" x14ac:dyDescent="0.2">
      <c r="B41" s="7"/>
      <c r="C41" s="7"/>
      <c r="D41" s="7"/>
      <c r="E41" s="7"/>
      <c r="F41" s="7"/>
      <c r="G41" s="7"/>
      <c r="H41" s="7"/>
      <c r="I41" s="7"/>
      <c r="K41" s="15"/>
      <c r="L41" s="7"/>
      <c r="M41" s="7"/>
      <c r="N41" s="100"/>
      <c r="O41" s="101"/>
      <c r="P41" s="102"/>
      <c r="Q41" s="102"/>
      <c r="R41" s="102"/>
      <c r="S41" s="103"/>
      <c r="T41" s="103"/>
      <c r="U41" s="103"/>
      <c r="V41" s="102"/>
      <c r="W41" s="103"/>
      <c r="X41" s="103"/>
      <c r="Y41" s="103"/>
      <c r="Z41" s="102"/>
      <c r="AA41" s="103"/>
      <c r="AB41" s="102"/>
      <c r="AC41" s="103"/>
      <c r="AD41" s="102"/>
      <c r="AE41" s="102"/>
      <c r="AF41" s="102"/>
      <c r="AG41" s="102"/>
      <c r="AH41" s="102"/>
      <c r="AI41" s="102"/>
      <c r="AJ41" s="7"/>
      <c r="AK41" s="7"/>
    </row>
    <row r="42" spans="1:38" x14ac:dyDescent="0.2">
      <c r="B42" s="7"/>
      <c r="C42" s="7"/>
      <c r="D42" s="7"/>
      <c r="E42" s="7"/>
      <c r="F42" s="7"/>
      <c r="G42" s="7"/>
      <c r="H42" s="7"/>
      <c r="I42" s="7"/>
      <c r="K42" s="15"/>
      <c r="L42" s="7"/>
      <c r="M42" s="7"/>
      <c r="N42" s="100"/>
      <c r="O42" s="101"/>
      <c r="P42" s="102"/>
      <c r="Q42" s="102"/>
      <c r="R42" s="102"/>
      <c r="S42" s="103"/>
      <c r="T42" s="103"/>
      <c r="U42" s="103"/>
      <c r="V42" s="102"/>
      <c r="W42" s="103"/>
      <c r="X42" s="103"/>
      <c r="Y42" s="103"/>
      <c r="Z42" s="102"/>
      <c r="AA42" s="103"/>
      <c r="AB42" s="102"/>
      <c r="AC42" s="103"/>
      <c r="AD42" s="102"/>
      <c r="AE42" s="102"/>
      <c r="AF42" s="102"/>
      <c r="AG42" s="102"/>
      <c r="AH42" s="102"/>
      <c r="AI42" s="102"/>
      <c r="AJ42" s="7"/>
      <c r="AK42" s="7"/>
    </row>
    <row r="43" spans="1:38" x14ac:dyDescent="0.2">
      <c r="B43" s="7"/>
      <c r="C43" s="7"/>
      <c r="D43" s="7"/>
      <c r="E43" s="7"/>
      <c r="F43" s="7"/>
      <c r="G43" s="7"/>
      <c r="H43" s="7"/>
      <c r="I43" s="7"/>
      <c r="K43" s="15"/>
      <c r="L43" s="7"/>
      <c r="M43" s="7"/>
      <c r="AK43" s="7"/>
    </row>
    <row r="44" spans="1:38" ht="19" x14ac:dyDescent="0.25">
      <c r="B44" s="184" t="s">
        <v>62</v>
      </c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K44" s="7"/>
    </row>
    <row r="45" spans="1:38" ht="14.5" customHeight="1" x14ac:dyDescent="0.25">
      <c r="B45" s="184" t="s">
        <v>63</v>
      </c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1"/>
      <c r="AF45" s="184" t="s">
        <v>64</v>
      </c>
      <c r="AG45" s="184"/>
      <c r="AH45" s="184"/>
      <c r="AI45" s="184"/>
      <c r="AJ45" s="7"/>
      <c r="AK45" s="16"/>
    </row>
    <row r="46" spans="1:38" ht="19" x14ac:dyDescent="0.25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2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3"/>
      <c r="AF46" s="53"/>
      <c r="AG46" s="53"/>
      <c r="AH46" s="53"/>
      <c r="AI46" s="53"/>
      <c r="AJ46" s="7"/>
      <c r="AK46" s="19"/>
    </row>
    <row r="47" spans="1:38" ht="19" x14ac:dyDescent="0.25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2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3"/>
      <c r="AF47" s="50"/>
      <c r="AG47" s="54"/>
      <c r="AH47" s="54"/>
      <c r="AI47" s="50"/>
      <c r="AJ47" s="7"/>
      <c r="AK47" s="7"/>
    </row>
    <row r="48" spans="1:38" ht="19" x14ac:dyDescent="0.25"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5"/>
      <c r="AF48" s="50"/>
      <c r="AG48" s="54"/>
      <c r="AH48" s="54"/>
      <c r="AI48" s="50"/>
    </row>
    <row r="49" spans="2:37" ht="19" x14ac:dyDescent="0.25"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2"/>
      <c r="P49" s="50"/>
      <c r="Q49" s="50"/>
      <c r="R49" s="50"/>
      <c r="S49" s="50"/>
      <c r="T49" s="50"/>
      <c r="U49" s="50"/>
      <c r="V49" s="52"/>
      <c r="W49" s="52"/>
      <c r="X49" s="50"/>
      <c r="Y49" s="50"/>
      <c r="Z49" s="50"/>
      <c r="AA49" s="50"/>
      <c r="AB49" s="50"/>
      <c r="AC49" s="50"/>
      <c r="AD49" s="50"/>
      <c r="AE49" s="50"/>
      <c r="AF49" s="50"/>
      <c r="AG49" s="54"/>
      <c r="AH49" s="54"/>
      <c r="AI49" s="50"/>
    </row>
    <row r="50" spans="2:37" ht="19" x14ac:dyDescent="0.25">
      <c r="B50" s="183" t="s">
        <v>95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3"/>
      <c r="Q50" s="183"/>
      <c r="R50" s="183"/>
      <c r="S50" s="183"/>
      <c r="T50" s="183"/>
      <c r="U50" s="56"/>
      <c r="V50" s="56"/>
      <c r="W50" s="56"/>
      <c r="X50" s="56"/>
      <c r="Y50" s="56"/>
      <c r="Z50" s="50"/>
      <c r="AA50" s="50"/>
      <c r="AB50" s="50"/>
      <c r="AC50" s="50"/>
      <c r="AD50" s="50"/>
      <c r="AE50" s="50"/>
      <c r="AF50" s="183" t="s">
        <v>96</v>
      </c>
      <c r="AG50" s="183"/>
      <c r="AH50" s="183"/>
      <c r="AI50" s="183"/>
    </row>
    <row r="51" spans="2:37" ht="19" x14ac:dyDescent="0.25">
      <c r="B51" s="184" t="s">
        <v>97</v>
      </c>
      <c r="C51" s="184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56"/>
      <c r="V51" s="56"/>
      <c r="W51" s="56"/>
      <c r="X51" s="56"/>
      <c r="Y51" s="56"/>
      <c r="Z51" s="50"/>
      <c r="AA51" s="50"/>
      <c r="AB51" s="50"/>
      <c r="AC51" s="50"/>
      <c r="AD51" s="50"/>
      <c r="AE51" s="50"/>
      <c r="AF51" s="184" t="s">
        <v>98</v>
      </c>
      <c r="AG51" s="184"/>
      <c r="AH51" s="184"/>
      <c r="AI51" s="184"/>
    </row>
    <row r="52" spans="2:37" x14ac:dyDescent="0.2"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2:37" x14ac:dyDescent="0.2">
      <c r="X53" s="7"/>
      <c r="Y53" s="7"/>
      <c r="Z53" s="7"/>
      <c r="AA53" s="7"/>
      <c r="AB53" s="7"/>
      <c r="AC53" s="7"/>
      <c r="AD53" s="7"/>
      <c r="AE53" s="18" t="s">
        <v>65</v>
      </c>
      <c r="AF53" s="18"/>
      <c r="AG53" s="18"/>
      <c r="AH53" s="18"/>
      <c r="AI53" s="18"/>
      <c r="AJ53" s="7"/>
    </row>
    <row r="54" spans="2:37" x14ac:dyDescent="0.2">
      <c r="X54" s="7"/>
      <c r="Y54" s="7"/>
      <c r="Z54" s="7"/>
      <c r="AA54" s="7"/>
      <c r="AB54" s="7"/>
      <c r="AC54" s="7"/>
      <c r="AD54" s="7"/>
      <c r="AE54" s="18"/>
      <c r="AF54" s="18"/>
      <c r="AG54" s="18"/>
      <c r="AH54" s="18"/>
      <c r="AI54" s="18"/>
      <c r="AJ54" s="7"/>
    </row>
    <row r="55" spans="2:37" x14ac:dyDescent="0.2">
      <c r="X55" s="7"/>
      <c r="Y55" s="7"/>
      <c r="Z55" s="7"/>
      <c r="AA55" s="7"/>
      <c r="AB55" s="7"/>
      <c r="AC55" s="7"/>
      <c r="AD55" s="7"/>
      <c r="AE55" s="19"/>
      <c r="AF55" s="19"/>
      <c r="AG55" s="19"/>
      <c r="AH55" s="19"/>
      <c r="AI55" s="19"/>
      <c r="AJ55" s="7"/>
    </row>
    <row r="56" spans="2:37" x14ac:dyDescent="0.2">
      <c r="X56" s="7"/>
      <c r="Y56" s="7"/>
      <c r="Z56" s="7"/>
      <c r="AA56" s="7"/>
      <c r="AB56" s="7"/>
      <c r="AC56" s="7"/>
      <c r="AD56" s="7"/>
      <c r="AE56" s="18"/>
      <c r="AF56" s="18"/>
      <c r="AG56" s="18"/>
      <c r="AH56" s="18"/>
      <c r="AI56" s="18"/>
      <c r="AJ56" s="7"/>
      <c r="AK56" s="7"/>
    </row>
    <row r="57" spans="2:37" x14ac:dyDescent="0.2">
      <c r="X57" s="7"/>
      <c r="Y57" s="7"/>
      <c r="Z57" s="7"/>
      <c r="AA57" s="7"/>
      <c r="AB57" s="7"/>
      <c r="AC57" s="7"/>
      <c r="AD57" s="7"/>
      <c r="AE57" s="18"/>
      <c r="AF57" s="18"/>
      <c r="AG57" s="18"/>
      <c r="AH57" s="18"/>
      <c r="AI57" s="18"/>
      <c r="AJ57" s="7"/>
      <c r="AK57" s="7"/>
    </row>
    <row r="58" spans="2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:37" x14ac:dyDescent="0.2">
      <c r="V59" s="20"/>
      <c r="X59" s="7"/>
      <c r="Y59" s="7"/>
      <c r="Z59" s="20"/>
      <c r="AA59" s="7"/>
      <c r="AB59" s="20"/>
      <c r="AC59" s="7"/>
      <c r="AD59" s="20"/>
      <c r="AE59" s="20"/>
      <c r="AF59" s="20"/>
      <c r="AG59" s="20"/>
      <c r="AH59" s="20"/>
      <c r="AI59" s="20"/>
      <c r="AJ59" s="7"/>
      <c r="AK59" s="7"/>
    </row>
    <row r="60" spans="2:37" x14ac:dyDescent="0.2">
      <c r="V60" s="21"/>
      <c r="W60" s="21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7"/>
      <c r="AK60" s="7"/>
    </row>
    <row r="61" spans="2:37" x14ac:dyDescent="0.2">
      <c r="V61" s="21"/>
      <c r="W61" s="21"/>
      <c r="X61" s="18"/>
      <c r="Y61" s="18"/>
      <c r="Z61" s="21"/>
      <c r="AA61" s="18"/>
      <c r="AB61" s="21"/>
      <c r="AC61" s="18"/>
      <c r="AD61" s="21"/>
      <c r="AE61" s="21"/>
      <c r="AF61" s="21"/>
      <c r="AG61" s="21"/>
      <c r="AH61" s="21"/>
      <c r="AI61" s="21"/>
      <c r="AJ61" s="7"/>
      <c r="AK61" s="7"/>
    </row>
    <row r="62" spans="2:37" x14ac:dyDescent="0.2">
      <c r="V62" s="21"/>
      <c r="W62" s="22"/>
      <c r="X62" s="23"/>
      <c r="Y62" s="23"/>
      <c r="Z62" s="21"/>
      <c r="AA62" s="23"/>
      <c r="AB62" s="21"/>
      <c r="AC62" s="23"/>
      <c r="AD62" s="21"/>
      <c r="AE62" s="21"/>
      <c r="AF62" s="21"/>
      <c r="AG62" s="21"/>
      <c r="AH62" s="21"/>
      <c r="AI62" s="21"/>
      <c r="AJ62" s="7"/>
      <c r="AK62" s="7"/>
    </row>
    <row r="63" spans="2:37" x14ac:dyDescent="0.2">
      <c r="V63" s="22"/>
      <c r="W63" s="22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7"/>
      <c r="AK63" s="7"/>
    </row>
    <row r="64" spans="2:37" x14ac:dyDescent="0.2">
      <c r="V64" s="22"/>
      <c r="W64" s="22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7"/>
      <c r="AK64" s="7"/>
    </row>
    <row r="65" spans="24:37" x14ac:dyDescent="0.2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24:37" x14ac:dyDescent="0.2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24:37" x14ac:dyDescent="0.2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24:37" x14ac:dyDescent="0.2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24:37" x14ac:dyDescent="0.2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24:37" x14ac:dyDescent="0.2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24:37" x14ac:dyDescent="0.2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24:37" x14ac:dyDescent="0.2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24:37" x14ac:dyDescent="0.2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24:37" x14ac:dyDescent="0.2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24:37" x14ac:dyDescent="0.2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24:37" x14ac:dyDescent="0.2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24:37" x14ac:dyDescent="0.2"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24:37" x14ac:dyDescent="0.2"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</sheetData>
  <mergeCells count="45">
    <mergeCell ref="B44:T44"/>
    <mergeCell ref="B45:T45"/>
    <mergeCell ref="B50:T50"/>
    <mergeCell ref="B51:T51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51:AI51"/>
    <mergeCell ref="AD6:AD7"/>
    <mergeCell ref="AE6:AE7"/>
    <mergeCell ref="AF45:AI45"/>
    <mergeCell ref="AF50:AI50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L61"/>
  <sheetViews>
    <sheetView topLeftCell="B1" zoomScale="75" zoomScaleNormal="75" workbookViewId="0">
      <selection activeCell="Y8" sqref="Y8:Y20"/>
    </sheetView>
  </sheetViews>
  <sheetFormatPr baseColWidth="10" defaultColWidth="8.83203125" defaultRowHeight="16" x14ac:dyDescent="0.2"/>
  <cols>
    <col min="1" max="1" width="4.5" style="3" customWidth="1"/>
    <col min="2" max="2" width="21.1640625" customWidth="1"/>
    <col min="3" max="3" width="20.1640625" customWidth="1"/>
    <col min="4" max="4" width="19.5" customWidth="1"/>
    <col min="5" max="5" width="18.33203125" customWidth="1"/>
    <col min="6" max="6" width="24.83203125" customWidth="1"/>
    <col min="7" max="7" width="7.832031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0" width="10.6640625" customWidth="1"/>
    <col min="21" max="21" width="10.33203125" customWidth="1"/>
    <col min="22" max="22" width="11.6640625" customWidth="1"/>
    <col min="23" max="23" width="11.1640625" customWidth="1"/>
    <col min="24" max="24" width="10.6640625" customWidth="1"/>
    <col min="25" max="25" width="10.33203125" customWidth="1"/>
    <col min="26" max="26" width="12.6640625" customWidth="1"/>
    <col min="27" max="28" width="11.33203125" customWidth="1"/>
    <col min="29" max="30" width="10.1640625" customWidth="1"/>
    <col min="31" max="31" width="13" customWidth="1"/>
    <col min="32" max="32" width="11.1640625" customWidth="1"/>
    <col min="33" max="33" width="11.33203125" customWidth="1"/>
    <col min="34" max="34" width="11.1640625" customWidth="1"/>
    <col min="35" max="35" width="12.1640625" customWidth="1"/>
    <col min="36" max="36" width="3.5" customWidth="1"/>
    <col min="37" max="37" width="13.1640625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152" t="s">
        <v>93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x14ac:dyDescent="0.2">
      <c r="D4" t="s">
        <v>3</v>
      </c>
    </row>
    <row r="5" spans="1:38" x14ac:dyDescent="0.2">
      <c r="A5" s="218" t="s">
        <v>4</v>
      </c>
      <c r="B5" s="218" t="s">
        <v>5</v>
      </c>
      <c r="C5" s="219" t="s">
        <v>6</v>
      </c>
      <c r="D5" s="220" t="s">
        <v>7</v>
      </c>
      <c r="E5" s="218" t="s">
        <v>8</v>
      </c>
      <c r="F5" s="221" t="s">
        <v>9</v>
      </c>
      <c r="G5" s="218" t="s">
        <v>10</v>
      </c>
      <c r="H5" s="190" t="s">
        <v>11</v>
      </c>
      <c r="I5" s="222" t="s">
        <v>12</v>
      </c>
      <c r="J5" s="223" t="s">
        <v>13</v>
      </c>
      <c r="K5" s="224"/>
      <c r="L5" s="224"/>
      <c r="M5" s="225"/>
      <c r="N5" s="195" t="s">
        <v>14</v>
      </c>
      <c r="O5" s="197" t="s">
        <v>15</v>
      </c>
      <c r="P5" s="198"/>
      <c r="Q5" s="199"/>
      <c r="R5" s="200" t="s">
        <v>16</v>
      </c>
      <c r="S5" s="209" t="s">
        <v>17</v>
      </c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 t="s">
        <v>18</v>
      </c>
      <c r="AG5" s="210" t="s">
        <v>19</v>
      </c>
      <c r="AH5" s="211" t="s">
        <v>20</v>
      </c>
      <c r="AI5" s="213" t="s">
        <v>21</v>
      </c>
      <c r="AJ5" s="203" t="s">
        <v>22</v>
      </c>
      <c r="AK5" s="204"/>
      <c r="AL5" s="3"/>
    </row>
    <row r="6" spans="1:38" ht="14.5" customHeight="1" x14ac:dyDescent="0.2">
      <c r="A6" s="218"/>
      <c r="B6" s="218"/>
      <c r="C6" s="191"/>
      <c r="D6" s="191"/>
      <c r="E6" s="218"/>
      <c r="F6" s="221"/>
      <c r="G6" s="218"/>
      <c r="H6" s="191"/>
      <c r="I6" s="222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214" t="s">
        <v>23</v>
      </c>
      <c r="T6" s="215"/>
      <c r="U6" s="216"/>
      <c r="V6" s="213" t="s">
        <v>30</v>
      </c>
      <c r="W6" s="217" t="s">
        <v>24</v>
      </c>
      <c r="X6" s="217"/>
      <c r="Y6" s="217"/>
      <c r="Z6" s="207" t="s">
        <v>31</v>
      </c>
      <c r="AA6" s="208" t="s">
        <v>25</v>
      </c>
      <c r="AB6" s="208" t="s">
        <v>32</v>
      </c>
      <c r="AC6" s="193" t="s">
        <v>26</v>
      </c>
      <c r="AD6" s="193" t="s">
        <v>33</v>
      </c>
      <c r="AE6" s="194" t="s">
        <v>34</v>
      </c>
      <c r="AF6" s="210"/>
      <c r="AG6" s="210"/>
      <c r="AH6" s="212"/>
      <c r="AI6" s="213"/>
      <c r="AJ6" s="205"/>
      <c r="AK6" s="206"/>
      <c r="AL6" s="3"/>
    </row>
    <row r="7" spans="1:38" ht="34" customHeight="1" x14ac:dyDescent="0.2">
      <c r="A7" s="218"/>
      <c r="B7" s="218"/>
      <c r="C7" s="191"/>
      <c r="D7" s="191"/>
      <c r="E7" s="218"/>
      <c r="F7" s="221"/>
      <c r="G7" s="218"/>
      <c r="H7" s="192"/>
      <c r="I7" s="222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213"/>
      <c r="W7" s="4" t="s">
        <v>35</v>
      </c>
      <c r="X7" s="4" t="s">
        <v>36</v>
      </c>
      <c r="Y7" s="4" t="s">
        <v>37</v>
      </c>
      <c r="Z7" s="207"/>
      <c r="AA7" s="208"/>
      <c r="AB7" s="208"/>
      <c r="AC7" s="193"/>
      <c r="AD7" s="193"/>
      <c r="AE7" s="194"/>
      <c r="AF7" s="210"/>
      <c r="AG7" s="210"/>
      <c r="AH7" s="212"/>
      <c r="AI7" s="213"/>
      <c r="AJ7" s="205"/>
      <c r="AK7" s="206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4" si="0">ROUND(I8*(SUM(J8:M8)),0)</f>
        <v>0</v>
      </c>
      <c r="O8" s="69"/>
      <c r="P8" s="70"/>
      <c r="Q8" s="70"/>
      <c r="R8" s="71"/>
      <c r="S8" s="68">
        <f t="shared" ref="S8:S14" si="1">I8*J8*40%*O8</f>
        <v>0</v>
      </c>
      <c r="T8" s="68">
        <f t="shared" ref="T8:T14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4" si="3">ROUND(SUM(S8:U8),0)</f>
        <v>0</v>
      </c>
      <c r="W8" s="68">
        <f t="shared" ref="W8:W14" si="4">I8*K8*40%*O8</f>
        <v>0</v>
      </c>
      <c r="X8" s="68">
        <f t="shared" ref="X8:X14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4" si="6">ROUND(SUM(W8:Y8),0)</f>
        <v>0</v>
      </c>
      <c r="AA8" s="68">
        <f t="shared" ref="AA8:AA14" si="7">I8*L8</f>
        <v>0</v>
      </c>
      <c r="AB8" s="68">
        <f t="shared" ref="AB8:AB14" si="8">ROUND(AA8,0)</f>
        <v>0</v>
      </c>
      <c r="AC8" s="68">
        <f t="shared" ref="AC8:AC14" si="9">I8*M8</f>
        <v>0</v>
      </c>
      <c r="AD8" s="68">
        <f t="shared" ref="AD8:AD14" si="10">ROUND(AC8,0)</f>
        <v>0</v>
      </c>
      <c r="AE8" s="72">
        <f t="shared" ref="AE8:AE14" si="11">ROUND((V8+Z8+AB8+AD8),0)</f>
        <v>0</v>
      </c>
      <c r="AF8" s="73">
        <f t="shared" ref="AF8:AF14" si="12">ROUND(AE8*R8,0)</f>
        <v>0</v>
      </c>
      <c r="AG8" s="74"/>
      <c r="AH8" s="74"/>
      <c r="AI8" s="68">
        <f t="shared" ref="AI8:AI14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20" si="14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20" si="15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62"/>
      <c r="H11" s="63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62"/>
      <c r="H12" s="63"/>
      <c r="I12" s="64"/>
      <c r="J12" s="65"/>
      <c r="K12" s="66"/>
      <c r="L12" s="67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83"/>
      <c r="AL12" s="84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67"/>
      <c r="M13" s="67"/>
      <c r="N13" s="68">
        <f t="shared" si="0"/>
        <v>0</v>
      </c>
      <c r="O13" s="69"/>
      <c r="P13" s="70"/>
      <c r="Q13" s="70"/>
      <c r="R13" s="71"/>
      <c r="S13" s="68">
        <f t="shared" si="1"/>
        <v>0</v>
      </c>
      <c r="T13" s="68">
        <f t="shared" si="2"/>
        <v>0</v>
      </c>
      <c r="U13" s="68">
        <f t="shared" si="14"/>
        <v>0</v>
      </c>
      <c r="V13" s="68">
        <f t="shared" si="3"/>
        <v>0</v>
      </c>
      <c r="W13" s="68">
        <f t="shared" si="4"/>
        <v>0</v>
      </c>
      <c r="X13" s="68">
        <f t="shared" si="5"/>
        <v>0</v>
      </c>
      <c r="Y13" s="68">
        <f t="shared" si="15"/>
        <v>0</v>
      </c>
      <c r="Z13" s="68">
        <f t="shared" si="6"/>
        <v>0</v>
      </c>
      <c r="AA13" s="68">
        <f t="shared" si="7"/>
        <v>0</v>
      </c>
      <c r="AB13" s="68">
        <f t="shared" si="8"/>
        <v>0</v>
      </c>
      <c r="AC13" s="68">
        <f t="shared" si="9"/>
        <v>0</v>
      </c>
      <c r="AD13" s="68">
        <f t="shared" si="10"/>
        <v>0</v>
      </c>
      <c r="AE13" s="72">
        <f t="shared" si="11"/>
        <v>0</v>
      </c>
      <c r="AF13" s="73">
        <f t="shared" si="12"/>
        <v>0</v>
      </c>
      <c r="AG13" s="74"/>
      <c r="AH13" s="74"/>
      <c r="AI13" s="68">
        <f t="shared" si="13"/>
        <v>0</v>
      </c>
      <c r="AJ13" s="82" t="s">
        <v>43</v>
      </c>
      <c r="AK13" s="83"/>
      <c r="AL13" s="84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62"/>
      <c r="H14" s="63"/>
      <c r="I14" s="64"/>
      <c r="J14" s="65"/>
      <c r="K14" s="66"/>
      <c r="L14" s="67"/>
      <c r="M14" s="67"/>
      <c r="N14" s="68">
        <f t="shared" si="0"/>
        <v>0</v>
      </c>
      <c r="O14" s="69"/>
      <c r="P14" s="70"/>
      <c r="Q14" s="70"/>
      <c r="R14" s="71"/>
      <c r="S14" s="68">
        <f t="shared" si="1"/>
        <v>0</v>
      </c>
      <c r="T14" s="68">
        <f t="shared" si="2"/>
        <v>0</v>
      </c>
      <c r="U14" s="68">
        <f t="shared" si="14"/>
        <v>0</v>
      </c>
      <c r="V14" s="68">
        <f t="shared" si="3"/>
        <v>0</v>
      </c>
      <c r="W14" s="68">
        <f t="shared" si="4"/>
        <v>0</v>
      </c>
      <c r="X14" s="68">
        <f t="shared" si="5"/>
        <v>0</v>
      </c>
      <c r="Y14" s="68">
        <f t="shared" si="15"/>
        <v>0</v>
      </c>
      <c r="Z14" s="68">
        <f t="shared" si="6"/>
        <v>0</v>
      </c>
      <c r="AA14" s="68">
        <f t="shared" si="7"/>
        <v>0</v>
      </c>
      <c r="AB14" s="68">
        <f t="shared" si="8"/>
        <v>0</v>
      </c>
      <c r="AC14" s="68">
        <f t="shared" si="9"/>
        <v>0</v>
      </c>
      <c r="AD14" s="68">
        <f t="shared" si="10"/>
        <v>0</v>
      </c>
      <c r="AE14" s="72">
        <f t="shared" si="11"/>
        <v>0</v>
      </c>
      <c r="AF14" s="73">
        <f t="shared" si="12"/>
        <v>0</v>
      </c>
      <c r="AG14" s="74"/>
      <c r="AH14" s="74"/>
      <c r="AI14" s="68">
        <f t="shared" si="13"/>
        <v>0</v>
      </c>
      <c r="AJ14" s="75" t="s">
        <v>44</v>
      </c>
      <c r="AK14" s="76"/>
      <c r="AL14" s="84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>
        <f t="shared" ref="N15:N19" si="16">ROUND(I15*(SUM(J15:M15)),0)</f>
        <v>0</v>
      </c>
      <c r="O15" s="69"/>
      <c r="P15" s="70"/>
      <c r="Q15" s="70"/>
      <c r="R15" s="71"/>
      <c r="S15" s="68">
        <f t="shared" ref="S15:S19" si="17">I15*J15*40%*O15</f>
        <v>0</v>
      </c>
      <c r="T15" s="68">
        <f t="shared" ref="T15:T19" si="18">IF(P15&gt;=6750,(I15*J15*40%),0)</f>
        <v>0</v>
      </c>
      <c r="U15" s="68">
        <f t="shared" si="14"/>
        <v>0</v>
      </c>
      <c r="V15" s="68">
        <f t="shared" ref="V15:V19" si="19">ROUND(SUM(S15:U15),0)</f>
        <v>0</v>
      </c>
      <c r="W15" s="68">
        <f t="shared" ref="W15:W19" si="20">I15*K15*40%*O15</f>
        <v>0</v>
      </c>
      <c r="X15" s="68">
        <f t="shared" ref="X15:X19" si="21">IF(P15&gt;=6750,(I15*K15*40%),0)</f>
        <v>0</v>
      </c>
      <c r="Y15" s="68">
        <f t="shared" si="15"/>
        <v>0</v>
      </c>
      <c r="Z15" s="68">
        <f t="shared" ref="Z15:Z19" si="22">ROUND(SUM(W15:Y15),0)</f>
        <v>0</v>
      </c>
      <c r="AA15" s="68">
        <f t="shared" ref="AA15:AA19" si="23">I15*L15</f>
        <v>0</v>
      </c>
      <c r="AB15" s="68">
        <f t="shared" ref="AB15:AB19" si="24">ROUND(AA15,0)</f>
        <v>0</v>
      </c>
      <c r="AC15" s="68">
        <f t="shared" ref="AC15:AC19" si="25">I15*M15</f>
        <v>0</v>
      </c>
      <c r="AD15" s="68">
        <f t="shared" ref="AD15:AD19" si="26">ROUND(AC15,0)</f>
        <v>0</v>
      </c>
      <c r="AE15" s="72">
        <f t="shared" ref="AE15:AE19" si="27">ROUND((V15+Z15+AB15+AD15),0)</f>
        <v>0</v>
      </c>
      <c r="AF15" s="73">
        <f t="shared" ref="AF15:AF19" si="28">ROUND(AE15*R15,0)</f>
        <v>0</v>
      </c>
      <c r="AG15" s="74"/>
      <c r="AH15" s="74"/>
      <c r="AI15" s="68">
        <f t="shared" ref="AI15:AI19" si="29">AE15-AF15-AG15</f>
        <v>0</v>
      </c>
      <c r="AJ15" s="82" t="s">
        <v>45</v>
      </c>
      <c r="AK15" s="83"/>
      <c r="AL15" s="84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62"/>
      <c r="H16" s="63"/>
      <c r="I16" s="64"/>
      <c r="J16" s="65"/>
      <c r="K16" s="66"/>
      <c r="L16" s="67"/>
      <c r="M16" s="67"/>
      <c r="N16" s="68">
        <f t="shared" si="16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  <c r="AL16" s="84"/>
    </row>
    <row r="17" spans="1:38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62"/>
      <c r="H17" s="63"/>
      <c r="I17" s="64"/>
      <c r="J17" s="65"/>
      <c r="K17" s="66"/>
      <c r="L17" s="67"/>
      <c r="M17" s="67"/>
      <c r="N17" s="68">
        <f t="shared" si="16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83"/>
      <c r="AL17" s="84"/>
    </row>
    <row r="18" spans="1:38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62"/>
      <c r="H18" s="63"/>
      <c r="I18" s="64"/>
      <c r="J18" s="65"/>
      <c r="K18" s="66"/>
      <c r="L18" s="67"/>
      <c r="M18" s="67"/>
      <c r="N18" s="68">
        <f t="shared" si="16"/>
        <v>0</v>
      </c>
      <c r="O18" s="69"/>
      <c r="P18" s="70"/>
      <c r="Q18" s="70"/>
      <c r="R18" s="71"/>
      <c r="S18" s="68">
        <f t="shared" si="17"/>
        <v>0</v>
      </c>
      <c r="T18" s="68">
        <f t="shared" si="18"/>
        <v>0</v>
      </c>
      <c r="U18" s="68">
        <f t="shared" si="14"/>
        <v>0</v>
      </c>
      <c r="V18" s="68">
        <f t="shared" si="19"/>
        <v>0</v>
      </c>
      <c r="W18" s="68">
        <f t="shared" si="20"/>
        <v>0</v>
      </c>
      <c r="X18" s="68">
        <f t="shared" si="21"/>
        <v>0</v>
      </c>
      <c r="Y18" s="68">
        <f t="shared" si="15"/>
        <v>0</v>
      </c>
      <c r="Z18" s="68">
        <f t="shared" si="22"/>
        <v>0</v>
      </c>
      <c r="AA18" s="68">
        <f t="shared" si="23"/>
        <v>0</v>
      </c>
      <c r="AB18" s="68">
        <f t="shared" si="24"/>
        <v>0</v>
      </c>
      <c r="AC18" s="68">
        <f t="shared" si="25"/>
        <v>0</v>
      </c>
      <c r="AD18" s="68">
        <f t="shared" si="26"/>
        <v>0</v>
      </c>
      <c r="AE18" s="72">
        <f t="shared" si="27"/>
        <v>0</v>
      </c>
      <c r="AF18" s="73">
        <f t="shared" si="28"/>
        <v>0</v>
      </c>
      <c r="AG18" s="74"/>
      <c r="AH18" s="74"/>
      <c r="AI18" s="68">
        <f t="shared" si="29"/>
        <v>0</v>
      </c>
      <c r="AJ18" s="75" t="s">
        <v>48</v>
      </c>
      <c r="AK18" s="83"/>
      <c r="AL18" s="84"/>
    </row>
    <row r="19" spans="1:38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62"/>
      <c r="H19" s="63"/>
      <c r="I19" s="64"/>
      <c r="J19" s="65"/>
      <c r="K19" s="66"/>
      <c r="L19" s="67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76"/>
      <c r="AL19" s="84"/>
    </row>
    <row r="20" spans="1:38" s="85" customFormat="1" ht="45" customHeight="1" x14ac:dyDescent="0.2">
      <c r="A20" s="138" t="s">
        <v>50</v>
      </c>
      <c r="B20" s="60"/>
      <c r="C20" s="77"/>
      <c r="D20" s="78"/>
      <c r="E20" s="78"/>
      <c r="F20" s="79"/>
      <c r="G20" s="79"/>
      <c r="H20" s="104"/>
      <c r="I20" s="64"/>
      <c r="J20" s="65"/>
      <c r="K20" s="66"/>
      <c r="L20" s="105"/>
      <c r="M20" s="67"/>
      <c r="N20" s="68">
        <f t="shared" ref="N20" si="30">ROUND(I20*(SUM(J20:M20)),0)</f>
        <v>0</v>
      </c>
      <c r="O20" s="69"/>
      <c r="P20" s="70"/>
      <c r="Q20" s="70"/>
      <c r="R20" s="71"/>
      <c r="S20" s="68">
        <f t="shared" ref="S20" si="31">I20*J20*40%*O20</f>
        <v>0</v>
      </c>
      <c r="T20" s="68">
        <f t="shared" ref="T20" si="32">IF(P20&gt;=6750,(I20*J20*40%),0)</f>
        <v>0</v>
      </c>
      <c r="U20" s="68">
        <f t="shared" si="14"/>
        <v>0</v>
      </c>
      <c r="V20" s="68">
        <f t="shared" ref="V20" si="33">ROUND(SUM(S20:U20),0)</f>
        <v>0</v>
      </c>
      <c r="W20" s="68">
        <f t="shared" ref="W20" si="34">I20*K20*40%*O20</f>
        <v>0</v>
      </c>
      <c r="X20" s="68">
        <f t="shared" ref="X20" si="35">IF(P20&gt;=6750,(I20*K20*40%),0)</f>
        <v>0</v>
      </c>
      <c r="Y20" s="68">
        <f t="shared" si="15"/>
        <v>0</v>
      </c>
      <c r="Z20" s="68">
        <f t="shared" ref="Z20" si="36">ROUND(SUM(W20:Y20),0)</f>
        <v>0</v>
      </c>
      <c r="AA20" s="68">
        <f t="shared" ref="AA20" si="37">I20*L20</f>
        <v>0</v>
      </c>
      <c r="AB20" s="68">
        <f t="shared" ref="AB20" si="38">ROUND(AA20,0)</f>
        <v>0</v>
      </c>
      <c r="AC20" s="68">
        <f t="shared" ref="AC20" si="39">I20*M20</f>
        <v>0</v>
      </c>
      <c r="AD20" s="68">
        <f t="shared" ref="AD20" si="40">ROUND(AC20,0)</f>
        <v>0</v>
      </c>
      <c r="AE20" s="72">
        <f t="shared" ref="AE20" si="41">ROUND((V20+Z20+AB20+AD20),0)</f>
        <v>0</v>
      </c>
      <c r="AF20" s="73">
        <f t="shared" ref="AF20" si="42">ROUND(AE20*R20,0)</f>
        <v>0</v>
      </c>
      <c r="AG20" s="74"/>
      <c r="AH20" s="74"/>
      <c r="AI20" s="68">
        <f t="shared" ref="AI20" si="43">AE20-AF20-AG20</f>
        <v>0</v>
      </c>
      <c r="AJ20" s="75" t="s">
        <v>50</v>
      </c>
      <c r="AK20" s="83"/>
    </row>
    <row r="21" spans="1:38" s="85" customFormat="1" x14ac:dyDescent="0.2">
      <c r="A21" s="142"/>
      <c r="B21" s="143"/>
      <c r="C21" s="143"/>
      <c r="D21" s="143"/>
      <c r="E21" s="143"/>
      <c r="F21" s="143"/>
      <c r="G21" s="143"/>
      <c r="K21" s="86"/>
      <c r="L21" s="87"/>
      <c r="M21" s="87"/>
      <c r="N21" s="68">
        <f>I21*(SUM(K21:M21))</f>
        <v>0</v>
      </c>
      <c r="O21" s="88"/>
      <c r="P21" s="89"/>
      <c r="Q21" s="89"/>
      <c r="R21" s="89"/>
      <c r="S21" s="90"/>
      <c r="T21" s="90"/>
      <c r="U21" s="90"/>
      <c r="V21" s="89">
        <f>SUM(V8:V20)</f>
        <v>0</v>
      </c>
      <c r="W21" s="90"/>
      <c r="X21" s="90"/>
      <c r="Y21" s="90"/>
      <c r="Z21" s="89">
        <f>SUM(Z8:Z20)</f>
        <v>0</v>
      </c>
      <c r="AA21" s="90"/>
      <c r="AB21" s="89">
        <f>SUM(AB8:AB20)</f>
        <v>0</v>
      </c>
      <c r="AC21" s="90"/>
      <c r="AD21" s="89">
        <f t="shared" ref="AD21:AI21" si="44">SUM(AD8:AD20)</f>
        <v>0</v>
      </c>
      <c r="AE21" s="89">
        <f t="shared" si="44"/>
        <v>0</v>
      </c>
      <c r="AF21" s="89">
        <f t="shared" si="44"/>
        <v>0</v>
      </c>
      <c r="AG21" s="89">
        <f>SUM(AG8:AG20)</f>
        <v>0</v>
      </c>
      <c r="AH21" s="89">
        <f t="shared" si="44"/>
        <v>0</v>
      </c>
      <c r="AI21" s="89">
        <f t="shared" si="44"/>
        <v>0</v>
      </c>
      <c r="AJ21" s="91"/>
      <c r="AK21" s="92"/>
    </row>
    <row r="22" spans="1:38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100"/>
      <c r="O22" s="101"/>
      <c r="P22" s="102"/>
      <c r="Q22" s="102"/>
      <c r="R22" s="102"/>
      <c r="S22" s="103"/>
      <c r="T22" s="103"/>
      <c r="U22" s="103"/>
      <c r="V22" s="102"/>
      <c r="W22" s="103"/>
      <c r="X22" s="103"/>
      <c r="Y22" s="103"/>
      <c r="Z22" s="102"/>
      <c r="AA22" s="103"/>
      <c r="AB22" s="102"/>
      <c r="AC22" s="103"/>
      <c r="AD22" s="102"/>
      <c r="AE22" s="102"/>
      <c r="AF22" s="102"/>
      <c r="AG22" s="102"/>
      <c r="AH22" s="102"/>
      <c r="AI22" s="102"/>
      <c r="AJ22" s="7"/>
      <c r="AK22" s="7"/>
    </row>
    <row r="23" spans="1:38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100"/>
      <c r="O23" s="101"/>
      <c r="P23" s="102"/>
      <c r="Q23" s="102"/>
      <c r="R23" s="102"/>
      <c r="S23" s="103"/>
      <c r="T23" s="103"/>
      <c r="U23" s="103"/>
      <c r="V23" s="102"/>
      <c r="W23" s="103"/>
      <c r="X23" s="103"/>
      <c r="Y23" s="103"/>
      <c r="Z23" s="102"/>
      <c r="AA23" s="103"/>
      <c r="AB23" s="102"/>
      <c r="AC23" s="103"/>
      <c r="AD23" s="102"/>
      <c r="AE23" s="102"/>
      <c r="AF23" s="102"/>
      <c r="AG23" s="102"/>
      <c r="AH23" s="102"/>
      <c r="AI23" s="102"/>
      <c r="AJ23" s="7"/>
      <c r="AK23" s="7"/>
    </row>
    <row r="24" spans="1:38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100"/>
      <c r="O24" s="101"/>
      <c r="P24" s="102"/>
      <c r="Q24" s="102"/>
      <c r="R24" s="102"/>
      <c r="S24" s="103"/>
      <c r="T24" s="103"/>
      <c r="U24" s="103"/>
      <c r="V24" s="102"/>
      <c r="W24" s="103"/>
      <c r="X24" s="103"/>
      <c r="Y24" s="103"/>
      <c r="Z24" s="102"/>
      <c r="AA24" s="103"/>
      <c r="AB24" s="102"/>
      <c r="AC24" s="103"/>
      <c r="AD24" s="102"/>
      <c r="AE24" s="102"/>
      <c r="AF24" s="102"/>
      <c r="AG24" s="102"/>
      <c r="AH24" s="102"/>
      <c r="AI24" s="102"/>
      <c r="AJ24" s="7"/>
      <c r="AK24" s="7"/>
    </row>
    <row r="25" spans="1:38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N25" s="100"/>
      <c r="O25" s="101"/>
      <c r="P25" s="102"/>
      <c r="Q25" s="102"/>
      <c r="R25" s="102"/>
      <c r="S25" s="103"/>
      <c r="T25" s="103"/>
      <c r="U25" s="103"/>
      <c r="V25" s="102"/>
      <c r="W25" s="103"/>
      <c r="X25" s="103"/>
      <c r="Y25" s="103"/>
      <c r="Z25" s="102"/>
      <c r="AA25" s="103"/>
      <c r="AB25" s="102"/>
      <c r="AC25" s="103"/>
      <c r="AD25" s="102"/>
      <c r="AE25" s="102"/>
      <c r="AF25" s="102"/>
      <c r="AG25" s="102"/>
      <c r="AH25" s="102"/>
      <c r="AI25" s="102"/>
      <c r="AJ25" s="7"/>
      <c r="AK25" s="7"/>
    </row>
    <row r="26" spans="1:38" x14ac:dyDescent="0.2">
      <c r="B26" s="7"/>
      <c r="C26" s="7"/>
      <c r="D26" s="7"/>
      <c r="E26" s="7"/>
      <c r="F26" s="7"/>
      <c r="G26" s="7"/>
      <c r="H26" s="7"/>
      <c r="I26" s="7"/>
      <c r="K26" s="15"/>
      <c r="L26" s="7"/>
      <c r="M26" s="7"/>
      <c r="AK26" s="7"/>
    </row>
    <row r="27" spans="1:38" ht="19" x14ac:dyDescent="0.25">
      <c r="B27" s="184" t="s">
        <v>62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K27" s="7"/>
    </row>
    <row r="28" spans="1:38" ht="14.5" customHeight="1" x14ac:dyDescent="0.25">
      <c r="B28" s="184" t="s">
        <v>63</v>
      </c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1"/>
      <c r="AF28" s="184" t="s">
        <v>64</v>
      </c>
      <c r="AG28" s="184"/>
      <c r="AH28" s="184"/>
      <c r="AI28" s="184"/>
      <c r="AJ28" s="7"/>
      <c r="AK28" s="16"/>
    </row>
    <row r="29" spans="1:38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3"/>
      <c r="AG29" s="53"/>
      <c r="AH29" s="53"/>
      <c r="AI29" s="53"/>
      <c r="AJ29" s="7"/>
      <c r="AK29" s="19"/>
    </row>
    <row r="30" spans="1:38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3"/>
      <c r="AF30" s="50"/>
      <c r="AG30" s="54"/>
      <c r="AH30" s="54"/>
      <c r="AI30" s="50"/>
      <c r="AJ30" s="7"/>
      <c r="AK30" s="7"/>
    </row>
    <row r="31" spans="1:38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5"/>
      <c r="AF31" s="50"/>
      <c r="AG31" s="54"/>
      <c r="AH31" s="54"/>
      <c r="AI31" s="50"/>
    </row>
    <row r="32" spans="1:38" ht="19" x14ac:dyDescent="0.25"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  <c r="U32" s="50"/>
      <c r="V32" s="52"/>
      <c r="W32" s="52"/>
      <c r="X32" s="50"/>
      <c r="Y32" s="50"/>
      <c r="Z32" s="50"/>
      <c r="AA32" s="50"/>
      <c r="AB32" s="50"/>
      <c r="AC32" s="50"/>
      <c r="AD32" s="50"/>
      <c r="AE32" s="50"/>
      <c r="AF32" s="50"/>
      <c r="AG32" s="54"/>
      <c r="AH32" s="54"/>
      <c r="AI32" s="50"/>
    </row>
    <row r="33" spans="2:37" ht="19" x14ac:dyDescent="0.25">
      <c r="B33" s="183" t="s">
        <v>95</v>
      </c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50"/>
      <c r="AF33" s="183" t="s">
        <v>96</v>
      </c>
      <c r="AG33" s="183"/>
      <c r="AH33" s="183"/>
      <c r="AI33" s="183"/>
    </row>
    <row r="34" spans="2:37" ht="19" x14ac:dyDescent="0.25">
      <c r="B34" s="184" t="s">
        <v>97</v>
      </c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56"/>
      <c r="V34" s="56"/>
      <c r="W34" s="56"/>
      <c r="X34" s="56"/>
      <c r="Y34" s="56"/>
      <c r="Z34" s="50"/>
      <c r="AA34" s="50"/>
      <c r="AB34" s="50"/>
      <c r="AC34" s="50"/>
      <c r="AD34" s="50"/>
      <c r="AE34" s="50"/>
      <c r="AF34" s="184" t="s">
        <v>98</v>
      </c>
      <c r="AG34" s="184"/>
      <c r="AH34" s="184"/>
      <c r="AI34" s="184"/>
    </row>
    <row r="35" spans="2:37" x14ac:dyDescent="0.2"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2:37" x14ac:dyDescent="0.2">
      <c r="X36" s="7"/>
      <c r="Y36" s="7"/>
      <c r="Z36" s="7"/>
      <c r="AA36" s="7"/>
      <c r="AB36" s="7"/>
      <c r="AC36" s="7"/>
      <c r="AD36" s="7"/>
      <c r="AE36" s="18" t="s">
        <v>65</v>
      </c>
      <c r="AF36" s="18"/>
      <c r="AG36" s="18"/>
      <c r="AH36" s="18"/>
      <c r="AI36" s="18"/>
      <c r="AJ36" s="7"/>
    </row>
    <row r="37" spans="2:37" x14ac:dyDescent="0.2">
      <c r="X37" s="7"/>
      <c r="Y37" s="7"/>
      <c r="Z37" s="7"/>
      <c r="AA37" s="7"/>
      <c r="AB37" s="7"/>
      <c r="AC37" s="7"/>
      <c r="AD37" s="7"/>
      <c r="AE37" s="18"/>
      <c r="AF37" s="18"/>
      <c r="AG37" s="18"/>
      <c r="AH37" s="18"/>
      <c r="AI37" s="18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9"/>
      <c r="AF38" s="19"/>
      <c r="AG38" s="19"/>
      <c r="AH38" s="19"/>
      <c r="AI38" s="19"/>
      <c r="AJ38" s="7"/>
    </row>
    <row r="39" spans="2:37" x14ac:dyDescent="0.2">
      <c r="X39" s="7"/>
      <c r="Y39" s="7"/>
      <c r="Z39" s="7"/>
      <c r="AA39" s="7"/>
      <c r="AB39" s="7"/>
      <c r="AC39" s="7"/>
      <c r="AD39" s="7"/>
      <c r="AE39" s="18"/>
      <c r="AF39" s="18"/>
      <c r="AG39" s="18"/>
      <c r="AH39" s="18"/>
      <c r="AI39" s="18"/>
      <c r="AJ39" s="7"/>
      <c r="AK39" s="7"/>
    </row>
    <row r="40" spans="2:37" x14ac:dyDescent="0.2">
      <c r="X40" s="7"/>
      <c r="Y40" s="7"/>
      <c r="Z40" s="7"/>
      <c r="AA40" s="7"/>
      <c r="AB40" s="7"/>
      <c r="AC40" s="7"/>
      <c r="AD40" s="7"/>
      <c r="AE40" s="18"/>
      <c r="AF40" s="18"/>
      <c r="AG40" s="18"/>
      <c r="AH40" s="18"/>
      <c r="AI40" s="18"/>
      <c r="AJ40" s="7"/>
      <c r="AK40" s="7"/>
    </row>
    <row r="41" spans="2:37" x14ac:dyDescent="0.2"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2:37" x14ac:dyDescent="0.2">
      <c r="V42" s="20"/>
      <c r="X42" s="7"/>
      <c r="Y42" s="7"/>
      <c r="Z42" s="20"/>
      <c r="AA42" s="7"/>
      <c r="AB42" s="20"/>
      <c r="AC42" s="7"/>
      <c r="AD42" s="20"/>
      <c r="AE42" s="20"/>
      <c r="AF42" s="20"/>
      <c r="AG42" s="20"/>
      <c r="AH42" s="20"/>
      <c r="AI42" s="20"/>
      <c r="AJ42" s="7"/>
      <c r="AK42" s="7"/>
    </row>
    <row r="43" spans="2:37" x14ac:dyDescent="0.2">
      <c r="V43" s="21"/>
      <c r="W43" s="21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7"/>
      <c r="AK43" s="7"/>
    </row>
    <row r="44" spans="2:37" x14ac:dyDescent="0.2">
      <c r="V44" s="21"/>
      <c r="W44" s="21"/>
      <c r="X44" s="18"/>
      <c r="Y44" s="18"/>
      <c r="Z44" s="21"/>
      <c r="AA44" s="18"/>
      <c r="AB44" s="21"/>
      <c r="AC44" s="18"/>
      <c r="AD44" s="21"/>
      <c r="AE44" s="21"/>
      <c r="AF44" s="21"/>
      <c r="AG44" s="21"/>
      <c r="AH44" s="21"/>
      <c r="AI44" s="21"/>
      <c r="AJ44" s="7"/>
      <c r="AK44" s="7"/>
    </row>
    <row r="45" spans="2:37" x14ac:dyDescent="0.2">
      <c r="V45" s="21"/>
      <c r="W45" s="22"/>
      <c r="X45" s="23"/>
      <c r="Y45" s="23"/>
      <c r="Z45" s="21"/>
      <c r="AA45" s="23"/>
      <c r="AB45" s="21"/>
      <c r="AC45" s="23"/>
      <c r="AD45" s="21"/>
      <c r="AE45" s="21"/>
      <c r="AF45" s="21"/>
      <c r="AG45" s="21"/>
      <c r="AH45" s="21"/>
      <c r="AI45" s="21"/>
      <c r="AJ45" s="7"/>
      <c r="AK45" s="7"/>
    </row>
    <row r="46" spans="2:37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7"/>
      <c r="AK46" s="7"/>
    </row>
    <row r="47" spans="2:37" x14ac:dyDescent="0.2">
      <c r="V47" s="22"/>
      <c r="W47" s="22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4:37" x14ac:dyDescent="0.2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</sheetData>
  <mergeCells count="45">
    <mergeCell ref="B27:T27"/>
    <mergeCell ref="B28:T28"/>
    <mergeCell ref="B33:T33"/>
    <mergeCell ref="B34:T34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34:AI34"/>
    <mergeCell ref="AD6:AD7"/>
    <mergeCell ref="AE6:AE7"/>
    <mergeCell ref="AF28:AI28"/>
    <mergeCell ref="AF33:AI33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L60"/>
  <sheetViews>
    <sheetView zoomScale="77" zoomScaleNormal="77" workbookViewId="0">
      <selection activeCell="Y16" sqref="Y16"/>
    </sheetView>
  </sheetViews>
  <sheetFormatPr baseColWidth="10" defaultColWidth="8.83203125" defaultRowHeight="16" x14ac:dyDescent="0.2"/>
  <cols>
    <col min="1" max="1" width="4.5" style="3" customWidth="1"/>
    <col min="2" max="2" width="20.6640625" customWidth="1"/>
    <col min="3" max="3" width="20.1640625" customWidth="1"/>
    <col min="4" max="4" width="16.6640625" customWidth="1"/>
    <col min="5" max="5" width="18.83203125" customWidth="1"/>
    <col min="6" max="6" width="17.1640625" customWidth="1"/>
    <col min="7" max="7" width="7.1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17" customWidth="1"/>
    <col min="16" max="18" width="10" customWidth="1"/>
    <col min="19" max="19" width="10.5" customWidth="1"/>
    <col min="20" max="21" width="10.6640625" customWidth="1"/>
    <col min="22" max="22" width="11.83203125" customWidth="1"/>
    <col min="23" max="24" width="10.6640625" customWidth="1"/>
    <col min="25" max="25" width="10.5" customWidth="1"/>
    <col min="26" max="26" width="12.33203125" customWidth="1"/>
    <col min="27" max="27" width="10.83203125" customWidth="1"/>
    <col min="28" max="28" width="11.6640625" customWidth="1"/>
    <col min="29" max="30" width="10.1640625" customWidth="1"/>
    <col min="31" max="31" width="13.33203125" customWidth="1"/>
    <col min="32" max="32" width="10.6640625" customWidth="1"/>
    <col min="33" max="33" width="9.6640625" customWidth="1"/>
    <col min="34" max="34" width="10.6640625" customWidth="1"/>
    <col min="35" max="35" width="12.6640625" customWidth="1"/>
    <col min="36" max="36" width="3.5" customWidth="1"/>
    <col min="37" max="37" width="13.1640625" customWidth="1"/>
    <col min="38" max="38" width="13.33203125" customWidth="1"/>
  </cols>
  <sheetData>
    <row r="1" spans="1:38" ht="28" customHeight="1" x14ac:dyDescent="0.2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"/>
    </row>
    <row r="2" spans="1:38" ht="28" customHeight="1" x14ac:dyDescent="0.2">
      <c r="A2" s="152" t="s">
        <v>1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  <c r="AF2" s="152"/>
      <c r="AG2" s="152"/>
      <c r="AH2" s="152"/>
      <c r="AI2" s="152"/>
      <c r="AJ2" s="152"/>
      <c r="AK2" s="152"/>
      <c r="AL2" s="2"/>
    </row>
    <row r="3" spans="1:38" ht="28" customHeight="1" x14ac:dyDescent="0.2">
      <c r="A3" s="226" t="s">
        <v>99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2"/>
    </row>
    <row r="4" spans="1:38" x14ac:dyDescent="0.2">
      <c r="D4" t="s">
        <v>3</v>
      </c>
    </row>
    <row r="5" spans="1:38" x14ac:dyDescent="0.2">
      <c r="A5" s="218" t="s">
        <v>4</v>
      </c>
      <c r="B5" s="218" t="s">
        <v>5</v>
      </c>
      <c r="C5" s="219" t="s">
        <v>6</v>
      </c>
      <c r="D5" s="220" t="s">
        <v>7</v>
      </c>
      <c r="E5" s="218" t="s">
        <v>8</v>
      </c>
      <c r="F5" s="221" t="s">
        <v>9</v>
      </c>
      <c r="G5" s="218" t="s">
        <v>10</v>
      </c>
      <c r="H5" s="190" t="s">
        <v>11</v>
      </c>
      <c r="I5" s="222" t="s">
        <v>12</v>
      </c>
      <c r="J5" s="223" t="s">
        <v>13</v>
      </c>
      <c r="K5" s="224"/>
      <c r="L5" s="224"/>
      <c r="M5" s="225"/>
      <c r="N5" s="195" t="s">
        <v>14</v>
      </c>
      <c r="O5" s="197" t="s">
        <v>15</v>
      </c>
      <c r="P5" s="198"/>
      <c r="Q5" s="199"/>
      <c r="R5" s="200" t="s">
        <v>16</v>
      </c>
      <c r="S5" s="209" t="s">
        <v>17</v>
      </c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10" t="s">
        <v>18</v>
      </c>
      <c r="AG5" s="210" t="s">
        <v>19</v>
      </c>
      <c r="AH5" s="211" t="s">
        <v>20</v>
      </c>
      <c r="AI5" s="213" t="s">
        <v>21</v>
      </c>
      <c r="AJ5" s="203" t="s">
        <v>22</v>
      </c>
      <c r="AK5" s="204"/>
      <c r="AL5" s="3"/>
    </row>
    <row r="6" spans="1:38" ht="14.5" customHeight="1" x14ac:dyDescent="0.2">
      <c r="A6" s="218"/>
      <c r="B6" s="218"/>
      <c r="C6" s="191"/>
      <c r="D6" s="191"/>
      <c r="E6" s="218"/>
      <c r="F6" s="221"/>
      <c r="G6" s="218"/>
      <c r="H6" s="191"/>
      <c r="I6" s="222"/>
      <c r="J6" s="195" t="s">
        <v>23</v>
      </c>
      <c r="K6" s="195" t="s">
        <v>24</v>
      </c>
      <c r="L6" s="195" t="s">
        <v>25</v>
      </c>
      <c r="M6" s="195" t="s">
        <v>26</v>
      </c>
      <c r="N6" s="196"/>
      <c r="O6" s="200" t="s">
        <v>27</v>
      </c>
      <c r="P6" s="200" t="s">
        <v>28</v>
      </c>
      <c r="Q6" s="200" t="s">
        <v>29</v>
      </c>
      <c r="R6" s="201"/>
      <c r="S6" s="214" t="s">
        <v>23</v>
      </c>
      <c r="T6" s="215"/>
      <c r="U6" s="216"/>
      <c r="V6" s="213" t="s">
        <v>30</v>
      </c>
      <c r="W6" s="217" t="s">
        <v>24</v>
      </c>
      <c r="X6" s="217"/>
      <c r="Y6" s="217"/>
      <c r="Z6" s="207" t="s">
        <v>31</v>
      </c>
      <c r="AA6" s="208" t="s">
        <v>25</v>
      </c>
      <c r="AB6" s="208" t="s">
        <v>32</v>
      </c>
      <c r="AC6" s="193" t="s">
        <v>26</v>
      </c>
      <c r="AD6" s="193" t="s">
        <v>33</v>
      </c>
      <c r="AE6" s="194" t="s">
        <v>34</v>
      </c>
      <c r="AF6" s="210"/>
      <c r="AG6" s="210"/>
      <c r="AH6" s="212"/>
      <c r="AI6" s="213"/>
      <c r="AJ6" s="205"/>
      <c r="AK6" s="206"/>
      <c r="AL6" s="3"/>
    </row>
    <row r="7" spans="1:38" ht="34" customHeight="1" x14ac:dyDescent="0.2">
      <c r="A7" s="218"/>
      <c r="B7" s="218"/>
      <c r="C7" s="191"/>
      <c r="D7" s="191"/>
      <c r="E7" s="218"/>
      <c r="F7" s="221"/>
      <c r="G7" s="218"/>
      <c r="H7" s="192"/>
      <c r="I7" s="222"/>
      <c r="J7" s="196"/>
      <c r="K7" s="196"/>
      <c r="L7" s="196"/>
      <c r="M7" s="196"/>
      <c r="N7" s="196"/>
      <c r="O7" s="201"/>
      <c r="P7" s="201"/>
      <c r="Q7" s="201"/>
      <c r="R7" s="202"/>
      <c r="S7" s="5" t="s">
        <v>35</v>
      </c>
      <c r="T7" s="5" t="s">
        <v>36</v>
      </c>
      <c r="U7" s="5" t="s">
        <v>37</v>
      </c>
      <c r="V7" s="213"/>
      <c r="W7" s="4" t="s">
        <v>35</v>
      </c>
      <c r="X7" s="4" t="s">
        <v>36</v>
      </c>
      <c r="Y7" s="4" t="s">
        <v>37</v>
      </c>
      <c r="Z7" s="207"/>
      <c r="AA7" s="208"/>
      <c r="AB7" s="208"/>
      <c r="AC7" s="193"/>
      <c r="AD7" s="193"/>
      <c r="AE7" s="194"/>
      <c r="AF7" s="210"/>
      <c r="AG7" s="210"/>
      <c r="AH7" s="212"/>
      <c r="AI7" s="213"/>
      <c r="AJ7" s="205"/>
      <c r="AK7" s="206"/>
      <c r="AL7" s="3"/>
    </row>
    <row r="8" spans="1:38" s="85" customFormat="1" ht="45" customHeight="1" x14ac:dyDescent="0.2">
      <c r="A8" s="138" t="s">
        <v>38</v>
      </c>
      <c r="B8" s="60"/>
      <c r="C8" s="77"/>
      <c r="D8" s="78"/>
      <c r="E8" s="78"/>
      <c r="F8" s="79"/>
      <c r="G8" s="79"/>
      <c r="H8" s="80"/>
      <c r="I8" s="64"/>
      <c r="J8" s="65"/>
      <c r="K8" s="66"/>
      <c r="L8" s="67"/>
      <c r="M8" s="67"/>
      <c r="N8" s="68">
        <f t="shared" ref="N8:N12" si="0">ROUND(I8*(SUM(J8:M8)),0)</f>
        <v>0</v>
      </c>
      <c r="O8" s="69"/>
      <c r="P8" s="70"/>
      <c r="Q8" s="70"/>
      <c r="R8" s="71"/>
      <c r="S8" s="68">
        <f t="shared" ref="S8:S12" si="1">I8*J8*40%*O8</f>
        <v>0</v>
      </c>
      <c r="T8" s="68">
        <f t="shared" ref="T8:T12" si="2">IF(P8&gt;=6750,(I8*J8*40%),0)</f>
        <v>0</v>
      </c>
      <c r="U8" s="68">
        <f>IF(P8&lt;6750,0,IF(Q8="",0,IF(OR(Q8="KURANG",Q8="SANGAT KURANG"),I8*J8*10%,I8*J8*20%)))</f>
        <v>0</v>
      </c>
      <c r="V8" s="68">
        <f t="shared" ref="V8:V12" si="3">ROUND(SUM(S8:U8),0)</f>
        <v>0</v>
      </c>
      <c r="W8" s="68">
        <f t="shared" ref="W8:W12" si="4">I8*K8*40%*O8</f>
        <v>0</v>
      </c>
      <c r="X8" s="68">
        <f t="shared" ref="X8:X12" si="5">IF(P8&gt;=6750,(I8*K8*40%),0)</f>
        <v>0</v>
      </c>
      <c r="Y8" s="68">
        <f>IF(P8&lt;6750,0,IF(Q8="",0,IF(OR(Q8="KURANG",Q8="SANGAT KURANG"),I8*K8*10%,I8*K8*20%)))</f>
        <v>0</v>
      </c>
      <c r="Z8" s="68">
        <f t="shared" ref="Z8:Z12" si="6">ROUND(SUM(W8:Y8),0)</f>
        <v>0</v>
      </c>
      <c r="AA8" s="68">
        <f t="shared" ref="AA8:AA12" si="7">I8*L8</f>
        <v>0</v>
      </c>
      <c r="AB8" s="68">
        <f t="shared" ref="AB8:AB12" si="8">ROUND(AA8,0)</f>
        <v>0</v>
      </c>
      <c r="AC8" s="68">
        <f t="shared" ref="AC8:AC12" si="9">I8*M8</f>
        <v>0</v>
      </c>
      <c r="AD8" s="68">
        <f t="shared" ref="AD8:AD12" si="10">ROUND(AC8,0)</f>
        <v>0</v>
      </c>
      <c r="AE8" s="72">
        <f t="shared" ref="AE8:AE12" si="11">ROUND((V8+Z8+AB8+AD8),0)</f>
        <v>0</v>
      </c>
      <c r="AF8" s="73">
        <f t="shared" ref="AF8:AF12" si="12">ROUND(AE8*R8,0)</f>
        <v>0</v>
      </c>
      <c r="AG8" s="74"/>
      <c r="AH8" s="74"/>
      <c r="AI8" s="68">
        <f t="shared" ref="AI8:AI12" si="13">AE8-AF8-AG8</f>
        <v>0</v>
      </c>
      <c r="AJ8" s="75" t="s">
        <v>38</v>
      </c>
      <c r="AK8" s="76"/>
      <c r="AL8" s="84"/>
    </row>
    <row r="9" spans="1:38" s="85" customFormat="1" ht="45" customHeight="1" x14ac:dyDescent="0.2">
      <c r="A9" s="138" t="s">
        <v>39</v>
      </c>
      <c r="B9" s="60"/>
      <c r="C9" s="77"/>
      <c r="D9" s="78"/>
      <c r="E9" s="78"/>
      <c r="F9" s="79"/>
      <c r="G9" s="79"/>
      <c r="H9" s="80"/>
      <c r="I9" s="64"/>
      <c r="J9" s="65"/>
      <c r="K9" s="66"/>
      <c r="L9" s="67"/>
      <c r="M9" s="67"/>
      <c r="N9" s="68">
        <f t="shared" si="0"/>
        <v>0</v>
      </c>
      <c r="O9" s="69"/>
      <c r="P9" s="70"/>
      <c r="Q9" s="70"/>
      <c r="R9" s="71"/>
      <c r="S9" s="68">
        <f t="shared" si="1"/>
        <v>0</v>
      </c>
      <c r="T9" s="68">
        <f t="shared" si="2"/>
        <v>0</v>
      </c>
      <c r="U9" s="68">
        <f t="shared" ref="U9:U19" si="14">IF(P9&lt;6750,0,IF(Q9="",0,IF(OR(Q9="KURANG",Q9="SANGAT KURANG"),I9*J9*10%,I9*J9*20%)))</f>
        <v>0</v>
      </c>
      <c r="V9" s="68">
        <f t="shared" si="3"/>
        <v>0</v>
      </c>
      <c r="W9" s="68">
        <f t="shared" si="4"/>
        <v>0</v>
      </c>
      <c r="X9" s="68">
        <f t="shared" si="5"/>
        <v>0</v>
      </c>
      <c r="Y9" s="68">
        <f t="shared" ref="Y9:Y19" si="15">IF(P9&lt;6750,0,IF(Q9="",0,IF(OR(Q9="KURANG",Q9="SANGAT KURANG"),I9*K9*10%,I9*K9*20%)))</f>
        <v>0</v>
      </c>
      <c r="Z9" s="68">
        <f t="shared" si="6"/>
        <v>0</v>
      </c>
      <c r="AA9" s="68">
        <f t="shared" si="7"/>
        <v>0</v>
      </c>
      <c r="AB9" s="68">
        <f t="shared" si="8"/>
        <v>0</v>
      </c>
      <c r="AC9" s="68">
        <f t="shared" si="9"/>
        <v>0</v>
      </c>
      <c r="AD9" s="68">
        <f t="shared" si="10"/>
        <v>0</v>
      </c>
      <c r="AE9" s="72">
        <f t="shared" si="11"/>
        <v>0</v>
      </c>
      <c r="AF9" s="73">
        <f t="shared" si="12"/>
        <v>0</v>
      </c>
      <c r="AG9" s="74"/>
      <c r="AH9" s="74"/>
      <c r="AI9" s="68">
        <f t="shared" si="13"/>
        <v>0</v>
      </c>
      <c r="AJ9" s="82" t="s">
        <v>39</v>
      </c>
      <c r="AK9" s="83"/>
      <c r="AL9" s="84"/>
    </row>
    <row r="10" spans="1:38" s="85" customFormat="1" ht="45" customHeight="1" x14ac:dyDescent="0.2">
      <c r="A10" s="138" t="s">
        <v>40</v>
      </c>
      <c r="B10" s="60"/>
      <c r="C10" s="77"/>
      <c r="D10" s="78"/>
      <c r="E10" s="78"/>
      <c r="F10" s="79"/>
      <c r="G10" s="79"/>
      <c r="H10" s="80"/>
      <c r="I10" s="64"/>
      <c r="J10" s="65"/>
      <c r="K10" s="66"/>
      <c r="L10" s="67"/>
      <c r="M10" s="67"/>
      <c r="N10" s="68">
        <f t="shared" si="0"/>
        <v>0</v>
      </c>
      <c r="O10" s="69"/>
      <c r="P10" s="70"/>
      <c r="Q10" s="70"/>
      <c r="R10" s="71"/>
      <c r="S10" s="68">
        <f t="shared" si="1"/>
        <v>0</v>
      </c>
      <c r="T10" s="68">
        <f t="shared" si="2"/>
        <v>0</v>
      </c>
      <c r="U10" s="68">
        <f t="shared" si="14"/>
        <v>0</v>
      </c>
      <c r="V10" s="68">
        <f t="shared" si="3"/>
        <v>0</v>
      </c>
      <c r="W10" s="68">
        <f t="shared" si="4"/>
        <v>0</v>
      </c>
      <c r="X10" s="68">
        <f t="shared" si="5"/>
        <v>0</v>
      </c>
      <c r="Y10" s="68">
        <f t="shared" si="15"/>
        <v>0</v>
      </c>
      <c r="Z10" s="68">
        <f t="shared" si="6"/>
        <v>0</v>
      </c>
      <c r="AA10" s="68">
        <f t="shared" si="7"/>
        <v>0</v>
      </c>
      <c r="AB10" s="68">
        <f t="shared" si="8"/>
        <v>0</v>
      </c>
      <c r="AC10" s="68">
        <f t="shared" si="9"/>
        <v>0</v>
      </c>
      <c r="AD10" s="68">
        <f t="shared" si="10"/>
        <v>0</v>
      </c>
      <c r="AE10" s="72">
        <f t="shared" si="11"/>
        <v>0</v>
      </c>
      <c r="AF10" s="73">
        <f t="shared" si="12"/>
        <v>0</v>
      </c>
      <c r="AG10" s="74"/>
      <c r="AH10" s="74"/>
      <c r="AI10" s="68">
        <f t="shared" si="13"/>
        <v>0</v>
      </c>
      <c r="AJ10" s="75" t="s">
        <v>40</v>
      </c>
      <c r="AK10" s="83"/>
      <c r="AL10" s="84"/>
    </row>
    <row r="11" spans="1:38" s="85" customFormat="1" ht="45" customHeight="1" x14ac:dyDescent="0.2">
      <c r="A11" s="138" t="s">
        <v>41</v>
      </c>
      <c r="B11" s="60"/>
      <c r="C11" s="77"/>
      <c r="D11" s="78"/>
      <c r="E11" s="78"/>
      <c r="F11" s="79"/>
      <c r="G11" s="79"/>
      <c r="H11" s="80"/>
      <c r="I11" s="64"/>
      <c r="J11" s="65"/>
      <c r="K11" s="66"/>
      <c r="L11" s="67"/>
      <c r="M11" s="67"/>
      <c r="N11" s="68">
        <f t="shared" si="0"/>
        <v>0</v>
      </c>
      <c r="O11" s="69"/>
      <c r="P11" s="70"/>
      <c r="Q11" s="70"/>
      <c r="R11" s="71"/>
      <c r="S11" s="68">
        <f t="shared" si="1"/>
        <v>0</v>
      </c>
      <c r="T11" s="68">
        <f t="shared" si="2"/>
        <v>0</v>
      </c>
      <c r="U11" s="68">
        <f t="shared" si="14"/>
        <v>0</v>
      </c>
      <c r="V11" s="68">
        <f t="shared" si="3"/>
        <v>0</v>
      </c>
      <c r="W11" s="68">
        <f t="shared" si="4"/>
        <v>0</v>
      </c>
      <c r="X11" s="68">
        <f t="shared" si="5"/>
        <v>0</v>
      </c>
      <c r="Y11" s="68">
        <f t="shared" si="15"/>
        <v>0</v>
      </c>
      <c r="Z11" s="68">
        <f t="shared" si="6"/>
        <v>0</v>
      </c>
      <c r="AA11" s="68">
        <f t="shared" si="7"/>
        <v>0</v>
      </c>
      <c r="AB11" s="68">
        <f t="shared" si="8"/>
        <v>0</v>
      </c>
      <c r="AC11" s="68">
        <f t="shared" si="9"/>
        <v>0</v>
      </c>
      <c r="AD11" s="68">
        <f t="shared" si="10"/>
        <v>0</v>
      </c>
      <c r="AE11" s="72">
        <f t="shared" si="11"/>
        <v>0</v>
      </c>
      <c r="AF11" s="73">
        <f t="shared" si="12"/>
        <v>0</v>
      </c>
      <c r="AG11" s="74"/>
      <c r="AH11" s="74"/>
      <c r="AI11" s="68">
        <f t="shared" si="13"/>
        <v>0</v>
      </c>
      <c r="AJ11" s="82" t="s">
        <v>41</v>
      </c>
      <c r="AK11" s="83"/>
      <c r="AL11" s="84"/>
    </row>
    <row r="12" spans="1:38" s="85" customFormat="1" ht="45" customHeight="1" x14ac:dyDescent="0.2">
      <c r="A12" s="138" t="s">
        <v>42</v>
      </c>
      <c r="B12" s="60"/>
      <c r="C12" s="77"/>
      <c r="D12" s="78"/>
      <c r="E12" s="78"/>
      <c r="F12" s="79"/>
      <c r="G12" s="62"/>
      <c r="H12" s="63"/>
      <c r="I12" s="64"/>
      <c r="J12" s="65"/>
      <c r="K12" s="66"/>
      <c r="L12" s="105"/>
      <c r="M12" s="67"/>
      <c r="N12" s="68">
        <f t="shared" si="0"/>
        <v>0</v>
      </c>
      <c r="O12" s="69"/>
      <c r="P12" s="70"/>
      <c r="Q12" s="70"/>
      <c r="R12" s="71"/>
      <c r="S12" s="68">
        <f t="shared" si="1"/>
        <v>0</v>
      </c>
      <c r="T12" s="68">
        <f t="shared" si="2"/>
        <v>0</v>
      </c>
      <c r="U12" s="68">
        <f t="shared" si="14"/>
        <v>0</v>
      </c>
      <c r="V12" s="68">
        <f t="shared" si="3"/>
        <v>0</v>
      </c>
      <c r="W12" s="68">
        <f t="shared" si="4"/>
        <v>0</v>
      </c>
      <c r="X12" s="68">
        <f t="shared" si="5"/>
        <v>0</v>
      </c>
      <c r="Y12" s="68">
        <f t="shared" si="15"/>
        <v>0</v>
      </c>
      <c r="Z12" s="68">
        <f t="shared" si="6"/>
        <v>0</v>
      </c>
      <c r="AA12" s="68">
        <f t="shared" si="7"/>
        <v>0</v>
      </c>
      <c r="AB12" s="68">
        <f t="shared" si="8"/>
        <v>0</v>
      </c>
      <c r="AC12" s="68">
        <f t="shared" si="9"/>
        <v>0</v>
      </c>
      <c r="AD12" s="68">
        <f t="shared" si="10"/>
        <v>0</v>
      </c>
      <c r="AE12" s="72">
        <f t="shared" si="11"/>
        <v>0</v>
      </c>
      <c r="AF12" s="73">
        <f t="shared" si="12"/>
        <v>0</v>
      </c>
      <c r="AG12" s="74"/>
      <c r="AH12" s="74"/>
      <c r="AI12" s="68">
        <f t="shared" si="13"/>
        <v>0</v>
      </c>
      <c r="AJ12" s="75" t="s">
        <v>42</v>
      </c>
      <c r="AK12" s="83"/>
    </row>
    <row r="13" spans="1:38" s="85" customFormat="1" ht="45" customHeight="1" x14ac:dyDescent="0.2">
      <c r="A13" s="138" t="s">
        <v>43</v>
      </c>
      <c r="B13" s="60"/>
      <c r="C13" s="77"/>
      <c r="D13" s="78"/>
      <c r="E13" s="78"/>
      <c r="F13" s="79"/>
      <c r="G13" s="62"/>
      <c r="H13" s="63"/>
      <c r="I13" s="64"/>
      <c r="J13" s="65"/>
      <c r="K13" s="66"/>
      <c r="L13" s="105"/>
      <c r="M13" s="67"/>
      <c r="N13" s="68">
        <f t="shared" ref="N13:N19" si="16">ROUND(I13*(SUM(J13:M13)),0)</f>
        <v>0</v>
      </c>
      <c r="O13" s="69"/>
      <c r="P13" s="70"/>
      <c r="Q13" s="70"/>
      <c r="R13" s="71"/>
      <c r="S13" s="68">
        <f t="shared" ref="S13:S19" si="17">I13*J13*40%*O13</f>
        <v>0</v>
      </c>
      <c r="T13" s="68">
        <f t="shared" ref="T13:T19" si="18">IF(P13&gt;=6750,(I13*J13*40%),0)</f>
        <v>0</v>
      </c>
      <c r="U13" s="68">
        <f t="shared" si="14"/>
        <v>0</v>
      </c>
      <c r="V13" s="68">
        <f t="shared" ref="V13:V19" si="19">ROUND(SUM(S13:U13),0)</f>
        <v>0</v>
      </c>
      <c r="W13" s="68">
        <f t="shared" ref="W13:W19" si="20">I13*K13*40%*O13</f>
        <v>0</v>
      </c>
      <c r="X13" s="68">
        <f t="shared" ref="X13:X19" si="21">IF(P13&gt;=6750,(I13*K13*40%),0)</f>
        <v>0</v>
      </c>
      <c r="Y13" s="68">
        <f t="shared" si="15"/>
        <v>0</v>
      </c>
      <c r="Z13" s="68">
        <f t="shared" ref="Z13:Z19" si="22">ROUND(SUM(W13:Y13),0)</f>
        <v>0</v>
      </c>
      <c r="AA13" s="68">
        <f t="shared" ref="AA13:AA19" si="23">I13*L13</f>
        <v>0</v>
      </c>
      <c r="AB13" s="68">
        <f t="shared" ref="AB13:AB19" si="24">ROUND(AA13,0)</f>
        <v>0</v>
      </c>
      <c r="AC13" s="68">
        <f t="shared" ref="AC13:AC19" si="25">I13*M13</f>
        <v>0</v>
      </c>
      <c r="AD13" s="68">
        <f t="shared" ref="AD13:AD19" si="26">ROUND(AC13,0)</f>
        <v>0</v>
      </c>
      <c r="AE13" s="72">
        <f t="shared" ref="AE13:AE19" si="27">ROUND((V13+Z13+AB13+AD13),0)</f>
        <v>0</v>
      </c>
      <c r="AF13" s="73">
        <f t="shared" ref="AF13:AF19" si="28">ROUND(AE13*R13,0)</f>
        <v>0</v>
      </c>
      <c r="AG13" s="74"/>
      <c r="AH13" s="74"/>
      <c r="AI13" s="68">
        <f t="shared" ref="AI13:AI19" si="29">AE13-AF13-AG13</f>
        <v>0</v>
      </c>
      <c r="AJ13" s="82" t="s">
        <v>43</v>
      </c>
      <c r="AK13" s="106"/>
    </row>
    <row r="14" spans="1:38" s="85" customFormat="1" ht="45" customHeight="1" x14ac:dyDescent="0.2">
      <c r="A14" s="138" t="s">
        <v>44</v>
      </c>
      <c r="B14" s="60"/>
      <c r="C14" s="77"/>
      <c r="D14" s="78"/>
      <c r="E14" s="78"/>
      <c r="F14" s="79"/>
      <c r="G14" s="79"/>
      <c r="H14" s="80"/>
      <c r="I14" s="64"/>
      <c r="J14" s="65"/>
      <c r="K14" s="66"/>
      <c r="L14" s="67"/>
      <c r="M14" s="67"/>
      <c r="N14" s="68">
        <f t="shared" ref="N14:N17" si="30">ROUND(I14*(SUM(J14:M14)),0)</f>
        <v>0</v>
      </c>
      <c r="O14" s="69"/>
      <c r="P14" s="70"/>
      <c r="Q14" s="70"/>
      <c r="R14" s="71"/>
      <c r="S14" s="68">
        <f t="shared" si="17"/>
        <v>0</v>
      </c>
      <c r="T14" s="68">
        <f t="shared" si="18"/>
        <v>0</v>
      </c>
      <c r="U14" s="68">
        <f t="shared" si="14"/>
        <v>0</v>
      </c>
      <c r="V14" s="68">
        <f t="shared" si="19"/>
        <v>0</v>
      </c>
      <c r="W14" s="68">
        <f t="shared" si="20"/>
        <v>0</v>
      </c>
      <c r="X14" s="68">
        <f t="shared" si="21"/>
        <v>0</v>
      </c>
      <c r="Y14" s="68">
        <f t="shared" si="15"/>
        <v>0</v>
      </c>
      <c r="Z14" s="68">
        <f t="shared" si="22"/>
        <v>0</v>
      </c>
      <c r="AA14" s="68">
        <f t="shared" si="23"/>
        <v>0</v>
      </c>
      <c r="AB14" s="68">
        <f t="shared" si="24"/>
        <v>0</v>
      </c>
      <c r="AC14" s="68">
        <f t="shared" si="25"/>
        <v>0</v>
      </c>
      <c r="AD14" s="68">
        <f t="shared" si="26"/>
        <v>0</v>
      </c>
      <c r="AE14" s="72">
        <f t="shared" si="27"/>
        <v>0</v>
      </c>
      <c r="AF14" s="73">
        <f t="shared" si="28"/>
        <v>0</v>
      </c>
      <c r="AG14" s="74"/>
      <c r="AH14" s="74"/>
      <c r="AI14" s="68">
        <f t="shared" si="29"/>
        <v>0</v>
      </c>
      <c r="AJ14" s="75" t="s">
        <v>44</v>
      </c>
      <c r="AK14" s="83"/>
      <c r="AL14" s="84"/>
    </row>
    <row r="15" spans="1:38" s="85" customFormat="1" ht="45" customHeight="1" x14ac:dyDescent="0.2">
      <c r="A15" s="138" t="s">
        <v>45</v>
      </c>
      <c r="B15" s="60"/>
      <c r="C15" s="77"/>
      <c r="D15" s="78"/>
      <c r="E15" s="78"/>
      <c r="F15" s="79"/>
      <c r="G15" s="79"/>
      <c r="H15" s="80"/>
      <c r="I15" s="64"/>
      <c r="J15" s="65"/>
      <c r="K15" s="66"/>
      <c r="L15" s="67"/>
      <c r="M15" s="67"/>
      <c r="N15" s="68">
        <f t="shared" si="30"/>
        <v>0</v>
      </c>
      <c r="O15" s="69"/>
      <c r="P15" s="70"/>
      <c r="Q15" s="70"/>
      <c r="R15" s="71"/>
      <c r="S15" s="68">
        <f t="shared" si="17"/>
        <v>0</v>
      </c>
      <c r="T15" s="68">
        <f t="shared" si="18"/>
        <v>0</v>
      </c>
      <c r="U15" s="68">
        <f t="shared" si="14"/>
        <v>0</v>
      </c>
      <c r="V15" s="68">
        <f t="shared" si="19"/>
        <v>0</v>
      </c>
      <c r="W15" s="68">
        <f t="shared" si="20"/>
        <v>0</v>
      </c>
      <c r="X15" s="68">
        <f t="shared" si="21"/>
        <v>0</v>
      </c>
      <c r="Y15" s="68">
        <f t="shared" si="15"/>
        <v>0</v>
      </c>
      <c r="Z15" s="68">
        <f t="shared" si="22"/>
        <v>0</v>
      </c>
      <c r="AA15" s="68">
        <f t="shared" si="23"/>
        <v>0</v>
      </c>
      <c r="AB15" s="68">
        <f t="shared" si="24"/>
        <v>0</v>
      </c>
      <c r="AC15" s="68">
        <f t="shared" si="25"/>
        <v>0</v>
      </c>
      <c r="AD15" s="68">
        <f t="shared" si="26"/>
        <v>0</v>
      </c>
      <c r="AE15" s="72">
        <f t="shared" si="27"/>
        <v>0</v>
      </c>
      <c r="AF15" s="73">
        <f t="shared" si="28"/>
        <v>0</v>
      </c>
      <c r="AG15" s="74"/>
      <c r="AH15" s="74"/>
      <c r="AI15" s="68">
        <f t="shared" si="29"/>
        <v>0</v>
      </c>
      <c r="AJ15" s="82" t="s">
        <v>45</v>
      </c>
      <c r="AK15" s="83"/>
      <c r="AL15" s="84"/>
    </row>
    <row r="16" spans="1:38" s="85" customFormat="1" ht="45" customHeight="1" x14ac:dyDescent="0.2">
      <c r="A16" s="138" t="s">
        <v>46</v>
      </c>
      <c r="B16" s="60"/>
      <c r="C16" s="77"/>
      <c r="D16" s="78"/>
      <c r="E16" s="78"/>
      <c r="F16" s="79"/>
      <c r="G16" s="79"/>
      <c r="H16" s="80"/>
      <c r="I16" s="64"/>
      <c r="J16" s="65"/>
      <c r="K16" s="66"/>
      <c r="L16" s="67"/>
      <c r="M16" s="67"/>
      <c r="N16" s="68">
        <f t="shared" si="30"/>
        <v>0</v>
      </c>
      <c r="O16" s="69"/>
      <c r="P16" s="70"/>
      <c r="Q16" s="70"/>
      <c r="R16" s="71"/>
      <c r="S16" s="68">
        <f t="shared" si="17"/>
        <v>0</v>
      </c>
      <c r="T16" s="68">
        <f t="shared" si="18"/>
        <v>0</v>
      </c>
      <c r="U16" s="68">
        <f t="shared" si="14"/>
        <v>0</v>
      </c>
      <c r="V16" s="68">
        <f t="shared" si="19"/>
        <v>0</v>
      </c>
      <c r="W16" s="68">
        <f t="shared" si="20"/>
        <v>0</v>
      </c>
      <c r="X16" s="68">
        <f t="shared" si="21"/>
        <v>0</v>
      </c>
      <c r="Y16" s="68">
        <f t="shared" si="15"/>
        <v>0</v>
      </c>
      <c r="Z16" s="68">
        <f t="shared" si="22"/>
        <v>0</v>
      </c>
      <c r="AA16" s="68">
        <f t="shared" si="23"/>
        <v>0</v>
      </c>
      <c r="AB16" s="68">
        <f t="shared" si="24"/>
        <v>0</v>
      </c>
      <c r="AC16" s="68">
        <f t="shared" si="25"/>
        <v>0</v>
      </c>
      <c r="AD16" s="68">
        <f t="shared" si="26"/>
        <v>0</v>
      </c>
      <c r="AE16" s="72">
        <f t="shared" si="27"/>
        <v>0</v>
      </c>
      <c r="AF16" s="73">
        <f t="shared" si="28"/>
        <v>0</v>
      </c>
      <c r="AG16" s="74"/>
      <c r="AH16" s="74"/>
      <c r="AI16" s="68">
        <f t="shared" si="29"/>
        <v>0</v>
      </c>
      <c r="AJ16" s="75" t="s">
        <v>46</v>
      </c>
      <c r="AK16" s="83"/>
      <c r="AL16" s="84"/>
    </row>
    <row r="17" spans="1:37" s="85" customFormat="1" ht="45" customHeight="1" x14ac:dyDescent="0.2">
      <c r="A17" s="138" t="s">
        <v>47</v>
      </c>
      <c r="B17" s="60"/>
      <c r="C17" s="77"/>
      <c r="D17" s="78"/>
      <c r="E17" s="78"/>
      <c r="F17" s="79"/>
      <c r="G17" s="62"/>
      <c r="H17" s="63"/>
      <c r="I17" s="64"/>
      <c r="J17" s="65"/>
      <c r="K17" s="66"/>
      <c r="L17" s="105"/>
      <c r="M17" s="67"/>
      <c r="N17" s="68">
        <f t="shared" si="30"/>
        <v>0</v>
      </c>
      <c r="O17" s="69"/>
      <c r="P17" s="70"/>
      <c r="Q17" s="70"/>
      <c r="R17" s="71"/>
      <c r="S17" s="68">
        <f t="shared" si="17"/>
        <v>0</v>
      </c>
      <c r="T17" s="68">
        <f t="shared" si="18"/>
        <v>0</v>
      </c>
      <c r="U17" s="68">
        <f t="shared" si="14"/>
        <v>0</v>
      </c>
      <c r="V17" s="68">
        <f t="shared" si="19"/>
        <v>0</v>
      </c>
      <c r="W17" s="68">
        <f t="shared" si="20"/>
        <v>0</v>
      </c>
      <c r="X17" s="68">
        <f t="shared" si="21"/>
        <v>0</v>
      </c>
      <c r="Y17" s="68">
        <f t="shared" si="15"/>
        <v>0</v>
      </c>
      <c r="Z17" s="68">
        <f t="shared" si="22"/>
        <v>0</v>
      </c>
      <c r="AA17" s="68">
        <f t="shared" si="23"/>
        <v>0</v>
      </c>
      <c r="AB17" s="68">
        <f t="shared" si="24"/>
        <v>0</v>
      </c>
      <c r="AC17" s="68">
        <f t="shared" si="25"/>
        <v>0</v>
      </c>
      <c r="AD17" s="68">
        <f t="shared" si="26"/>
        <v>0</v>
      </c>
      <c r="AE17" s="72">
        <f t="shared" si="27"/>
        <v>0</v>
      </c>
      <c r="AF17" s="73">
        <f t="shared" si="28"/>
        <v>0</v>
      </c>
      <c r="AG17" s="74"/>
      <c r="AH17" s="74"/>
      <c r="AI17" s="68">
        <f t="shared" si="29"/>
        <v>0</v>
      </c>
      <c r="AJ17" s="82" t="s">
        <v>47</v>
      </c>
      <c r="AK17" s="83"/>
    </row>
    <row r="18" spans="1:37" s="85" customFormat="1" ht="45" customHeight="1" x14ac:dyDescent="0.2">
      <c r="A18" s="138" t="s">
        <v>48</v>
      </c>
      <c r="B18" s="60"/>
      <c r="C18" s="77"/>
      <c r="D18" s="78"/>
      <c r="E18" s="78"/>
      <c r="F18" s="79"/>
      <c r="G18" s="62"/>
      <c r="H18" s="63"/>
      <c r="I18" s="64"/>
      <c r="J18" s="65"/>
      <c r="K18" s="66"/>
      <c r="L18" s="105"/>
      <c r="M18" s="67"/>
      <c r="N18" s="68">
        <f t="shared" ref="N18" si="31">ROUND(I18*(SUM(J18:M18)),0)</f>
        <v>0</v>
      </c>
      <c r="O18" s="69"/>
      <c r="P18" s="70"/>
      <c r="Q18" s="70"/>
      <c r="R18" s="71"/>
      <c r="S18" s="68">
        <f t="shared" ref="S18" si="32">I18*J18*40%*O18</f>
        <v>0</v>
      </c>
      <c r="T18" s="68">
        <f t="shared" ref="T18" si="33">IF(P18&gt;=6750,(I18*J18*40%),0)</f>
        <v>0</v>
      </c>
      <c r="U18" s="68">
        <f t="shared" si="14"/>
        <v>0</v>
      </c>
      <c r="V18" s="68">
        <f t="shared" ref="V18" si="34">ROUND(SUM(S18:U18),0)</f>
        <v>0</v>
      </c>
      <c r="W18" s="68">
        <f t="shared" ref="W18" si="35">I18*K18*40%*O18</f>
        <v>0</v>
      </c>
      <c r="X18" s="68">
        <f t="shared" ref="X18" si="36">IF(P18&gt;=6750,(I18*K18*40%),0)</f>
        <v>0</v>
      </c>
      <c r="Y18" s="68">
        <f t="shared" si="15"/>
        <v>0</v>
      </c>
      <c r="Z18" s="68">
        <f t="shared" ref="Z18" si="37">ROUND(SUM(W18:Y18),0)</f>
        <v>0</v>
      </c>
      <c r="AA18" s="68">
        <f t="shared" ref="AA18" si="38">I18*L18</f>
        <v>0</v>
      </c>
      <c r="AB18" s="68">
        <f t="shared" ref="AB18" si="39">ROUND(AA18,0)</f>
        <v>0</v>
      </c>
      <c r="AC18" s="68">
        <f t="shared" ref="AC18" si="40">I18*M18</f>
        <v>0</v>
      </c>
      <c r="AD18" s="68">
        <f t="shared" ref="AD18" si="41">ROUND(AC18,0)</f>
        <v>0</v>
      </c>
      <c r="AE18" s="72">
        <f t="shared" ref="AE18" si="42">ROUND((V18+Z18+AB18+AD18),0)</f>
        <v>0</v>
      </c>
      <c r="AF18" s="73">
        <f t="shared" ref="AF18" si="43">ROUND(AE18*R18,0)</f>
        <v>0</v>
      </c>
      <c r="AG18" s="74"/>
      <c r="AH18" s="74"/>
      <c r="AI18" s="68">
        <f t="shared" ref="AI18" si="44">AE18-AF18-AG18</f>
        <v>0</v>
      </c>
      <c r="AJ18" s="75" t="s">
        <v>48</v>
      </c>
      <c r="AK18" s="106"/>
    </row>
    <row r="19" spans="1:37" s="85" customFormat="1" ht="45" customHeight="1" x14ac:dyDescent="0.2">
      <c r="A19" s="138" t="s">
        <v>49</v>
      </c>
      <c r="B19" s="60"/>
      <c r="C19" s="77"/>
      <c r="D19" s="78"/>
      <c r="E19" s="78"/>
      <c r="F19" s="79"/>
      <c r="G19" s="62"/>
      <c r="H19" s="63"/>
      <c r="I19" s="64"/>
      <c r="J19" s="65"/>
      <c r="K19" s="66"/>
      <c r="L19" s="105"/>
      <c r="M19" s="67"/>
      <c r="N19" s="68">
        <f t="shared" si="16"/>
        <v>0</v>
      </c>
      <c r="O19" s="69"/>
      <c r="P19" s="70"/>
      <c r="Q19" s="70"/>
      <c r="R19" s="71"/>
      <c r="S19" s="68">
        <f t="shared" si="17"/>
        <v>0</v>
      </c>
      <c r="T19" s="68">
        <f t="shared" si="18"/>
        <v>0</v>
      </c>
      <c r="U19" s="68">
        <f t="shared" si="14"/>
        <v>0</v>
      </c>
      <c r="V19" s="68">
        <f t="shared" si="19"/>
        <v>0</v>
      </c>
      <c r="W19" s="68">
        <f t="shared" si="20"/>
        <v>0</v>
      </c>
      <c r="X19" s="68">
        <f t="shared" si="21"/>
        <v>0</v>
      </c>
      <c r="Y19" s="68">
        <f t="shared" si="15"/>
        <v>0</v>
      </c>
      <c r="Z19" s="68">
        <f t="shared" si="22"/>
        <v>0</v>
      </c>
      <c r="AA19" s="68">
        <f t="shared" si="23"/>
        <v>0</v>
      </c>
      <c r="AB19" s="68">
        <f t="shared" si="24"/>
        <v>0</v>
      </c>
      <c r="AC19" s="68">
        <f t="shared" si="25"/>
        <v>0</v>
      </c>
      <c r="AD19" s="68">
        <f t="shared" si="26"/>
        <v>0</v>
      </c>
      <c r="AE19" s="72">
        <f t="shared" si="27"/>
        <v>0</v>
      </c>
      <c r="AF19" s="73">
        <f t="shared" si="28"/>
        <v>0</v>
      </c>
      <c r="AG19" s="74"/>
      <c r="AH19" s="74"/>
      <c r="AI19" s="68">
        <f t="shared" si="29"/>
        <v>0</v>
      </c>
      <c r="AJ19" s="82" t="s">
        <v>49</v>
      </c>
      <c r="AK19" s="76"/>
    </row>
    <row r="20" spans="1:37" s="85" customFormat="1" x14ac:dyDescent="0.2">
      <c r="A20" s="84"/>
      <c r="K20" s="86"/>
      <c r="L20" s="87"/>
      <c r="M20" s="87"/>
      <c r="N20" s="68">
        <f>I20*(SUM(K20:M20))</f>
        <v>0</v>
      </c>
      <c r="O20" s="88"/>
      <c r="P20" s="89"/>
      <c r="Q20" s="89"/>
      <c r="R20" s="89"/>
      <c r="S20" s="90"/>
      <c r="T20" s="90"/>
      <c r="U20" s="90"/>
      <c r="V20" s="89">
        <f>SUM(V8:V19)</f>
        <v>0</v>
      </c>
      <c r="W20" s="90"/>
      <c r="X20" s="90"/>
      <c r="Y20" s="90"/>
      <c r="Z20" s="89">
        <f>SUM(Z8:Z19)</f>
        <v>0</v>
      </c>
      <c r="AA20" s="90"/>
      <c r="AB20" s="89">
        <f>SUM(AB8:AB19)</f>
        <v>0</v>
      </c>
      <c r="AC20" s="90"/>
      <c r="AD20" s="89">
        <f t="shared" ref="AD20:AI20" si="45">SUM(AD8:AD19)</f>
        <v>0</v>
      </c>
      <c r="AE20" s="89">
        <f t="shared" si="45"/>
        <v>0</v>
      </c>
      <c r="AF20" s="89">
        <f t="shared" si="45"/>
        <v>0</v>
      </c>
      <c r="AG20" s="89">
        <f>SUM(AG8:AG19)</f>
        <v>0</v>
      </c>
      <c r="AH20" s="89">
        <f t="shared" si="45"/>
        <v>0</v>
      </c>
      <c r="AI20" s="89">
        <f t="shared" si="45"/>
        <v>0</v>
      </c>
      <c r="AJ20" s="91"/>
      <c r="AK20" s="92"/>
    </row>
    <row r="21" spans="1:37" x14ac:dyDescent="0.2">
      <c r="B21" s="7"/>
      <c r="C21" s="7"/>
      <c r="D21" s="7"/>
      <c r="E21" s="7"/>
      <c r="F21" s="7"/>
      <c r="G21" s="7"/>
      <c r="H21" s="7"/>
      <c r="I21" s="7"/>
      <c r="K21" s="15"/>
      <c r="L21" s="7"/>
      <c r="M21" s="7"/>
      <c r="N21" s="100"/>
      <c r="O21" s="101"/>
      <c r="P21" s="102"/>
      <c r="Q21" s="102"/>
      <c r="R21" s="102"/>
      <c r="S21" s="103"/>
      <c r="T21" s="103"/>
      <c r="U21" s="103"/>
      <c r="V21" s="102"/>
      <c r="W21" s="103"/>
      <c r="X21" s="103"/>
      <c r="Y21" s="103"/>
      <c r="Z21" s="102"/>
      <c r="AA21" s="103"/>
      <c r="AB21" s="102"/>
      <c r="AC21" s="103"/>
      <c r="AD21" s="102"/>
      <c r="AE21" s="102"/>
      <c r="AF21" s="102"/>
      <c r="AG21" s="102"/>
      <c r="AH21" s="102"/>
      <c r="AI21" s="102"/>
      <c r="AJ21" s="7"/>
      <c r="AK21" s="7"/>
    </row>
    <row r="22" spans="1:37" x14ac:dyDescent="0.2">
      <c r="B22" s="7"/>
      <c r="C22" s="7"/>
      <c r="D22" s="7"/>
      <c r="E22" s="7"/>
      <c r="F22" s="7"/>
      <c r="G22" s="7"/>
      <c r="H22" s="7"/>
      <c r="I22" s="7"/>
      <c r="K22" s="15"/>
      <c r="L22" s="7"/>
      <c r="M22" s="7"/>
      <c r="N22" s="100"/>
      <c r="O22" s="101"/>
      <c r="P22" s="102"/>
      <c r="Q22" s="102"/>
      <c r="R22" s="102"/>
      <c r="S22" s="103"/>
      <c r="T22" s="103"/>
      <c r="U22" s="103"/>
      <c r="V22" s="102"/>
      <c r="W22" s="103"/>
      <c r="X22" s="103"/>
      <c r="Y22" s="103"/>
      <c r="Z22" s="102"/>
      <c r="AA22" s="103"/>
      <c r="AB22" s="102"/>
      <c r="AC22" s="103"/>
      <c r="AD22" s="102"/>
      <c r="AE22" s="102"/>
      <c r="AF22" s="102"/>
      <c r="AG22" s="102"/>
      <c r="AH22" s="102"/>
      <c r="AI22" s="102"/>
      <c r="AJ22" s="7"/>
      <c r="AK22" s="7"/>
    </row>
    <row r="23" spans="1:37" x14ac:dyDescent="0.2">
      <c r="B23" s="7"/>
      <c r="C23" s="7"/>
      <c r="D23" s="7"/>
      <c r="E23" s="7"/>
      <c r="F23" s="7"/>
      <c r="G23" s="7"/>
      <c r="H23" s="7"/>
      <c r="I23" s="7"/>
      <c r="K23" s="15"/>
      <c r="L23" s="7"/>
      <c r="M23" s="7"/>
      <c r="N23" s="100"/>
      <c r="O23" s="101"/>
      <c r="P23" s="102"/>
      <c r="Q23" s="102"/>
      <c r="R23" s="102"/>
      <c r="S23" s="103"/>
      <c r="T23" s="103"/>
      <c r="U23" s="103"/>
      <c r="V23" s="102"/>
      <c r="W23" s="103"/>
      <c r="X23" s="103"/>
      <c r="Y23" s="103"/>
      <c r="Z23" s="102"/>
      <c r="AA23" s="103"/>
      <c r="AB23" s="102"/>
      <c r="AC23" s="103"/>
      <c r="AD23" s="102"/>
      <c r="AE23" s="102"/>
      <c r="AF23" s="102"/>
      <c r="AG23" s="102"/>
      <c r="AH23" s="102"/>
      <c r="AI23" s="102"/>
      <c r="AJ23" s="7"/>
      <c r="AK23" s="7"/>
    </row>
    <row r="24" spans="1:37" x14ac:dyDescent="0.2">
      <c r="B24" s="7"/>
      <c r="C24" s="7"/>
      <c r="D24" s="7"/>
      <c r="E24" s="7"/>
      <c r="F24" s="7"/>
      <c r="G24" s="7"/>
      <c r="H24" s="7"/>
      <c r="I24" s="7"/>
      <c r="K24" s="15"/>
      <c r="L24" s="7"/>
      <c r="M24" s="7"/>
      <c r="N24" s="100"/>
      <c r="O24" s="101"/>
      <c r="P24" s="102"/>
      <c r="Q24" s="102"/>
      <c r="R24" s="102"/>
      <c r="S24" s="103"/>
      <c r="T24" s="103"/>
      <c r="U24" s="103"/>
      <c r="V24" s="102"/>
      <c r="W24" s="103"/>
      <c r="X24" s="103"/>
      <c r="Y24" s="103"/>
      <c r="Z24" s="102"/>
      <c r="AA24" s="103"/>
      <c r="AB24" s="102"/>
      <c r="AC24" s="103"/>
      <c r="AD24" s="102"/>
      <c r="AE24" s="102"/>
      <c r="AF24" s="102"/>
      <c r="AG24" s="102"/>
      <c r="AH24" s="102"/>
      <c r="AI24" s="102"/>
      <c r="AJ24" s="7"/>
      <c r="AK24" s="7"/>
    </row>
    <row r="25" spans="1:37" x14ac:dyDescent="0.2">
      <c r="B25" s="7"/>
      <c r="C25" s="7"/>
      <c r="D25" s="7"/>
      <c r="E25" s="7"/>
      <c r="F25" s="7"/>
      <c r="G25" s="7"/>
      <c r="H25" s="7"/>
      <c r="I25" s="7"/>
      <c r="K25" s="15"/>
      <c r="L25" s="7"/>
      <c r="M25" s="7"/>
      <c r="AK25" s="7"/>
    </row>
    <row r="26" spans="1:37" ht="19" x14ac:dyDescent="0.25">
      <c r="B26" s="184" t="s">
        <v>62</v>
      </c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K26" s="7"/>
    </row>
    <row r="27" spans="1:37" ht="14.5" customHeight="1" x14ac:dyDescent="0.25">
      <c r="B27" s="184" t="s">
        <v>63</v>
      </c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1"/>
      <c r="AF27" s="184" t="s">
        <v>64</v>
      </c>
      <c r="AG27" s="184"/>
      <c r="AH27" s="184"/>
      <c r="AI27" s="184"/>
      <c r="AJ27" s="7"/>
      <c r="AK27" s="16"/>
    </row>
    <row r="28" spans="1:37" ht="19" x14ac:dyDescent="0.25"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2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3"/>
      <c r="AF28" s="53"/>
      <c r="AG28" s="53"/>
      <c r="AH28" s="53"/>
      <c r="AI28" s="53"/>
      <c r="AJ28" s="7"/>
      <c r="AK28" s="19"/>
    </row>
    <row r="29" spans="1:37" ht="19" x14ac:dyDescent="0.25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2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3"/>
      <c r="AF29" s="50"/>
      <c r="AG29" s="54"/>
      <c r="AH29" s="54"/>
      <c r="AI29" s="50"/>
      <c r="AJ29" s="7"/>
      <c r="AK29" s="7"/>
    </row>
    <row r="30" spans="1:37" ht="19" x14ac:dyDescent="0.25"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5"/>
      <c r="AF30" s="50"/>
      <c r="AG30" s="54"/>
      <c r="AH30" s="54"/>
      <c r="AI30" s="50"/>
    </row>
    <row r="31" spans="1:37" ht="19" x14ac:dyDescent="0.25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2"/>
      <c r="P31" s="50"/>
      <c r="Q31" s="50"/>
      <c r="R31" s="50"/>
      <c r="S31" s="50"/>
      <c r="T31" s="50"/>
      <c r="U31" s="50"/>
      <c r="V31" s="52"/>
      <c r="W31" s="52"/>
      <c r="X31" s="50"/>
      <c r="Y31" s="50"/>
      <c r="Z31" s="50"/>
      <c r="AA31" s="50"/>
      <c r="AB31" s="50"/>
      <c r="AC31" s="50"/>
      <c r="AD31" s="50"/>
      <c r="AE31" s="50"/>
      <c r="AF31" s="50"/>
      <c r="AG31" s="54"/>
      <c r="AH31" s="54"/>
      <c r="AI31" s="50"/>
    </row>
    <row r="32" spans="1:37" ht="19" x14ac:dyDescent="0.25">
      <c r="B32" s="183" t="s">
        <v>95</v>
      </c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56"/>
      <c r="V32" s="56"/>
      <c r="W32" s="56"/>
      <c r="X32" s="56"/>
      <c r="Y32" s="56"/>
      <c r="Z32" s="50"/>
      <c r="AA32" s="50"/>
      <c r="AB32" s="50"/>
      <c r="AC32" s="50"/>
      <c r="AD32" s="50"/>
      <c r="AE32" s="50"/>
      <c r="AF32" s="183" t="s">
        <v>96</v>
      </c>
      <c r="AG32" s="183"/>
      <c r="AH32" s="183"/>
      <c r="AI32" s="183"/>
    </row>
    <row r="33" spans="2:37" ht="19" x14ac:dyDescent="0.25">
      <c r="B33" s="184" t="s">
        <v>97</v>
      </c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56"/>
      <c r="V33" s="56"/>
      <c r="W33" s="56"/>
      <c r="X33" s="56"/>
      <c r="Y33" s="56"/>
      <c r="Z33" s="50"/>
      <c r="AA33" s="50"/>
      <c r="AB33" s="50"/>
      <c r="AC33" s="50"/>
      <c r="AD33" s="50"/>
      <c r="AE33" s="50"/>
      <c r="AF33" s="184" t="s">
        <v>98</v>
      </c>
      <c r="AG33" s="184"/>
      <c r="AH33" s="184"/>
      <c r="AI33" s="184"/>
    </row>
    <row r="34" spans="2:37" x14ac:dyDescent="0.2"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2:37" x14ac:dyDescent="0.2">
      <c r="X35" s="7"/>
      <c r="Y35" s="7"/>
      <c r="Z35" s="7"/>
      <c r="AA35" s="7"/>
      <c r="AB35" s="7"/>
      <c r="AC35" s="7"/>
      <c r="AD35" s="7"/>
      <c r="AE35" s="18" t="s">
        <v>65</v>
      </c>
      <c r="AF35" s="18"/>
      <c r="AG35" s="18"/>
      <c r="AH35" s="18"/>
      <c r="AI35" s="18"/>
      <c r="AJ35" s="7"/>
    </row>
    <row r="36" spans="2:37" x14ac:dyDescent="0.2">
      <c r="X36" s="7"/>
      <c r="Y36" s="7"/>
      <c r="Z36" s="7"/>
      <c r="AA36" s="7"/>
      <c r="AB36" s="7"/>
      <c r="AC36" s="7"/>
      <c r="AD36" s="7"/>
      <c r="AE36" s="18"/>
      <c r="AF36" s="18"/>
      <c r="AG36" s="18"/>
      <c r="AH36" s="18"/>
      <c r="AI36" s="18"/>
      <c r="AJ36" s="7"/>
    </row>
    <row r="37" spans="2:37" x14ac:dyDescent="0.2">
      <c r="X37" s="7"/>
      <c r="Y37" s="7"/>
      <c r="Z37" s="7"/>
      <c r="AA37" s="7"/>
      <c r="AB37" s="7"/>
      <c r="AC37" s="7"/>
      <c r="AD37" s="7"/>
      <c r="AE37" s="19"/>
      <c r="AF37" s="19"/>
      <c r="AG37" s="19"/>
      <c r="AH37" s="19"/>
      <c r="AI37" s="19"/>
      <c r="AJ37" s="7"/>
    </row>
    <row r="38" spans="2:37" x14ac:dyDescent="0.2">
      <c r="X38" s="7"/>
      <c r="Y38" s="7"/>
      <c r="Z38" s="7"/>
      <c r="AA38" s="7"/>
      <c r="AB38" s="7"/>
      <c r="AC38" s="7"/>
      <c r="AD38" s="7"/>
      <c r="AE38" s="18"/>
      <c r="AF38" s="18"/>
      <c r="AG38" s="18"/>
      <c r="AH38" s="18"/>
      <c r="AI38" s="18"/>
      <c r="AJ38" s="7"/>
      <c r="AK38" s="7"/>
    </row>
    <row r="39" spans="2:37" x14ac:dyDescent="0.2">
      <c r="X39" s="7"/>
      <c r="Y39" s="7"/>
      <c r="Z39" s="7"/>
      <c r="AA39" s="7"/>
      <c r="AB39" s="7"/>
      <c r="AC39" s="7"/>
      <c r="AD39" s="7"/>
      <c r="AE39" s="18"/>
      <c r="AF39" s="18"/>
      <c r="AG39" s="18"/>
      <c r="AH39" s="18"/>
      <c r="AI39" s="18"/>
      <c r="AJ39" s="7"/>
      <c r="AK39" s="7"/>
    </row>
    <row r="40" spans="2:37" x14ac:dyDescent="0.2"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2:37" x14ac:dyDescent="0.2">
      <c r="V41" s="20"/>
      <c r="X41" s="7"/>
      <c r="Y41" s="7"/>
      <c r="Z41" s="20"/>
      <c r="AA41" s="7"/>
      <c r="AB41" s="20"/>
      <c r="AC41" s="7"/>
      <c r="AD41" s="20"/>
      <c r="AE41" s="20"/>
      <c r="AF41" s="20"/>
      <c r="AG41" s="20"/>
      <c r="AH41" s="20"/>
      <c r="AI41" s="20"/>
      <c r="AJ41" s="7"/>
      <c r="AK41" s="7"/>
    </row>
    <row r="42" spans="2:37" x14ac:dyDescent="0.2">
      <c r="V42" s="21"/>
      <c r="W42" s="21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7"/>
      <c r="AK42" s="7"/>
    </row>
    <row r="43" spans="2:37" x14ac:dyDescent="0.2">
      <c r="V43" s="21"/>
      <c r="W43" s="21"/>
      <c r="X43" s="18"/>
      <c r="Y43" s="18"/>
      <c r="Z43" s="21"/>
      <c r="AA43" s="18"/>
      <c r="AB43" s="21"/>
      <c r="AC43" s="18"/>
      <c r="AD43" s="21"/>
      <c r="AE43" s="21"/>
      <c r="AF43" s="21"/>
      <c r="AG43" s="21"/>
      <c r="AH43" s="21"/>
      <c r="AI43" s="21"/>
      <c r="AJ43" s="7"/>
      <c r="AK43" s="7"/>
    </row>
    <row r="44" spans="2:37" x14ac:dyDescent="0.2">
      <c r="V44" s="21"/>
      <c r="W44" s="22"/>
      <c r="X44" s="23"/>
      <c r="Y44" s="23"/>
      <c r="Z44" s="21"/>
      <c r="AA44" s="23"/>
      <c r="AB44" s="21"/>
      <c r="AC44" s="23"/>
      <c r="AD44" s="21"/>
      <c r="AE44" s="21"/>
      <c r="AF44" s="21"/>
      <c r="AG44" s="21"/>
      <c r="AH44" s="21"/>
      <c r="AI44" s="21"/>
      <c r="AJ44" s="7"/>
      <c r="AK44" s="7"/>
    </row>
    <row r="45" spans="2:37" x14ac:dyDescent="0.2">
      <c r="V45" s="22"/>
      <c r="W45" s="22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7"/>
      <c r="AK45" s="7"/>
    </row>
    <row r="46" spans="2:37" x14ac:dyDescent="0.2">
      <c r="V46" s="22"/>
      <c r="W46" s="22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7"/>
      <c r="AK46" s="7"/>
    </row>
    <row r="47" spans="2:37" x14ac:dyDescent="0.2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2:37" x14ac:dyDescent="0.2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24:37" x14ac:dyDescent="0.2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24:37" x14ac:dyDescent="0.2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24:37" x14ac:dyDescent="0.2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24:37" x14ac:dyDescent="0.2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24:37" x14ac:dyDescent="0.2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24:37" x14ac:dyDescent="0.2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24:37" x14ac:dyDescent="0.2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24:37" x14ac:dyDescent="0.2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24:37" x14ac:dyDescent="0.2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24:37" x14ac:dyDescent="0.2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24:37" x14ac:dyDescent="0.2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4:37" x14ac:dyDescent="0.2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</sheetData>
  <mergeCells count="45">
    <mergeCell ref="B26:T26"/>
    <mergeCell ref="B27:T27"/>
    <mergeCell ref="B32:T32"/>
    <mergeCell ref="B33:T33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I5:I7"/>
    <mergeCell ref="J5:M5"/>
    <mergeCell ref="AJ5:AK7"/>
    <mergeCell ref="Z6:Z7"/>
    <mergeCell ref="AA6:AA7"/>
    <mergeCell ref="AB6:AB7"/>
    <mergeCell ref="AC6:AC7"/>
    <mergeCell ref="S5:AE5"/>
    <mergeCell ref="AF5:AF7"/>
    <mergeCell ref="AG5:AG7"/>
    <mergeCell ref="AH5:AH7"/>
    <mergeCell ref="AI5:AI7"/>
    <mergeCell ref="S6:U6"/>
    <mergeCell ref="V6:V7"/>
    <mergeCell ref="W6:Y6"/>
    <mergeCell ref="H5:H7"/>
    <mergeCell ref="AF33:AI33"/>
    <mergeCell ref="AD6:AD7"/>
    <mergeCell ref="AE6:AE7"/>
    <mergeCell ref="AF27:AI27"/>
    <mergeCell ref="AF32:AI32"/>
    <mergeCell ref="N5:N7"/>
    <mergeCell ref="O5:Q5"/>
    <mergeCell ref="R5:R7"/>
    <mergeCell ref="J6:J7"/>
    <mergeCell ref="K6:K7"/>
    <mergeCell ref="L6:L7"/>
    <mergeCell ref="M6:M7"/>
    <mergeCell ref="O6:O7"/>
    <mergeCell ref="P6:P7"/>
    <mergeCell ref="Q6:Q7"/>
  </mergeCells>
  <phoneticPr fontId="14" type="noConversion"/>
  <pageMargins left="0.25" right="0.25" top="0.75" bottom="0.75" header="0.3" footer="0.3"/>
  <pageSetup paperSize="14" scale="4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Pejabat</vt:lpstr>
      <vt:lpstr>Umum</vt:lpstr>
      <vt:lpstr>Kesra</vt:lpstr>
      <vt:lpstr>Organisasi</vt:lpstr>
      <vt:lpstr>Perekonomian</vt:lpstr>
      <vt:lpstr>Prokom</vt:lpstr>
      <vt:lpstr>PBJ</vt:lpstr>
      <vt:lpstr>Adpem</vt:lpstr>
      <vt:lpstr>Hukum</vt:lpstr>
      <vt:lpstr>Pemerintahan</vt:lpstr>
      <vt:lpstr>CPNS</vt:lpstr>
      <vt:lpstr>PLT</vt:lpstr>
      <vt:lpstr>PBJ!Print_Area</vt:lpstr>
      <vt:lpstr>PLT!Print_Area</vt:lpstr>
      <vt:lpstr>Prokom!Print_Area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2023-03-16T08:00:43Z</cp:lastPrinted>
  <dcterms:created xsi:type="dcterms:W3CDTF">2023-03-02T04:49:43Z</dcterms:created>
  <dcterms:modified xsi:type="dcterms:W3CDTF">2023-05-08T07:29:17Z</dcterms:modified>
  <cp:category/>
</cp:coreProperties>
</file>