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1A3C3B4D-40F2-41AD-9231-31F5653072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6" r:id="rId1"/>
    <sheet name="Market Potency" sheetId="4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6" l="1"/>
  <c r="T14" i="6"/>
  <c r="U13" i="6"/>
  <c r="T13" i="6"/>
  <c r="S9" i="6"/>
  <c r="T9" i="6" s="1"/>
  <c r="S8" i="6"/>
  <c r="T8" i="6" s="1"/>
  <c r="U8" i="6" s="1"/>
  <c r="P12" i="6"/>
  <c r="P8" i="6"/>
  <c r="O12" i="6"/>
  <c r="O11" i="6"/>
  <c r="P11" i="6" s="1"/>
  <c r="O10" i="6"/>
  <c r="P10" i="6" s="1"/>
  <c r="O9" i="6"/>
  <c r="P9" i="6" s="1"/>
  <c r="O8" i="6"/>
  <c r="C9" i="4" l="1"/>
  <c r="C12" i="4" s="1"/>
  <c r="C16" i="4" s="1"/>
  <c r="C3" i="4"/>
  <c r="X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2859B5B1-56BA-4A0C-8DD5-093907283A6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16" authorId="0" shapeId="0" xr:uid="{8E90D6A6-9B5A-41A3-8482-C70F5C503C5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<sst xmlns="http://schemas.openxmlformats.org/spreadsheetml/2006/main" count="47" uniqueCount="37">
  <si>
    <t>SES SU, U12</t>
  </si>
  <si>
    <t xml:space="preserve">Choose Tropicana Slim </t>
  </si>
  <si>
    <t xml:space="preserve">Target market TS </t>
  </si>
  <si>
    <t>persons</t>
  </si>
  <si>
    <t>Consume TS</t>
  </si>
  <si>
    <t xml:space="preserve">Price TS  </t>
  </si>
  <si>
    <t>per portion</t>
  </si>
  <si>
    <t>Sales potency</t>
  </si>
  <si>
    <t>Round Up Market Potency</t>
  </si>
  <si>
    <t>per month</t>
  </si>
  <si>
    <t>pcs per month</t>
  </si>
  <si>
    <t>- min 1x konsumsi perbulan</t>
  </si>
  <si>
    <t>- per mo</t>
  </si>
  <si>
    <t>Jumlah penduduk Jakarta</t>
  </si>
  <si>
    <t>Jakarta population</t>
  </si>
  <si>
    <t>IDR</t>
  </si>
  <si>
    <t>MF, 25-39</t>
  </si>
  <si>
    <t>Healthy Concern</t>
  </si>
  <si>
    <t>gr</t>
  </si>
  <si>
    <t>Item</t>
  </si>
  <si>
    <t>Rp/gr</t>
  </si>
  <si>
    <t>Heng's Salted Egg</t>
  </si>
  <si>
    <t>300 gr</t>
  </si>
  <si>
    <t>Salted Egg</t>
  </si>
  <si>
    <t>Harper &amp; Cordon Salted Caramel</t>
  </si>
  <si>
    <t>Chef Ivan Salted Caramel Sauce</t>
  </si>
  <si>
    <t>Artisanal Salted Caramel Jam</t>
  </si>
  <si>
    <t>Jellux Salted Caramel Baileys</t>
  </si>
  <si>
    <t>Menyukai spread jam</t>
  </si>
  <si>
    <t>Memilih Jam Asian Taste</t>
  </si>
  <si>
    <t>Taosa Black Bean</t>
  </si>
  <si>
    <t>per gr</t>
  </si>
  <si>
    <t>x300</t>
  </si>
  <si>
    <t>AVG</t>
  </si>
  <si>
    <t>HomeMade Average</t>
  </si>
  <si>
    <t>Import Average</t>
  </si>
  <si>
    <t>Ogura Red 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</si>
</sst>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(* #,##0_);_(* \(#,##0\);_(* &quot;-&quot;??_);_(@_)"/>
    <numFmt numFmtId="167" formatCode="0.0%"/>
    <numFmt numFmtId="168" formatCode="[$IDR]\ #,##0_);\([$IDR]\ 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41" fontId="0" fillId="0" borderId="0" xfId="1" applyFont="1"/>
    <xf numFmtId="166" fontId="0" fillId="0" borderId="0" xfId="3" applyNumberFormat="1" applyFont="1"/>
    <xf numFmtId="9" fontId="0" fillId="0" borderId="0" xfId="0" applyNumberFormat="1"/>
    <xf numFmtId="9" fontId="0" fillId="0" borderId="0" xfId="4" applyFont="1"/>
    <xf numFmtId="167" fontId="0" fillId="0" borderId="0" xfId="4" applyNumberFormat="1" applyFont="1"/>
    <xf numFmtId="0" fontId="0" fillId="0" borderId="0" xfId="0" quotePrefix="1"/>
    <xf numFmtId="0" fontId="5" fillId="0" borderId="0" xfId="0" applyFont="1"/>
    <xf numFmtId="168" fontId="0" fillId="0" borderId="0" xfId="3" applyNumberFormat="1" applyFont="1"/>
    <xf numFmtId="9" fontId="1" fillId="0" borderId="0" xfId="0" applyNumberFormat="1" applyFont="1"/>
    <xf numFmtId="168" fontId="6" fillId="2" borderId="0" xfId="3" applyNumberFormat="1" applyFont="1" applyFill="1"/>
    <xf numFmtId="41" fontId="0" fillId="0" borderId="0" xfId="0" applyNumberFormat="1"/>
    <xf numFmtId="0" fontId="0" fillId="0" borderId="1" xfId="0" applyBorder="1"/>
    <xf numFmtId="0" fontId="1" fillId="3" borderId="1" xfId="0" applyFont="1" applyFill="1" applyBorder="1"/>
    <xf numFmtId="42" fontId="0" fillId="0" borderId="1" xfId="2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2" fontId="0" fillId="0" borderId="1" xfId="2" applyFont="1" applyBorder="1" applyAlignment="1">
      <alignment vertical="center"/>
    </xf>
    <xf numFmtId="42" fontId="0" fillId="2" borderId="1" xfId="0" applyNumberFormat="1" applyFill="1" applyBorder="1"/>
    <xf numFmtId="42" fontId="0" fillId="0" borderId="0" xfId="2" applyFont="1"/>
    <xf numFmtId="42" fontId="0" fillId="0" borderId="0" xfId="0" applyNumberFormat="1"/>
    <xf numFmtId="0" fontId="1" fillId="3" borderId="2" xfId="0" applyFont="1" applyFill="1" applyBorder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42" fontId="0" fillId="2" borderId="0" xfId="2" applyFont="1" applyFill="1"/>
    <xf numFmtId="42" fontId="0" fillId="2" borderId="0" xfId="2" applyFont="1" applyFill="1" applyAlignment="1">
      <alignment horizontal="center"/>
    </xf>
  </cellXfs>
  <cellStyles count="5">
    <cellStyle name="Comma" xfId="3" builtinId="3"/>
    <cellStyle name="Comma [0]" xfId="1" builtinId="6"/>
    <cellStyle name="Currency [0]" xfId="2" builtinId="7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85725</xdr:rowOff>
    </xdr:from>
    <xdr:to>
      <xdr:col>5</xdr:col>
      <xdr:colOff>448124</xdr:colOff>
      <xdr:row>18</xdr:row>
      <xdr:rowOff>124282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23B8FA-3229-4CED-BAA1-75084D255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76225"/>
          <a:ext cx="3219899" cy="3277057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19</xdr:row>
      <xdr:rowOff>47625</xdr:rowOff>
    </xdr:from>
    <xdr:to>
      <xdr:col>6</xdr:col>
      <xdr:colOff>19526</xdr:colOff>
      <xdr:row>37</xdr:row>
      <xdr:rowOff>124314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B8729-6E64-478E-B703-15A68FCAC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667125"/>
          <a:ext cx="3410426" cy="3505689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2</xdr:row>
      <xdr:rowOff>0</xdr:rowOff>
    </xdr:from>
    <xdr:to>
      <xdr:col>10</xdr:col>
      <xdr:colOff>486200</xdr:colOff>
      <xdr:row>17</xdr:row>
      <xdr:rowOff>133767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84D9E2-C3CF-44D7-8530-41F36EFD7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3775" y="381000"/>
          <a:ext cx="3048425" cy="2991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</xdr:row>
      <xdr:rowOff>142875</xdr:rowOff>
    </xdr:from>
    <xdr:to>
      <xdr:col>11</xdr:col>
      <xdr:colOff>257632</xdr:colOff>
      <xdr:row>36</xdr:row>
      <xdr:rowOff>459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D1372-A0A9-43C6-8DAA-98C890708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6175" y="3571875"/>
          <a:ext cx="3277057" cy="3286584"/>
        </a:xfrm>
        <a:prstGeom prst="rect">
          <a:avLst/>
        </a:prstGeom>
      </xdr:spPr>
    </xdr:pic>
    <xdr:clientData/>
  </xdr:twoCellAnchor>
  <xdr:twoCellAnchor editAs="oneCell">
    <xdr:from>
      <xdr:col>11</xdr:col>
      <xdr:colOff>780142</xdr:colOff>
      <xdr:row>17</xdr:row>
      <xdr:rowOff>36287</xdr:rowOff>
    </xdr:from>
    <xdr:to>
      <xdr:col>14</xdr:col>
      <xdr:colOff>373289</xdr:colOff>
      <xdr:row>29</xdr:row>
      <xdr:rowOff>167819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794A6D-0849-4528-912D-5335C3C44382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5785" y="3120573"/>
          <a:ext cx="3031218" cy="2308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3</xdr:row>
      <xdr:rowOff>85725</xdr:rowOff>
    </xdr:from>
    <xdr:to>
      <xdr:col>22</xdr:col>
      <xdr:colOff>17764</xdr:colOff>
      <xdr:row>35</xdr:row>
      <xdr:rowOff>168399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10F25-DEAD-42EC-9427-F21F3F98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57225"/>
          <a:ext cx="6428089" cy="617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963-989C-4158-AF8E-5B316629DBC1}">
  <dimension ref="L7:U17"/>
  <sheetViews>
    <sheetView tabSelected="1" zoomScale="70" zoomScaleNormal="70" workbookViewId="0">
      <selection activeCell="M20" sqref="M20"/>
    </sheetView>
  </sheetViews>
  <sheetFormatPr defaultRowHeight="14.5" x14ac:dyDescent="0.35"/>
  <cols>
    <col min="12" max="12" width="29.26953125" customWidth="1"/>
    <col min="14" max="14" width="11.26953125" bestFit="1" customWidth="1"/>
    <col min="15" max="15" width="9.453125" bestFit="1" customWidth="1"/>
    <col min="16" max="16" width="13.54296875" customWidth="1"/>
    <col min="18" max="18" width="19.26953125" bestFit="1" customWidth="1"/>
    <col min="19" max="21" width="12.81640625" customWidth="1"/>
  </cols>
  <sheetData>
    <row r="7" spans="12:21" x14ac:dyDescent="0.35">
      <c r="L7" s="13" t="s">
        <v>19</v>
      </c>
      <c r="M7" s="13" t="s">
        <v>18</v>
      </c>
      <c r="N7" s="13" t="s">
        <v>15</v>
      </c>
      <c r="O7" s="13" t="s">
        <v>20</v>
      </c>
      <c r="P7" s="13" t="s">
        <v>22</v>
      </c>
      <c r="R7" s="21" t="s">
        <v>30</v>
      </c>
      <c r="S7" s="22" t="s">
        <v>31</v>
      </c>
      <c r="T7" s="22" t="s">
        <v>32</v>
      </c>
      <c r="U7" s="23" t="s">
        <v>33</v>
      </c>
    </row>
    <row r="8" spans="12:21" x14ac:dyDescent="0.35">
      <c r="L8" s="12" t="s">
        <v>24</v>
      </c>
      <c r="M8" s="12">
        <v>220</v>
      </c>
      <c r="N8" s="14">
        <v>68000</v>
      </c>
      <c r="O8" s="14">
        <f>N8/M8</f>
        <v>309.09090909090907</v>
      </c>
      <c r="P8" s="18">
        <f>O8*300</f>
        <v>92727.272727272721</v>
      </c>
      <c r="R8" t="s">
        <v>34</v>
      </c>
      <c r="S8" s="19">
        <f>AVERAGE(O8:O9)</f>
        <v>269.25133689839572</v>
      </c>
      <c r="T8" s="20">
        <f>S8*300</f>
        <v>80775.401069518717</v>
      </c>
      <c r="U8" s="24">
        <f>AVERAGE(T8:T9)</f>
        <v>113162.70053475935</v>
      </c>
    </row>
    <row r="9" spans="12:21" x14ac:dyDescent="0.35">
      <c r="L9" s="12" t="s">
        <v>25</v>
      </c>
      <c r="M9" s="12">
        <v>170</v>
      </c>
      <c r="N9" s="14">
        <v>39000</v>
      </c>
      <c r="O9" s="14">
        <f>N9/M9</f>
        <v>229.41176470588235</v>
      </c>
      <c r="P9" s="18">
        <f>O9*300</f>
        <v>68823.529411764699</v>
      </c>
      <c r="R9" t="s">
        <v>35</v>
      </c>
      <c r="S9" s="19">
        <f>AVERAGE(O10:O12)</f>
        <v>485.16666666666669</v>
      </c>
      <c r="T9" s="20">
        <f>S9*300</f>
        <v>145550</v>
      </c>
    </row>
    <row r="10" spans="12:21" x14ac:dyDescent="0.35">
      <c r="L10" s="12" t="s">
        <v>26</v>
      </c>
      <c r="M10" s="12">
        <v>200</v>
      </c>
      <c r="N10" s="14">
        <v>67900</v>
      </c>
      <c r="O10" s="14">
        <f>N10/M10</f>
        <v>339.5</v>
      </c>
      <c r="P10" s="18">
        <f>O10*300</f>
        <v>101850</v>
      </c>
    </row>
    <row r="11" spans="12:21" x14ac:dyDescent="0.35">
      <c r="L11" s="15" t="s">
        <v>27</v>
      </c>
      <c r="M11" s="16">
        <v>120</v>
      </c>
      <c r="N11" s="17">
        <v>70000</v>
      </c>
      <c r="O11" s="17">
        <f>N11/M11</f>
        <v>583.33333333333337</v>
      </c>
      <c r="P11" s="18">
        <f>O11*300</f>
        <v>175000</v>
      </c>
    </row>
    <row r="12" spans="12:21" x14ac:dyDescent="0.35">
      <c r="L12" s="12" t="s">
        <v>21</v>
      </c>
      <c r="M12" s="12">
        <v>150</v>
      </c>
      <c r="N12" s="14">
        <v>79900</v>
      </c>
      <c r="O12" s="14">
        <f>N12/M12</f>
        <v>532.66666666666663</v>
      </c>
      <c r="P12" s="18">
        <f>O12*300</f>
        <v>159800</v>
      </c>
      <c r="R12" s="21" t="s">
        <v>36</v>
      </c>
      <c r="S12" s="22" t="s">
        <v>31</v>
      </c>
      <c r="T12" s="22" t="s">
        <v>32</v>
      </c>
      <c r="U12" s="23" t="s">
        <v>33</v>
      </c>
    </row>
    <row r="13" spans="12:21" x14ac:dyDescent="0.35">
      <c r="R13" t="s">
        <v>34</v>
      </c>
      <c r="S13" s="19">
        <v>48</v>
      </c>
      <c r="T13" s="20">
        <f>S13*300</f>
        <v>14400</v>
      </c>
      <c r="U13" s="25">
        <f>AVERAGE(T13:T14)</f>
        <v>87150</v>
      </c>
    </row>
    <row r="14" spans="12:21" x14ac:dyDescent="0.35">
      <c r="R14" t="s">
        <v>35</v>
      </c>
      <c r="S14" s="19">
        <v>533</v>
      </c>
      <c r="T14" s="20">
        <f>S14*300</f>
        <v>159900</v>
      </c>
    </row>
    <row r="16" spans="12:21" x14ac:dyDescent="0.35">
      <c r="R16" s="21" t="s">
        <v>23</v>
      </c>
      <c r="S16" s="22" t="s">
        <v>31</v>
      </c>
      <c r="T16" s="22" t="s">
        <v>32</v>
      </c>
      <c r="U16" s="23" t="s">
        <v>33</v>
      </c>
    </row>
    <row r="17" spans="18:21" x14ac:dyDescent="0.35">
      <c r="R17" t="s">
        <v>34</v>
      </c>
      <c r="S17" s="19">
        <v>269.25133689839572</v>
      </c>
      <c r="T17" s="20">
        <v>80775.401069518717</v>
      </c>
      <c r="U17" s="25">
        <f>AVERAGE(T17:T18)</f>
        <v>80775.401069518717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32C-651C-4AE0-9819-13CDEF6A3DF1}">
  <dimension ref="A1:X21"/>
  <sheetViews>
    <sheetView workbookViewId="0">
      <selection sqref="A1:A7"/>
    </sheetView>
  </sheetViews>
  <sheetFormatPr defaultRowHeight="14.5" x14ac:dyDescent="0.35"/>
  <cols>
    <col min="1" max="1" width="31.7265625" bestFit="1" customWidth="1"/>
    <col min="3" max="3" width="29.453125" customWidth="1"/>
    <col min="4" max="4" width="21.453125" bestFit="1" customWidth="1"/>
    <col min="24" max="24" width="10.54296875" bestFit="1" customWidth="1"/>
  </cols>
  <sheetData>
    <row r="1" spans="1:23" x14ac:dyDescent="0.35">
      <c r="A1" t="s">
        <v>13</v>
      </c>
      <c r="C1" s="2">
        <v>10177924</v>
      </c>
    </row>
    <row r="2" spans="1:23" x14ac:dyDescent="0.35">
      <c r="A2" t="s">
        <v>0</v>
      </c>
      <c r="B2" s="3"/>
      <c r="C2" s="4">
        <v>0.3</v>
      </c>
      <c r="D2" t="s">
        <v>14</v>
      </c>
    </row>
    <row r="3" spans="1:23" x14ac:dyDescent="0.35">
      <c r="A3" t="s">
        <v>16</v>
      </c>
      <c r="B3" s="3"/>
      <c r="C3" s="4">
        <f>(1049766+1044047+927120)/C1</f>
        <v>0.29681229688883509</v>
      </c>
      <c r="D3" t="s">
        <v>14</v>
      </c>
    </row>
    <row r="4" spans="1:23" x14ac:dyDescent="0.35">
      <c r="A4" t="s">
        <v>17</v>
      </c>
      <c r="C4" s="3">
        <v>0.4</v>
      </c>
    </row>
    <row r="5" spans="1:23" x14ac:dyDescent="0.35">
      <c r="A5" t="s">
        <v>28</v>
      </c>
      <c r="C5" s="3">
        <v>0.3</v>
      </c>
    </row>
    <row r="6" spans="1:23" x14ac:dyDescent="0.35">
      <c r="A6" t="s">
        <v>29</v>
      </c>
      <c r="C6" s="3">
        <v>0.35</v>
      </c>
    </row>
    <row r="7" spans="1:23" x14ac:dyDescent="0.35">
      <c r="A7" t="s">
        <v>1</v>
      </c>
      <c r="B7" s="3"/>
      <c r="C7" s="5">
        <v>0.5</v>
      </c>
    </row>
    <row r="8" spans="1:23" x14ac:dyDescent="0.35">
      <c r="B8" s="3"/>
      <c r="C8" s="5"/>
    </row>
    <row r="9" spans="1:23" x14ac:dyDescent="0.35">
      <c r="A9" t="s">
        <v>2</v>
      </c>
      <c r="B9" s="3"/>
      <c r="C9" s="2">
        <f>C1*C2*C3*C7*C4*C5*C6</f>
        <v>19031.877899999996</v>
      </c>
      <c r="D9" t="s">
        <v>3</v>
      </c>
    </row>
    <row r="10" spans="1:23" x14ac:dyDescent="0.35">
      <c r="B10" s="3"/>
      <c r="C10" s="2"/>
    </row>
    <row r="11" spans="1:23" x14ac:dyDescent="0.35">
      <c r="A11" t="s">
        <v>4</v>
      </c>
      <c r="B11" s="3"/>
      <c r="C11" s="5"/>
    </row>
    <row r="12" spans="1:23" x14ac:dyDescent="0.35">
      <c r="A12" s="6" t="s">
        <v>11</v>
      </c>
      <c r="B12" s="3"/>
      <c r="C12" s="2">
        <f>C9</f>
        <v>19031.877899999996</v>
      </c>
      <c r="D12" t="s">
        <v>10</v>
      </c>
    </row>
    <row r="13" spans="1:23" x14ac:dyDescent="0.35">
      <c r="A13" s="7"/>
      <c r="B13" s="3"/>
      <c r="C13" s="4"/>
      <c r="W13">
        <v>524826</v>
      </c>
    </row>
    <row r="14" spans="1:23" x14ac:dyDescent="0.35">
      <c r="A14" t="s">
        <v>5</v>
      </c>
      <c r="B14" s="3"/>
      <c r="C14" s="8">
        <v>10000</v>
      </c>
      <c r="D14" t="s">
        <v>6</v>
      </c>
      <c r="W14">
        <v>509726</v>
      </c>
    </row>
    <row r="15" spans="1:23" x14ac:dyDescent="0.35">
      <c r="A15" s="6" t="s">
        <v>7</v>
      </c>
      <c r="C15" s="2"/>
      <c r="W15">
        <v>451364</v>
      </c>
    </row>
    <row r="16" spans="1:23" x14ac:dyDescent="0.35">
      <c r="A16" s="6" t="s">
        <v>12</v>
      </c>
      <c r="B16" s="9"/>
      <c r="C16" s="10">
        <f>C14*C12</f>
        <v>190318778.99999997</v>
      </c>
      <c r="W16">
        <v>380792</v>
      </c>
    </row>
    <row r="17" spans="1:24" x14ac:dyDescent="0.35">
      <c r="A17" t="s">
        <v>8</v>
      </c>
      <c r="C17" s="10">
        <v>200000000</v>
      </c>
      <c r="D17" t="s">
        <v>9</v>
      </c>
      <c r="W17">
        <v>323266</v>
      </c>
    </row>
    <row r="18" spans="1:24" x14ac:dyDescent="0.35">
      <c r="W18">
        <v>267752</v>
      </c>
    </row>
    <row r="19" spans="1:24" x14ac:dyDescent="0.35">
      <c r="X19" s="1">
        <f>SUM(W13:W18)</f>
        <v>2457726</v>
      </c>
    </row>
    <row r="21" spans="1:24" x14ac:dyDescent="0.35">
      <c r="X21" s="1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2021-07-30T07:51:09Z</dcterms:modified>
</cp:coreProperties>
</file>