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24226"/>
  <mc:AlternateContent xmlns:mc="http://schemas.openxmlformats.org/markup-compatibility/2006">
    <mc:Choice Requires="x15">
      <x15ac:absPath xmlns:x15ac="http://schemas.microsoft.com/office/spreadsheetml/2010/11/ac" url="U:\01. Info PKP &amp; Workbook\PKP &amp; Workbook (Active)\PKP\2020\"/>
    </mc:Choice>
  </mc:AlternateContent>
  <xr:revisionPtr revIDLastSave="0" documentId="8_{34815924-9B9E-44EF-943D-F11AA22A31AF}" xr6:coauthVersionLast="45" xr6:coauthVersionMax="45" xr10:uidLastSave="{00000000-0000-0000-0000-000000000000}"/>
  <bookViews>
    <workbookView xWindow="5820" yWindow="3860" windowWidth="14400" windowHeight="7360" xr2:uid="{00000000-000D-0000-FFFF-FFFF00000000}"/>
  </bookViews>
  <sheets>
    <sheet name="Product" sheetId="1" r:id="rId1"/>
    <sheet name="Market Potency" sheetId="3" r:id="rId2"/>
    <sheet name="Price" sheetId="7" r:id="rId3"/>
  </sheets>
  <definedNames>
    <definedName name="_xlnm.Print_Area" localSheetId="0">Product!$B$1:$E$50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3" l="1"/>
  <c r="C22" i="1" l="1"/>
  <c r="C21" i="1"/>
  <c r="I6" i="7"/>
  <c r="I5" i="7"/>
  <c r="I4" i="7"/>
  <c r="I9" i="7" s="1"/>
  <c r="I10" i="7" s="1"/>
  <c r="I3" i="7"/>
  <c r="E3" i="7"/>
  <c r="B5" i="3"/>
  <c r="B4" i="3"/>
  <c r="O18" i="3" l="1"/>
  <c r="O1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charissa.lungkat</author>
  </authors>
  <commentList>
    <comment ref="B5" authorId="0" shapeId="0" xr:uid="{00000000-0006-0000-0000-000001000000}">
      <text>
        <r>
          <rPr>
            <b/>
            <sz val="8"/>
            <color indexed="81"/>
            <rFont val="Tahoma"/>
            <family val="2"/>
          </rPr>
          <t>halim.elisa:</t>
        </r>
        <r>
          <rPr>
            <sz val="8"/>
            <color indexed="81"/>
            <rFont val="Tahoma"/>
            <family val="2"/>
          </rPr>
          <t xml:space="preserve">
Nama Brand</t>
        </r>
      </text>
    </comment>
    <comment ref="B6" authorId="0" shapeId="0" xr:uid="{00000000-0006-0000-0000-000002000000}">
      <text>
        <r>
          <rPr>
            <b/>
            <sz val="8"/>
            <color indexed="81"/>
            <rFont val="Tahoma"/>
            <family val="2"/>
          </rPr>
          <t>halim.elisa:</t>
        </r>
        <r>
          <rPr>
            <sz val="8"/>
            <color indexed="81"/>
            <rFont val="Tahoma"/>
            <family val="2"/>
          </rPr>
          <t xml:space="preserve">
Nama project. All cross funct should use the same Project Name - to be consistent and avoid errors.</t>
        </r>
      </text>
    </comment>
    <comment ref="C9" authorId="0" shapeId="0" xr:uid="{00000000-0006-0000-0000-000003000000}">
      <text>
        <r>
          <rPr>
            <sz val="8"/>
            <color indexed="81"/>
            <rFont val="Tahoma"/>
            <family val="2"/>
          </rPr>
          <t xml:space="preserve">To be updated if revision is made AFTER the PKP has been sent out to RD as an active projects.
</t>
        </r>
      </text>
    </comment>
    <comment ref="B11"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2"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3" authorId="1" shapeId="0" xr:uid="{00000000-0006-0000-0000-000006000000}">
      <text>
        <r>
          <rPr>
            <sz val="8"/>
            <color indexed="81"/>
            <rFont val="Tahoma"/>
            <family val="2"/>
          </rPr>
          <t>Please scrape on the other two</t>
        </r>
      </text>
    </comment>
    <comment ref="B14" authorId="1" shapeId="0" xr:uid="{00000000-0006-0000-0000-000007000000}">
      <text>
        <r>
          <rPr>
            <sz val="8"/>
            <color indexed="81"/>
            <rFont val="Tahoma"/>
            <family val="2"/>
          </rPr>
          <t>Please scrape the other two</t>
        </r>
      </text>
    </comment>
    <comment ref="B15"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7"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8"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19"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1" authorId="1" shapeId="0" xr:uid="{00000000-0006-0000-0000-00000C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before ppn (Nutrifood Pricelist).
</t>
        </r>
        <r>
          <rPr>
            <sz val="8"/>
            <color indexed="81"/>
            <rFont val="Tahoma"/>
            <family val="2"/>
          </rPr>
          <t xml:space="preserve">E.g. per January 2010 pricing 
Target: Rp 23500. Range:  Rp 20,000-25,000 per 6 sachet; 
Target: Rp 32000. Range: Rp 30,000-35000 per 250 gram.
</t>
        </r>
      </text>
    </comment>
    <comment ref="B22" authorId="2" shapeId="0" xr:uid="{00000000-0006-0000-0000-00000D000000}">
      <text>
        <r>
          <rPr>
            <sz val="9"/>
            <color indexed="81"/>
            <rFont val="Tahoma"/>
            <family val="2"/>
          </rPr>
          <t xml:space="preserve">State the maximum </t>
        </r>
        <r>
          <rPr>
            <b/>
            <sz val="9"/>
            <color indexed="81"/>
            <rFont val="Tahoma"/>
            <family val="2"/>
          </rPr>
          <t>selling price</t>
        </r>
        <r>
          <rPr>
            <sz val="9"/>
            <color indexed="81"/>
            <rFont val="Tahoma"/>
            <family val="2"/>
          </rPr>
          <t xml:space="preserve"> range for the product on </t>
        </r>
        <r>
          <rPr>
            <b/>
            <sz val="9"/>
            <color indexed="81"/>
            <rFont val="Tahoma"/>
            <family val="2"/>
          </rPr>
          <t>the outlet/market</t>
        </r>
        <r>
          <rPr>
            <sz val="9"/>
            <color indexed="81"/>
            <rFont val="Tahoma"/>
            <family val="2"/>
          </rPr>
          <t>.
E.g. HET maks for product A Rp 25.000</t>
        </r>
      </text>
    </comment>
    <comment ref="B24" authorId="1" shapeId="0" xr:uid="{00000000-0006-0000-0000-00000E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5" authorId="1" shapeId="0" xr:uid="{00000000-0006-0000-0000-00000F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7" authorId="1" shapeId="0" xr:uid="{00000000-0006-0000-0000-000010000000}">
      <text>
        <r>
          <rPr>
            <sz val="8"/>
            <color indexed="81"/>
            <rFont val="Tahoma"/>
            <family val="2"/>
          </rPr>
          <t>State the form which the product will be sold, e.g: RTD, powder, to be baked, ready to eat, etc.</t>
        </r>
      </text>
    </comment>
    <comment ref="B28" authorId="1" shapeId="0" xr:uid="{00000000-0006-0000-0000-000011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30" authorId="1" shapeId="0" xr:uid="{00000000-0006-0000-0000-000012000000}">
      <text>
        <r>
          <rPr>
            <sz val="8"/>
            <color indexed="81"/>
            <rFont val="Tahoma"/>
            <family val="2"/>
          </rPr>
          <t>Should only be filled with great certainty.
E.g. product flavor profile, e.g: strawberry, marshmellow, etc</t>
        </r>
      </text>
    </comment>
    <comment ref="B31" authorId="1" shapeId="0" xr:uid="{00000000-0006-0000-0000-000013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7" authorId="1" shapeId="0" xr:uid="{00000000-0006-0000-0000-000014000000}">
      <text>
        <r>
          <rPr>
            <sz val="8"/>
            <color indexed="81"/>
            <rFont val="Tahoma"/>
            <family val="2"/>
          </rPr>
          <t>Should only be filled with great certainty of any ingredients that needed to be included.
E.g. Harus mengandung Brokoli, wortel. Harus mengandung Phase 3. Harus mengandung Fat burner, etc</t>
        </r>
      </text>
    </comment>
    <comment ref="B38" authorId="1" shapeId="0" xr:uid="{00000000-0006-0000-0000-000015000000}">
      <text>
        <r>
          <rPr>
            <sz val="8"/>
            <color indexed="81"/>
            <rFont val="Tahoma"/>
            <family val="2"/>
          </rPr>
          <t>Should only be filled with great certainty.
Not mandatory.</t>
        </r>
      </text>
    </comment>
  </commentList>
</comments>
</file>

<file path=xl/sharedStrings.xml><?xml version="1.0" encoding="utf-8"?>
<sst xmlns="http://schemas.openxmlformats.org/spreadsheetml/2006/main" count="88" uniqueCount="86">
  <si>
    <t>Author</t>
  </si>
  <si>
    <t>Idea</t>
  </si>
  <si>
    <t>Target market</t>
  </si>
  <si>
    <t>Uniqueness of idea</t>
  </si>
  <si>
    <t>Estimated potential market</t>
  </si>
  <si>
    <t>Product Packaging</t>
  </si>
  <si>
    <t>Product Form</t>
  </si>
  <si>
    <t>:</t>
  </si>
  <si>
    <t>Reason(s)</t>
  </si>
  <si>
    <t>Launch Deadline</t>
  </si>
  <si>
    <t>Competitive Analysis</t>
  </si>
  <si>
    <t>Aisle Placement</t>
  </si>
  <si>
    <t>Prefered Flavour</t>
  </si>
  <si>
    <t>Main Competitor</t>
  </si>
  <si>
    <t>Mandatory Ingredients</t>
  </si>
  <si>
    <t>Related Picture</t>
  </si>
  <si>
    <t>ATTENTION!</t>
  </si>
  <si>
    <t xml:space="preserve">   should only be filled with great certainty</t>
  </si>
  <si>
    <t xml:space="preserve">   should only be filled after discussion with QPA</t>
  </si>
  <si>
    <t>Last Updated On</t>
  </si>
  <si>
    <t>Revision No</t>
  </si>
  <si>
    <t xml:space="preserve">                                       Background</t>
  </si>
  <si>
    <t xml:space="preserve">                                       Market Analysis</t>
  </si>
  <si>
    <t xml:space="preserve">                                       Product Features</t>
  </si>
  <si>
    <t>Sales Forecast</t>
  </si>
  <si>
    <t>Service Level Agreements</t>
  </si>
  <si>
    <t>5 workdays</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</si>
  <si>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</si>
  <si>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</si>
  <si>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</si>
  <si>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</si>
  <si>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</si>
  <si>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 xml:space="preserve">   compulsory; filled by QBX (brand function) Managers</t>
  </si>
  <si>
    <t>Lead Time QBX (brand function)</t>
  </si>
  <si>
    <t>Lead Time QPA (product development function)</t>
  </si>
  <si>
    <t>Lama Simpan :   Selamanya</t>
  </si>
  <si>
    <t>PENGEMBANGAN KONSEP AWAL PRODUK BARU</t>
  </si>
  <si>
    <t>( PKP )</t>
  </si>
  <si>
    <t>PT. NUTRIFOOD INDONESIA</t>
  </si>
  <si>
    <t>KODE FORM : F.Q.201</t>
  </si>
  <si>
    <t>Revisi / Berlaku : 04 / 24.02.10</t>
  </si>
  <si>
    <t>Noviana</t>
  </si>
  <si>
    <t xml:space="preserve">Kategori Pangan (BPOM) </t>
  </si>
  <si>
    <t>Product Benefits</t>
  </si>
  <si>
    <t>Tropicana Slim</t>
  </si>
  <si>
    <t>Consumer Price Target</t>
  </si>
  <si>
    <t>NF Selling Price</t>
  </si>
  <si>
    <t>MF 30+ Upper 1,2</t>
  </si>
  <si>
    <r>
      <t xml:space="preserve">weak - </t>
    </r>
    <r>
      <rPr>
        <u/>
        <sz val="11"/>
        <color theme="1"/>
        <rFont val="Calibri"/>
        <family val="2"/>
        <scheme val="minor"/>
      </rPr>
      <t>moderate</t>
    </r>
    <r>
      <rPr>
        <sz val="11"/>
        <color theme="1"/>
        <rFont val="Calibri"/>
        <family val="2"/>
        <scheme val="minor"/>
      </rPr>
      <t xml:space="preserve"> - strong</t>
    </r>
  </si>
  <si>
    <t>see sheet reference</t>
  </si>
  <si>
    <r>
      <rPr>
        <u/>
        <sz val="11"/>
        <color theme="1"/>
        <rFont val="Calibri"/>
        <family val="2"/>
        <scheme val="minor"/>
      </rPr>
      <t>niche</t>
    </r>
    <r>
      <rPr>
        <sz val="11"/>
        <color theme="1"/>
        <rFont val="Calibri"/>
        <family val="2"/>
        <scheme val="minor"/>
      </rPr>
      <t xml:space="preserve"> - in between - mass</t>
    </r>
  </si>
  <si>
    <t>Price List</t>
  </si>
  <si>
    <t xml:space="preserve">TBN </t>
  </si>
  <si>
    <t>Thick liquid</t>
  </si>
  <si>
    <t>Coir (Comil Cair)</t>
  </si>
  <si>
    <t>Tropicana Slim Santan Less Fat Cair</t>
  </si>
  <si>
    <t>Optimalize Sentul Plant's capacity and grab bigger market opportunity for liquid santan (4x bigger than powder santan)</t>
  </si>
  <si>
    <t>Besides Sasa, Sun Kara, Klatu Cair 200 ml</t>
  </si>
  <si>
    <t>TS Santan Cair : TS Santan Powder</t>
  </si>
  <si>
    <t>cair</t>
  </si>
  <si>
    <t>powder</t>
  </si>
  <si>
    <t>Omzet TS Santan Powder (MT)</t>
  </si>
  <si>
    <t xml:space="preserve">Omzet TS Santan Cair (MT) : Powder (MT) </t>
  </si>
  <si>
    <t>Santan Cair</t>
  </si>
  <si>
    <t>Volume (ml)</t>
  </si>
  <si>
    <t>Harga online</t>
  </si>
  <si>
    <t>Harga Hypermart</t>
  </si>
  <si>
    <t>Harga IDM</t>
  </si>
  <si>
    <t>Harga Alfamart</t>
  </si>
  <si>
    <t>Harga Alfamidi</t>
  </si>
  <si>
    <t>Harga Tiptop</t>
  </si>
  <si>
    <t>Harga Average</t>
  </si>
  <si>
    <t>Sasa</t>
  </si>
  <si>
    <t>Klatu</t>
  </si>
  <si>
    <t>Sun Kara</t>
  </si>
  <si>
    <t>Rosebrand</t>
  </si>
  <si>
    <t>HET TS Santan Less Fat</t>
  </si>
  <si>
    <t>rounded down</t>
  </si>
  <si>
    <t>Sasa, Sun Kara, Klatu</t>
  </si>
  <si>
    <t>Less/low fat</t>
  </si>
  <si>
    <t>-</t>
  </si>
  <si>
    <t>Santan</t>
  </si>
  <si>
    <t>Practical</t>
  </si>
  <si>
    <t>Santan (04.1.2.8 Bahan Baku Berbasis Buah)</t>
  </si>
  <si>
    <t>Tetra 200/180 ml (without straw)</t>
  </si>
  <si>
    <t>Omzet TS Santan Cair (MT) - moderasi 1.5-2x lipat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</si>
</sst>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_);_(* \(#,##0\);_(* &quot;-&quot;_);_(@_)"/>
    <numFmt numFmtId="165" formatCode="_(* #,##0.00_);_(* \(#,##0.00\);_(* &quot;-&quot;??_);_(@_)"/>
    <numFmt numFmtId="166" formatCode="[$-409]mmmm\ d\,\ yyyy;@"/>
    <numFmt numFmtId="167" formatCode="[$Rp-421]#,##0"/>
    <numFmt numFmtId="168" formatCode="_(* #,##0_);_(* \(#,##0\);_(* &quot;-&quot;??_);_(@_)"/>
    <numFmt numFmtId="169" formatCode="0.0%"/>
    <numFmt numFmtId="170" formatCode="&quot;Rp&quot;#,##0"/>
    <numFmt numFmtId="171" formatCode="_-* #,##0_-;\-* #,##0_-;_-* &quot;-&quot;??_-;_-@_-"/>
    <numFmt numFmtId="172" formatCode="_-* #,##0.0_-;\-* #,##0.0_-;_-* &quot;-&quot;?_-;_-@_-"/>
  </numFmts>
  <fonts count="20"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u/>
      <sz val="11"/>
      <color theme="1"/>
      <name val="Calibri"/>
      <family val="2"/>
      <scheme val="minor"/>
    </font>
    <font>
      <sz val="11"/>
      <color theme="1"/>
      <name val="Calibri"/>
      <family val="2"/>
      <scheme val="minor"/>
    </font>
    <font>
      <b/>
      <i/>
      <sz val="11"/>
      <color rgb="FF0000FF"/>
      <name val="Calibri"/>
      <family val="2"/>
      <scheme val="minor"/>
    </font>
    <font>
      <sz val="9"/>
      <color indexed="81"/>
      <name val="Tahoma"/>
      <family val="2"/>
    </font>
    <font>
      <b/>
      <sz val="9"/>
      <color indexed="81"/>
      <name val="Tahoma"/>
      <family val="2"/>
    </font>
    <font>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6">
    <xf numFmtId="0" fontId="0" fillId="0" borderId="0"/>
    <xf numFmtId="165" fontId="15" fillId="0" borderId="0" applyFont="0" applyFill="0" applyBorder="0" applyAlignment="0" applyProtection="0"/>
    <xf numFmtId="9" fontId="15" fillId="0" borderId="0" applyFont="0" applyFill="0" applyBorder="0" applyAlignment="0" applyProtection="0"/>
    <xf numFmtId="0" fontId="15" fillId="0" borderId="0"/>
    <xf numFmtId="164" fontId="15" fillId="0" borderId="0" applyFont="0" applyFill="0" applyBorder="0" applyAlignment="0" applyProtection="0"/>
    <xf numFmtId="43" fontId="15" fillId="0" borderId="0" applyFont="0" applyFill="0" applyBorder="0" applyAlignment="0" applyProtection="0"/>
  </cellStyleXfs>
  <cellXfs count="123">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167" fontId="0" fillId="2" borderId="12" xfId="0" applyNumberFormat="1"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5" xfId="0" applyFill="1" applyBorder="1" applyAlignment="1">
      <alignment vertical="top"/>
    </xf>
    <xf numFmtId="0" fontId="0" fillId="5" borderId="26"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8" xfId="0" applyFont="1" applyFill="1" applyBorder="1" applyAlignment="1">
      <alignment vertical="top"/>
    </xf>
    <xf numFmtId="0" fontId="0" fillId="2" borderId="17" xfId="0" applyFill="1" applyBorder="1" applyAlignment="1">
      <alignment vertical="top"/>
    </xf>
    <xf numFmtId="167" fontId="0" fillId="2" borderId="3" xfId="0" applyNumberFormat="1" applyFill="1" applyBorder="1" applyAlignment="1">
      <alignment horizontal="left" vertical="top"/>
    </xf>
    <xf numFmtId="0" fontId="3" fillId="5" borderId="24" xfId="0" applyFont="1" applyFill="1" applyBorder="1" applyAlignment="1">
      <alignment vertical="top"/>
    </xf>
    <xf numFmtId="0" fontId="10" fillId="2" borderId="0" xfId="0" applyFont="1" applyFill="1" applyBorder="1" applyAlignment="1">
      <alignment horizontal="center" vertical="top"/>
    </xf>
    <xf numFmtId="166" fontId="10" fillId="2" borderId="9" xfId="0" applyNumberFormat="1" applyFont="1" applyFill="1" applyBorder="1" applyAlignment="1">
      <alignment horizontal="left" vertical="top"/>
    </xf>
    <xf numFmtId="0" fontId="10" fillId="2" borderId="24" xfId="0" applyFont="1" applyFill="1" applyBorder="1" applyAlignment="1">
      <alignment horizontal="right" vertical="top"/>
    </xf>
    <xf numFmtId="0" fontId="10" fillId="2" borderId="25" xfId="0" applyFont="1" applyFill="1" applyBorder="1" applyAlignment="1">
      <alignment horizontal="right" vertical="top"/>
    </xf>
    <xf numFmtId="0" fontId="10" fillId="2" borderId="25" xfId="0" applyFont="1" applyFill="1" applyBorder="1" applyAlignment="1">
      <alignment horizontal="center" vertical="top"/>
    </xf>
    <xf numFmtId="1" fontId="10" fillId="2" borderId="26"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5" xfId="0" applyFont="1" applyFill="1" applyBorder="1" applyAlignment="1">
      <alignment vertical="top"/>
    </xf>
    <xf numFmtId="0" fontId="0" fillId="5" borderId="35"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165" fontId="0" fillId="0" borderId="0" xfId="1" applyFont="1" applyFill="1" applyAlignment="1">
      <alignment vertical="top"/>
    </xf>
    <xf numFmtId="0" fontId="16" fillId="2" borderId="10" xfId="0" applyFont="1" applyFill="1" applyBorder="1" applyAlignment="1">
      <alignment vertical="top"/>
    </xf>
    <xf numFmtId="0" fontId="0" fillId="0" borderId="0" xfId="0" quotePrefix="1" applyFill="1" applyAlignment="1">
      <alignment vertical="top"/>
    </xf>
    <xf numFmtId="167" fontId="0" fillId="2" borderId="2" xfId="0" quotePrefix="1" applyNumberFormat="1" applyFill="1" applyBorder="1" applyAlignment="1">
      <alignment horizontal="left" vertical="top"/>
    </xf>
    <xf numFmtId="167" fontId="0" fillId="2" borderId="2" xfId="0" applyNumberFormat="1" applyFill="1" applyBorder="1" applyAlignment="1">
      <alignment horizontal="left" vertical="top"/>
    </xf>
    <xf numFmtId="167" fontId="0" fillId="2" borderId="3" xfId="0" applyNumberFormat="1" applyFill="1" applyBorder="1" applyAlignment="1">
      <alignment horizontal="left" vertical="top"/>
    </xf>
    <xf numFmtId="167" fontId="0" fillId="2" borderId="12" xfId="0" applyNumberFormat="1" applyFill="1" applyBorder="1" applyAlignment="1">
      <alignment horizontal="left" vertical="top"/>
    </xf>
    <xf numFmtId="0" fontId="0" fillId="2" borderId="16" xfId="0" applyFill="1" applyBorder="1" applyAlignment="1">
      <alignment horizontal="left" vertical="top" wrapText="1"/>
    </xf>
    <xf numFmtId="0" fontId="19" fillId="2" borderId="13" xfId="0" applyFont="1" applyFill="1" applyBorder="1" applyAlignment="1">
      <alignment vertical="top"/>
    </xf>
    <xf numFmtId="168" fontId="0" fillId="0" borderId="0" xfId="1" applyNumberFormat="1" applyFont="1"/>
    <xf numFmtId="9" fontId="0" fillId="0" borderId="0" xfId="0" applyNumberFormat="1"/>
    <xf numFmtId="169" fontId="0" fillId="0" borderId="0" xfId="2" applyNumberFormat="1" applyFont="1"/>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0" borderId="0" xfId="0" applyAlignment="1">
      <alignment vertical="center"/>
    </xf>
    <xf numFmtId="167" fontId="19" fillId="2" borderId="2" xfId="0" quotePrefix="1" applyNumberFormat="1" applyFont="1" applyFill="1" applyBorder="1" applyAlignment="1">
      <alignment horizontal="left" vertical="top" wrapText="1"/>
    </xf>
    <xf numFmtId="0" fontId="0" fillId="0" borderId="1" xfId="0" applyBorder="1"/>
    <xf numFmtId="168" fontId="0" fillId="0" borderId="0" xfId="0" applyNumberFormat="1"/>
    <xf numFmtId="0" fontId="1" fillId="0" borderId="38" xfId="0" applyFont="1" applyBorder="1" applyAlignment="1">
      <alignment horizontal="center" vertical="center" wrapText="1"/>
    </xf>
    <xf numFmtId="171" fontId="0" fillId="0" borderId="1" xfId="5" applyNumberFormat="1" applyFont="1" applyBorder="1"/>
    <xf numFmtId="171" fontId="0" fillId="0" borderId="0" xfId="0" applyNumberFormat="1"/>
    <xf numFmtId="171" fontId="0" fillId="0" borderId="0" xfId="5" applyNumberFormat="1" applyFont="1"/>
    <xf numFmtId="172" fontId="0" fillId="0" borderId="0" xfId="0" applyNumberFormat="1"/>
    <xf numFmtId="0" fontId="11" fillId="5" borderId="36" xfId="0" applyFont="1" applyFill="1" applyBorder="1" applyAlignment="1">
      <alignment horizontal="left" vertical="top" wrapText="1"/>
    </xf>
    <xf numFmtId="0" fontId="11" fillId="5" borderId="37"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1" xfId="0" applyFont="1" applyFill="1" applyBorder="1" applyAlignment="1">
      <alignment horizontal="left" vertical="top" wrapText="1"/>
    </xf>
    <xf numFmtId="0" fontId="1" fillId="5" borderId="21" xfId="0" applyFont="1" applyFill="1" applyBorder="1" applyAlignment="1">
      <alignment horizontal="center" vertical="top"/>
    </xf>
    <xf numFmtId="0" fontId="1" fillId="5" borderId="22" xfId="0" applyFont="1" applyFill="1" applyBorder="1" applyAlignment="1">
      <alignment horizontal="center" vertical="top"/>
    </xf>
    <xf numFmtId="0" fontId="1" fillId="5" borderId="23" xfId="0" applyFont="1" applyFill="1" applyBorder="1" applyAlignment="1">
      <alignment horizontal="center" vertical="top"/>
    </xf>
    <xf numFmtId="0" fontId="7" fillId="3" borderId="19" xfId="0" applyFont="1" applyFill="1" applyBorder="1" applyAlignment="1">
      <alignment horizontal="left" vertical="top"/>
    </xf>
    <xf numFmtId="0" fontId="7" fillId="3" borderId="20" xfId="0" applyFont="1" applyFill="1" applyBorder="1" applyAlignment="1">
      <alignment horizontal="left" vertical="top"/>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2" borderId="1" xfId="0" applyFill="1" applyBorder="1" applyAlignment="1">
      <alignment horizontal="left" vertical="top"/>
    </xf>
    <xf numFmtId="0" fontId="0" fillId="2" borderId="11" xfId="0"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12" xfId="0" applyFill="1" applyBorder="1" applyAlignment="1">
      <alignment horizontal="left" vertical="top" wrapText="1"/>
    </xf>
    <xf numFmtId="0" fontId="0" fillId="0" borderId="1" xfId="0" applyNumberFormat="1" applyFill="1" applyBorder="1" applyAlignment="1">
      <alignment horizontal="left" vertical="top"/>
    </xf>
    <xf numFmtId="0" fontId="0" fillId="0" borderId="11" xfId="0" applyNumberFormat="1" applyFill="1" applyBorder="1" applyAlignment="1">
      <alignment horizontal="left" vertical="top"/>
    </xf>
    <xf numFmtId="0" fontId="19" fillId="2" borderId="1" xfId="0" applyFont="1" applyFill="1" applyBorder="1" applyAlignment="1">
      <alignment horizontal="left" vertical="top"/>
    </xf>
    <xf numFmtId="0" fontId="19" fillId="2" borderId="1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12" xfId="0" applyFont="1" applyFill="1" applyBorder="1" applyAlignment="1">
      <alignment horizontal="left" vertical="top" wrapText="1"/>
    </xf>
    <xf numFmtId="0" fontId="0" fillId="0" borderId="1" xfId="0" applyFill="1" applyBorder="1" applyAlignment="1">
      <alignment horizontal="left" vertical="top"/>
    </xf>
    <xf numFmtId="0" fontId="0" fillId="0" borderId="11" xfId="0" applyFill="1" applyBorder="1" applyAlignment="1">
      <alignment horizontal="left" vertical="top"/>
    </xf>
    <xf numFmtId="0" fontId="7" fillId="3" borderId="4" xfId="0" applyFont="1" applyFill="1" applyBorder="1" applyAlignment="1">
      <alignment horizontal="left" vertical="top" wrapText="1"/>
    </xf>
    <xf numFmtId="0" fontId="7" fillId="3" borderId="4" xfId="0" applyFont="1" applyFill="1" applyBorder="1" applyAlignment="1">
      <alignment horizontal="left" vertical="top"/>
    </xf>
    <xf numFmtId="0" fontId="7" fillId="3" borderId="14" xfId="0" applyFont="1" applyFill="1" applyBorder="1" applyAlignment="1">
      <alignment horizontal="left" vertical="top"/>
    </xf>
    <xf numFmtId="0" fontId="3" fillId="2" borderId="32" xfId="0" applyFont="1" applyFill="1" applyBorder="1" applyAlignment="1">
      <alignment horizontal="left" vertical="top"/>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170" fontId="19" fillId="2" borderId="2" xfId="4" applyNumberFormat="1" applyFont="1" applyFill="1" applyBorder="1" applyAlignment="1">
      <alignment horizontal="left" vertical="top"/>
    </xf>
    <xf numFmtId="170" fontId="19" fillId="2" borderId="3" xfId="4" applyNumberFormat="1" applyFont="1" applyFill="1" applyBorder="1" applyAlignment="1">
      <alignment horizontal="left" vertical="top"/>
    </xf>
    <xf numFmtId="170" fontId="19" fillId="2" borderId="12" xfId="4" applyNumberFormat="1" applyFont="1" applyFill="1" applyBorder="1" applyAlignment="1">
      <alignment horizontal="left" vertical="top"/>
    </xf>
    <xf numFmtId="0" fontId="7" fillId="3" borderId="27" xfId="0" applyFont="1" applyFill="1" applyBorder="1" applyAlignment="1">
      <alignment horizontal="left" vertical="top"/>
    </xf>
    <xf numFmtId="0" fontId="7" fillId="3" borderId="28" xfId="0" applyFont="1" applyFill="1" applyBorder="1" applyAlignment="1">
      <alignment horizontal="left" vertical="top"/>
    </xf>
    <xf numFmtId="0" fontId="13" fillId="0" borderId="0" xfId="0" applyFont="1" applyFill="1" applyAlignment="1">
      <alignment horizontal="center" vertical="center"/>
    </xf>
    <xf numFmtId="0" fontId="13" fillId="0" borderId="25" xfId="0" applyFont="1" applyFill="1" applyBorder="1" applyAlignment="1">
      <alignment horizontal="center" vertical="center"/>
    </xf>
    <xf numFmtId="0" fontId="0" fillId="0" borderId="1" xfId="0" applyFill="1" applyBorder="1" applyAlignment="1">
      <alignment horizontal="left" vertical="top" wrapText="1"/>
    </xf>
    <xf numFmtId="0" fontId="0" fillId="0" borderId="11" xfId="0" applyFill="1" applyBorder="1" applyAlignment="1">
      <alignment horizontal="left" vertical="top" wrapText="1"/>
    </xf>
    <xf numFmtId="0" fontId="7" fillId="3" borderId="29" xfId="0" applyFont="1" applyFill="1" applyBorder="1" applyAlignment="1">
      <alignment horizontal="left" vertical="top" wrapText="1"/>
    </xf>
    <xf numFmtId="0" fontId="7" fillId="3" borderId="30" xfId="0" applyFont="1" applyFill="1" applyBorder="1" applyAlignment="1">
      <alignment horizontal="left" vertical="top" wrapText="1"/>
    </xf>
    <xf numFmtId="0" fontId="7" fillId="3" borderId="31" xfId="0" applyFont="1" applyFill="1" applyBorder="1" applyAlignment="1">
      <alignment horizontal="left" vertical="top" wrapText="1"/>
    </xf>
    <xf numFmtId="0" fontId="8" fillId="2" borderId="5" xfId="0" applyFont="1" applyFill="1" applyBorder="1" applyAlignment="1">
      <alignment horizontal="center" vertical="top"/>
    </xf>
    <xf numFmtId="0" fontId="8" fillId="2" borderId="6" xfId="0" applyFont="1" applyFill="1" applyBorder="1" applyAlignment="1">
      <alignment horizontal="center" vertical="top"/>
    </xf>
    <xf numFmtId="0" fontId="8" fillId="2" borderId="7" xfId="0" applyFont="1" applyFill="1" applyBorder="1" applyAlignment="1">
      <alignment horizontal="center" vertical="top"/>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cellXfs>
  <cellStyles count="6">
    <cellStyle name="Comma" xfId="1" builtinId="3"/>
    <cellStyle name="Comma [0]" xfId="4" builtinId="6"/>
    <cellStyle name="Comma 2" xfId="5" xr:uid="{E54C141A-1F0B-4801-9EE6-6173B957D553}"/>
    <cellStyle name="Normal" xfId="0" builtinId="0"/>
    <cellStyle name="Normal 111 2 2" xfId="3" xr:uid="{00000000-0005-0000-0000-000003000000}"/>
    <cellStyle name="Percent" xfId="2" builtinId="5"/>
  </cellStyles>
  <dxfs count="0"/>
  <tableStyles count="0" defaultTableStyle="TableStyleMedium9" defaultPivotStyle="PivotStyleLight16"/>
  <colors>
    <mruColors>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136713</xdr:colOff>
      <xdr:row>4</xdr:row>
      <xdr:rowOff>268941</xdr:rowOff>
    </xdr:from>
    <xdr:to>
      <xdr:col>2</xdr:col>
      <xdr:colOff>672354</xdr:colOff>
      <xdr:row>8</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46263" y="948391"/>
          <a:ext cx="2408891" cy="1461990"/>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editAs="oneCell">
    <xdr:from>
      <xdr:col>5</xdr:col>
      <xdr:colOff>0</xdr:colOff>
      <xdr:row>27</xdr:row>
      <xdr:rowOff>0</xdr:rowOff>
    </xdr:from>
    <xdr:to>
      <xdr:col>16</xdr:col>
      <xdr:colOff>399045</xdr:colOff>
      <xdr:row>36</xdr:row>
      <xdr:rowOff>326683</xdr:rowOff>
    </xdr:to>
    <xdr:pic>
      <xdr:nvPicPr>
        <xdr:cNvPr id="2" name="Picture 1">
          <a:extLst>
            <a:ext uri="{FF2B5EF4-FFF2-40B4-BE49-F238E27FC236}">
              <a16:creationId xmlns:a16="http://schemas.microsoft.com/office/drawing/2014/main" id="{678E91FC-0A18-4735-A507-624FD7A15A0C}"/>
            </a:ext>
          </a:extLst>
        </xdr:cNvPr>
        <xdr:cNvPicPr>
          <a:picLocks noChangeAspect="1"/>
        </xdr:cNvPicPr>
      </xdr:nvPicPr>
      <xdr:blipFill>
        <a:blip xmlns:r="http://schemas.openxmlformats.org/officeDocument/2006/relationships" r:embed="rId2"/>
        <a:stretch>
          <a:fillRect/>
        </a:stretch>
      </xdr:blipFill>
      <xdr:spPr>
        <a:xfrm>
          <a:off x="8972550" y="6457950"/>
          <a:ext cx="8038095"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29225</xdr:colOff>
      <xdr:row>22</xdr:row>
      <xdr:rowOff>0</xdr:rowOff>
    </xdr:from>
    <xdr:to>
      <xdr:col>22</xdr:col>
      <xdr:colOff>85987</xdr:colOff>
      <xdr:row>39</xdr:row>
      <xdr:rowOff>85309</xdr:rowOff>
    </xdr:to>
    <xdr:pic>
      <xdr:nvPicPr>
        <xdr:cNvPr id="5" name="Picture 4">
          <a:extLst>
            <a:ext uri="{FF2B5EF4-FFF2-40B4-BE49-F238E27FC236}">
              <a16:creationId xmlns:a16="http://schemas.microsoft.com/office/drawing/2014/main" id="{86D8159B-20DF-42B9-89AE-3E98AFC832F5}"/>
            </a:ext>
          </a:extLst>
        </xdr:cNvPr>
        <xdr:cNvPicPr>
          <a:picLocks noChangeAspect="1"/>
        </xdr:cNvPicPr>
      </xdr:nvPicPr>
      <xdr:blipFill>
        <a:blip xmlns:r="http://schemas.openxmlformats.org/officeDocument/2006/relationships" r:embed="rId1"/>
        <a:stretch>
          <a:fillRect/>
        </a:stretch>
      </xdr:blipFill>
      <xdr:spPr>
        <a:xfrm>
          <a:off x="13821425" y="7620000"/>
          <a:ext cx="3104762" cy="33238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269"/>
  <sheetViews>
    <sheetView showGridLines="0" tabSelected="1" topLeftCell="A28" zoomScaleNormal="100" zoomScaleSheetLayoutView="100" workbookViewId="0">
      <selection activeCell="C20" sqref="C20"/>
    </sheetView>
  </sheetViews>
  <sheetFormatPr defaultColWidth="9.1796875" defaultRowHeight="14.5" x14ac:dyDescent="0.35"/>
  <cols>
    <col min="1" max="1" width="3" style="5" customWidth="1"/>
    <col min="2" max="2" width="26.81640625" style="1" customWidth="1"/>
    <col min="3" max="3" width="45.7265625" style="1" customWidth="1"/>
    <col min="4" max="4" width="2.7265625" style="1" customWidth="1"/>
    <col min="5" max="5" width="50.1796875" style="1" customWidth="1"/>
    <col min="6" max="6" width="9.54296875" style="5" bestFit="1" customWidth="1"/>
    <col min="7" max="7" width="9.54296875" style="34" bestFit="1" customWidth="1"/>
    <col min="8" max="8" width="16.81640625" style="34" bestFit="1" customWidth="1"/>
    <col min="9" max="208" width="9.1796875" style="34"/>
    <col min="209" max="16384" width="9.1796875" style="1"/>
  </cols>
  <sheetData>
    <row r="1" spans="1:208" s="38" customFormat="1" ht="13" x14ac:dyDescent="0.35">
      <c r="B1" s="38" t="s">
        <v>38</v>
      </c>
      <c r="E1" s="39" t="s">
        <v>39</v>
      </c>
    </row>
    <row r="2" spans="1:208" s="38" customFormat="1" ht="4" customHeight="1" x14ac:dyDescent="0.35">
      <c r="E2" s="39"/>
    </row>
    <row r="3" spans="1:208" ht="18" x14ac:dyDescent="0.35">
      <c r="A3" s="34"/>
      <c r="B3" s="108" t="s">
        <v>36</v>
      </c>
      <c r="C3" s="108"/>
      <c r="D3" s="108"/>
      <c r="E3" s="108"/>
      <c r="F3" s="34"/>
    </row>
    <row r="4" spans="1:208" s="5" customFormat="1" ht="18.5" thickBot="1" x14ac:dyDescent="0.4">
      <c r="A4" s="34"/>
      <c r="B4" s="109" t="s">
        <v>37</v>
      </c>
      <c r="C4" s="109"/>
      <c r="D4" s="109"/>
      <c r="E4" s="109"/>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row>
    <row r="5" spans="1:208" ht="41.25" customHeight="1" x14ac:dyDescent="0.35">
      <c r="A5" s="34"/>
      <c r="B5" s="115" t="s">
        <v>44</v>
      </c>
      <c r="C5" s="116"/>
      <c r="D5" s="116"/>
      <c r="E5" s="117"/>
      <c r="F5" s="34"/>
    </row>
    <row r="6" spans="1:208" ht="63.75" customHeight="1" x14ac:dyDescent="0.35">
      <c r="A6" s="34"/>
      <c r="B6" s="118" t="s">
        <v>54</v>
      </c>
      <c r="C6" s="119"/>
      <c r="D6" s="119"/>
      <c r="E6" s="120"/>
      <c r="F6" s="34"/>
    </row>
    <row r="7" spans="1:208" ht="15.5" x14ac:dyDescent="0.35">
      <c r="A7" s="34"/>
      <c r="B7" s="121" t="s">
        <v>0</v>
      </c>
      <c r="C7" s="122"/>
      <c r="D7" s="16" t="s">
        <v>7</v>
      </c>
      <c r="E7" s="22" t="s">
        <v>41</v>
      </c>
      <c r="F7" s="34"/>
    </row>
    <row r="8" spans="1:208" ht="15.5" x14ac:dyDescent="0.35">
      <c r="A8" s="34"/>
      <c r="B8" s="121" t="s">
        <v>19</v>
      </c>
      <c r="C8" s="122"/>
      <c r="D8" s="16" t="s">
        <v>7</v>
      </c>
      <c r="E8" s="17">
        <v>44026</v>
      </c>
      <c r="F8" s="34"/>
    </row>
    <row r="9" spans="1:208" ht="16" thickBot="1" x14ac:dyDescent="0.4">
      <c r="A9" s="34"/>
      <c r="B9" s="18"/>
      <c r="C9" s="19" t="s">
        <v>20</v>
      </c>
      <c r="D9" s="20" t="s">
        <v>7</v>
      </c>
      <c r="E9" s="21">
        <v>0</v>
      </c>
      <c r="F9" s="34"/>
    </row>
    <row r="10" spans="1:208" ht="18.5" x14ac:dyDescent="0.35">
      <c r="A10" s="34"/>
      <c r="B10" s="100" t="s">
        <v>21</v>
      </c>
      <c r="C10" s="101"/>
      <c r="D10" s="101"/>
      <c r="E10" s="102"/>
      <c r="F10" s="34"/>
    </row>
    <row r="11" spans="1:208" ht="22.5" customHeight="1" x14ac:dyDescent="0.35">
      <c r="A11" s="34"/>
      <c r="B11" s="2" t="s">
        <v>1</v>
      </c>
      <c r="C11" s="110" t="s">
        <v>55</v>
      </c>
      <c r="D11" s="110"/>
      <c r="E11" s="111"/>
      <c r="F11" s="34"/>
    </row>
    <row r="12" spans="1:208" x14ac:dyDescent="0.3">
      <c r="A12" s="34"/>
      <c r="B12" s="2" t="s">
        <v>2</v>
      </c>
      <c r="C12" s="80" t="s">
        <v>47</v>
      </c>
      <c r="D12" s="80"/>
      <c r="E12" s="81"/>
      <c r="F12" s="34"/>
      <c r="G12" s="35"/>
    </row>
    <row r="13" spans="1:208" x14ac:dyDescent="0.35">
      <c r="A13" s="34"/>
      <c r="B13" s="2" t="s">
        <v>3</v>
      </c>
      <c r="C13" s="89" t="s">
        <v>48</v>
      </c>
      <c r="D13" s="90"/>
      <c r="E13" s="91"/>
      <c r="F13" s="34"/>
      <c r="H13" s="41"/>
    </row>
    <row r="14" spans="1:208" x14ac:dyDescent="0.35">
      <c r="A14" s="34"/>
      <c r="B14" s="2" t="s">
        <v>4</v>
      </c>
      <c r="C14" s="89" t="s">
        <v>50</v>
      </c>
      <c r="D14" s="90"/>
      <c r="E14" s="91"/>
      <c r="F14" s="34"/>
    </row>
    <row r="15" spans="1:208" ht="33.5" customHeight="1" thickBot="1" x14ac:dyDescent="0.4">
      <c r="A15" s="34"/>
      <c r="B15" s="12" t="s">
        <v>8</v>
      </c>
      <c r="C15" s="112" t="s">
        <v>56</v>
      </c>
      <c r="D15" s="113"/>
      <c r="E15" s="114"/>
      <c r="F15" s="34"/>
    </row>
    <row r="16" spans="1:208" ht="18.5" x14ac:dyDescent="0.35">
      <c r="A16" s="34"/>
      <c r="B16" s="100" t="s">
        <v>22</v>
      </c>
      <c r="C16" s="101"/>
      <c r="D16" s="101"/>
      <c r="E16" s="102"/>
      <c r="F16" s="34"/>
    </row>
    <row r="17" spans="1:6" x14ac:dyDescent="0.35">
      <c r="A17" s="34"/>
      <c r="B17" s="2" t="s">
        <v>9</v>
      </c>
      <c r="C17" s="85">
        <v>2021</v>
      </c>
      <c r="D17" s="85"/>
      <c r="E17" s="86"/>
      <c r="F17" s="34"/>
    </row>
    <row r="18" spans="1:6" x14ac:dyDescent="0.35">
      <c r="A18" s="34"/>
      <c r="B18" s="2" t="s">
        <v>11</v>
      </c>
      <c r="C18" s="87" t="s">
        <v>57</v>
      </c>
      <c r="D18" s="87"/>
      <c r="E18" s="88"/>
      <c r="F18" s="34"/>
    </row>
    <row r="19" spans="1:6" ht="15.75" customHeight="1" x14ac:dyDescent="0.35">
      <c r="A19" s="34"/>
      <c r="B19" s="2" t="s">
        <v>24</v>
      </c>
      <c r="C19" s="103">
        <v>500000000</v>
      </c>
      <c r="D19" s="104"/>
      <c r="E19" s="105"/>
      <c r="F19" s="34"/>
    </row>
    <row r="20" spans="1:6" x14ac:dyDescent="0.35">
      <c r="A20" s="34"/>
      <c r="B20" s="3"/>
      <c r="C20" s="45"/>
      <c r="D20" s="46"/>
      <c r="E20" s="47"/>
      <c r="F20" s="34"/>
    </row>
    <row r="21" spans="1:6" x14ac:dyDescent="0.35">
      <c r="A21" s="34"/>
      <c r="B21" s="49" t="s">
        <v>46</v>
      </c>
      <c r="C21" s="58">
        <f>Price!I11</f>
        <v>6500</v>
      </c>
      <c r="D21" s="14"/>
      <c r="E21" s="4"/>
      <c r="F21" s="43"/>
    </row>
    <row r="22" spans="1:6" x14ac:dyDescent="0.35">
      <c r="A22" s="34"/>
      <c r="B22" s="49" t="s">
        <v>45</v>
      </c>
      <c r="C22" s="58">
        <f>C21*1.3</f>
        <v>8450</v>
      </c>
      <c r="D22" s="46"/>
      <c r="E22" s="47"/>
      <c r="F22" s="43"/>
    </row>
    <row r="23" spans="1:6" x14ac:dyDescent="0.35">
      <c r="A23" s="34"/>
      <c r="B23" s="3"/>
      <c r="C23" s="44"/>
      <c r="D23" s="46"/>
      <c r="E23" s="47"/>
      <c r="F23" s="43"/>
    </row>
    <row r="24" spans="1:6" ht="16.5" customHeight="1" x14ac:dyDescent="0.35">
      <c r="A24" s="34"/>
      <c r="B24" s="11" t="s">
        <v>13</v>
      </c>
      <c r="C24" s="97" t="s">
        <v>78</v>
      </c>
      <c r="D24" s="98"/>
      <c r="E24" s="99"/>
      <c r="F24" s="34"/>
    </row>
    <row r="25" spans="1:6" ht="15" thickBot="1" x14ac:dyDescent="0.4">
      <c r="A25" s="34"/>
      <c r="B25" s="12" t="s">
        <v>10</v>
      </c>
      <c r="C25" s="106" t="s">
        <v>52</v>
      </c>
      <c r="D25" s="106"/>
      <c r="E25" s="107"/>
      <c r="F25" s="34"/>
    </row>
    <row r="26" spans="1:6" ht="18.5" x14ac:dyDescent="0.35">
      <c r="A26" s="34"/>
      <c r="B26" s="100" t="s">
        <v>23</v>
      </c>
      <c r="C26" s="101"/>
      <c r="D26" s="101"/>
      <c r="E26" s="102"/>
      <c r="F26" s="34"/>
    </row>
    <row r="27" spans="1:6" x14ac:dyDescent="0.35">
      <c r="A27" s="34"/>
      <c r="B27" s="2" t="s">
        <v>6</v>
      </c>
      <c r="C27" s="80" t="s">
        <v>53</v>
      </c>
      <c r="D27" s="80"/>
      <c r="E27" s="81"/>
      <c r="F27" s="34"/>
    </row>
    <row r="28" spans="1:6" x14ac:dyDescent="0.35">
      <c r="A28" s="34"/>
      <c r="B28" s="2" t="s">
        <v>5</v>
      </c>
      <c r="C28" s="95" t="s">
        <v>84</v>
      </c>
      <c r="D28" s="95"/>
      <c r="E28" s="96"/>
      <c r="F28" s="34"/>
    </row>
    <row r="29" spans="1:6" ht="33.75" customHeight="1" x14ac:dyDescent="0.35">
      <c r="A29" s="34"/>
      <c r="B29" s="42" t="s">
        <v>42</v>
      </c>
      <c r="C29" s="82" t="s">
        <v>83</v>
      </c>
      <c r="D29" s="78"/>
      <c r="E29" s="79"/>
      <c r="F29" s="34"/>
    </row>
    <row r="30" spans="1:6" ht="34.5" customHeight="1" x14ac:dyDescent="0.35">
      <c r="A30" s="34"/>
      <c r="B30" s="11" t="s">
        <v>12</v>
      </c>
      <c r="C30" s="68" t="s">
        <v>80</v>
      </c>
      <c r="D30" s="68"/>
      <c r="E30" s="69"/>
      <c r="F30" s="34"/>
    </row>
    <row r="31" spans="1:6" x14ac:dyDescent="0.35">
      <c r="A31" s="34"/>
      <c r="B31" s="75" t="s">
        <v>43</v>
      </c>
      <c r="C31" s="77" t="s">
        <v>82</v>
      </c>
      <c r="D31" s="78"/>
      <c r="E31" s="79"/>
      <c r="F31" s="34"/>
    </row>
    <row r="32" spans="1:6" x14ac:dyDescent="0.35">
      <c r="A32" s="34"/>
      <c r="B32" s="76"/>
      <c r="C32" s="80" t="s">
        <v>79</v>
      </c>
      <c r="D32" s="80"/>
      <c r="E32" s="81"/>
      <c r="F32" s="34"/>
    </row>
    <row r="33" spans="1:208" ht="16.5" customHeight="1" x14ac:dyDescent="0.35">
      <c r="A33" s="34"/>
      <c r="B33" s="76"/>
      <c r="C33" s="80"/>
      <c r="D33" s="80"/>
      <c r="E33" s="81"/>
      <c r="F33" s="34"/>
    </row>
    <row r="34" spans="1:208" ht="13.5" customHeight="1" x14ac:dyDescent="0.35">
      <c r="A34" s="34"/>
      <c r="B34" s="53"/>
      <c r="C34" s="54"/>
      <c r="D34" s="55"/>
      <c r="E34" s="56"/>
      <c r="F34" s="34"/>
    </row>
    <row r="35" spans="1:208" ht="13.5" customHeight="1" x14ac:dyDescent="0.35">
      <c r="A35" s="34"/>
      <c r="B35" s="53"/>
      <c r="C35" s="54"/>
      <c r="D35" s="55"/>
      <c r="E35" s="56"/>
      <c r="F35" s="34"/>
    </row>
    <row r="36" spans="1:208" ht="34.5" customHeight="1" x14ac:dyDescent="0.35">
      <c r="A36" s="34"/>
      <c r="B36" s="48"/>
      <c r="C36" s="82"/>
      <c r="D36" s="83"/>
      <c r="E36" s="84"/>
      <c r="F36" s="34"/>
    </row>
    <row r="37" spans="1:208" ht="40.5" customHeight="1" x14ac:dyDescent="0.35">
      <c r="A37" s="34"/>
      <c r="B37" s="11" t="s">
        <v>14</v>
      </c>
      <c r="C37" s="92" t="s">
        <v>81</v>
      </c>
      <c r="D37" s="93"/>
      <c r="E37" s="94"/>
      <c r="F37" s="34"/>
    </row>
    <row r="38" spans="1:208" ht="27" customHeight="1" thickBot="1" x14ac:dyDescent="0.4">
      <c r="A38" s="34"/>
      <c r="B38" s="12" t="s">
        <v>15</v>
      </c>
      <c r="C38" s="73" t="s">
        <v>49</v>
      </c>
      <c r="D38" s="73"/>
      <c r="E38" s="74"/>
      <c r="F38" s="34"/>
    </row>
    <row r="39" spans="1:208" s="5" customFormat="1" ht="15" thickBot="1" x14ac:dyDescent="0.4">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row>
    <row r="40" spans="1:208" s="5" customFormat="1" x14ac:dyDescent="0.35">
      <c r="A40" s="34"/>
      <c r="B40" s="70" t="s">
        <v>16</v>
      </c>
      <c r="C40" s="71"/>
      <c r="D40" s="71"/>
      <c r="E40" s="72"/>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row>
    <row r="41" spans="1:208" x14ac:dyDescent="0.35">
      <c r="A41" s="34"/>
      <c r="B41" s="13"/>
      <c r="C41" s="6" t="s">
        <v>32</v>
      </c>
      <c r="D41" s="6"/>
      <c r="E41" s="7"/>
      <c r="F41" s="34"/>
    </row>
    <row r="42" spans="1:208" x14ac:dyDescent="0.35">
      <c r="A42" s="34"/>
      <c r="B42" s="10"/>
      <c r="C42" s="6" t="s">
        <v>17</v>
      </c>
      <c r="D42" s="6"/>
      <c r="E42" s="7"/>
      <c r="F42" s="34"/>
    </row>
    <row r="43" spans="1:208" ht="15" thickBot="1" x14ac:dyDescent="0.4">
      <c r="A43" s="34"/>
      <c r="B43" s="26"/>
      <c r="C43" s="6" t="s">
        <v>18</v>
      </c>
      <c r="D43" s="6"/>
      <c r="E43" s="7"/>
      <c r="F43" s="34"/>
    </row>
    <row r="44" spans="1:208" s="23" customFormat="1" x14ac:dyDescent="0.35">
      <c r="A44" s="37"/>
      <c r="B44" s="27" t="s">
        <v>25</v>
      </c>
      <c r="C44" s="32" t="s">
        <v>33</v>
      </c>
      <c r="D44" s="24"/>
      <c r="E44" s="28" t="s">
        <v>26</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row>
    <row r="45" spans="1:208" s="23" customFormat="1" x14ac:dyDescent="0.35">
      <c r="A45" s="37"/>
      <c r="B45" s="29"/>
      <c r="C45" s="6" t="s">
        <v>34</v>
      </c>
      <c r="D45" s="25"/>
      <c r="E45" s="7" t="s">
        <v>27</v>
      </c>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c r="GV45" s="37"/>
      <c r="GW45" s="37"/>
      <c r="GX45" s="37"/>
      <c r="GY45" s="37"/>
      <c r="GZ45" s="37"/>
    </row>
    <row r="46" spans="1:208" s="5" customFormat="1" ht="19" thickBot="1" x14ac:dyDescent="0.4">
      <c r="A46" s="34"/>
      <c r="B46" s="15"/>
      <c r="C46" s="8" t="s">
        <v>28</v>
      </c>
      <c r="D46" s="30"/>
      <c r="E46" s="9" t="s">
        <v>29</v>
      </c>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row>
    <row r="47" spans="1:208" s="5" customFormat="1" ht="72.75" customHeight="1" thickBot="1" x14ac:dyDescent="0.4">
      <c r="A47" s="34"/>
      <c r="B47" s="31" t="s">
        <v>30</v>
      </c>
      <c r="C47" s="66" t="s">
        <v>31</v>
      </c>
      <c r="D47" s="66"/>
      <c r="E47" s="67"/>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row>
    <row r="48" spans="1:208" s="5" customFormat="1" ht="4" customHeight="1" x14ac:dyDescent="0.35">
      <c r="A48" s="34"/>
      <c r="B48" s="36"/>
      <c r="C48" s="40"/>
      <c r="D48" s="40"/>
      <c r="E48" s="40"/>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row>
    <row r="49" spans="3:5" s="34" customFormat="1" x14ac:dyDescent="0.35">
      <c r="E49" s="33" t="s">
        <v>40</v>
      </c>
    </row>
    <row r="50" spans="3:5" s="34" customFormat="1" x14ac:dyDescent="0.35">
      <c r="E50" s="33" t="s">
        <v>35</v>
      </c>
    </row>
    <row r="51" spans="3:5" s="34" customFormat="1" x14ac:dyDescent="0.35"/>
    <row r="52" spans="3:5" s="34" customFormat="1" x14ac:dyDescent="0.35">
      <c r="C52" s="57"/>
    </row>
    <row r="53" spans="3:5" s="34" customFormat="1" x14ac:dyDescent="0.35">
      <c r="C53" s="57"/>
    </row>
    <row r="54" spans="3:5" s="34" customFormat="1" x14ac:dyDescent="0.35">
      <c r="C54" s="57"/>
    </row>
    <row r="55" spans="3:5" s="34" customFormat="1" x14ac:dyDescent="0.35">
      <c r="C55" s="57"/>
    </row>
    <row r="56" spans="3:5" s="34" customFormat="1" x14ac:dyDescent="0.35">
      <c r="C56" s="57"/>
    </row>
    <row r="57" spans="3:5" s="34" customFormat="1" x14ac:dyDescent="0.35">
      <c r="C57" s="57"/>
    </row>
    <row r="58" spans="3:5" s="34" customFormat="1" x14ac:dyDescent="0.35">
      <c r="C58" s="57"/>
    </row>
    <row r="59" spans="3:5" s="34" customFormat="1" x14ac:dyDescent="0.35"/>
    <row r="60" spans="3:5" s="34" customFormat="1" x14ac:dyDescent="0.35"/>
    <row r="61" spans="3:5" s="34" customFormat="1" x14ac:dyDescent="0.35"/>
    <row r="62" spans="3:5" s="34" customFormat="1" x14ac:dyDescent="0.35"/>
    <row r="63" spans="3:5" s="34" customFormat="1" x14ac:dyDescent="0.35"/>
    <row r="64" spans="3:5" s="34" customFormat="1" x14ac:dyDescent="0.35"/>
    <row r="65" s="34" customFormat="1" x14ac:dyDescent="0.35"/>
    <row r="66" s="34" customFormat="1" x14ac:dyDescent="0.35"/>
    <row r="67" s="34" customFormat="1" x14ac:dyDescent="0.35"/>
    <row r="68" s="34" customFormat="1" x14ac:dyDescent="0.35"/>
    <row r="69" s="34" customFormat="1" x14ac:dyDescent="0.35"/>
    <row r="70" s="34" customFormat="1" x14ac:dyDescent="0.35"/>
    <row r="71" s="34" customFormat="1" x14ac:dyDescent="0.35"/>
    <row r="72" s="34" customFormat="1" x14ac:dyDescent="0.35"/>
    <row r="73" s="34" customFormat="1" x14ac:dyDescent="0.35"/>
    <row r="74" s="34" customFormat="1" x14ac:dyDescent="0.35"/>
    <row r="75" s="34" customFormat="1" x14ac:dyDescent="0.35"/>
    <row r="76" s="34" customFormat="1" x14ac:dyDescent="0.35"/>
    <row r="77" s="34" customFormat="1" x14ac:dyDescent="0.35"/>
    <row r="78" s="34" customFormat="1" x14ac:dyDescent="0.35"/>
    <row r="79" s="34" customFormat="1" x14ac:dyDescent="0.35"/>
    <row r="80" s="34" customFormat="1" x14ac:dyDescent="0.35"/>
    <row r="81" s="34" customFormat="1" x14ac:dyDescent="0.35"/>
    <row r="82" s="34" customFormat="1" x14ac:dyDescent="0.35"/>
    <row r="83" s="34" customFormat="1" x14ac:dyDescent="0.35"/>
    <row r="84" s="34" customFormat="1" x14ac:dyDescent="0.35"/>
    <row r="85" s="34" customFormat="1" x14ac:dyDescent="0.35"/>
    <row r="86" s="34" customFormat="1" x14ac:dyDescent="0.35"/>
    <row r="87" s="34" customFormat="1" x14ac:dyDescent="0.35"/>
    <row r="88" s="34" customFormat="1" x14ac:dyDescent="0.35"/>
    <row r="89" s="34" customFormat="1" x14ac:dyDescent="0.35"/>
    <row r="90" s="34" customFormat="1" x14ac:dyDescent="0.35"/>
    <row r="91" s="34" customFormat="1" x14ac:dyDescent="0.35"/>
    <row r="92" s="34" customFormat="1" x14ac:dyDescent="0.35"/>
    <row r="93" s="34" customFormat="1" x14ac:dyDescent="0.35"/>
    <row r="94" s="34" customFormat="1" x14ac:dyDescent="0.35"/>
    <row r="95" s="34" customFormat="1" x14ac:dyDescent="0.35"/>
    <row r="96" s="34" customFormat="1" x14ac:dyDescent="0.35"/>
    <row r="97" s="34" customFormat="1" x14ac:dyDescent="0.35"/>
    <row r="98" s="34" customFormat="1" x14ac:dyDescent="0.35"/>
    <row r="99" s="34" customFormat="1" x14ac:dyDescent="0.35"/>
    <row r="100" s="34" customFormat="1" x14ac:dyDescent="0.35"/>
    <row r="101" s="34" customFormat="1" x14ac:dyDescent="0.35"/>
    <row r="102" s="34" customFormat="1" x14ac:dyDescent="0.35"/>
    <row r="103" s="34" customFormat="1" x14ac:dyDescent="0.35"/>
    <row r="104" s="34" customFormat="1" x14ac:dyDescent="0.35"/>
    <row r="105" s="34" customFormat="1" x14ac:dyDescent="0.35"/>
    <row r="106" s="34" customFormat="1" x14ac:dyDescent="0.35"/>
    <row r="107" s="34" customFormat="1" x14ac:dyDescent="0.35"/>
    <row r="108" s="34" customFormat="1" x14ac:dyDescent="0.35"/>
    <row r="109" s="34" customFormat="1" x14ac:dyDescent="0.35"/>
    <row r="110" s="34" customFormat="1" x14ac:dyDescent="0.35"/>
    <row r="111" s="34" customFormat="1" x14ac:dyDescent="0.35"/>
    <row r="112" s="34" customFormat="1" x14ac:dyDescent="0.35"/>
    <row r="113" s="34" customFormat="1" x14ac:dyDescent="0.35"/>
    <row r="114" s="34" customFormat="1" x14ac:dyDescent="0.35"/>
    <row r="115" s="34" customFormat="1" x14ac:dyDescent="0.35"/>
    <row r="116" s="34" customFormat="1" x14ac:dyDescent="0.35"/>
    <row r="117" s="34" customFormat="1" x14ac:dyDescent="0.35"/>
    <row r="118" s="34" customFormat="1" x14ac:dyDescent="0.35"/>
    <row r="119" s="34" customFormat="1" x14ac:dyDescent="0.35"/>
    <row r="120" s="34" customFormat="1" x14ac:dyDescent="0.35"/>
    <row r="121" s="34" customFormat="1" x14ac:dyDescent="0.35"/>
    <row r="122" s="34" customFormat="1" x14ac:dyDescent="0.35"/>
    <row r="123" s="34" customFormat="1" x14ac:dyDescent="0.35"/>
    <row r="124" s="34" customFormat="1" x14ac:dyDescent="0.35"/>
    <row r="125" s="34" customFormat="1" x14ac:dyDescent="0.35"/>
    <row r="126" s="34" customFormat="1" x14ac:dyDescent="0.35"/>
    <row r="127" s="34" customFormat="1" x14ac:dyDescent="0.35"/>
    <row r="128" s="34" customFormat="1" x14ac:dyDescent="0.35"/>
    <row r="129" s="34" customFormat="1" x14ac:dyDescent="0.35"/>
    <row r="130" s="34" customFormat="1" x14ac:dyDescent="0.35"/>
    <row r="131" s="34" customFormat="1" x14ac:dyDescent="0.35"/>
    <row r="132" s="34" customFormat="1" x14ac:dyDescent="0.35"/>
    <row r="133" s="34" customFormat="1" x14ac:dyDescent="0.35"/>
    <row r="134" s="34" customFormat="1" x14ac:dyDescent="0.35"/>
    <row r="135" s="34" customFormat="1" x14ac:dyDescent="0.35"/>
    <row r="136" s="34" customFormat="1" x14ac:dyDescent="0.35"/>
    <row r="137" s="34" customFormat="1" x14ac:dyDescent="0.35"/>
    <row r="138" s="34" customFormat="1" x14ac:dyDescent="0.35"/>
    <row r="139" s="34" customFormat="1" x14ac:dyDescent="0.35"/>
    <row r="140" s="34" customFormat="1" x14ac:dyDescent="0.35"/>
    <row r="141" s="34" customFormat="1" x14ac:dyDescent="0.35"/>
    <row r="142" s="34" customFormat="1" x14ac:dyDescent="0.35"/>
    <row r="143" s="34" customFormat="1" x14ac:dyDescent="0.35"/>
    <row r="144" s="34" customFormat="1" x14ac:dyDescent="0.35"/>
    <row r="145" s="34" customFormat="1" x14ac:dyDescent="0.35"/>
    <row r="146" s="34" customFormat="1" x14ac:dyDescent="0.35"/>
    <row r="147" s="34" customFormat="1" x14ac:dyDescent="0.35"/>
    <row r="148" s="34" customFormat="1" x14ac:dyDescent="0.35"/>
    <row r="149" s="34" customFormat="1" x14ac:dyDescent="0.35"/>
    <row r="150" s="34" customFormat="1" x14ac:dyDescent="0.35"/>
    <row r="151" s="34" customFormat="1" x14ac:dyDescent="0.35"/>
    <row r="152" s="34" customFormat="1" x14ac:dyDescent="0.35"/>
    <row r="153" s="34" customFormat="1" x14ac:dyDescent="0.35"/>
    <row r="154" s="34" customFormat="1" x14ac:dyDescent="0.35"/>
    <row r="155" s="34" customFormat="1" x14ac:dyDescent="0.35"/>
    <row r="156" s="34" customFormat="1" x14ac:dyDescent="0.35"/>
    <row r="157" s="34" customFormat="1" x14ac:dyDescent="0.35"/>
    <row r="158" s="34" customFormat="1" x14ac:dyDescent="0.35"/>
    <row r="159" s="34" customFormat="1" x14ac:dyDescent="0.35"/>
    <row r="160" s="34" customFormat="1" x14ac:dyDescent="0.35"/>
    <row r="161" s="34" customFormat="1" x14ac:dyDescent="0.35"/>
    <row r="162" s="34" customFormat="1" x14ac:dyDescent="0.35"/>
    <row r="163" s="34" customFormat="1" x14ac:dyDescent="0.35"/>
    <row r="164" s="34" customFormat="1" x14ac:dyDescent="0.35"/>
    <row r="165" s="34" customFormat="1" x14ac:dyDescent="0.35"/>
    <row r="166" s="34" customFormat="1" x14ac:dyDescent="0.35"/>
    <row r="167" s="34" customFormat="1" x14ac:dyDescent="0.35"/>
    <row r="168" s="34" customFormat="1" x14ac:dyDescent="0.35"/>
    <row r="169" s="34" customFormat="1" x14ac:dyDescent="0.35"/>
    <row r="170" s="34" customFormat="1" x14ac:dyDescent="0.35"/>
    <row r="171" s="34" customFormat="1" x14ac:dyDescent="0.35"/>
    <row r="172" s="34" customFormat="1" x14ac:dyDescent="0.35"/>
    <row r="173" s="34" customFormat="1" x14ac:dyDescent="0.35"/>
    <row r="174" s="34" customFormat="1" x14ac:dyDescent="0.35"/>
    <row r="175" s="34" customFormat="1" x14ac:dyDescent="0.35"/>
    <row r="176" s="34" customFormat="1" x14ac:dyDescent="0.35"/>
    <row r="177" s="34" customFormat="1" x14ac:dyDescent="0.35"/>
    <row r="178" s="34" customFormat="1" x14ac:dyDescent="0.35"/>
    <row r="179" s="34" customFormat="1" x14ac:dyDescent="0.35"/>
    <row r="180" s="34" customFormat="1" x14ac:dyDescent="0.35"/>
    <row r="181" s="34" customFormat="1" x14ac:dyDescent="0.35"/>
    <row r="182" s="34" customFormat="1" x14ac:dyDescent="0.35"/>
    <row r="183" s="34" customFormat="1" x14ac:dyDescent="0.35"/>
    <row r="184" s="34" customFormat="1" x14ac:dyDescent="0.35"/>
    <row r="185" s="34" customFormat="1" x14ac:dyDescent="0.35"/>
    <row r="186" s="34" customFormat="1" x14ac:dyDescent="0.35"/>
    <row r="187" s="34" customFormat="1" x14ac:dyDescent="0.35"/>
    <row r="188" s="34" customFormat="1" x14ac:dyDescent="0.35"/>
    <row r="189" s="34" customFormat="1" x14ac:dyDescent="0.35"/>
    <row r="190" s="34" customFormat="1" x14ac:dyDescent="0.35"/>
    <row r="191" s="34" customFormat="1" x14ac:dyDescent="0.35"/>
    <row r="192" s="34" customFormat="1" x14ac:dyDescent="0.35"/>
    <row r="193" s="34" customFormat="1" x14ac:dyDescent="0.35"/>
    <row r="194" s="34" customFormat="1" x14ac:dyDescent="0.35"/>
    <row r="195" s="34" customFormat="1" x14ac:dyDescent="0.35"/>
    <row r="196" s="34" customFormat="1" x14ac:dyDescent="0.35"/>
    <row r="197" s="34" customFormat="1" x14ac:dyDescent="0.35"/>
    <row r="198" s="34" customFormat="1" x14ac:dyDescent="0.35"/>
    <row r="199" s="34" customFormat="1" x14ac:dyDescent="0.35"/>
    <row r="200" s="34" customFormat="1" x14ac:dyDescent="0.35"/>
    <row r="201" s="34" customFormat="1" x14ac:dyDescent="0.35"/>
    <row r="202" s="34" customFormat="1" x14ac:dyDescent="0.35"/>
    <row r="203" s="34" customFormat="1" x14ac:dyDescent="0.35"/>
    <row r="204" s="34" customFormat="1" x14ac:dyDescent="0.35"/>
    <row r="205" s="34" customFormat="1" x14ac:dyDescent="0.35"/>
    <row r="206" s="34" customFormat="1" x14ac:dyDescent="0.35"/>
    <row r="207" s="34" customFormat="1" x14ac:dyDescent="0.35"/>
    <row r="208" s="34" customFormat="1" x14ac:dyDescent="0.35"/>
    <row r="209" s="34" customFormat="1" x14ac:dyDescent="0.35"/>
    <row r="210" s="34" customFormat="1" x14ac:dyDescent="0.35"/>
    <row r="211" s="34" customFormat="1" x14ac:dyDescent="0.35"/>
    <row r="212" s="34" customFormat="1" x14ac:dyDescent="0.35"/>
    <row r="213" s="34" customFormat="1" x14ac:dyDescent="0.35"/>
    <row r="214" s="34" customFormat="1" x14ac:dyDescent="0.35"/>
    <row r="215" s="34" customFormat="1" x14ac:dyDescent="0.35"/>
    <row r="216" s="34" customFormat="1" x14ac:dyDescent="0.35"/>
    <row r="217" s="34" customFormat="1" x14ac:dyDescent="0.35"/>
    <row r="218" s="34" customFormat="1" x14ac:dyDescent="0.35"/>
    <row r="219" s="34" customFormat="1" x14ac:dyDescent="0.35"/>
    <row r="220" s="34" customFormat="1" x14ac:dyDescent="0.35"/>
    <row r="221" s="34" customFormat="1" x14ac:dyDescent="0.35"/>
    <row r="222" s="34" customFormat="1" x14ac:dyDescent="0.35"/>
    <row r="223" s="34" customFormat="1" x14ac:dyDescent="0.35"/>
    <row r="224" s="34" customFormat="1" x14ac:dyDescent="0.35"/>
    <row r="225" s="34" customFormat="1" x14ac:dyDescent="0.35"/>
    <row r="226" s="34" customFormat="1" x14ac:dyDescent="0.35"/>
    <row r="227" s="34" customFormat="1" x14ac:dyDescent="0.35"/>
    <row r="228" s="34" customFormat="1" x14ac:dyDescent="0.35"/>
    <row r="229" s="34" customFormat="1" x14ac:dyDescent="0.35"/>
    <row r="230" s="34" customFormat="1" x14ac:dyDescent="0.35"/>
    <row r="231" s="34" customFormat="1" x14ac:dyDescent="0.35"/>
    <row r="232" s="34" customFormat="1" x14ac:dyDescent="0.35"/>
    <row r="233" s="34" customFormat="1" x14ac:dyDescent="0.35"/>
    <row r="234" s="34" customFormat="1" x14ac:dyDescent="0.35"/>
    <row r="235" s="34" customFormat="1" x14ac:dyDescent="0.35"/>
    <row r="236" s="34" customFormat="1" x14ac:dyDescent="0.35"/>
    <row r="237" s="34" customFormat="1" x14ac:dyDescent="0.35"/>
    <row r="238" s="34" customFormat="1" x14ac:dyDescent="0.35"/>
    <row r="239" s="34" customFormat="1" x14ac:dyDescent="0.35"/>
    <row r="240" s="34" customFormat="1" x14ac:dyDescent="0.35"/>
    <row r="241" s="34" customFormat="1" x14ac:dyDescent="0.35"/>
    <row r="242" s="34" customFormat="1" x14ac:dyDescent="0.35"/>
    <row r="243" s="34" customFormat="1" x14ac:dyDescent="0.35"/>
    <row r="244" s="34" customFormat="1" x14ac:dyDescent="0.35"/>
    <row r="245" s="34" customFormat="1" x14ac:dyDescent="0.35"/>
    <row r="246" s="34" customFormat="1" x14ac:dyDescent="0.35"/>
    <row r="247" s="34" customFormat="1" x14ac:dyDescent="0.35"/>
    <row r="248" s="34" customFormat="1" x14ac:dyDescent="0.35"/>
    <row r="249" s="34" customFormat="1" x14ac:dyDescent="0.35"/>
    <row r="250" s="34" customFormat="1" x14ac:dyDescent="0.35"/>
    <row r="251" s="34" customFormat="1" x14ac:dyDescent="0.35"/>
    <row r="252" s="34" customFormat="1" x14ac:dyDescent="0.35"/>
    <row r="253" s="34" customFormat="1" x14ac:dyDescent="0.35"/>
    <row r="254" s="34" customFormat="1" x14ac:dyDescent="0.35"/>
    <row r="255" s="34" customFormat="1" x14ac:dyDescent="0.35"/>
    <row r="256" s="34" customFormat="1" x14ac:dyDescent="0.35"/>
    <row r="257" s="34" customFormat="1" x14ac:dyDescent="0.35"/>
    <row r="258" s="34" customFormat="1" x14ac:dyDescent="0.35"/>
    <row r="259" s="34" customFormat="1" x14ac:dyDescent="0.35"/>
    <row r="260" s="34" customFormat="1" x14ac:dyDescent="0.35"/>
    <row r="261" s="34" customFormat="1" x14ac:dyDescent="0.35"/>
    <row r="262" s="34" customFormat="1" x14ac:dyDescent="0.35"/>
    <row r="263" s="34" customFormat="1" x14ac:dyDescent="0.35"/>
    <row r="264" s="34" customFormat="1" x14ac:dyDescent="0.35"/>
    <row r="265" s="34" customFormat="1" x14ac:dyDescent="0.35"/>
    <row r="266" s="34" customFormat="1" x14ac:dyDescent="0.35"/>
    <row r="267" s="34" customFormat="1" x14ac:dyDescent="0.35"/>
    <row r="268" s="34" customFormat="1" x14ac:dyDescent="0.35"/>
    <row r="269" s="34" customFormat="1" x14ac:dyDescent="0.35"/>
  </sheetData>
  <mergeCells count="32">
    <mergeCell ref="B3:E3"/>
    <mergeCell ref="B4:E4"/>
    <mergeCell ref="C11:E11"/>
    <mergeCell ref="C12:E12"/>
    <mergeCell ref="C15:E15"/>
    <mergeCell ref="B5:E5"/>
    <mergeCell ref="B6:E6"/>
    <mergeCell ref="B7:C7"/>
    <mergeCell ref="B8:C8"/>
    <mergeCell ref="B10:E10"/>
    <mergeCell ref="C13:E13"/>
    <mergeCell ref="C17:E17"/>
    <mergeCell ref="C18:E18"/>
    <mergeCell ref="C14:E14"/>
    <mergeCell ref="C27:E27"/>
    <mergeCell ref="C37:E37"/>
    <mergeCell ref="C28:E28"/>
    <mergeCell ref="C24:E24"/>
    <mergeCell ref="B16:E16"/>
    <mergeCell ref="B26:E26"/>
    <mergeCell ref="C19:E19"/>
    <mergeCell ref="C25:E25"/>
    <mergeCell ref="C29:E29"/>
    <mergeCell ref="C47:E47"/>
    <mergeCell ref="C30:E30"/>
    <mergeCell ref="B40:E40"/>
    <mergeCell ref="C38:E38"/>
    <mergeCell ref="B31:B33"/>
    <mergeCell ref="C31:E31"/>
    <mergeCell ref="C32:E32"/>
    <mergeCell ref="C33:E33"/>
    <mergeCell ref="C36:E36"/>
  </mergeCells>
  <pageMargins left="0.6" right="0.45" top="0.75" bottom="0.75" header="0.55000000000000004" footer="0.55000000000000004"/>
  <pageSetup paperSize="9" scale="74"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9"/>
  <sheetViews>
    <sheetView workbookViewId="0">
      <selection activeCell="B7" sqref="B7"/>
    </sheetView>
  </sheetViews>
  <sheetFormatPr defaultRowHeight="14.5" x14ac:dyDescent="0.35"/>
  <cols>
    <col min="1" max="1" width="43.54296875" bestFit="1" customWidth="1"/>
    <col min="2" max="2" width="14.90625" customWidth="1"/>
    <col min="3" max="3" width="11.54296875" customWidth="1"/>
  </cols>
  <sheetData>
    <row r="1" spans="1:15" x14ac:dyDescent="0.35">
      <c r="B1" t="s">
        <v>59</v>
      </c>
      <c r="C1" t="s">
        <v>60</v>
      </c>
    </row>
    <row r="2" spans="1:15" x14ac:dyDescent="0.35">
      <c r="A2" t="s">
        <v>58</v>
      </c>
      <c r="B2" s="51">
        <v>0.8</v>
      </c>
      <c r="C2" s="51">
        <v>0.2</v>
      </c>
    </row>
    <row r="4" spans="1:15" x14ac:dyDescent="0.35">
      <c r="A4" t="s">
        <v>61</v>
      </c>
      <c r="B4" s="50">
        <f>300000000</f>
        <v>300000000</v>
      </c>
    </row>
    <row r="5" spans="1:15" x14ac:dyDescent="0.35">
      <c r="A5" t="s">
        <v>62</v>
      </c>
      <c r="B5" s="51">
        <f>B2/C2</f>
        <v>4</v>
      </c>
    </row>
    <row r="6" spans="1:15" x14ac:dyDescent="0.35">
      <c r="A6" t="s">
        <v>85</v>
      </c>
      <c r="B6" s="60">
        <f>B4*1.5</f>
        <v>450000000</v>
      </c>
    </row>
    <row r="10" spans="1:15" x14ac:dyDescent="0.35">
      <c r="O10">
        <v>1044047</v>
      </c>
    </row>
    <row r="11" spans="1:15" x14ac:dyDescent="0.35">
      <c r="O11">
        <v>927120</v>
      </c>
    </row>
    <row r="12" spans="1:15" x14ac:dyDescent="0.35">
      <c r="O12">
        <v>781391</v>
      </c>
    </row>
    <row r="13" spans="1:15" x14ac:dyDescent="0.35">
      <c r="O13">
        <v>657262</v>
      </c>
    </row>
    <row r="14" spans="1:15" x14ac:dyDescent="0.35">
      <c r="O14">
        <v>534822</v>
      </c>
    </row>
    <row r="15" spans="1:15" x14ac:dyDescent="0.35">
      <c r="O15">
        <v>409392</v>
      </c>
    </row>
    <row r="16" spans="1:15" x14ac:dyDescent="0.35">
      <c r="O16">
        <v>284080</v>
      </c>
    </row>
    <row r="17" spans="15:15" x14ac:dyDescent="0.35">
      <c r="O17">
        <v>375893</v>
      </c>
    </row>
    <row r="18" spans="15:15" x14ac:dyDescent="0.35">
      <c r="O18">
        <f>SUM(O10:O17)</f>
        <v>5014007</v>
      </c>
    </row>
    <row r="19" spans="15:15" x14ac:dyDescent="0.35">
      <c r="O19" s="52">
        <f>SUM(O18)/10177924</f>
        <v>0.49263553156812723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B32F8-0B7C-47D6-9216-6A009D77948C}">
  <dimension ref="A2:J11"/>
  <sheetViews>
    <sheetView workbookViewId="0">
      <selection activeCell="C16" sqref="C16"/>
    </sheetView>
  </sheetViews>
  <sheetFormatPr defaultRowHeight="14.5" x14ac:dyDescent="0.35"/>
  <cols>
    <col min="1" max="1" width="13.26953125" customWidth="1"/>
    <col min="3" max="4" width="11.08984375" customWidth="1"/>
    <col min="5" max="9" width="9.08984375" bestFit="1" customWidth="1"/>
  </cols>
  <sheetData>
    <row r="2" spans="1:10" s="57" customFormat="1" ht="29" x14ac:dyDescent="0.35">
      <c r="A2" s="61" t="s">
        <v>63</v>
      </c>
      <c r="B2" s="61" t="s">
        <v>64</v>
      </c>
      <c r="C2" s="61" t="s">
        <v>65</v>
      </c>
      <c r="D2" s="61" t="s">
        <v>66</v>
      </c>
      <c r="E2" s="61" t="s">
        <v>67</v>
      </c>
      <c r="F2" s="61" t="s">
        <v>68</v>
      </c>
      <c r="G2" s="61" t="s">
        <v>69</v>
      </c>
      <c r="H2" s="61" t="s">
        <v>70</v>
      </c>
      <c r="I2" s="61" t="s">
        <v>71</v>
      </c>
    </row>
    <row r="3" spans="1:10" x14ac:dyDescent="0.35">
      <c r="A3" s="59" t="s">
        <v>72</v>
      </c>
      <c r="B3" s="59">
        <v>200</v>
      </c>
      <c r="C3" s="62">
        <v>7500</v>
      </c>
      <c r="D3" s="62"/>
      <c r="E3" s="62">
        <f>12900/2</f>
        <v>6450</v>
      </c>
      <c r="F3" s="62">
        <v>5500</v>
      </c>
      <c r="G3" s="62">
        <v>6000</v>
      </c>
      <c r="H3" s="62">
        <v>6200</v>
      </c>
      <c r="I3" s="62">
        <f>AVERAGE(C3,E3:H3)</f>
        <v>6330</v>
      </c>
    </row>
    <row r="4" spans="1:10" x14ac:dyDescent="0.35">
      <c r="A4" s="59" t="s">
        <v>73</v>
      </c>
      <c r="B4" s="59">
        <v>200</v>
      </c>
      <c r="C4" s="62">
        <v>10500</v>
      </c>
      <c r="D4" s="62">
        <v>7250</v>
      </c>
      <c r="E4" s="62"/>
      <c r="F4" s="62"/>
      <c r="G4" s="62"/>
      <c r="H4" s="62"/>
      <c r="I4" s="62">
        <f>AVERAGE(C4:D4)</f>
        <v>8875</v>
      </c>
    </row>
    <row r="5" spans="1:10" x14ac:dyDescent="0.35">
      <c r="A5" s="59" t="s">
        <v>74</v>
      </c>
      <c r="B5" s="59">
        <v>200</v>
      </c>
      <c r="C5" s="62">
        <v>6633</v>
      </c>
      <c r="D5" s="62">
        <v>9500</v>
      </c>
      <c r="E5" s="62"/>
      <c r="F5" s="62">
        <v>8900</v>
      </c>
      <c r="G5" s="62"/>
      <c r="H5" s="62"/>
      <c r="I5" s="62">
        <f>AVERAGE(C5:D5,F5)</f>
        <v>8344.3333333333339</v>
      </c>
    </row>
    <row r="6" spans="1:10" x14ac:dyDescent="0.35">
      <c r="A6" s="59" t="s">
        <v>75</v>
      </c>
      <c r="B6" s="59">
        <v>200</v>
      </c>
      <c r="C6" s="62">
        <v>8800</v>
      </c>
      <c r="D6" s="62"/>
      <c r="E6" s="62"/>
      <c r="F6" s="62"/>
      <c r="G6" s="62"/>
      <c r="H6" s="62"/>
      <c r="I6" s="62">
        <f t="shared" ref="I6" si="0">AVERAGE(C6,E6:H6)</f>
        <v>8800</v>
      </c>
    </row>
    <row r="9" spans="1:10" x14ac:dyDescent="0.35">
      <c r="F9" t="s">
        <v>76</v>
      </c>
      <c r="I9" s="63">
        <f>I4</f>
        <v>8875</v>
      </c>
    </row>
    <row r="10" spans="1:10" x14ac:dyDescent="0.35">
      <c r="F10" t="s">
        <v>51</v>
      </c>
      <c r="I10" s="63">
        <f>I9/1.3</f>
        <v>6826.9230769230771</v>
      </c>
    </row>
    <row r="11" spans="1:10" x14ac:dyDescent="0.35">
      <c r="G11" t="s">
        <v>77</v>
      </c>
      <c r="I11" s="64">
        <v>6500</v>
      </c>
      <c r="J11" s="6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Product</vt:lpstr>
      <vt:lpstr>Market Potency</vt:lpstr>
      <vt:lpstr>Price</vt:lpstr>
      <vt:lpstr>Product!Print_Area</vt:lpstr>
    </vt:vector>
  </TitlesOfParts>
  <Company>PT NUtrifood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aprianto.rieza</dc:creator>
  <cp:lastModifiedBy>Charissa Lungkat</cp:lastModifiedBy>
  <cp:lastPrinted>2010-02-23T03:12:29Z</cp:lastPrinted>
  <dcterms:created xsi:type="dcterms:W3CDTF">2010-02-03T06:36:43Z</dcterms:created>
  <dcterms:modified xsi:type="dcterms:W3CDTF">2020-07-20T02:13:32Z</dcterms:modified>
</cp:coreProperties>
</file>