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24226"/>
  <mc:AlternateContent xmlns:mc="http://schemas.openxmlformats.org/markup-compatibility/2006">
    <mc:Choice Requires="x15">
      <x15ac:absPath xmlns:x15ac="http://schemas.microsoft.com/office/spreadsheetml/2010/11/ac" url="D:\backup\DriveC\01. My Documents\01. Brand\06. CB\PKP\"/>
    </mc:Choice>
  </mc:AlternateContent>
  <xr:revisionPtr revIDLastSave="0" documentId="13_ncr:1_{F45DA0B5-7A89-4B5F-A735-DE2864AE0A70}" xr6:coauthVersionLast="45" xr6:coauthVersionMax="45" xr10:uidLastSave="{00000000-0000-0000-0000-000000000000}"/>
  <bookViews>
    <workbookView xWindow="-110" yWindow="-110" windowWidth="19420" windowHeight="10420" xr2:uid="{00000000-000D-0000-FFFF-FFFF00000000}"/>
  </bookViews>
  <sheets>
    <sheet name="Product" sheetId="1" r:id="rId1"/>
    <sheet name="Market" sheetId="4" r:id="rId2"/>
    <sheet name="Market Potency" sheetId="3" r:id="rId3"/>
    <sheet name="Insight" sheetId="6" r:id="rId4"/>
  </sheets>
  <definedNames>
    <definedName name="_xlnm._FilterDatabase" localSheetId="1" hidden="1">Market!$A$2:$E$2</definedName>
    <definedName name="_xlnm.Print_Area" localSheetId="0">Product!$B$1:$E$50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 i="1" l="1"/>
  <c r="C10" i="3"/>
  <c r="C13" i="3" l="1"/>
  <c r="E4" i="4" l="1"/>
  <c r="E5" i="4"/>
  <c r="E9" i="4"/>
  <c r="D4" i="4"/>
  <c r="D5" i="4"/>
  <c r="D6" i="4"/>
  <c r="E6" i="4" s="1"/>
  <c r="D7" i="4"/>
  <c r="E7" i="4" s="1"/>
  <c r="D8" i="4"/>
  <c r="E8" i="4" s="1"/>
  <c r="D9" i="4"/>
  <c r="D3" i="4" l="1"/>
  <c r="E3" i="4" s="1"/>
  <c r="E10" i="4" s="1"/>
  <c r="C22" i="1" l="1"/>
  <c r="E11" i="4"/>
  <c r="P37" i="3"/>
  <c r="Q28" i="3" l="1"/>
  <c r="Q32" i="3" s="1"/>
  <c r="Q30" i="3"/>
  <c r="Q31" i="3" l="1"/>
  <c r="C21" i="1" l="1"/>
  <c r="C15" i="3" s="1"/>
  <c r="C17" i="3" s="1"/>
  <c r="P36"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halim.elisa</author>
    <author>aprianto.rieza</author>
    <author>charissa.lungkat</author>
  </authors>
  <commentList>
    <comment ref="B5" authorId="0" shapeId="0" xr:uid="{00000000-0006-0000-0000-000001000000}">
      <text>
        <r>
          <rPr>
            <b/>
            <sz val="8"/>
            <color indexed="81"/>
            <rFont val="Tahoma"/>
            <family val="2"/>
          </rPr>
          <t>halim.elisa:</t>
        </r>
        <r>
          <rPr>
            <sz val="8"/>
            <color indexed="81"/>
            <rFont val="Tahoma"/>
            <family val="2"/>
          </rPr>
          <t xml:space="preserve">
Nama Brand</t>
        </r>
      </text>
    </comment>
    <comment ref="B6" authorId="0" shapeId="0" xr:uid="{00000000-0006-0000-0000-000002000000}">
      <text>
        <r>
          <rPr>
            <b/>
            <sz val="8"/>
            <color indexed="81"/>
            <rFont val="Tahoma"/>
            <family val="2"/>
          </rPr>
          <t>halim.elisa:</t>
        </r>
        <r>
          <rPr>
            <sz val="8"/>
            <color indexed="81"/>
            <rFont val="Tahoma"/>
            <family val="2"/>
          </rPr>
          <t xml:space="preserve">
Nama project. All cross funct should use the same Project Name - to be consistent and avoid errors.</t>
        </r>
      </text>
    </comment>
    <comment ref="C9" authorId="0" shapeId="0" xr:uid="{00000000-0006-0000-0000-000003000000}">
      <text>
        <r>
          <rPr>
            <sz val="8"/>
            <color indexed="81"/>
            <rFont val="Tahoma"/>
            <family val="2"/>
          </rPr>
          <t xml:space="preserve">To be updated if revision is made AFTER the PKP has been sent out to RD as an active projects.
</t>
        </r>
      </text>
    </comment>
    <comment ref="B11" authorId="1" shapeId="0" xr:uid="{00000000-0006-0000-0000-000004000000}">
      <text>
        <r>
          <rPr>
            <b/>
            <sz val="8"/>
            <color indexed="81"/>
            <rFont val="Tahoma"/>
            <family val="2"/>
          </rPr>
          <t>If you have a name for the product, please use it here, e.g. TS DiabetaMilk: susu  RTD utk penderita diabetes.
Brief statement about the idea. Ideas can come from anybody. If BM approves, fill up this form to be completed by PV and pass over to RD.</t>
        </r>
      </text>
    </comment>
    <comment ref="B12" authorId="1" shapeId="0" xr:uid="{00000000-0006-0000-0000-000005000000}">
      <text>
        <r>
          <rPr>
            <b/>
            <sz val="8"/>
            <color indexed="81"/>
            <rFont val="Tahoma"/>
            <family val="2"/>
          </rPr>
          <t>aprianto.rieza:</t>
        </r>
        <r>
          <rPr>
            <sz val="8"/>
            <color indexed="81"/>
            <rFont val="Tahoma"/>
            <family val="2"/>
          </rPr>
          <t xml:space="preserve">
state the product target market profiles, age, sex, social economic statue, preference, etc</t>
        </r>
      </text>
    </comment>
    <comment ref="B13" authorId="1" shapeId="0" xr:uid="{00000000-0006-0000-0000-000006000000}">
      <text>
        <r>
          <rPr>
            <sz val="8"/>
            <color indexed="81"/>
            <rFont val="Tahoma"/>
            <family val="2"/>
          </rPr>
          <t>Please scrape on the other two</t>
        </r>
      </text>
    </comment>
    <comment ref="B14" authorId="1" shapeId="0" xr:uid="{00000000-0006-0000-0000-000007000000}">
      <text>
        <r>
          <rPr>
            <sz val="8"/>
            <color indexed="81"/>
            <rFont val="Tahoma"/>
            <family val="2"/>
          </rPr>
          <t>Please scrape the other two</t>
        </r>
      </text>
    </comment>
    <comment ref="B15" authorId="1" shapeId="0" xr:uid="{00000000-0006-0000-0000-000008000000}">
      <text>
        <r>
          <rPr>
            <sz val="8"/>
            <color indexed="81"/>
            <rFont val="Tahoma"/>
            <family val="2"/>
          </rPr>
          <t>Should only be filled with great certainty - if you think it is a crucial determining background that will help direct product and packaging formulation.</t>
        </r>
      </text>
    </comment>
    <comment ref="B17" authorId="1" shapeId="0" xr:uid="{00000000-0006-0000-0000-000009000000}">
      <text>
        <r>
          <rPr>
            <sz val="8"/>
            <color indexed="81"/>
            <rFont val="Tahoma"/>
            <family val="2"/>
          </rPr>
          <t>State launch time based ranges such as, quarter 3 2010, semester 1 2011, or December 2012, OR…
Can include other launch windows, misalnya: Q3 2010 atau Q3 2011.</t>
        </r>
      </text>
    </comment>
    <comment ref="B18" authorId="1" shapeId="0" xr:uid="{00000000-0006-0000-0000-00000A000000}">
      <text>
        <r>
          <rPr>
            <sz val="8"/>
            <color indexed="81"/>
            <rFont val="Tahoma"/>
            <family val="2"/>
          </rPr>
          <t>State wihich spesific aisle which you plan to sell the product.
Indicate if you have specific needs: e.g. Chillers, outdoor display (warung2?), etc</t>
        </r>
      </text>
    </comment>
    <comment ref="B19" authorId="1" shapeId="0" xr:uid="{00000000-0006-0000-0000-00000B000000}">
      <text>
        <r>
          <rPr>
            <sz val="8"/>
            <color indexed="81"/>
            <rFont val="Tahoma"/>
            <family val="2"/>
          </rPr>
          <t>State the first month's forecast in Indonesian currency.
The "First Month's Value" implies launch production.
The "expected operating forecast" implies the normal volume of production that we will achieve after a period of time. This will help initial sourcing and production feasibility check - especially if we need to invest or outsource.
E.g. 
First Month's Value for WRP OTG: Rp 500,000,000
Expected Operating Forecase: Rp 2,000,000,000</t>
        </r>
      </text>
    </comment>
    <comment ref="B21" authorId="1" shapeId="0" xr:uid="{00000000-0006-0000-0000-00000C000000}">
      <text>
        <r>
          <rPr>
            <sz val="8"/>
            <color indexed="81"/>
            <rFont val="Tahoma"/>
            <family val="2"/>
          </rPr>
          <t xml:space="preserve">State the selling </t>
        </r>
        <r>
          <rPr>
            <b/>
            <sz val="8"/>
            <color indexed="81"/>
            <rFont val="Tahoma"/>
            <family val="2"/>
          </rPr>
          <t>price range</t>
        </r>
        <r>
          <rPr>
            <sz val="8"/>
            <color indexed="81"/>
            <rFont val="Tahoma"/>
            <family val="2"/>
          </rPr>
          <t xml:space="preserve"> for the product</t>
        </r>
        <r>
          <rPr>
            <b/>
            <sz val="8"/>
            <color indexed="81"/>
            <rFont val="Tahoma"/>
            <family val="2"/>
          </rPr>
          <t xml:space="preserve"> before ppn (Nutrifood Pricelist).
</t>
        </r>
        <r>
          <rPr>
            <sz val="8"/>
            <color indexed="81"/>
            <rFont val="Tahoma"/>
            <family val="2"/>
          </rPr>
          <t xml:space="preserve">E.g. per January 2010 pricing 
Target: Rp 23500. Range:  Rp 20,000-25,000 per 6 sachet; 
Target: Rp 32000. Range: Rp 30,000-35000 per 250 gram.
</t>
        </r>
      </text>
    </comment>
    <comment ref="B22" authorId="2" shapeId="0" xr:uid="{00000000-0006-0000-0000-00000D000000}">
      <text>
        <r>
          <rPr>
            <sz val="9"/>
            <color indexed="81"/>
            <rFont val="Tahoma"/>
            <family val="2"/>
          </rPr>
          <t xml:space="preserve">State the maximum </t>
        </r>
        <r>
          <rPr>
            <b/>
            <sz val="9"/>
            <color indexed="81"/>
            <rFont val="Tahoma"/>
            <family val="2"/>
          </rPr>
          <t>selling price</t>
        </r>
        <r>
          <rPr>
            <sz val="9"/>
            <color indexed="81"/>
            <rFont val="Tahoma"/>
            <family val="2"/>
          </rPr>
          <t xml:space="preserve"> range for the product on </t>
        </r>
        <r>
          <rPr>
            <b/>
            <sz val="9"/>
            <color indexed="81"/>
            <rFont val="Tahoma"/>
            <family val="2"/>
          </rPr>
          <t>the outlet/market</t>
        </r>
        <r>
          <rPr>
            <sz val="9"/>
            <color indexed="81"/>
            <rFont val="Tahoma"/>
            <family val="2"/>
          </rPr>
          <t>.
E.g. HET maks for product A Rp 25.000</t>
        </r>
      </text>
    </comment>
    <comment ref="B24" authorId="1" shapeId="0" xr:uid="{00000000-0006-0000-0000-00000E000000}">
      <text>
        <r>
          <rPr>
            <sz val="8"/>
            <color indexed="81"/>
            <rFont val="Tahoma"/>
            <family val="2"/>
          </rPr>
          <t>Should only be filled with great certainty.
E.g. Entrasol 7 Days.
Notes: Per the agreed upon discussion.
Competency in competitor analysis, on brand and/or product properties, will be placed in Brand and RD's territory. What is written in this form may help direct. However, the thought process of designing competitive products will be due the designer (brand) and developer (RD and RDK).</t>
        </r>
        <r>
          <rPr>
            <b/>
            <sz val="8"/>
            <color indexed="81"/>
            <rFont val="Tahoma"/>
            <family val="2"/>
          </rPr>
          <t xml:space="preserve">
</t>
        </r>
      </text>
    </comment>
    <comment ref="B25" authorId="1" shapeId="0" xr:uid="{00000000-0006-0000-0000-00000F000000}">
      <text>
        <r>
          <rPr>
            <sz val="8"/>
            <color indexed="81"/>
            <rFont val="Tahoma"/>
            <family val="2"/>
          </rPr>
          <t>Should only be filled with great certainty.
E.g. Should have better taste than Entrasol (significantly preferred); Similar Calcium content as Anlene. All other properties is open.
Notes: the above statement indicates that, RD can chose the flavor profiles, color, aroma, etc. as long as it is preferred against Entrasol.</t>
        </r>
      </text>
    </comment>
    <comment ref="B27" authorId="1" shapeId="0" xr:uid="{00000000-0006-0000-0000-000010000000}">
      <text>
        <r>
          <rPr>
            <sz val="8"/>
            <color indexed="81"/>
            <rFont val="Tahoma"/>
            <family val="2"/>
          </rPr>
          <t>State the form which the product will be sold, e.g: RTD, powder, to be baked, ready to eat, etc.</t>
        </r>
      </text>
    </comment>
    <comment ref="B28" authorId="1" shapeId="0" xr:uid="{00000000-0006-0000-0000-000011000000}">
      <text>
        <r>
          <rPr>
            <sz val="8"/>
            <color indexed="81"/>
            <rFont val="Tahoma"/>
            <family val="2"/>
          </rPr>
          <t>State the packaging format you desire.
Note: If you do not know the technical names. Just list other products that RD and RDK can refer to.
E.g. Botol plastic mirip2 Berri; Kaleng soda mirip si Coca Cola.</t>
        </r>
      </text>
    </comment>
    <comment ref="B30" authorId="1" shapeId="0" xr:uid="{00000000-0006-0000-0000-000012000000}">
      <text>
        <r>
          <rPr>
            <sz val="8"/>
            <color indexed="81"/>
            <rFont val="Tahoma"/>
            <family val="2"/>
          </rPr>
          <t>Should only be filled with great certainty.
E.g. product flavor profile, e.g: strawberry, marshmellow, etc</t>
        </r>
      </text>
    </comment>
    <comment ref="B31" authorId="1" shapeId="0" xr:uid="{00000000-0006-0000-0000-000013000000}">
      <text>
        <r>
          <rPr>
            <sz val="8"/>
            <color indexed="81"/>
            <rFont val="Tahoma"/>
            <family val="2"/>
          </rPr>
          <t xml:space="preserve">State the product benefits (or Voice of Consumers), e.g: high calcium, helps lower your blood glucose, helps tone your body, pengganti makan.
State any claims you want to convey on the packaging.
</t>
        </r>
        <r>
          <rPr>
            <b/>
            <sz val="8"/>
            <color indexed="81"/>
            <rFont val="Tahoma"/>
            <family val="2"/>
          </rPr>
          <t xml:space="preserve">ATTENTION : list in order of priority (top:most important to have)
</t>
        </r>
        <r>
          <rPr>
            <sz val="8"/>
            <color indexed="81"/>
            <rFont val="Tahoma"/>
            <family val="2"/>
          </rPr>
          <t>Note: If you don’t list the benefit wanted, RD and PV assume liberty to formulate based on capacity and resources. Any revision to the PKP form that is due to concept or claims will have to go through SLA Revisi.</t>
        </r>
      </text>
    </comment>
    <comment ref="B37" authorId="1" shapeId="0" xr:uid="{00000000-0006-0000-0000-000014000000}">
      <text>
        <r>
          <rPr>
            <sz val="8"/>
            <color indexed="81"/>
            <rFont val="Tahoma"/>
            <family val="2"/>
          </rPr>
          <t>Should only be filled with great certainty of any ingredients that needed to be included.
E.g. Harus mengandung Brokoli, wortel. Harus mengandung Phase 3. Harus mengandung Fat burner, etc</t>
        </r>
      </text>
    </comment>
    <comment ref="B38" authorId="1" shapeId="0" xr:uid="{00000000-0006-0000-0000-000015000000}">
      <text>
        <r>
          <rPr>
            <sz val="8"/>
            <color indexed="81"/>
            <rFont val="Tahoma"/>
            <family val="2"/>
          </rPr>
          <t>Should only be filled with great certainty.
Not mandatory.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Noviana Halim</author>
  </authors>
  <commentList>
    <comment ref="C5" authorId="0" shapeId="0" xr:uid="{FB481185-41D8-42EE-A74F-1CB96A226E9C}">
      <text>
        <r>
          <rPr>
            <b/>
            <sz val="9"/>
            <color indexed="81"/>
            <rFont val="Tahoma"/>
            <charset val="1"/>
          </rPr>
          <t>Noviana Halim:</t>
        </r>
        <r>
          <rPr>
            <sz val="9"/>
            <color indexed="81"/>
            <rFont val="Tahoma"/>
            <charset val="1"/>
          </rPr>
          <t xml:space="preserve">
survey habit masak Agustus 2020</t>
        </r>
      </text>
    </comment>
    <comment ref="C6" authorId="0" shapeId="0" xr:uid="{CDE2D59C-E44B-4361-9598-4B47613649F3}">
      <text>
        <r>
          <rPr>
            <b/>
            <sz val="9"/>
            <color indexed="81"/>
            <rFont val="Tahoma"/>
            <charset val="1"/>
          </rPr>
          <t>Noviana Halim:</t>
        </r>
        <r>
          <rPr>
            <sz val="9"/>
            <color indexed="81"/>
            <rFont val="Tahoma"/>
            <charset val="1"/>
          </rPr>
          <t xml:space="preserve">
survey memasak Agustus 2020 (after covid19)
</t>
        </r>
      </text>
    </comment>
  </commentList>
</comments>
</file>

<file path=xl/sharedStrings.xml><?xml version="1.0" encoding="utf-8"?>
<sst xmlns="http://schemas.openxmlformats.org/spreadsheetml/2006/main" count="109" uniqueCount="105">
  <si>
    <t>Author</t>
  </si>
  <si>
    <t>Idea</t>
  </si>
  <si>
    <t>Target market</t>
  </si>
  <si>
    <t>Uniqueness of idea</t>
  </si>
  <si>
    <t>Estimated potential market</t>
  </si>
  <si>
    <t>Product Packaging</t>
  </si>
  <si>
    <t>Product Form</t>
  </si>
  <si>
    <t>:</t>
  </si>
  <si>
    <t>Reason(s)</t>
  </si>
  <si>
    <t>Launch Deadline</t>
  </si>
  <si>
    <t>Competitive Analysis</t>
  </si>
  <si>
    <t>Aisle Placement</t>
  </si>
  <si>
    <t>Prefered Flavour</t>
  </si>
  <si>
    <t>Main Competitor</t>
  </si>
  <si>
    <t>Mandatory Ingredients</t>
  </si>
  <si>
    <t>Related Picture</t>
  </si>
  <si>
    <t>ATTENTION!</t>
  </si>
  <si>
    <t xml:space="preserve">   should only be filled with great certainty</t>
  </si>
  <si>
    <t xml:space="preserve">   should only be filled after discussion with QPA</t>
  </si>
  <si>
    <t>Last Updated On</t>
  </si>
  <si>
    <t>Revision No</t>
  </si>
  <si>
    <t xml:space="preserve">                                       Background</t>
  </si>
  <si>
    <t xml:space="preserve">                                       Market Analysis</t>
  </si>
  <si>
    <t xml:space="preserve">                                       Product Features</t>
  </si>
  <si>
    <t>Sales Forecast</t>
  </si>
  <si>
    <t>Service Level Agreements</t>
  </si>
  <si>
    <t>5 workdays</t>
  </si>
  <si>
    <t>[1 (benefits) + 2 (COGS)] = 2 workdays</t>
  </si>
  <si>
    <t xml:space="preserve">Lead Time Revision </t>
  </si>
  <si>
    <t>2 workdays</t>
  </si>
  <si>
    <t>Processes</t>
  </si>
  <si>
    <t>After being filled. HOD approval request. Then, forward to RD as low priority project. Will be further prioritized in PV Cross Funct Mtg. 
Meanwhile, RD can prepare SLA projection to propose into PV's SLA for the project based on capacity and feasibility.</t>
  </si>
  <si>
    <t xml:space="preserve">   compulsory; filled by QBX (brand function) Managers</t>
  </si>
  <si>
    <t>Lead Time QBX (brand function)</t>
  </si>
  <si>
    <t>Lead Time QPA (product development function)</t>
  </si>
  <si>
    <t>Lama Simpan :   Selamanya</t>
  </si>
  <si>
    <t>PENGEMBANGAN KONSEP AWAL PRODUK BARU</t>
  </si>
  <si>
    <t>( PKP )</t>
  </si>
  <si>
    <t>PT. NUTRIFOOD INDONESIA</t>
  </si>
  <si>
    <t>KODE FORM : F.Q.201</t>
  </si>
  <si>
    <t>Revisi / Berlaku : 04 / 24.02.10</t>
  </si>
  <si>
    <t xml:space="preserve">Kategori Pangan (BPOM) </t>
  </si>
  <si>
    <t>Product Benefits</t>
  </si>
  <si>
    <t>Tropicana Slim</t>
  </si>
  <si>
    <t>Consumer Price Target</t>
  </si>
  <si>
    <t>NF Selling Price</t>
  </si>
  <si>
    <t>Indonesian population</t>
  </si>
  <si>
    <t>persons</t>
  </si>
  <si>
    <t>portion</t>
  </si>
  <si>
    <t>per portion</t>
  </si>
  <si>
    <t>Sales potency</t>
  </si>
  <si>
    <t>per month</t>
  </si>
  <si>
    <t xml:space="preserve">Target market TS </t>
  </si>
  <si>
    <r>
      <rPr>
        <u/>
        <sz val="11"/>
        <color theme="1"/>
        <rFont val="Calibri"/>
        <family val="2"/>
        <scheme val="minor"/>
      </rPr>
      <t>niche</t>
    </r>
    <r>
      <rPr>
        <sz val="11"/>
        <color theme="1"/>
        <rFont val="Calibri"/>
        <family val="2"/>
        <scheme val="minor"/>
      </rPr>
      <t xml:space="preserve"> - in between - mass</t>
    </r>
  </si>
  <si>
    <t xml:space="preserve">Choose Tropicana Slim </t>
  </si>
  <si>
    <t>Consume TS</t>
  </si>
  <si>
    <t xml:space="preserve">Price TS  </t>
  </si>
  <si>
    <t>Merk</t>
  </si>
  <si>
    <t>Harga</t>
  </si>
  <si>
    <t>HET Avg</t>
  </si>
  <si>
    <t>Price List</t>
  </si>
  <si>
    <t>Bulatkan</t>
  </si>
  <si>
    <t>SES SU, U12</t>
  </si>
  <si>
    <t xml:space="preserve">TBN </t>
  </si>
  <si>
    <t>Annice</t>
  </si>
  <si>
    <t>Jumlah penduduk Indonesia</t>
  </si>
  <si>
    <t>gram</t>
  </si>
  <si>
    <t>Harga/gram</t>
  </si>
  <si>
    <t>- 1 pack per bulan</t>
  </si>
  <si>
    <t>MF 25+ Upper 1,2</t>
  </si>
  <si>
    <r>
      <t xml:space="preserve">weak - moderate - </t>
    </r>
    <r>
      <rPr>
        <u/>
        <sz val="11"/>
        <color theme="1"/>
        <rFont val="Calibri"/>
        <family val="2"/>
        <scheme val="minor"/>
      </rPr>
      <t>strong</t>
    </r>
  </si>
  <si>
    <t xml:space="preserve">                Suka Memasak</t>
  </si>
  <si>
    <t xml:space="preserve">                    Suka Baking / Bikin Kue</t>
  </si>
  <si>
    <t>Harga per 250 gr</t>
  </si>
  <si>
    <t xml:space="preserve">                             Sugar Free Instant Brownies (Amanda)</t>
  </si>
  <si>
    <t>Both meningkat naik saat COVID --&gt; trend memasak di rumah dan sampai sekarang masih lebih tinggi dibandingkan tahun 2019</t>
  </si>
  <si>
    <t>overal pencarian utk brownies dan resep brownies lebih tinggi dibandingkan pancake, serta tidak declining  (dibandingkan pancake &amp; resep pancake)</t>
  </si>
  <si>
    <t>Brownies vs pancake, breakdown by area Indonesia masih menang brownies</t>
  </si>
  <si>
    <t>Tropicana Slim Sugar Free Instant Brownies</t>
  </si>
  <si>
    <t>Brownies Instan</t>
  </si>
  <si>
    <t>Nutricake Instant Cake Brownies Chocolate 230G</t>
  </si>
  <si>
    <t>Pondan Premiks Brownies Kukus Coklat  400 gr</t>
  </si>
  <si>
    <t>Pondan Brownies &amp; Cookies 435 gr</t>
  </si>
  <si>
    <t>Pondan Brownies Kukus Panggang Pouch 230 gr</t>
  </si>
  <si>
    <t>Official store</t>
  </si>
  <si>
    <t>Transaction</t>
  </si>
  <si>
    <t>Nutricake Instant Cake Brownies Keju 230G</t>
  </si>
  <si>
    <t>Haan Instant Cake Mix Premiks Brownies Coklat 475 gr</t>
  </si>
  <si>
    <t>Haan Instant Cake Mix Premiks Brownies Coklat Pouch 230 gr</t>
  </si>
  <si>
    <t>F, 25-50</t>
  </si>
  <si>
    <t xml:space="preserve">                          Bikin Brownies</t>
  </si>
  <si>
    <t>Aisle Instant Cake Mix</t>
  </si>
  <si>
    <t>Pondan Brownies Instant, Nutricake Brownies Instan, Haan Brownies Instant</t>
  </si>
  <si>
    <t>Chocolate</t>
  </si>
  <si>
    <t>see sheet reference  (foto bisa tempting seperti fudgy brownies yg kekinian di sebelah kanan)</t>
  </si>
  <si>
    <t>Due to Covid, cooking &amp; baking are rising. People tend to  cook at home and experimenting new recipes, e.g : brownies</t>
  </si>
  <si>
    <t>Chocolate Fudge</t>
  </si>
  <si>
    <t>Diabetes</t>
  </si>
  <si>
    <t>Pembulatan</t>
  </si>
  <si>
    <t>Powder</t>
  </si>
  <si>
    <t>No added sucrose (not for claim)</t>
  </si>
  <si>
    <t>High Fiber (optional)</t>
  </si>
  <si>
    <t>Sugar free chocolate fudge &amp; chips included (optional- if possible)</t>
  </si>
  <si>
    <r>
      <rPr>
        <sz val="11"/>
        <color rgb="FFFF0000"/>
        <rFont val="Calibri"/>
        <family val="2"/>
        <scheme val="minor"/>
      </rPr>
      <t xml:space="preserve">Less </t>
    </r>
    <r>
      <rPr>
        <sz val="11"/>
        <color theme="1"/>
        <rFont val="Calibri"/>
        <family val="2"/>
        <scheme val="minor"/>
      </rPr>
      <t>Calorie ( xx calorie)</t>
    </r>
  </si>
  <si>
    <t>Pouch/Dus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</si>
</sst>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_);_(* \(#,##0\);_(* &quot;-&quot;_);_(@_)"/>
    <numFmt numFmtId="165" formatCode="_(* #,##0.00_);_(* \(#,##0.00\);_(* &quot;-&quot;??_);_(@_)"/>
    <numFmt numFmtId="166" formatCode="[$-409]mmmm\ d\,\ yyyy;@"/>
    <numFmt numFmtId="167" formatCode="[$Rp-421]#,##0"/>
    <numFmt numFmtId="168" formatCode="_(* #,##0_);_(* \(#,##0\);_(* &quot;-&quot;??_);_(@_)"/>
    <numFmt numFmtId="169" formatCode="0.0%"/>
    <numFmt numFmtId="170" formatCode="[$IDR]\ #,##0_);\([$IDR]\ #,##0\)"/>
    <numFmt numFmtId="171" formatCode="&quot;Rp&quot;#,##0"/>
    <numFmt numFmtId="172" formatCode="0.0"/>
  </numFmts>
  <fonts count="27"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color indexed="81"/>
      <name val="Tahoma"/>
      <family val="2"/>
    </font>
    <font>
      <b/>
      <sz val="8"/>
      <color indexed="81"/>
      <name val="Tahoma"/>
      <family val="2"/>
    </font>
    <font>
      <sz val="11"/>
      <color rgb="FF000000"/>
      <name val="Arial"/>
      <family val="2"/>
    </font>
    <font>
      <i/>
      <sz val="11"/>
      <color theme="0"/>
      <name val="Calibri"/>
      <family val="2"/>
      <scheme val="minor"/>
    </font>
    <font>
      <b/>
      <sz val="24"/>
      <color theme="1"/>
      <name val="Calibri"/>
      <family val="2"/>
      <scheme val="minor"/>
    </font>
    <font>
      <b/>
      <sz val="24"/>
      <color theme="0"/>
      <name val="Calibri"/>
      <family val="2"/>
      <scheme val="minor"/>
    </font>
    <font>
      <b/>
      <sz val="12"/>
      <name val="Calibri"/>
      <family val="2"/>
      <scheme val="minor"/>
    </font>
    <font>
      <sz val="12"/>
      <color theme="1"/>
      <name val="Calibri"/>
      <family val="2"/>
      <scheme val="minor"/>
    </font>
    <font>
      <b/>
      <sz val="10"/>
      <color theme="1"/>
      <name val="Arial Narrow"/>
      <family val="2"/>
    </font>
    <font>
      <b/>
      <sz val="14"/>
      <color theme="1"/>
      <name val="Arial"/>
      <family val="2"/>
    </font>
    <font>
      <u/>
      <sz val="11"/>
      <color theme="1"/>
      <name val="Calibri"/>
      <family val="2"/>
      <scheme val="minor"/>
    </font>
    <font>
      <sz val="11"/>
      <color theme="1"/>
      <name val="Calibri"/>
      <family val="2"/>
      <scheme val="minor"/>
    </font>
    <font>
      <b/>
      <i/>
      <sz val="11"/>
      <color rgb="FF0000FF"/>
      <name val="Calibri"/>
      <family val="2"/>
      <scheme val="minor"/>
    </font>
    <font>
      <sz val="9"/>
      <color indexed="81"/>
      <name val="Tahoma"/>
      <family val="2"/>
    </font>
    <font>
      <b/>
      <sz val="9"/>
      <color indexed="81"/>
      <name val="Tahoma"/>
      <family val="2"/>
    </font>
    <font>
      <sz val="11"/>
      <name val="Calibri"/>
      <family val="2"/>
      <scheme val="minor"/>
    </font>
    <font>
      <sz val="8"/>
      <color theme="1"/>
      <name val="Calibri"/>
      <family val="2"/>
      <scheme val="minor"/>
    </font>
    <font>
      <b/>
      <sz val="11"/>
      <name val="Calibri"/>
      <family val="2"/>
      <scheme val="minor"/>
    </font>
    <font>
      <b/>
      <sz val="22"/>
      <color theme="1"/>
      <name val="Calibri"/>
      <family val="2"/>
      <scheme val="minor"/>
    </font>
    <font>
      <b/>
      <sz val="11"/>
      <color rgb="FFFF0000"/>
      <name val="Calibri"/>
      <family val="2"/>
      <scheme val="minor"/>
    </font>
    <font>
      <sz val="11"/>
      <color rgb="FFFF0000"/>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FFF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s>
  <cellStyleXfs count="6">
    <xf numFmtId="0" fontId="0" fillId="0" borderId="0"/>
    <xf numFmtId="165" fontId="15" fillId="0" borderId="0" applyFont="0" applyFill="0" applyBorder="0" applyAlignment="0" applyProtection="0"/>
    <xf numFmtId="9" fontId="15" fillId="0" borderId="0" applyFont="0" applyFill="0" applyBorder="0" applyAlignment="0" applyProtection="0"/>
    <xf numFmtId="0" fontId="15" fillId="0" borderId="0"/>
    <xf numFmtId="164" fontId="15" fillId="0" borderId="0" applyFont="0" applyFill="0" applyBorder="0" applyAlignment="0" applyProtection="0"/>
    <xf numFmtId="43" fontId="15" fillId="0" borderId="0" applyFont="0" applyFill="0" applyBorder="0" applyAlignment="0" applyProtection="0"/>
  </cellStyleXfs>
  <cellXfs count="142">
    <xf numFmtId="0" fontId="0" fillId="0" borderId="0" xfId="0"/>
    <xf numFmtId="0" fontId="0" fillId="2" borderId="0" xfId="0" applyFill="1" applyAlignment="1">
      <alignment vertical="top"/>
    </xf>
    <xf numFmtId="0" fontId="0" fillId="2" borderId="10" xfId="0" applyFill="1" applyBorder="1" applyAlignment="1">
      <alignment vertical="top"/>
    </xf>
    <xf numFmtId="0" fontId="0" fillId="2" borderId="13" xfId="0" applyFill="1" applyBorder="1" applyAlignment="1">
      <alignment vertical="top"/>
    </xf>
    <xf numFmtId="167" fontId="0" fillId="2" borderId="12" xfId="0" applyNumberFormat="1"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xf>
    <xf numFmtId="0" fontId="0" fillId="5" borderId="9" xfId="0" applyFill="1" applyBorder="1" applyAlignment="1">
      <alignment vertical="top"/>
    </xf>
    <xf numFmtId="0" fontId="0" fillId="5" borderId="25" xfId="0" applyFill="1" applyBorder="1" applyAlignment="1">
      <alignment vertical="top"/>
    </xf>
    <xf numFmtId="0" fontId="0" fillId="5" borderId="26" xfId="0" applyFill="1" applyBorder="1" applyAlignment="1">
      <alignment vertical="top"/>
    </xf>
    <xf numFmtId="0" fontId="0" fillId="3" borderId="10" xfId="0" applyFill="1" applyBorder="1" applyAlignment="1">
      <alignment vertical="top"/>
    </xf>
    <xf numFmtId="0" fontId="2" fillId="3" borderId="10" xfId="0" applyFont="1" applyFill="1" applyBorder="1" applyAlignment="1">
      <alignment vertical="top"/>
    </xf>
    <xf numFmtId="0" fontId="2" fillId="3" borderId="18" xfId="0" applyFont="1" applyFill="1" applyBorder="1" applyAlignment="1">
      <alignment vertical="top"/>
    </xf>
    <xf numFmtId="0" fontId="0" fillId="2" borderId="17" xfId="0" applyFill="1" applyBorder="1" applyAlignment="1">
      <alignment vertical="top"/>
    </xf>
    <xf numFmtId="167" fontId="0" fillId="2" borderId="3" xfId="0" applyNumberFormat="1" applyFill="1" applyBorder="1" applyAlignment="1">
      <alignment horizontal="left" vertical="top"/>
    </xf>
    <xf numFmtId="0" fontId="3" fillId="5" borderId="24" xfId="0" applyFont="1" applyFill="1" applyBorder="1" applyAlignment="1">
      <alignment vertical="top"/>
    </xf>
    <xf numFmtId="0" fontId="10" fillId="2" borderId="0" xfId="0" applyFont="1" applyFill="1" applyBorder="1" applyAlignment="1">
      <alignment horizontal="center" vertical="top"/>
    </xf>
    <xf numFmtId="166" fontId="10" fillId="2" borderId="9" xfId="0" applyNumberFormat="1" applyFont="1" applyFill="1" applyBorder="1" applyAlignment="1">
      <alignment horizontal="left" vertical="top"/>
    </xf>
    <xf numFmtId="0" fontId="10" fillId="2" borderId="24" xfId="0" applyFont="1" applyFill="1" applyBorder="1" applyAlignment="1">
      <alignment horizontal="right" vertical="top"/>
    </xf>
    <xf numFmtId="0" fontId="10" fillId="2" borderId="25" xfId="0" applyFont="1" applyFill="1" applyBorder="1" applyAlignment="1">
      <alignment horizontal="right" vertical="top"/>
    </xf>
    <xf numFmtId="0" fontId="10" fillId="2" borderId="25" xfId="0" applyFont="1" applyFill="1" applyBorder="1" applyAlignment="1">
      <alignment horizontal="center" vertical="top"/>
    </xf>
    <xf numFmtId="1" fontId="10" fillId="2" borderId="26" xfId="0" quotePrefix="1" applyNumberFormat="1" applyFont="1" applyFill="1" applyBorder="1" applyAlignment="1">
      <alignment horizontal="left" vertical="top"/>
    </xf>
    <xf numFmtId="0" fontId="10" fillId="2" borderId="9" xfId="0" applyFont="1" applyFill="1" applyBorder="1" applyAlignment="1">
      <alignment vertical="top"/>
    </xf>
    <xf numFmtId="0" fontId="0" fillId="5" borderId="0" xfId="0" applyFont="1" applyFill="1" applyAlignment="1">
      <alignment vertical="top"/>
    </xf>
    <xf numFmtId="0" fontId="1" fillId="5" borderId="6" xfId="0" applyFont="1" applyFill="1" applyBorder="1" applyAlignment="1">
      <alignment vertical="top"/>
    </xf>
    <xf numFmtId="0" fontId="1" fillId="5" borderId="0" xfId="0" applyFont="1" applyFill="1" applyBorder="1" applyAlignment="1">
      <alignment vertical="top"/>
    </xf>
    <xf numFmtId="0" fontId="0" fillId="4" borderId="15" xfId="0" applyFill="1" applyBorder="1" applyAlignment="1">
      <alignment vertical="top"/>
    </xf>
    <xf numFmtId="0" fontId="0" fillId="5" borderId="5" xfId="0" applyFont="1" applyFill="1" applyBorder="1" applyAlignment="1">
      <alignment vertical="top"/>
    </xf>
    <xf numFmtId="0" fontId="0" fillId="5" borderId="7" xfId="0" applyFont="1" applyFill="1" applyBorder="1" applyAlignment="1">
      <alignment vertical="top"/>
    </xf>
    <xf numFmtId="0" fontId="1" fillId="5" borderId="8" xfId="0" applyFont="1" applyFill="1" applyBorder="1" applyAlignment="1">
      <alignment vertical="top"/>
    </xf>
    <xf numFmtId="0" fontId="3" fillId="5" borderId="25" xfId="0" applyFont="1" applyFill="1" applyBorder="1" applyAlignment="1">
      <alignment vertical="top"/>
    </xf>
    <xf numFmtId="0" fontId="0" fillId="5" borderId="35" xfId="0" applyFill="1" applyBorder="1" applyAlignment="1">
      <alignment vertical="top"/>
    </xf>
    <xf numFmtId="0" fontId="0" fillId="5" borderId="6" xfId="0" applyFill="1" applyBorder="1" applyAlignment="1">
      <alignment vertical="top"/>
    </xf>
    <xf numFmtId="0" fontId="12" fillId="6" borderId="0" xfId="0" applyFont="1" applyFill="1" applyAlignment="1">
      <alignment horizontal="right" vertical="center" wrapText="1"/>
    </xf>
    <xf numFmtId="0" fontId="0" fillId="0" borderId="0" xfId="0" applyFill="1" applyAlignment="1">
      <alignment vertical="top"/>
    </xf>
    <xf numFmtId="0" fontId="6" fillId="0" borderId="0" xfId="0" applyFont="1" applyFill="1"/>
    <xf numFmtId="0" fontId="0" fillId="0" borderId="0" xfId="0" applyFill="1" applyBorder="1" applyAlignment="1">
      <alignment vertical="top"/>
    </xf>
    <xf numFmtId="0" fontId="0" fillId="0" borderId="0" xfId="0" applyFont="1" applyFill="1" applyAlignment="1">
      <alignment vertical="top"/>
    </xf>
    <xf numFmtId="0" fontId="12" fillId="0" borderId="0" xfId="0" applyFont="1" applyFill="1" applyAlignment="1">
      <alignment vertical="top"/>
    </xf>
    <xf numFmtId="0" fontId="12" fillId="0" borderId="0" xfId="0" applyFont="1" applyFill="1" applyAlignment="1">
      <alignment horizontal="right" vertical="center"/>
    </xf>
    <xf numFmtId="0" fontId="11" fillId="0" borderId="0" xfId="0" applyFont="1" applyFill="1" applyBorder="1" applyAlignment="1">
      <alignment horizontal="left" vertical="top" wrapText="1"/>
    </xf>
    <xf numFmtId="165" fontId="0" fillId="0" borderId="0" xfId="1" applyFont="1" applyFill="1" applyAlignment="1">
      <alignment vertical="top"/>
    </xf>
    <xf numFmtId="0" fontId="16" fillId="2" borderId="10" xfId="0" applyFont="1" applyFill="1" applyBorder="1" applyAlignment="1">
      <alignment vertical="top"/>
    </xf>
    <xf numFmtId="0" fontId="0" fillId="0" borderId="0" xfId="0" quotePrefix="1" applyFill="1" applyAlignment="1">
      <alignment vertical="top"/>
    </xf>
    <xf numFmtId="167" fontId="0" fillId="2" borderId="2" xfId="0" quotePrefix="1" applyNumberFormat="1" applyFill="1" applyBorder="1" applyAlignment="1">
      <alignment horizontal="left" vertical="top"/>
    </xf>
    <xf numFmtId="167" fontId="0" fillId="2" borderId="2" xfId="0" applyNumberFormat="1" applyFill="1" applyBorder="1" applyAlignment="1">
      <alignment horizontal="left" vertical="top"/>
    </xf>
    <xf numFmtId="167" fontId="0" fillId="2" borderId="3" xfId="0" applyNumberFormat="1" applyFill="1" applyBorder="1" applyAlignment="1">
      <alignment horizontal="left" vertical="top"/>
    </xf>
    <xf numFmtId="167" fontId="0" fillId="2" borderId="12" xfId="0" applyNumberFormat="1" applyFill="1" applyBorder="1" applyAlignment="1">
      <alignment horizontal="left" vertical="top"/>
    </xf>
    <xf numFmtId="0" fontId="0" fillId="2" borderId="16" xfId="0" applyFill="1" applyBorder="1" applyAlignment="1">
      <alignment horizontal="left" vertical="top" wrapText="1"/>
    </xf>
    <xf numFmtId="0" fontId="19" fillId="2" borderId="13" xfId="0" applyFont="1" applyFill="1" applyBorder="1" applyAlignment="1">
      <alignment vertical="top"/>
    </xf>
    <xf numFmtId="168" fontId="0" fillId="0" borderId="0" xfId="1" applyNumberFormat="1" applyFont="1"/>
    <xf numFmtId="9" fontId="0" fillId="0" borderId="0" xfId="0" applyNumberFormat="1"/>
    <xf numFmtId="169" fontId="0" fillId="0" borderId="0" xfId="2" applyNumberFormat="1" applyFont="1"/>
    <xf numFmtId="0" fontId="0" fillId="0" borderId="0" xfId="0" quotePrefix="1"/>
    <xf numFmtId="0" fontId="20" fillId="0" borderId="0" xfId="0" applyFont="1"/>
    <xf numFmtId="9" fontId="0" fillId="0" borderId="0" xfId="2" applyFont="1"/>
    <xf numFmtId="170" fontId="0" fillId="0" borderId="0" xfId="1" applyNumberFormat="1" applyFont="1"/>
    <xf numFmtId="9" fontId="1" fillId="0" borderId="0" xfId="0" applyNumberFormat="1" applyFont="1"/>
    <xf numFmtId="170" fontId="21" fillId="7" borderId="0" xfId="1" applyNumberFormat="1" applyFont="1" applyFill="1"/>
    <xf numFmtId="0" fontId="0" fillId="2" borderId="16"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0" fillId="0" borderId="0" xfId="0" applyAlignment="1">
      <alignment vertical="center"/>
    </xf>
    <xf numFmtId="167" fontId="19" fillId="2" borderId="2" xfId="0" quotePrefix="1" applyNumberFormat="1" applyFont="1" applyFill="1" applyBorder="1" applyAlignment="1">
      <alignment horizontal="left" vertical="top" wrapText="1"/>
    </xf>
    <xf numFmtId="0" fontId="1" fillId="0" borderId="0" xfId="0" applyFont="1"/>
    <xf numFmtId="171" fontId="0" fillId="0" borderId="0" xfId="0" applyNumberFormat="1"/>
    <xf numFmtId="171" fontId="1" fillId="0" borderId="0" xfId="0" applyNumberFormat="1" applyFont="1"/>
    <xf numFmtId="0" fontId="0" fillId="0" borderId="1" xfId="0" applyBorder="1"/>
    <xf numFmtId="171" fontId="0" fillId="0" borderId="1" xfId="0" applyNumberFormat="1" applyBorder="1"/>
    <xf numFmtId="172" fontId="0" fillId="0" borderId="1" xfId="0" applyNumberFormat="1" applyBorder="1"/>
    <xf numFmtId="0" fontId="1" fillId="0" borderId="1" xfId="0" applyFont="1" applyBorder="1"/>
    <xf numFmtId="0" fontId="0" fillId="7" borderId="0" xfId="0" applyFill="1"/>
    <xf numFmtId="0" fontId="0" fillId="0" borderId="1" xfId="0" applyFont="1" applyBorder="1"/>
    <xf numFmtId="0" fontId="22" fillId="0" borderId="0" xfId="0" applyFont="1"/>
    <xf numFmtId="0" fontId="0" fillId="0" borderId="0" xfId="0" applyAlignment="1">
      <alignment wrapText="1"/>
    </xf>
    <xf numFmtId="0" fontId="0" fillId="0" borderId="0" xfId="0" applyAlignment="1">
      <alignment horizontal="left" vertical="top"/>
    </xf>
    <xf numFmtId="0" fontId="23" fillId="0" borderId="0" xfId="0" applyFont="1"/>
    <xf numFmtId="0" fontId="1" fillId="0" borderId="38" xfId="0" applyFont="1" applyFill="1" applyBorder="1"/>
    <xf numFmtId="0" fontId="0" fillId="0" borderId="1" xfId="0" applyFill="1" applyBorder="1"/>
    <xf numFmtId="171" fontId="0" fillId="0" borderId="1" xfId="0" applyNumberFormat="1" applyFill="1" applyBorder="1"/>
    <xf numFmtId="0" fontId="11" fillId="5" borderId="36" xfId="0" applyFont="1" applyFill="1" applyBorder="1" applyAlignment="1">
      <alignment horizontal="left" vertical="top" wrapText="1"/>
    </xf>
    <xf numFmtId="0" fontId="11" fillId="5" borderId="37"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3" borderId="11" xfId="0" applyFont="1" applyFill="1" applyBorder="1" applyAlignment="1">
      <alignment horizontal="left" vertical="top" wrapText="1"/>
    </xf>
    <xf numFmtId="0" fontId="1" fillId="5" borderId="21" xfId="0" applyFont="1" applyFill="1" applyBorder="1" applyAlignment="1">
      <alignment horizontal="center" vertical="top"/>
    </xf>
    <xf numFmtId="0" fontId="1" fillId="5" borderId="22" xfId="0" applyFont="1" applyFill="1" applyBorder="1" applyAlignment="1">
      <alignment horizontal="center" vertical="top"/>
    </xf>
    <xf numFmtId="0" fontId="1" fillId="5" borderId="23" xfId="0" applyFont="1" applyFill="1" applyBorder="1" applyAlignment="1">
      <alignment horizontal="center" vertical="top"/>
    </xf>
    <xf numFmtId="0" fontId="7" fillId="3" borderId="19" xfId="0" applyFont="1" applyFill="1" applyBorder="1" applyAlignment="1">
      <alignment horizontal="left" vertical="top"/>
    </xf>
    <xf numFmtId="0" fontId="7" fillId="3" borderId="20" xfId="0" applyFont="1" applyFill="1" applyBorder="1" applyAlignment="1">
      <alignment horizontal="left" vertical="top"/>
    </xf>
    <xf numFmtId="0" fontId="0" fillId="2" borderId="15" xfId="0" applyFill="1" applyBorder="1" applyAlignment="1">
      <alignment horizontal="left" vertical="top" wrapText="1"/>
    </xf>
    <xf numFmtId="0" fontId="0" fillId="2" borderId="16" xfId="0" applyFill="1" applyBorder="1" applyAlignment="1">
      <alignment horizontal="left" vertical="top" wrapText="1"/>
    </xf>
    <xf numFmtId="0" fontId="24" fillId="2" borderId="2" xfId="0" applyFont="1" applyFill="1" applyBorder="1" applyAlignment="1">
      <alignment horizontal="left" vertical="top"/>
    </xf>
    <xf numFmtId="0" fontId="24" fillId="2" borderId="3" xfId="0" applyFont="1" applyFill="1" applyBorder="1" applyAlignment="1">
      <alignment horizontal="left" vertical="top"/>
    </xf>
    <xf numFmtId="0" fontId="24" fillId="2" borderId="12" xfId="0" applyFont="1" applyFill="1" applyBorder="1" applyAlignment="1">
      <alignment horizontal="left" vertical="top"/>
    </xf>
    <xf numFmtId="0" fontId="0" fillId="2" borderId="1" xfId="0" applyFill="1" applyBorder="1" applyAlignment="1">
      <alignment horizontal="left" vertical="top"/>
    </xf>
    <xf numFmtId="0" fontId="0" fillId="2" borderId="11" xfId="0" applyFill="1" applyBorder="1" applyAlignment="1">
      <alignment horizontal="left" vertical="top"/>
    </xf>
    <xf numFmtId="0" fontId="24" fillId="2" borderId="1" xfId="0" applyFont="1" applyFill="1" applyBorder="1" applyAlignment="1">
      <alignment horizontal="left" vertical="top"/>
    </xf>
    <xf numFmtId="0" fontId="24" fillId="2" borderId="11" xfId="0" applyFont="1"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12" xfId="0" applyFill="1" applyBorder="1" applyAlignment="1">
      <alignment horizontal="left" vertical="top" wrapText="1"/>
    </xf>
    <xf numFmtId="0" fontId="0" fillId="0" borderId="1" xfId="0" applyNumberFormat="1" applyFill="1" applyBorder="1" applyAlignment="1">
      <alignment horizontal="left" vertical="top"/>
    </xf>
    <xf numFmtId="0" fontId="0" fillId="0" borderId="11" xfId="0" applyNumberFormat="1" applyFill="1" applyBorder="1" applyAlignment="1">
      <alignment horizontal="left" vertical="top"/>
    </xf>
    <xf numFmtId="0" fontId="19" fillId="2" borderId="1" xfId="0" applyFont="1" applyFill="1" applyBorder="1" applyAlignment="1">
      <alignment horizontal="left" vertical="top"/>
    </xf>
    <xf numFmtId="0" fontId="19" fillId="2" borderId="1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12" xfId="0" applyFont="1" applyFill="1" applyBorder="1" applyAlignment="1">
      <alignment horizontal="left" vertical="top"/>
    </xf>
    <xf numFmtId="0" fontId="7"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12" xfId="0" applyFont="1" applyFill="1" applyBorder="1" applyAlignment="1">
      <alignment horizontal="left" vertical="top" wrapText="1"/>
    </xf>
    <xf numFmtId="0" fontId="24" fillId="0" borderId="1" xfId="0" applyFont="1" applyFill="1" applyBorder="1" applyAlignment="1">
      <alignment horizontal="left" vertical="top"/>
    </xf>
    <xf numFmtId="0" fontId="24" fillId="0" borderId="11" xfId="0" applyFont="1" applyFill="1" applyBorder="1" applyAlignment="1">
      <alignment horizontal="left" vertical="top"/>
    </xf>
    <xf numFmtId="0" fontId="7" fillId="3" borderId="4" xfId="0" applyFont="1" applyFill="1" applyBorder="1" applyAlignment="1">
      <alignment horizontal="left" vertical="top" wrapText="1"/>
    </xf>
    <xf numFmtId="0" fontId="7" fillId="3" borderId="4" xfId="0" applyFont="1" applyFill="1" applyBorder="1" applyAlignment="1">
      <alignment horizontal="left" vertical="top"/>
    </xf>
    <xf numFmtId="0" fontId="7" fillId="3" borderId="14" xfId="0" applyFont="1" applyFill="1" applyBorder="1" applyAlignment="1">
      <alignment horizontal="left" vertical="top"/>
    </xf>
    <xf numFmtId="0" fontId="3" fillId="2" borderId="32" xfId="0" applyFont="1" applyFill="1" applyBorder="1" applyAlignment="1">
      <alignment horizontal="left" vertical="top"/>
    </xf>
    <xf numFmtId="0" fontId="3" fillId="2" borderId="33" xfId="0" applyFont="1" applyFill="1" applyBorder="1" applyAlignment="1">
      <alignment horizontal="left" vertical="top"/>
    </xf>
    <xf numFmtId="0" fontId="3" fillId="2" borderId="34" xfId="0" applyFont="1" applyFill="1" applyBorder="1" applyAlignment="1">
      <alignment horizontal="left" vertical="top"/>
    </xf>
    <xf numFmtId="171" fontId="24" fillId="2" borderId="2" xfId="4" applyNumberFormat="1" applyFont="1" applyFill="1" applyBorder="1" applyAlignment="1">
      <alignment horizontal="left" vertical="top"/>
    </xf>
    <xf numFmtId="171" fontId="24" fillId="2" borderId="3" xfId="4" applyNumberFormat="1" applyFont="1" applyFill="1" applyBorder="1" applyAlignment="1">
      <alignment horizontal="left" vertical="top"/>
    </xf>
    <xf numFmtId="171" fontId="24" fillId="2" borderId="12" xfId="4" applyNumberFormat="1" applyFont="1" applyFill="1" applyBorder="1" applyAlignment="1">
      <alignment horizontal="left" vertical="top"/>
    </xf>
    <xf numFmtId="0" fontId="7" fillId="3" borderId="27" xfId="0" applyFont="1" applyFill="1" applyBorder="1" applyAlignment="1">
      <alignment horizontal="left" vertical="top"/>
    </xf>
    <xf numFmtId="0" fontId="7" fillId="3" borderId="28" xfId="0" applyFont="1"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13" fillId="0" borderId="0" xfId="0" applyFont="1" applyFill="1" applyAlignment="1">
      <alignment horizontal="center" vertical="center"/>
    </xf>
    <xf numFmtId="0" fontId="13" fillId="0" borderId="25" xfId="0" applyFont="1" applyFill="1" applyBorder="1" applyAlignment="1">
      <alignment horizontal="center" vertical="center"/>
    </xf>
    <xf numFmtId="0" fontId="0" fillId="0" borderId="1" xfId="0" applyFill="1" applyBorder="1" applyAlignment="1">
      <alignment horizontal="left" vertical="top" wrapText="1"/>
    </xf>
    <xf numFmtId="0" fontId="0" fillId="0" borderId="11" xfId="0" applyFill="1" applyBorder="1" applyAlignment="1">
      <alignment horizontal="left" vertical="top" wrapText="1"/>
    </xf>
    <xf numFmtId="0" fontId="7" fillId="3" borderId="29" xfId="0" applyFont="1" applyFill="1" applyBorder="1" applyAlignment="1">
      <alignment horizontal="left" vertical="top" wrapText="1"/>
    </xf>
    <xf numFmtId="0" fontId="7" fillId="3" borderId="30" xfId="0" applyFont="1" applyFill="1" applyBorder="1" applyAlignment="1">
      <alignment horizontal="left" vertical="top" wrapText="1"/>
    </xf>
    <xf numFmtId="0" fontId="7" fillId="3" borderId="31" xfId="0" applyFont="1" applyFill="1" applyBorder="1" applyAlignment="1">
      <alignment horizontal="left" vertical="top" wrapText="1"/>
    </xf>
    <xf numFmtId="0" fontId="8" fillId="2" borderId="5" xfId="0" applyFont="1" applyFill="1" applyBorder="1" applyAlignment="1">
      <alignment horizontal="center" vertical="top"/>
    </xf>
    <xf numFmtId="0" fontId="8" fillId="2" borderId="6" xfId="0" applyFont="1" applyFill="1" applyBorder="1" applyAlignment="1">
      <alignment horizontal="center" vertical="top"/>
    </xf>
    <xf numFmtId="0" fontId="8" fillId="2" borderId="7" xfId="0" applyFont="1" applyFill="1" applyBorder="1" applyAlignment="1">
      <alignment horizontal="center" vertical="top"/>
    </xf>
    <xf numFmtId="0" fontId="9" fillId="4" borderId="8"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9" xfId="0" applyFont="1" applyFill="1" applyBorder="1" applyAlignment="1">
      <alignment horizontal="center" vertical="center"/>
    </xf>
    <xf numFmtId="0" fontId="10" fillId="2" borderId="8" xfId="0" applyFont="1" applyFill="1" applyBorder="1" applyAlignment="1">
      <alignment horizontal="right" vertical="top"/>
    </xf>
    <xf numFmtId="0" fontId="10" fillId="2" borderId="0" xfId="0" applyFont="1" applyFill="1" applyBorder="1" applyAlignment="1">
      <alignment horizontal="right" vertical="top"/>
    </xf>
  </cellXfs>
  <cellStyles count="6">
    <cellStyle name="Comma" xfId="1" builtinId="3"/>
    <cellStyle name="Comma [0]" xfId="4" builtinId="6"/>
    <cellStyle name="Comma 2" xfId="5" xr:uid="{E54C141A-1F0B-4801-9EE6-6173B957D553}"/>
    <cellStyle name="Normal" xfId="0" builtinId="0"/>
    <cellStyle name="Normal 111 2 2" xfId="3" xr:uid="{00000000-0005-0000-0000-000003000000}"/>
    <cellStyle name="Percent" xfId="2" builtinId="5"/>
  </cellStyles>
  <dxfs count="0"/>
  <tableStyles count="0" defaultTableStyle="TableStyleMedium9" defaultPivotStyle="PivotStyleLight16"/>
  <colors>
    <mruColors>
      <color rgb="FFCCFF33"/>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jpeg"/><Relationship Id="rId1" Type="http://schemas.openxmlformats.org/officeDocument/2006/relationships/image" Target="../media/image4.jpeg"/><Relationship Id="rId5" Type="http://schemas.openxmlformats.org/officeDocument/2006/relationships/image" Target="../media/image8.jpeg"/><Relationship Id="rId4" Type="http://schemas.openxmlformats.org/officeDocument/2006/relationships/image" Target="../media/image7.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1</xdr:col>
      <xdr:colOff>136713</xdr:colOff>
      <xdr:row>4</xdr:row>
      <xdr:rowOff>268941</xdr:rowOff>
    </xdr:from>
    <xdr:to>
      <xdr:col>2</xdr:col>
      <xdr:colOff>672354</xdr:colOff>
      <xdr:row>8</xdr:row>
      <xdr:rowOff>10081</xdr:rowOff>
    </xdr:to>
    <xdr:grpSp>
      <xdr:nvGrpSpPr>
        <xdr:cNvPr id="10" name="Group 9">
          <a:extLst>
            <a:ext uri="{FF2B5EF4-FFF2-40B4-BE49-F238E27FC236}">
              <a16:creationId xmlns:a16="http://schemas.microsoft.com/office/drawing/2014/main" id="{00000000-0008-0000-0000-00000A000000}"/>
            </a:ext>
          </a:extLst>
        </xdr:cNvPr>
        <xdr:cNvGrpSpPr>
          <a:grpSpLocks noChangeAspect="1"/>
        </xdr:cNvGrpSpPr>
      </xdr:nvGrpSpPr>
      <xdr:grpSpPr>
        <a:xfrm>
          <a:off x="348380" y="959158"/>
          <a:ext cx="2413032" cy="1462082"/>
          <a:chOff x="10563225" y="657225"/>
          <a:chExt cx="3810000" cy="2324100"/>
        </a:xfrm>
      </xdr:grpSpPr>
      <xdr:pic>
        <xdr:nvPicPr>
          <xdr:cNvPr id="1052" name="Picture 28">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1" cstate="print"/>
          <a:srcRect b="34585"/>
          <a:stretch>
            <a:fillRect/>
          </a:stretch>
        </xdr:blipFill>
        <xdr:spPr bwMode="auto">
          <a:xfrm>
            <a:off x="10563225" y="657225"/>
            <a:ext cx="3810000" cy="2324100"/>
          </a:xfrm>
          <a:prstGeom prst="rect">
            <a:avLst/>
          </a:prstGeom>
          <a:ln>
            <a:noFill/>
          </a:ln>
          <a:effectLst>
            <a:softEdge rad="112500"/>
          </a:effectLst>
        </xdr:spPr>
      </xdr:pic>
      <xdr:sp macro="" textlink="">
        <xdr:nvSpPr>
          <xdr:cNvPr id="7" name="Rectangle 6">
            <a:extLst>
              <a:ext uri="{FF2B5EF4-FFF2-40B4-BE49-F238E27FC236}">
                <a16:creationId xmlns:a16="http://schemas.microsoft.com/office/drawing/2014/main" id="{00000000-0008-0000-0000-000007000000}"/>
              </a:ext>
            </a:extLst>
          </xdr:cNvPr>
          <xdr:cNvSpPr/>
        </xdr:nvSpPr>
        <xdr:spPr>
          <a:xfrm>
            <a:off x="13925550" y="80010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10677525" y="771525"/>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10715625" y="230505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editAs="oneCell">
    <xdr:from>
      <xdr:col>5</xdr:col>
      <xdr:colOff>126590</xdr:colOff>
      <xdr:row>28</xdr:row>
      <xdr:rowOff>60476</xdr:rowOff>
    </xdr:from>
    <xdr:to>
      <xdr:col>8</xdr:col>
      <xdr:colOff>476250</xdr:colOff>
      <xdr:row>44</xdr:row>
      <xdr:rowOff>98050</xdr:rowOff>
    </xdr:to>
    <xdr:pic>
      <xdr:nvPicPr>
        <xdr:cNvPr id="14" name="Picture 13">
          <a:extLst>
            <a:ext uri="{FF2B5EF4-FFF2-40B4-BE49-F238E27FC236}">
              <a16:creationId xmlns:a16="http://schemas.microsoft.com/office/drawing/2014/main" id="{8D447730-1DF5-4F3D-B35D-EBF59E651DC3}"/>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6473" r="16641"/>
        <a:stretch/>
      </xdr:blipFill>
      <xdr:spPr bwMode="auto">
        <a:xfrm>
          <a:off x="9107304" y="6659940"/>
          <a:ext cx="2844303" cy="42104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19897</xdr:colOff>
      <xdr:row>28</xdr:row>
      <xdr:rowOff>113393</xdr:rowOff>
    </xdr:from>
    <xdr:to>
      <xdr:col>13</xdr:col>
      <xdr:colOff>467612</xdr:colOff>
      <xdr:row>45</xdr:row>
      <xdr:rowOff>22679</xdr:rowOff>
    </xdr:to>
    <xdr:pic>
      <xdr:nvPicPr>
        <xdr:cNvPr id="16" name="Picture 15">
          <a:extLst>
            <a:ext uri="{FF2B5EF4-FFF2-40B4-BE49-F238E27FC236}">
              <a16:creationId xmlns:a16="http://schemas.microsoft.com/office/drawing/2014/main" id="{3E8B4565-9BC0-4A48-BEC9-0883DD787EB4}"/>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5549" t="1128" r="14722" b="-1128"/>
        <a:stretch/>
      </xdr:blipFill>
      <xdr:spPr bwMode="auto">
        <a:xfrm>
          <a:off x="12130254" y="6712857"/>
          <a:ext cx="2987715" cy="42635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27912</xdr:colOff>
      <xdr:row>14</xdr:row>
      <xdr:rowOff>104671</xdr:rowOff>
    </xdr:from>
    <xdr:to>
      <xdr:col>0</xdr:col>
      <xdr:colOff>2115876</xdr:colOff>
      <xdr:row>25</xdr:row>
      <xdr:rowOff>174521</xdr:rowOff>
    </xdr:to>
    <xdr:pic>
      <xdr:nvPicPr>
        <xdr:cNvPr id="10" name="Picture 9" descr="PONDAN PREMIKS BROWNIES KUKUS COKLAT 400 GRAM. Bahan kue. Membuat kue. Bahan Bolu. Membuat Bolu. Bahan bolu praktis">
          <a:extLst>
            <a:ext uri="{FF2B5EF4-FFF2-40B4-BE49-F238E27FC236}">
              <a16:creationId xmlns:a16="http://schemas.microsoft.com/office/drawing/2014/main" id="{4AA096E5-9781-4402-92C3-D84440884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912" y="2463242"/>
          <a:ext cx="2087964" cy="20655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1688683</xdr:colOff>
      <xdr:row>14</xdr:row>
      <xdr:rowOff>69780</xdr:rowOff>
    </xdr:from>
    <xdr:to>
      <xdr:col>1</xdr:col>
      <xdr:colOff>90436</xdr:colOff>
      <xdr:row>25</xdr:row>
      <xdr:rowOff>139630</xdr:rowOff>
    </xdr:to>
    <xdr:pic>
      <xdr:nvPicPr>
        <xdr:cNvPr id="12" name="Picture 11" descr="Pondan Brownies &amp; Cookies [435 g]">
          <a:extLst>
            <a:ext uri="{FF2B5EF4-FFF2-40B4-BE49-F238E27FC236}">
              <a16:creationId xmlns:a16="http://schemas.microsoft.com/office/drawing/2014/main" id="{ABD4E3CF-2A40-4C83-95E0-E7BE794541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88683" y="2428351"/>
          <a:ext cx="2093127" cy="20655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244230</xdr:colOff>
      <xdr:row>13</xdr:row>
      <xdr:rowOff>160048</xdr:rowOff>
    </xdr:from>
    <xdr:to>
      <xdr:col>3</xdr:col>
      <xdr:colOff>66291</xdr:colOff>
      <xdr:row>26</xdr:row>
      <xdr:rowOff>160494</xdr:rowOff>
    </xdr:to>
    <xdr:pic>
      <xdr:nvPicPr>
        <xdr:cNvPr id="13" name="Picture 12" descr="Pondan Brownies Kukus / Panggang Instan 230 Gram | Shopee Indonesia">
          <a:extLst>
            <a:ext uri="{FF2B5EF4-FFF2-40B4-BE49-F238E27FC236}">
              <a16:creationId xmlns:a16="http://schemas.microsoft.com/office/drawing/2014/main" id="{D934966D-18B0-45F9-8B8D-E4002E9EF6E6}"/>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0838" r="22121" b="3933"/>
        <a:stretch/>
      </xdr:blipFill>
      <xdr:spPr bwMode="auto">
        <a:xfrm>
          <a:off x="3935604" y="2518619"/>
          <a:ext cx="1416539" cy="23590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3126155</xdr:colOff>
      <xdr:row>28</xdr:row>
      <xdr:rowOff>27912</xdr:rowOff>
    </xdr:from>
    <xdr:to>
      <xdr:col>4</xdr:col>
      <xdr:colOff>1102491</xdr:colOff>
      <xdr:row>41</xdr:row>
      <xdr:rowOff>0</xdr:rowOff>
    </xdr:to>
    <xdr:pic>
      <xdr:nvPicPr>
        <xdr:cNvPr id="14" name="Picture 13" descr="Jual BROWNIS BROWNIES NUTRICAKE 230 GRAM BROWNIS INSTAN KUKUS PANGGANG ENAK  - Kota Bandung - jaya.atk | Tokopedia">
          <a:extLst>
            <a:ext uri="{FF2B5EF4-FFF2-40B4-BE49-F238E27FC236}">
              <a16:creationId xmlns:a16="http://schemas.microsoft.com/office/drawing/2014/main" id="{F0A803D8-3061-46FE-8A01-1C2103742F2E}"/>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25173" b="20124"/>
        <a:stretch/>
      </xdr:blipFill>
      <xdr:spPr bwMode="auto">
        <a:xfrm>
          <a:off x="3126155" y="5107912"/>
          <a:ext cx="4307873" cy="2330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1089654</xdr:colOff>
      <xdr:row>26</xdr:row>
      <xdr:rowOff>160494</xdr:rowOff>
    </xdr:from>
    <xdr:to>
      <xdr:col>0</xdr:col>
      <xdr:colOff>2481175</xdr:colOff>
      <xdr:row>42</xdr:row>
      <xdr:rowOff>85760</xdr:rowOff>
    </xdr:to>
    <xdr:pic>
      <xdr:nvPicPr>
        <xdr:cNvPr id="16" name="Picture 15" descr="haan brownies - Harga Terbaru Juli 2020 | Blibli.com">
          <a:extLst>
            <a:ext uri="{FF2B5EF4-FFF2-40B4-BE49-F238E27FC236}">
              <a16:creationId xmlns:a16="http://schemas.microsoft.com/office/drawing/2014/main" id="{CF87A4C2-90F1-43D3-96EF-EDCD5545DED8}"/>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24684" t="1956" r="26804" b="-1956"/>
        <a:stretch/>
      </xdr:blipFill>
      <xdr:spPr bwMode="auto">
        <a:xfrm>
          <a:off x="1089654" y="4696208"/>
          <a:ext cx="1391521" cy="28281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171004</xdr:colOff>
      <xdr:row>17</xdr:row>
      <xdr:rowOff>0</xdr:rowOff>
    </xdr:from>
    <xdr:to>
      <xdr:col>14</xdr:col>
      <xdr:colOff>169718</xdr:colOff>
      <xdr:row>38</xdr:row>
      <xdr:rowOff>93543</xdr:rowOff>
    </xdr:to>
    <xdr:pic>
      <xdr:nvPicPr>
        <xdr:cNvPr id="3" name="Picture 2">
          <a:extLst>
            <a:ext uri="{FF2B5EF4-FFF2-40B4-BE49-F238E27FC236}">
              <a16:creationId xmlns:a16="http://schemas.microsoft.com/office/drawing/2014/main" id="{D7A7D1D1-9955-424E-BA18-F040D52251C7}"/>
            </a:ext>
          </a:extLst>
        </xdr:cNvPr>
        <xdr:cNvPicPr>
          <a:picLocks noChangeAspect="1"/>
        </xdr:cNvPicPr>
      </xdr:nvPicPr>
      <xdr:blipFill>
        <a:blip xmlns:r="http://schemas.openxmlformats.org/officeDocument/2006/relationships" r:embed="rId1"/>
        <a:stretch>
          <a:fillRect/>
        </a:stretch>
      </xdr:blipFill>
      <xdr:spPr>
        <a:xfrm>
          <a:off x="7257604" y="3203136"/>
          <a:ext cx="4265914" cy="4100393"/>
        </a:xfrm>
        <a:prstGeom prst="rect">
          <a:avLst/>
        </a:prstGeom>
      </xdr:spPr>
    </xdr:pic>
    <xdr:clientData/>
  </xdr:twoCellAnchor>
  <xdr:twoCellAnchor editAs="oneCell">
    <xdr:from>
      <xdr:col>7</xdr:col>
      <xdr:colOff>0</xdr:colOff>
      <xdr:row>40</xdr:row>
      <xdr:rowOff>38100</xdr:rowOff>
    </xdr:from>
    <xdr:to>
      <xdr:col>17</xdr:col>
      <xdr:colOff>190231</xdr:colOff>
      <xdr:row>60</xdr:row>
      <xdr:rowOff>47067</xdr:rowOff>
    </xdr:to>
    <xdr:pic>
      <xdr:nvPicPr>
        <xdr:cNvPr id="4" name="Picture 3">
          <a:extLst>
            <a:ext uri="{FF2B5EF4-FFF2-40B4-BE49-F238E27FC236}">
              <a16:creationId xmlns:a16="http://schemas.microsoft.com/office/drawing/2014/main" id="{3AF0F6A4-0C04-4C2B-ABCF-6DFD22D05A8F}"/>
            </a:ext>
          </a:extLst>
        </xdr:cNvPr>
        <xdr:cNvPicPr>
          <a:picLocks noChangeAspect="1"/>
        </xdr:cNvPicPr>
      </xdr:nvPicPr>
      <xdr:blipFill>
        <a:blip xmlns:r="http://schemas.openxmlformats.org/officeDocument/2006/relationships" r:embed="rId2"/>
        <a:stretch>
          <a:fillRect/>
        </a:stretch>
      </xdr:blipFill>
      <xdr:spPr>
        <a:xfrm>
          <a:off x="7086600" y="7658100"/>
          <a:ext cx="6286231" cy="3818967"/>
        </a:xfrm>
        <a:prstGeom prst="rect">
          <a:avLst/>
        </a:prstGeom>
      </xdr:spPr>
    </xdr:pic>
    <xdr:clientData/>
  </xdr:twoCellAnchor>
  <xdr:twoCellAnchor editAs="oneCell">
    <xdr:from>
      <xdr:col>18</xdr:col>
      <xdr:colOff>29225</xdr:colOff>
      <xdr:row>40</xdr:row>
      <xdr:rowOff>0</xdr:rowOff>
    </xdr:from>
    <xdr:to>
      <xdr:col>23</xdr:col>
      <xdr:colOff>85987</xdr:colOff>
      <xdr:row>57</xdr:row>
      <xdr:rowOff>85309</xdr:rowOff>
    </xdr:to>
    <xdr:pic>
      <xdr:nvPicPr>
        <xdr:cNvPr id="5" name="Picture 4">
          <a:extLst>
            <a:ext uri="{FF2B5EF4-FFF2-40B4-BE49-F238E27FC236}">
              <a16:creationId xmlns:a16="http://schemas.microsoft.com/office/drawing/2014/main" id="{86D8159B-20DF-42B9-89AE-3E98AFC832F5}"/>
            </a:ext>
          </a:extLst>
        </xdr:cNvPr>
        <xdr:cNvPicPr>
          <a:picLocks noChangeAspect="1"/>
        </xdr:cNvPicPr>
      </xdr:nvPicPr>
      <xdr:blipFill>
        <a:blip xmlns:r="http://schemas.openxmlformats.org/officeDocument/2006/relationships" r:embed="rId3"/>
        <a:stretch>
          <a:fillRect/>
        </a:stretch>
      </xdr:blipFill>
      <xdr:spPr>
        <a:xfrm>
          <a:off x="13821425" y="7620000"/>
          <a:ext cx="3104762" cy="332380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120336</xdr:colOff>
      <xdr:row>1</xdr:row>
      <xdr:rowOff>23245</xdr:rowOff>
    </xdr:from>
    <xdr:to>
      <xdr:col>13</xdr:col>
      <xdr:colOff>539695</xdr:colOff>
      <xdr:row>27</xdr:row>
      <xdr:rowOff>0</xdr:rowOff>
    </xdr:to>
    <xdr:pic>
      <xdr:nvPicPr>
        <xdr:cNvPr id="2" name="Picture 1">
          <a:extLst>
            <a:ext uri="{FF2B5EF4-FFF2-40B4-BE49-F238E27FC236}">
              <a16:creationId xmlns:a16="http://schemas.microsoft.com/office/drawing/2014/main" id="{F3D33F81-1AB3-4A3B-80A1-0B65774788E3}"/>
            </a:ext>
          </a:extLst>
        </xdr:cNvPr>
        <xdr:cNvPicPr>
          <a:picLocks noChangeAspect="1"/>
        </xdr:cNvPicPr>
      </xdr:nvPicPr>
      <xdr:blipFill rotWithShape="1">
        <a:blip xmlns:r="http://schemas.openxmlformats.org/officeDocument/2006/relationships" r:embed="rId1"/>
        <a:srcRect l="377" t="11498" r="-377" b="2050"/>
        <a:stretch/>
      </xdr:blipFill>
      <xdr:spPr>
        <a:xfrm>
          <a:off x="325777" y="210010"/>
          <a:ext cx="10168477" cy="4832637"/>
        </a:xfrm>
        <a:prstGeom prst="rect">
          <a:avLst/>
        </a:prstGeom>
      </xdr:spPr>
    </xdr:pic>
    <xdr:clientData/>
  </xdr:twoCellAnchor>
  <xdr:twoCellAnchor editAs="oneCell">
    <xdr:from>
      <xdr:col>1</xdr:col>
      <xdr:colOff>308163</xdr:colOff>
      <xdr:row>30</xdr:row>
      <xdr:rowOff>158750</xdr:rowOff>
    </xdr:from>
    <xdr:to>
      <xdr:col>13</xdr:col>
      <xdr:colOff>1243854</xdr:colOff>
      <xdr:row>49</xdr:row>
      <xdr:rowOff>53414</xdr:rowOff>
    </xdr:to>
    <xdr:pic>
      <xdr:nvPicPr>
        <xdr:cNvPr id="7" name="Picture 6">
          <a:extLst>
            <a:ext uri="{FF2B5EF4-FFF2-40B4-BE49-F238E27FC236}">
              <a16:creationId xmlns:a16="http://schemas.microsoft.com/office/drawing/2014/main" id="{CFF7C598-E4F6-40E8-87C4-FC97ED6C68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3604" y="5761691"/>
          <a:ext cx="10684809" cy="37606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457573</xdr:colOff>
      <xdr:row>52</xdr:row>
      <xdr:rowOff>37351</xdr:rowOff>
    </xdr:from>
    <xdr:to>
      <xdr:col>10</xdr:col>
      <xdr:colOff>739214</xdr:colOff>
      <xdr:row>74</xdr:row>
      <xdr:rowOff>81802</xdr:rowOff>
    </xdr:to>
    <xdr:pic>
      <xdr:nvPicPr>
        <xdr:cNvPr id="11" name="Picture 10">
          <a:extLst>
            <a:ext uri="{FF2B5EF4-FFF2-40B4-BE49-F238E27FC236}">
              <a16:creationId xmlns:a16="http://schemas.microsoft.com/office/drawing/2014/main" id="{1564ED7E-E29F-4A94-84B5-E0CF1F44C93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3014" y="10066616"/>
          <a:ext cx="5604435" cy="4153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436563</xdr:colOff>
      <xdr:row>75</xdr:row>
      <xdr:rowOff>15875</xdr:rowOff>
    </xdr:from>
    <xdr:to>
      <xdr:col>10</xdr:col>
      <xdr:colOff>777868</xdr:colOff>
      <xdr:row>95</xdr:row>
      <xdr:rowOff>130529</xdr:rowOff>
    </xdr:to>
    <xdr:pic>
      <xdr:nvPicPr>
        <xdr:cNvPr id="4" name="Picture 3">
          <a:extLst>
            <a:ext uri="{FF2B5EF4-FFF2-40B4-BE49-F238E27FC236}">
              <a16:creationId xmlns:a16="http://schemas.microsoft.com/office/drawing/2014/main" id="{E687DA88-E922-48EF-9D12-06C87587F025}"/>
            </a:ext>
          </a:extLst>
        </xdr:cNvPr>
        <xdr:cNvPicPr>
          <a:picLocks noChangeAspect="1"/>
        </xdr:cNvPicPr>
      </xdr:nvPicPr>
      <xdr:blipFill rotWithShape="1">
        <a:blip xmlns:r="http://schemas.openxmlformats.org/officeDocument/2006/relationships" r:embed="rId4"/>
        <a:srcRect l="50086" t="37580" r="7313" b="8204"/>
        <a:stretch/>
      </xdr:blipFill>
      <xdr:spPr>
        <a:xfrm>
          <a:off x="642938" y="14041438"/>
          <a:ext cx="5691180" cy="37659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GZ269"/>
  <sheetViews>
    <sheetView showGridLines="0" tabSelected="1" topLeftCell="A36" zoomScale="69" zoomScaleNormal="100" zoomScaleSheetLayoutView="100" workbookViewId="0">
      <selection activeCell="C22" sqref="C22"/>
    </sheetView>
  </sheetViews>
  <sheetFormatPr defaultColWidth="9.1796875" defaultRowHeight="14.5" x14ac:dyDescent="0.35"/>
  <cols>
    <col min="1" max="1" width="3" style="5" customWidth="1"/>
    <col min="2" max="2" width="26.81640625" style="1" customWidth="1"/>
    <col min="3" max="3" width="45.7265625" style="1" customWidth="1"/>
    <col min="4" max="4" width="2.7265625" style="1" customWidth="1"/>
    <col min="5" max="5" width="50.1796875" style="1" customWidth="1"/>
    <col min="6" max="6" width="9.54296875" style="5" bestFit="1" customWidth="1"/>
    <col min="7" max="7" width="9.54296875" style="34" bestFit="1" customWidth="1"/>
    <col min="8" max="8" width="16.81640625" style="34" bestFit="1" customWidth="1"/>
    <col min="9" max="208" width="9.1796875" style="34"/>
    <col min="209" max="16384" width="9.1796875" style="1"/>
  </cols>
  <sheetData>
    <row r="1" spans="1:208" s="38" customFormat="1" ht="13" x14ac:dyDescent="0.35">
      <c r="B1" s="38" t="s">
        <v>38</v>
      </c>
      <c r="E1" s="39" t="s">
        <v>39</v>
      </c>
    </row>
    <row r="2" spans="1:208" s="38" customFormat="1" ht="4" customHeight="1" x14ac:dyDescent="0.35">
      <c r="E2" s="39"/>
    </row>
    <row r="3" spans="1:208" ht="18" x14ac:dyDescent="0.35">
      <c r="A3" s="34"/>
      <c r="B3" s="127" t="s">
        <v>36</v>
      </c>
      <c r="C3" s="127"/>
      <c r="D3" s="127"/>
      <c r="E3" s="127"/>
      <c r="F3" s="34"/>
    </row>
    <row r="4" spans="1:208" s="5" customFormat="1" ht="18.5" thickBot="1" x14ac:dyDescent="0.4">
      <c r="A4" s="34"/>
      <c r="B4" s="128" t="s">
        <v>37</v>
      </c>
      <c r="C4" s="128"/>
      <c r="D4" s="128"/>
      <c r="E4" s="128"/>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row>
    <row r="5" spans="1:208" ht="41.25" customHeight="1" x14ac:dyDescent="0.35">
      <c r="A5" s="34"/>
      <c r="B5" s="134" t="s">
        <v>43</v>
      </c>
      <c r="C5" s="135"/>
      <c r="D5" s="135"/>
      <c r="E5" s="136"/>
      <c r="F5" s="34"/>
    </row>
    <row r="6" spans="1:208" ht="63.75" customHeight="1" x14ac:dyDescent="0.35">
      <c r="A6" s="34"/>
      <c r="B6" s="137" t="s">
        <v>74</v>
      </c>
      <c r="C6" s="138"/>
      <c r="D6" s="138"/>
      <c r="E6" s="139"/>
      <c r="F6" s="34"/>
    </row>
    <row r="7" spans="1:208" ht="15.5" x14ac:dyDescent="0.35">
      <c r="A7" s="34"/>
      <c r="B7" s="140" t="s">
        <v>0</v>
      </c>
      <c r="C7" s="141"/>
      <c r="D7" s="16" t="s">
        <v>7</v>
      </c>
      <c r="E7" s="22" t="s">
        <v>64</v>
      </c>
      <c r="F7" s="34"/>
    </row>
    <row r="8" spans="1:208" ht="15.5" x14ac:dyDescent="0.35">
      <c r="A8" s="34"/>
      <c r="B8" s="140" t="s">
        <v>19</v>
      </c>
      <c r="C8" s="141"/>
      <c r="D8" s="16" t="s">
        <v>7</v>
      </c>
      <c r="E8" s="17">
        <v>44048</v>
      </c>
      <c r="F8" s="34"/>
    </row>
    <row r="9" spans="1:208" ht="16" thickBot="1" x14ac:dyDescent="0.4">
      <c r="A9" s="34"/>
      <c r="B9" s="18"/>
      <c r="C9" s="19" t="s">
        <v>20</v>
      </c>
      <c r="D9" s="20" t="s">
        <v>7</v>
      </c>
      <c r="E9" s="21">
        <v>0</v>
      </c>
      <c r="F9" s="34"/>
    </row>
    <row r="10" spans="1:208" ht="18.5" x14ac:dyDescent="0.35">
      <c r="A10" s="34"/>
      <c r="B10" s="117" t="s">
        <v>21</v>
      </c>
      <c r="C10" s="118"/>
      <c r="D10" s="118"/>
      <c r="E10" s="119"/>
      <c r="F10" s="34"/>
    </row>
    <row r="11" spans="1:208" ht="22.5" customHeight="1" x14ac:dyDescent="0.35">
      <c r="A11" s="34"/>
      <c r="B11" s="2" t="s">
        <v>1</v>
      </c>
      <c r="C11" s="129" t="s">
        <v>78</v>
      </c>
      <c r="D11" s="129"/>
      <c r="E11" s="130"/>
      <c r="F11" s="34"/>
    </row>
    <row r="12" spans="1:208" x14ac:dyDescent="0.3">
      <c r="A12" s="34"/>
      <c r="B12" s="2" t="s">
        <v>2</v>
      </c>
      <c r="C12" s="95" t="s">
        <v>69</v>
      </c>
      <c r="D12" s="95"/>
      <c r="E12" s="96"/>
      <c r="F12" s="34"/>
      <c r="G12" s="35"/>
    </row>
    <row r="13" spans="1:208" x14ac:dyDescent="0.35">
      <c r="A13" s="34"/>
      <c r="B13" s="2" t="s">
        <v>3</v>
      </c>
      <c r="C13" s="106" t="s">
        <v>70</v>
      </c>
      <c r="D13" s="107"/>
      <c r="E13" s="108"/>
      <c r="F13" s="34"/>
      <c r="H13" s="41"/>
    </row>
    <row r="14" spans="1:208" x14ac:dyDescent="0.35">
      <c r="A14" s="34"/>
      <c r="B14" s="2" t="s">
        <v>4</v>
      </c>
      <c r="C14" s="106" t="s">
        <v>53</v>
      </c>
      <c r="D14" s="107"/>
      <c r="E14" s="108"/>
      <c r="F14" s="34"/>
    </row>
    <row r="15" spans="1:208" ht="33.5" customHeight="1" thickBot="1" x14ac:dyDescent="0.4">
      <c r="A15" s="34"/>
      <c r="B15" s="12" t="s">
        <v>8</v>
      </c>
      <c r="C15" s="131" t="s">
        <v>95</v>
      </c>
      <c r="D15" s="132"/>
      <c r="E15" s="133"/>
      <c r="F15" s="34"/>
    </row>
    <row r="16" spans="1:208" ht="18.5" x14ac:dyDescent="0.35">
      <c r="A16" s="34"/>
      <c r="B16" s="117" t="s">
        <v>22</v>
      </c>
      <c r="C16" s="118"/>
      <c r="D16" s="118"/>
      <c r="E16" s="119"/>
      <c r="F16" s="34"/>
    </row>
    <row r="17" spans="1:12" x14ac:dyDescent="0.35">
      <c r="A17" s="34"/>
      <c r="B17" s="2" t="s">
        <v>9</v>
      </c>
      <c r="C17" s="102">
        <v>2021</v>
      </c>
      <c r="D17" s="102"/>
      <c r="E17" s="103"/>
      <c r="F17" s="34"/>
    </row>
    <row r="18" spans="1:12" x14ac:dyDescent="0.35">
      <c r="A18" s="34"/>
      <c r="B18" s="2" t="s">
        <v>11</v>
      </c>
      <c r="C18" s="104" t="s">
        <v>91</v>
      </c>
      <c r="D18" s="104"/>
      <c r="E18" s="105"/>
      <c r="F18" s="34"/>
    </row>
    <row r="19" spans="1:12" ht="15.75" customHeight="1" x14ac:dyDescent="0.35">
      <c r="A19" s="34"/>
      <c r="B19" s="2" t="s">
        <v>24</v>
      </c>
      <c r="C19" s="120">
        <f>'Market Potency'!C18</f>
        <v>50000000</v>
      </c>
      <c r="D19" s="121"/>
      <c r="E19" s="122"/>
      <c r="F19" s="34"/>
    </row>
    <row r="20" spans="1:12" x14ac:dyDescent="0.35">
      <c r="A20" s="34"/>
      <c r="B20" s="3"/>
      <c r="C20" s="45"/>
      <c r="D20" s="46"/>
      <c r="E20" s="47"/>
      <c r="F20" s="34"/>
    </row>
    <row r="21" spans="1:12" x14ac:dyDescent="0.35">
      <c r="A21" s="34"/>
      <c r="B21" s="49" t="s">
        <v>45</v>
      </c>
      <c r="C21" s="64">
        <f>Market!E12</f>
        <v>12000</v>
      </c>
      <c r="D21" s="14"/>
      <c r="E21" s="4"/>
      <c r="F21" s="43"/>
    </row>
    <row r="22" spans="1:12" x14ac:dyDescent="0.35">
      <c r="A22" s="34"/>
      <c r="B22" s="49" t="s">
        <v>44</v>
      </c>
      <c r="C22" s="64">
        <f>Market!E10</f>
        <v>14633.546713485364</v>
      </c>
      <c r="D22" s="46"/>
      <c r="E22" s="47"/>
      <c r="F22" s="43"/>
    </row>
    <row r="23" spans="1:12" x14ac:dyDescent="0.35">
      <c r="A23" s="34"/>
      <c r="B23" s="3"/>
      <c r="C23" s="44"/>
      <c r="D23" s="46"/>
      <c r="E23" s="47"/>
      <c r="F23" s="43"/>
    </row>
    <row r="24" spans="1:12" ht="16.5" customHeight="1" x14ac:dyDescent="0.35">
      <c r="A24" s="34"/>
      <c r="B24" s="11" t="s">
        <v>13</v>
      </c>
      <c r="C24" s="114" t="s">
        <v>92</v>
      </c>
      <c r="D24" s="115"/>
      <c r="E24" s="116"/>
      <c r="F24" s="34"/>
    </row>
    <row r="25" spans="1:12" ht="15" thickBot="1" x14ac:dyDescent="0.4">
      <c r="A25" s="34"/>
      <c r="B25" s="12" t="s">
        <v>10</v>
      </c>
      <c r="C25" s="123" t="s">
        <v>63</v>
      </c>
      <c r="D25" s="123"/>
      <c r="E25" s="124"/>
      <c r="F25" s="34"/>
    </row>
    <row r="26" spans="1:12" ht="18.5" x14ac:dyDescent="0.35">
      <c r="A26" s="34"/>
      <c r="B26" s="117" t="s">
        <v>23</v>
      </c>
      <c r="C26" s="118"/>
      <c r="D26" s="118"/>
      <c r="E26" s="119"/>
      <c r="F26" s="34"/>
    </row>
    <row r="27" spans="1:12" x14ac:dyDescent="0.35">
      <c r="A27" s="34"/>
      <c r="B27" s="2" t="s">
        <v>6</v>
      </c>
      <c r="C27" s="97" t="s">
        <v>99</v>
      </c>
      <c r="D27" s="97"/>
      <c r="E27" s="98"/>
      <c r="F27" s="34"/>
    </row>
    <row r="28" spans="1:12" x14ac:dyDescent="0.35">
      <c r="A28" s="34"/>
      <c r="B28" s="2" t="s">
        <v>5</v>
      </c>
      <c r="C28" s="112" t="s">
        <v>104</v>
      </c>
      <c r="D28" s="112"/>
      <c r="E28" s="113"/>
      <c r="F28" s="34"/>
    </row>
    <row r="29" spans="1:12" ht="33.75" customHeight="1" x14ac:dyDescent="0.35">
      <c r="A29" s="34"/>
      <c r="B29" s="42" t="s">
        <v>41</v>
      </c>
      <c r="C29" s="99"/>
      <c r="D29" s="125"/>
      <c r="E29" s="126"/>
      <c r="F29" s="34"/>
      <c r="G29"/>
    </row>
    <row r="30" spans="1:12" ht="34.5" customHeight="1" x14ac:dyDescent="0.35">
      <c r="A30" s="34"/>
      <c r="B30" s="11" t="s">
        <v>12</v>
      </c>
      <c r="C30" s="83" t="s">
        <v>96</v>
      </c>
      <c r="D30" s="83"/>
      <c r="E30" s="84"/>
      <c r="F30" s="34"/>
    </row>
    <row r="31" spans="1:12" x14ac:dyDescent="0.35">
      <c r="A31" s="34"/>
      <c r="B31" s="90" t="s">
        <v>42</v>
      </c>
      <c r="C31" s="92" t="s">
        <v>100</v>
      </c>
      <c r="D31" s="93"/>
      <c r="E31" s="94"/>
      <c r="F31" s="34"/>
      <c r="L31"/>
    </row>
    <row r="32" spans="1:12" x14ac:dyDescent="0.35">
      <c r="A32" s="34"/>
      <c r="B32" s="91"/>
      <c r="C32" s="95" t="s">
        <v>103</v>
      </c>
      <c r="D32" s="95"/>
      <c r="E32" s="96"/>
      <c r="F32" s="34"/>
    </row>
    <row r="33" spans="1:208" ht="16.5" customHeight="1" x14ac:dyDescent="0.35">
      <c r="A33" s="34"/>
      <c r="B33" s="91"/>
      <c r="C33" s="97" t="s">
        <v>101</v>
      </c>
      <c r="D33" s="97"/>
      <c r="E33" s="98"/>
      <c r="F33" s="34"/>
    </row>
    <row r="34" spans="1:208" ht="13.5" customHeight="1" x14ac:dyDescent="0.35">
      <c r="A34" s="34"/>
      <c r="B34" s="59"/>
      <c r="C34" s="60" t="s">
        <v>102</v>
      </c>
      <c r="D34" s="61"/>
      <c r="E34" s="62"/>
      <c r="F34" s="34"/>
      <c r="K34"/>
    </row>
    <row r="35" spans="1:208" ht="13.5" customHeight="1" x14ac:dyDescent="0.35">
      <c r="A35" s="34"/>
      <c r="B35" s="59"/>
      <c r="C35" s="60"/>
      <c r="D35" s="61"/>
      <c r="E35" s="62"/>
      <c r="F35" s="34"/>
    </row>
    <row r="36" spans="1:208" ht="34.5" customHeight="1" x14ac:dyDescent="0.35">
      <c r="A36" s="34"/>
      <c r="B36" s="48"/>
      <c r="C36" s="99"/>
      <c r="D36" s="100"/>
      <c r="E36" s="101"/>
      <c r="F36" s="34"/>
    </row>
    <row r="37" spans="1:208" ht="40.5" customHeight="1" x14ac:dyDescent="0.35">
      <c r="A37" s="34"/>
      <c r="B37" s="11" t="s">
        <v>14</v>
      </c>
      <c r="C37" s="109" t="s">
        <v>93</v>
      </c>
      <c r="D37" s="110"/>
      <c r="E37" s="111"/>
      <c r="F37" s="34"/>
    </row>
    <row r="38" spans="1:208" ht="27" customHeight="1" thickBot="1" x14ac:dyDescent="0.4">
      <c r="A38" s="34"/>
      <c r="B38" s="12" t="s">
        <v>15</v>
      </c>
      <c r="C38" s="88" t="s">
        <v>94</v>
      </c>
      <c r="D38" s="88"/>
      <c r="E38" s="89"/>
      <c r="F38" s="34"/>
      <c r="H38"/>
    </row>
    <row r="39" spans="1:208" s="5" customFormat="1" ht="15" thickBot="1" x14ac:dyDescent="0.4">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row>
    <row r="40" spans="1:208" s="5" customFormat="1" x14ac:dyDescent="0.35">
      <c r="A40" s="34"/>
      <c r="B40" s="85" t="s">
        <v>16</v>
      </c>
      <c r="C40" s="86"/>
      <c r="D40" s="86"/>
      <c r="E40" s="87"/>
      <c r="F40" s="34"/>
      <c r="G40" s="34"/>
      <c r="H40" s="34"/>
      <c r="I40" s="34"/>
      <c r="J40" s="34"/>
      <c r="K40" s="34"/>
      <c r="L40" s="34"/>
      <c r="M40" s="34"/>
      <c r="N40"/>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row>
    <row r="41" spans="1:208" x14ac:dyDescent="0.35">
      <c r="A41" s="34"/>
      <c r="B41" s="13"/>
      <c r="C41" s="6" t="s">
        <v>32</v>
      </c>
      <c r="D41" s="6"/>
      <c r="E41" s="7"/>
      <c r="F41" s="34"/>
    </row>
    <row r="42" spans="1:208" x14ac:dyDescent="0.35">
      <c r="A42" s="34"/>
      <c r="B42" s="10"/>
      <c r="C42" s="6" t="s">
        <v>17</v>
      </c>
      <c r="D42" s="6"/>
      <c r="E42" s="7"/>
      <c r="F42" s="34"/>
    </row>
    <row r="43" spans="1:208" ht="15" thickBot="1" x14ac:dyDescent="0.4">
      <c r="A43" s="34"/>
      <c r="B43" s="26"/>
      <c r="C43" s="6" t="s">
        <v>18</v>
      </c>
      <c r="D43" s="6"/>
      <c r="E43" s="7"/>
      <c r="F43" s="34"/>
    </row>
    <row r="44" spans="1:208" s="23" customFormat="1" x14ac:dyDescent="0.35">
      <c r="A44" s="37"/>
      <c r="B44" s="27" t="s">
        <v>25</v>
      </c>
      <c r="C44" s="32" t="s">
        <v>33</v>
      </c>
      <c r="D44" s="24"/>
      <c r="E44" s="28" t="s">
        <v>26</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c r="EN44" s="37"/>
      <c r="EO44" s="37"/>
      <c r="EP44" s="37"/>
      <c r="EQ44" s="37"/>
      <c r="ER44" s="37"/>
      <c r="ES44" s="37"/>
      <c r="ET44" s="37"/>
      <c r="EU44" s="37"/>
      <c r="EV44" s="37"/>
      <c r="EW44" s="37"/>
      <c r="EX44" s="37"/>
      <c r="EY44" s="37"/>
      <c r="EZ44" s="37"/>
      <c r="FA44" s="37"/>
      <c r="FB44" s="37"/>
      <c r="FC44" s="37"/>
      <c r="FD44" s="37"/>
      <c r="FE44" s="37"/>
      <c r="FF44" s="37"/>
      <c r="FG44" s="37"/>
      <c r="FH44" s="37"/>
      <c r="FI44" s="37"/>
      <c r="FJ44" s="37"/>
      <c r="FK44" s="37"/>
      <c r="FL44" s="37"/>
      <c r="FM44" s="37"/>
      <c r="FN44" s="37"/>
      <c r="FO44" s="37"/>
      <c r="FP44" s="37"/>
      <c r="FQ44" s="37"/>
      <c r="FR44" s="37"/>
      <c r="FS44" s="37"/>
      <c r="FT44" s="37"/>
      <c r="FU44" s="37"/>
      <c r="FV44" s="37"/>
      <c r="FW44" s="37"/>
      <c r="FX44" s="37"/>
      <c r="FY44" s="37"/>
      <c r="FZ44" s="37"/>
      <c r="GA44" s="37"/>
      <c r="GB44" s="37"/>
      <c r="GC44" s="37"/>
      <c r="GD44" s="37"/>
      <c r="GE44" s="37"/>
      <c r="GF44" s="37"/>
      <c r="GG44" s="37"/>
      <c r="GH44" s="37"/>
      <c r="GI44" s="37"/>
      <c r="GJ44" s="37"/>
      <c r="GK44" s="37"/>
      <c r="GL44" s="37"/>
      <c r="GM44" s="37"/>
      <c r="GN44" s="37"/>
      <c r="GO44" s="37"/>
      <c r="GP44" s="37"/>
      <c r="GQ44" s="37"/>
      <c r="GR44" s="37"/>
      <c r="GS44" s="37"/>
      <c r="GT44" s="37"/>
      <c r="GU44" s="37"/>
      <c r="GV44" s="37"/>
      <c r="GW44" s="37"/>
      <c r="GX44" s="37"/>
      <c r="GY44" s="37"/>
      <c r="GZ44" s="37"/>
    </row>
    <row r="45" spans="1:208" s="23" customFormat="1" x14ac:dyDescent="0.35">
      <c r="A45" s="37"/>
      <c r="B45" s="29"/>
      <c r="C45" s="6" t="s">
        <v>34</v>
      </c>
      <c r="D45" s="25"/>
      <c r="E45" s="7" t="s">
        <v>27</v>
      </c>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c r="DE45" s="37"/>
      <c r="DF45" s="37"/>
      <c r="DG45" s="37"/>
      <c r="DH45" s="37"/>
      <c r="DI45" s="37"/>
      <c r="DJ45" s="37"/>
      <c r="DK45" s="37"/>
      <c r="DL45" s="37"/>
      <c r="DM45" s="37"/>
      <c r="DN45" s="37"/>
      <c r="DO45" s="37"/>
      <c r="DP45" s="37"/>
      <c r="DQ45" s="37"/>
      <c r="DR45" s="37"/>
      <c r="DS45" s="37"/>
      <c r="DT45" s="37"/>
      <c r="DU45" s="37"/>
      <c r="DV45" s="37"/>
      <c r="DW45" s="37"/>
      <c r="DX45" s="37"/>
      <c r="DY45" s="37"/>
      <c r="DZ45" s="37"/>
      <c r="EA45" s="37"/>
      <c r="EB45" s="37"/>
      <c r="EC45" s="37"/>
      <c r="ED45" s="37"/>
      <c r="EE45" s="37"/>
      <c r="EF45" s="37"/>
      <c r="EG45" s="37"/>
      <c r="EH45" s="37"/>
      <c r="EI45" s="37"/>
      <c r="EJ45" s="37"/>
      <c r="EK45" s="37"/>
      <c r="EL45" s="37"/>
      <c r="EM45" s="37"/>
      <c r="EN45" s="37"/>
      <c r="EO45" s="37"/>
      <c r="EP45" s="37"/>
      <c r="EQ45" s="37"/>
      <c r="ER45" s="37"/>
      <c r="ES45" s="37"/>
      <c r="ET45" s="37"/>
      <c r="EU45" s="37"/>
      <c r="EV45" s="37"/>
      <c r="EW45" s="37"/>
      <c r="EX45" s="37"/>
      <c r="EY45" s="37"/>
      <c r="EZ45" s="37"/>
      <c r="FA45" s="37"/>
      <c r="FB45" s="37"/>
      <c r="FC45" s="37"/>
      <c r="FD45" s="37"/>
      <c r="FE45" s="37"/>
      <c r="FF45" s="37"/>
      <c r="FG45" s="37"/>
      <c r="FH45" s="37"/>
      <c r="FI45" s="37"/>
      <c r="FJ45" s="37"/>
      <c r="FK45" s="37"/>
      <c r="FL45" s="37"/>
      <c r="FM45" s="37"/>
      <c r="FN45" s="37"/>
      <c r="FO45" s="37"/>
      <c r="FP45" s="37"/>
      <c r="FQ45" s="37"/>
      <c r="FR45" s="37"/>
      <c r="FS45" s="37"/>
      <c r="FT45" s="37"/>
      <c r="FU45" s="37"/>
      <c r="FV45" s="37"/>
      <c r="FW45" s="37"/>
      <c r="FX45" s="37"/>
      <c r="FY45" s="37"/>
      <c r="FZ45" s="37"/>
      <c r="GA45" s="37"/>
      <c r="GB45" s="37"/>
      <c r="GC45" s="37"/>
      <c r="GD45" s="37"/>
      <c r="GE45" s="37"/>
      <c r="GF45" s="37"/>
      <c r="GG45" s="37"/>
      <c r="GH45" s="37"/>
      <c r="GI45" s="37"/>
      <c r="GJ45" s="37"/>
      <c r="GK45" s="37"/>
      <c r="GL45" s="37"/>
      <c r="GM45" s="37"/>
      <c r="GN45" s="37"/>
      <c r="GO45" s="37"/>
      <c r="GP45" s="37"/>
      <c r="GQ45" s="37"/>
      <c r="GR45" s="37"/>
      <c r="GS45" s="37"/>
      <c r="GT45" s="37"/>
      <c r="GU45" s="37"/>
      <c r="GV45" s="37"/>
      <c r="GW45" s="37"/>
      <c r="GX45" s="37"/>
      <c r="GY45" s="37"/>
      <c r="GZ45" s="37"/>
    </row>
    <row r="46" spans="1:208" s="5" customFormat="1" ht="19" thickBot="1" x14ac:dyDescent="0.4">
      <c r="A46" s="34"/>
      <c r="B46" s="15"/>
      <c r="C46" s="8" t="s">
        <v>28</v>
      </c>
      <c r="D46" s="30"/>
      <c r="E46" s="9" t="s">
        <v>29</v>
      </c>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row>
    <row r="47" spans="1:208" s="5" customFormat="1" ht="72.75" customHeight="1" thickBot="1" x14ac:dyDescent="0.4">
      <c r="A47" s="34"/>
      <c r="B47" s="31" t="s">
        <v>30</v>
      </c>
      <c r="C47" s="81" t="s">
        <v>31</v>
      </c>
      <c r="D47" s="81"/>
      <c r="E47" s="82"/>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row>
    <row r="48" spans="1:208" s="5" customFormat="1" ht="4" customHeight="1" x14ac:dyDescent="0.35">
      <c r="A48" s="34"/>
      <c r="B48" s="36"/>
      <c r="C48" s="40"/>
      <c r="D48" s="40"/>
      <c r="E48" s="40"/>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row>
    <row r="49" spans="3:19" s="34" customFormat="1" x14ac:dyDescent="0.35">
      <c r="E49" s="33" t="s">
        <v>40</v>
      </c>
    </row>
    <row r="50" spans="3:19" s="34" customFormat="1" x14ac:dyDescent="0.35">
      <c r="E50" s="33" t="s">
        <v>35</v>
      </c>
    </row>
    <row r="51" spans="3:19" s="34" customFormat="1" x14ac:dyDescent="0.35"/>
    <row r="52" spans="3:19" s="34" customFormat="1" x14ac:dyDescent="0.35">
      <c r="C52" s="63"/>
    </row>
    <row r="53" spans="3:19" s="34" customFormat="1" x14ac:dyDescent="0.35">
      <c r="C53" s="63"/>
    </row>
    <row r="54" spans="3:19" s="34" customFormat="1" x14ac:dyDescent="0.35">
      <c r="C54" s="63"/>
    </row>
    <row r="55" spans="3:19" s="34" customFormat="1" x14ac:dyDescent="0.35">
      <c r="C55" s="63"/>
    </row>
    <row r="56" spans="3:19" s="34" customFormat="1" x14ac:dyDescent="0.35">
      <c r="C56" s="63"/>
      <c r="S56"/>
    </row>
    <row r="57" spans="3:19" s="34" customFormat="1" x14ac:dyDescent="0.35">
      <c r="C57" s="63"/>
    </row>
    <row r="58" spans="3:19" s="34" customFormat="1" x14ac:dyDescent="0.35">
      <c r="C58" s="63"/>
    </row>
    <row r="59" spans="3:19" s="34" customFormat="1" x14ac:dyDescent="0.35"/>
    <row r="60" spans="3:19" s="34" customFormat="1" x14ac:dyDescent="0.35"/>
    <row r="61" spans="3:19" s="34" customFormat="1" x14ac:dyDescent="0.35"/>
    <row r="62" spans="3:19" s="34" customFormat="1" x14ac:dyDescent="0.35"/>
    <row r="63" spans="3:19" s="34" customFormat="1" x14ac:dyDescent="0.35"/>
    <row r="64" spans="3:19" s="34" customFormat="1" x14ac:dyDescent="0.35"/>
    <row r="65" s="34" customFormat="1" x14ac:dyDescent="0.35"/>
    <row r="66" s="34" customFormat="1" x14ac:dyDescent="0.35"/>
    <row r="67" s="34" customFormat="1" x14ac:dyDescent="0.35"/>
    <row r="68" s="34" customFormat="1" x14ac:dyDescent="0.35"/>
    <row r="69" s="34" customFormat="1" x14ac:dyDescent="0.35"/>
    <row r="70" s="34" customFormat="1" x14ac:dyDescent="0.35"/>
    <row r="71" s="34" customFormat="1" x14ac:dyDescent="0.35"/>
    <row r="72" s="34" customFormat="1" x14ac:dyDescent="0.35"/>
    <row r="73" s="34" customFormat="1" x14ac:dyDescent="0.35"/>
    <row r="74" s="34" customFormat="1" x14ac:dyDescent="0.35"/>
    <row r="75" s="34" customFormat="1" x14ac:dyDescent="0.35"/>
    <row r="76" s="34" customFormat="1" x14ac:dyDescent="0.35"/>
    <row r="77" s="34" customFormat="1" x14ac:dyDescent="0.35"/>
    <row r="78" s="34" customFormat="1" x14ac:dyDescent="0.35"/>
    <row r="79" s="34" customFormat="1" x14ac:dyDescent="0.35"/>
    <row r="80" s="34" customFormat="1" x14ac:dyDescent="0.35"/>
    <row r="81" s="34" customFormat="1" x14ac:dyDescent="0.35"/>
    <row r="82" s="34" customFormat="1" x14ac:dyDescent="0.35"/>
    <row r="83" s="34" customFormat="1" x14ac:dyDescent="0.35"/>
    <row r="84" s="34" customFormat="1" x14ac:dyDescent="0.35"/>
    <row r="85" s="34" customFormat="1" x14ac:dyDescent="0.35"/>
    <row r="86" s="34" customFormat="1" x14ac:dyDescent="0.35"/>
    <row r="87" s="34" customFormat="1" x14ac:dyDescent="0.35"/>
    <row r="88" s="34" customFormat="1" x14ac:dyDescent="0.35"/>
    <row r="89" s="34" customFormat="1" x14ac:dyDescent="0.35"/>
    <row r="90" s="34" customFormat="1" x14ac:dyDescent="0.35"/>
    <row r="91" s="34" customFormat="1" x14ac:dyDescent="0.35"/>
    <row r="92" s="34" customFormat="1" x14ac:dyDescent="0.35"/>
    <row r="93" s="34" customFormat="1" x14ac:dyDescent="0.35"/>
    <row r="94" s="34" customFormat="1" x14ac:dyDescent="0.35"/>
    <row r="95" s="34" customFormat="1" x14ac:dyDescent="0.35"/>
    <row r="96" s="34" customFormat="1" x14ac:dyDescent="0.35"/>
    <row r="97" s="34" customFormat="1" x14ac:dyDescent="0.35"/>
    <row r="98" s="34" customFormat="1" x14ac:dyDescent="0.35"/>
    <row r="99" s="34" customFormat="1" x14ac:dyDescent="0.35"/>
    <row r="100" s="34" customFormat="1" x14ac:dyDescent="0.35"/>
    <row r="101" s="34" customFormat="1" x14ac:dyDescent="0.35"/>
    <row r="102" s="34" customFormat="1" x14ac:dyDescent="0.35"/>
    <row r="103" s="34" customFormat="1" x14ac:dyDescent="0.35"/>
    <row r="104" s="34" customFormat="1" x14ac:dyDescent="0.35"/>
    <row r="105" s="34" customFormat="1" x14ac:dyDescent="0.35"/>
    <row r="106" s="34" customFormat="1" x14ac:dyDescent="0.35"/>
    <row r="107" s="34" customFormat="1" x14ac:dyDescent="0.35"/>
    <row r="108" s="34" customFormat="1" x14ac:dyDescent="0.35"/>
    <row r="109" s="34" customFormat="1" x14ac:dyDescent="0.35"/>
    <row r="110" s="34" customFormat="1" x14ac:dyDescent="0.35"/>
    <row r="111" s="34" customFormat="1" x14ac:dyDescent="0.35"/>
    <row r="112" s="34" customFormat="1" x14ac:dyDescent="0.35"/>
    <row r="113" s="34" customFormat="1" x14ac:dyDescent="0.35"/>
    <row r="114" s="34" customFormat="1" x14ac:dyDescent="0.35"/>
    <row r="115" s="34" customFormat="1" x14ac:dyDescent="0.35"/>
    <row r="116" s="34" customFormat="1" x14ac:dyDescent="0.35"/>
    <row r="117" s="34" customFormat="1" x14ac:dyDescent="0.35"/>
    <row r="118" s="34" customFormat="1" x14ac:dyDescent="0.35"/>
    <row r="119" s="34" customFormat="1" x14ac:dyDescent="0.35"/>
    <row r="120" s="34" customFormat="1" x14ac:dyDescent="0.35"/>
    <row r="121" s="34" customFormat="1" x14ac:dyDescent="0.35"/>
    <row r="122" s="34" customFormat="1" x14ac:dyDescent="0.35"/>
    <row r="123" s="34" customFormat="1" x14ac:dyDescent="0.35"/>
    <row r="124" s="34" customFormat="1" x14ac:dyDescent="0.35"/>
    <row r="125" s="34" customFormat="1" x14ac:dyDescent="0.35"/>
    <row r="126" s="34" customFormat="1" x14ac:dyDescent="0.35"/>
    <row r="127" s="34" customFormat="1" x14ac:dyDescent="0.35"/>
    <row r="128" s="34" customFormat="1" x14ac:dyDescent="0.35"/>
    <row r="129" s="34" customFormat="1" x14ac:dyDescent="0.35"/>
    <row r="130" s="34" customFormat="1" x14ac:dyDescent="0.35"/>
    <row r="131" s="34" customFormat="1" x14ac:dyDescent="0.35"/>
    <row r="132" s="34" customFormat="1" x14ac:dyDescent="0.35"/>
    <row r="133" s="34" customFormat="1" x14ac:dyDescent="0.35"/>
    <row r="134" s="34" customFormat="1" x14ac:dyDescent="0.35"/>
    <row r="135" s="34" customFormat="1" x14ac:dyDescent="0.35"/>
    <row r="136" s="34" customFormat="1" x14ac:dyDescent="0.35"/>
    <row r="137" s="34" customFormat="1" x14ac:dyDescent="0.35"/>
    <row r="138" s="34" customFormat="1" x14ac:dyDescent="0.35"/>
    <row r="139" s="34" customFormat="1" x14ac:dyDescent="0.35"/>
    <row r="140" s="34" customFormat="1" x14ac:dyDescent="0.35"/>
    <row r="141" s="34" customFormat="1" x14ac:dyDescent="0.35"/>
    <row r="142" s="34" customFormat="1" x14ac:dyDescent="0.35"/>
    <row r="143" s="34" customFormat="1" x14ac:dyDescent="0.35"/>
    <row r="144" s="34" customFormat="1" x14ac:dyDescent="0.35"/>
    <row r="145" s="34" customFormat="1" x14ac:dyDescent="0.35"/>
    <row r="146" s="34" customFormat="1" x14ac:dyDescent="0.35"/>
    <row r="147" s="34" customFormat="1" x14ac:dyDescent="0.35"/>
    <row r="148" s="34" customFormat="1" x14ac:dyDescent="0.35"/>
    <row r="149" s="34" customFormat="1" x14ac:dyDescent="0.35"/>
    <row r="150" s="34" customFormat="1" x14ac:dyDescent="0.35"/>
    <row r="151" s="34" customFormat="1" x14ac:dyDescent="0.35"/>
    <row r="152" s="34" customFormat="1" x14ac:dyDescent="0.35"/>
    <row r="153" s="34" customFormat="1" x14ac:dyDescent="0.35"/>
    <row r="154" s="34" customFormat="1" x14ac:dyDescent="0.35"/>
    <row r="155" s="34" customFormat="1" x14ac:dyDescent="0.35"/>
    <row r="156" s="34" customFormat="1" x14ac:dyDescent="0.35"/>
    <row r="157" s="34" customFormat="1" x14ac:dyDescent="0.35"/>
    <row r="158" s="34" customFormat="1" x14ac:dyDescent="0.35"/>
    <row r="159" s="34" customFormat="1" x14ac:dyDescent="0.35"/>
    <row r="160" s="34" customFormat="1" x14ac:dyDescent="0.35"/>
    <row r="161" s="34" customFormat="1" x14ac:dyDescent="0.35"/>
    <row r="162" s="34" customFormat="1" x14ac:dyDescent="0.35"/>
    <row r="163" s="34" customFormat="1" x14ac:dyDescent="0.35"/>
    <row r="164" s="34" customFormat="1" x14ac:dyDescent="0.35"/>
    <row r="165" s="34" customFormat="1" x14ac:dyDescent="0.35"/>
    <row r="166" s="34" customFormat="1" x14ac:dyDescent="0.35"/>
    <row r="167" s="34" customFormat="1" x14ac:dyDescent="0.35"/>
    <row r="168" s="34" customFormat="1" x14ac:dyDescent="0.35"/>
    <row r="169" s="34" customFormat="1" x14ac:dyDescent="0.35"/>
    <row r="170" s="34" customFormat="1" x14ac:dyDescent="0.35"/>
    <row r="171" s="34" customFormat="1" x14ac:dyDescent="0.35"/>
    <row r="172" s="34" customFormat="1" x14ac:dyDescent="0.35"/>
    <row r="173" s="34" customFormat="1" x14ac:dyDescent="0.35"/>
    <row r="174" s="34" customFormat="1" x14ac:dyDescent="0.35"/>
    <row r="175" s="34" customFormat="1" x14ac:dyDescent="0.35"/>
    <row r="176" s="34" customFormat="1" x14ac:dyDescent="0.35"/>
    <row r="177" s="34" customFormat="1" x14ac:dyDescent="0.35"/>
    <row r="178" s="34" customFormat="1" x14ac:dyDescent="0.35"/>
    <row r="179" s="34" customFormat="1" x14ac:dyDescent="0.35"/>
    <row r="180" s="34" customFormat="1" x14ac:dyDescent="0.35"/>
    <row r="181" s="34" customFormat="1" x14ac:dyDescent="0.35"/>
    <row r="182" s="34" customFormat="1" x14ac:dyDescent="0.35"/>
    <row r="183" s="34" customFormat="1" x14ac:dyDescent="0.35"/>
    <row r="184" s="34" customFormat="1" x14ac:dyDescent="0.35"/>
    <row r="185" s="34" customFormat="1" x14ac:dyDescent="0.35"/>
    <row r="186" s="34" customFormat="1" x14ac:dyDescent="0.35"/>
    <row r="187" s="34" customFormat="1" x14ac:dyDescent="0.35"/>
    <row r="188" s="34" customFormat="1" x14ac:dyDescent="0.35"/>
    <row r="189" s="34" customFormat="1" x14ac:dyDescent="0.35"/>
    <row r="190" s="34" customFormat="1" x14ac:dyDescent="0.35"/>
    <row r="191" s="34" customFormat="1" x14ac:dyDescent="0.35"/>
    <row r="192" s="34" customFormat="1" x14ac:dyDescent="0.35"/>
    <row r="193" s="34" customFormat="1" x14ac:dyDescent="0.35"/>
    <row r="194" s="34" customFormat="1" x14ac:dyDescent="0.35"/>
    <row r="195" s="34" customFormat="1" x14ac:dyDescent="0.35"/>
    <row r="196" s="34" customFormat="1" x14ac:dyDescent="0.35"/>
    <row r="197" s="34" customFormat="1" x14ac:dyDescent="0.35"/>
    <row r="198" s="34" customFormat="1" x14ac:dyDescent="0.35"/>
    <row r="199" s="34" customFormat="1" x14ac:dyDescent="0.35"/>
    <row r="200" s="34" customFormat="1" x14ac:dyDescent="0.35"/>
    <row r="201" s="34" customFormat="1" x14ac:dyDescent="0.35"/>
    <row r="202" s="34" customFormat="1" x14ac:dyDescent="0.35"/>
    <row r="203" s="34" customFormat="1" x14ac:dyDescent="0.35"/>
    <row r="204" s="34" customFormat="1" x14ac:dyDescent="0.35"/>
    <row r="205" s="34" customFormat="1" x14ac:dyDescent="0.35"/>
    <row r="206" s="34" customFormat="1" x14ac:dyDescent="0.35"/>
    <row r="207" s="34" customFormat="1" x14ac:dyDescent="0.35"/>
    <row r="208" s="34" customFormat="1" x14ac:dyDescent="0.35"/>
    <row r="209" s="34" customFormat="1" x14ac:dyDescent="0.35"/>
    <row r="210" s="34" customFormat="1" x14ac:dyDescent="0.35"/>
    <row r="211" s="34" customFormat="1" x14ac:dyDescent="0.35"/>
    <row r="212" s="34" customFormat="1" x14ac:dyDescent="0.35"/>
    <row r="213" s="34" customFormat="1" x14ac:dyDescent="0.35"/>
    <row r="214" s="34" customFormat="1" x14ac:dyDescent="0.35"/>
    <row r="215" s="34" customFormat="1" x14ac:dyDescent="0.35"/>
    <row r="216" s="34" customFormat="1" x14ac:dyDescent="0.35"/>
    <row r="217" s="34" customFormat="1" x14ac:dyDescent="0.35"/>
    <row r="218" s="34" customFormat="1" x14ac:dyDescent="0.35"/>
    <row r="219" s="34" customFormat="1" x14ac:dyDescent="0.35"/>
    <row r="220" s="34" customFormat="1" x14ac:dyDescent="0.35"/>
    <row r="221" s="34" customFormat="1" x14ac:dyDescent="0.35"/>
    <row r="222" s="34" customFormat="1" x14ac:dyDescent="0.35"/>
    <row r="223" s="34" customFormat="1" x14ac:dyDescent="0.35"/>
    <row r="224" s="34" customFormat="1" x14ac:dyDescent="0.35"/>
    <row r="225" s="34" customFormat="1" x14ac:dyDescent="0.35"/>
    <row r="226" s="34" customFormat="1" x14ac:dyDescent="0.35"/>
    <row r="227" s="34" customFormat="1" x14ac:dyDescent="0.35"/>
    <row r="228" s="34" customFormat="1" x14ac:dyDescent="0.35"/>
    <row r="229" s="34" customFormat="1" x14ac:dyDescent="0.35"/>
    <row r="230" s="34" customFormat="1" x14ac:dyDescent="0.35"/>
    <row r="231" s="34" customFormat="1" x14ac:dyDescent="0.35"/>
    <row r="232" s="34" customFormat="1" x14ac:dyDescent="0.35"/>
    <row r="233" s="34" customFormat="1" x14ac:dyDescent="0.35"/>
    <row r="234" s="34" customFormat="1" x14ac:dyDescent="0.35"/>
    <row r="235" s="34" customFormat="1" x14ac:dyDescent="0.35"/>
    <row r="236" s="34" customFormat="1" x14ac:dyDescent="0.35"/>
    <row r="237" s="34" customFormat="1" x14ac:dyDescent="0.35"/>
    <row r="238" s="34" customFormat="1" x14ac:dyDescent="0.35"/>
    <row r="239" s="34" customFormat="1" x14ac:dyDescent="0.35"/>
    <row r="240" s="34" customFormat="1" x14ac:dyDescent="0.35"/>
    <row r="241" s="34" customFormat="1" x14ac:dyDescent="0.35"/>
    <row r="242" s="34" customFormat="1" x14ac:dyDescent="0.35"/>
    <row r="243" s="34" customFormat="1" x14ac:dyDescent="0.35"/>
    <row r="244" s="34" customFormat="1" x14ac:dyDescent="0.35"/>
    <row r="245" s="34" customFormat="1" x14ac:dyDescent="0.35"/>
    <row r="246" s="34" customFormat="1" x14ac:dyDescent="0.35"/>
    <row r="247" s="34" customFormat="1" x14ac:dyDescent="0.35"/>
    <row r="248" s="34" customFormat="1" x14ac:dyDescent="0.35"/>
    <row r="249" s="34" customFormat="1" x14ac:dyDescent="0.35"/>
    <row r="250" s="34" customFormat="1" x14ac:dyDescent="0.35"/>
    <row r="251" s="34" customFormat="1" x14ac:dyDescent="0.35"/>
    <row r="252" s="34" customFormat="1" x14ac:dyDescent="0.35"/>
    <row r="253" s="34" customFormat="1" x14ac:dyDescent="0.35"/>
    <row r="254" s="34" customFormat="1" x14ac:dyDescent="0.35"/>
    <row r="255" s="34" customFormat="1" x14ac:dyDescent="0.35"/>
    <row r="256" s="34" customFormat="1" x14ac:dyDescent="0.35"/>
    <row r="257" s="34" customFormat="1" x14ac:dyDescent="0.35"/>
    <row r="258" s="34" customFormat="1" x14ac:dyDescent="0.35"/>
    <row r="259" s="34" customFormat="1" x14ac:dyDescent="0.35"/>
    <row r="260" s="34" customFormat="1" x14ac:dyDescent="0.35"/>
    <row r="261" s="34" customFormat="1" x14ac:dyDescent="0.35"/>
    <row r="262" s="34" customFormat="1" x14ac:dyDescent="0.35"/>
    <row r="263" s="34" customFormat="1" x14ac:dyDescent="0.35"/>
    <row r="264" s="34" customFormat="1" x14ac:dyDescent="0.35"/>
    <row r="265" s="34" customFormat="1" x14ac:dyDescent="0.35"/>
    <row r="266" s="34" customFormat="1" x14ac:dyDescent="0.35"/>
    <row r="267" s="34" customFormat="1" x14ac:dyDescent="0.35"/>
    <row r="268" s="34" customFormat="1" x14ac:dyDescent="0.35"/>
    <row r="269" s="34" customFormat="1" x14ac:dyDescent="0.35"/>
  </sheetData>
  <mergeCells count="32">
    <mergeCell ref="B3:E3"/>
    <mergeCell ref="B4:E4"/>
    <mergeCell ref="C11:E11"/>
    <mergeCell ref="C12:E12"/>
    <mergeCell ref="C15:E15"/>
    <mergeCell ref="B5:E5"/>
    <mergeCell ref="B6:E6"/>
    <mergeCell ref="B7:C7"/>
    <mergeCell ref="B8:C8"/>
    <mergeCell ref="B10:E10"/>
    <mergeCell ref="C13:E13"/>
    <mergeCell ref="C17:E17"/>
    <mergeCell ref="C18:E18"/>
    <mergeCell ref="C14:E14"/>
    <mergeCell ref="C27:E27"/>
    <mergeCell ref="C37:E37"/>
    <mergeCell ref="C28:E28"/>
    <mergeCell ref="C24:E24"/>
    <mergeCell ref="B16:E16"/>
    <mergeCell ref="B26:E26"/>
    <mergeCell ref="C19:E19"/>
    <mergeCell ref="C25:E25"/>
    <mergeCell ref="C29:E29"/>
    <mergeCell ref="C47:E47"/>
    <mergeCell ref="C30:E30"/>
    <mergeCell ref="B40:E40"/>
    <mergeCell ref="C38:E38"/>
    <mergeCell ref="B31:B33"/>
    <mergeCell ref="C31:E31"/>
    <mergeCell ref="C32:E32"/>
    <mergeCell ref="C33:E33"/>
    <mergeCell ref="C36:E36"/>
  </mergeCells>
  <pageMargins left="0.6" right="0.45" top="0.75" bottom="0.75" header="0.55000000000000004" footer="0.55000000000000004"/>
  <pageSetup paperSize="9" scale="74" orientation="portrait" r:id="rId1"/>
  <colBreaks count="1" manualBreakCount="1">
    <brk id="5"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E2AFE-2556-47A6-B899-7323A41BE4E4}">
  <dimension ref="A1:G12"/>
  <sheetViews>
    <sheetView zoomScale="48" workbookViewId="0">
      <selection activeCell="E13" sqref="E13"/>
    </sheetView>
  </sheetViews>
  <sheetFormatPr defaultRowHeight="14.5" x14ac:dyDescent="0.35"/>
  <cols>
    <col min="1" max="1" width="52.81640625" bestFit="1" customWidth="1"/>
    <col min="2" max="2" width="14.08984375" customWidth="1"/>
    <col min="4" max="4" width="14.90625" customWidth="1"/>
    <col min="5" max="5" width="16.1796875" customWidth="1"/>
    <col min="7" max="7" width="11.08984375" bestFit="1" customWidth="1"/>
  </cols>
  <sheetData>
    <row r="1" spans="1:7" x14ac:dyDescent="0.35">
      <c r="A1" s="77" t="s">
        <v>79</v>
      </c>
      <c r="F1" t="s">
        <v>84</v>
      </c>
    </row>
    <row r="2" spans="1:7" x14ac:dyDescent="0.35">
      <c r="A2" s="71" t="s">
        <v>57</v>
      </c>
      <c r="B2" s="71" t="s">
        <v>58</v>
      </c>
      <c r="C2" s="71" t="s">
        <v>66</v>
      </c>
      <c r="D2" s="71" t="s">
        <v>67</v>
      </c>
      <c r="E2" s="71" t="s">
        <v>73</v>
      </c>
      <c r="F2" s="78" t="s">
        <v>85</v>
      </c>
    </row>
    <row r="3" spans="1:7" x14ac:dyDescent="0.35">
      <c r="A3" s="73" t="s">
        <v>80</v>
      </c>
      <c r="B3" s="69">
        <v>13320</v>
      </c>
      <c r="C3" s="68">
        <v>230</v>
      </c>
      <c r="D3" s="70">
        <f>B3/C3</f>
        <v>57.913043478260867</v>
      </c>
      <c r="E3" s="69">
        <f>D3*250</f>
        <v>14478.260869565216</v>
      </c>
      <c r="F3">
        <v>76</v>
      </c>
    </row>
    <row r="4" spans="1:7" x14ac:dyDescent="0.35">
      <c r="A4" s="73" t="s">
        <v>86</v>
      </c>
      <c r="B4" s="69">
        <v>13320</v>
      </c>
      <c r="C4" s="68">
        <v>230</v>
      </c>
      <c r="D4" s="70">
        <f t="shared" ref="D4:D9" si="0">B4/C4</f>
        <v>57.913043478260867</v>
      </c>
      <c r="E4" s="69">
        <f t="shared" ref="E4:E9" si="1">D4*250</f>
        <v>14478.260869565216</v>
      </c>
      <c r="F4">
        <v>44</v>
      </c>
    </row>
    <row r="5" spans="1:7" x14ac:dyDescent="0.35">
      <c r="A5" s="73" t="s">
        <v>81</v>
      </c>
      <c r="B5" s="69">
        <v>23300</v>
      </c>
      <c r="C5" s="68">
        <v>400</v>
      </c>
      <c r="D5" s="70">
        <f t="shared" si="0"/>
        <v>58.25</v>
      </c>
      <c r="E5" s="69">
        <f t="shared" si="1"/>
        <v>14562.5</v>
      </c>
      <c r="F5">
        <v>40</v>
      </c>
      <c r="G5" s="66"/>
    </row>
    <row r="6" spans="1:7" x14ac:dyDescent="0.35">
      <c r="A6" s="68" t="s">
        <v>82</v>
      </c>
      <c r="B6" s="69">
        <v>22800</v>
      </c>
      <c r="C6" s="68">
        <v>435</v>
      </c>
      <c r="D6" s="70">
        <f t="shared" si="0"/>
        <v>52.413793103448278</v>
      </c>
      <c r="E6" s="69">
        <f t="shared" si="1"/>
        <v>13103.448275862069</v>
      </c>
      <c r="F6">
        <v>74</v>
      </c>
      <c r="G6" s="66"/>
    </row>
    <row r="7" spans="1:7" x14ac:dyDescent="0.35">
      <c r="A7" s="68" t="s">
        <v>83</v>
      </c>
      <c r="B7" s="69">
        <v>10200</v>
      </c>
      <c r="C7" s="68">
        <v>230</v>
      </c>
      <c r="D7" s="70">
        <f t="shared" si="0"/>
        <v>44.347826086956523</v>
      </c>
      <c r="E7" s="69">
        <f t="shared" si="1"/>
        <v>11086.95652173913</v>
      </c>
      <c r="F7">
        <v>178</v>
      </c>
      <c r="G7" s="66"/>
    </row>
    <row r="8" spans="1:7" x14ac:dyDescent="0.35">
      <c r="A8" s="79" t="s">
        <v>87</v>
      </c>
      <c r="B8" s="69">
        <v>35000</v>
      </c>
      <c r="C8" s="79">
        <v>475</v>
      </c>
      <c r="D8" s="70">
        <f t="shared" si="0"/>
        <v>73.684210526315795</v>
      </c>
      <c r="E8" s="69">
        <f t="shared" si="1"/>
        <v>18421.05263157895</v>
      </c>
    </row>
    <row r="9" spans="1:7" x14ac:dyDescent="0.35">
      <c r="A9" s="79" t="s">
        <v>88</v>
      </c>
      <c r="B9" s="80">
        <v>15000</v>
      </c>
      <c r="C9" s="79">
        <v>230</v>
      </c>
      <c r="D9" s="70">
        <f t="shared" si="0"/>
        <v>65.217391304347828</v>
      </c>
      <c r="E9" s="69">
        <f t="shared" si="1"/>
        <v>16304.347826086958</v>
      </c>
    </row>
    <row r="10" spans="1:7" x14ac:dyDescent="0.35">
      <c r="D10" t="s">
        <v>59</v>
      </c>
      <c r="E10" s="66">
        <f>AVERAGE(E3:E9)</f>
        <v>14633.546713485364</v>
      </c>
    </row>
    <row r="11" spans="1:7" x14ac:dyDescent="0.35">
      <c r="D11" t="s">
        <v>60</v>
      </c>
      <c r="E11" s="66">
        <f>E10/1.25</f>
        <v>11706.837370788291</v>
      </c>
    </row>
    <row r="12" spans="1:7" x14ac:dyDescent="0.35">
      <c r="D12" s="65" t="s">
        <v>61</v>
      </c>
      <c r="E12" s="67">
        <v>12000</v>
      </c>
    </row>
  </sheetData>
  <autoFilter ref="A2:E2" xr:uid="{0EFEB613-D326-4A32-A6D0-88C3AFF3F001}">
    <sortState xmlns:xlrd2="http://schemas.microsoft.com/office/spreadsheetml/2017/richdata2" ref="A3:E10">
      <sortCondition ref="D2"/>
    </sortState>
  </autoFilter>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7"/>
  <sheetViews>
    <sheetView topLeftCell="A5" workbookViewId="0">
      <selection activeCell="C19" sqref="C19"/>
    </sheetView>
  </sheetViews>
  <sheetFormatPr defaultRowHeight="14.5" x14ac:dyDescent="0.35"/>
  <cols>
    <col min="1" max="1" width="43.54296875" bestFit="1" customWidth="1"/>
    <col min="3" max="3" width="17" customWidth="1"/>
  </cols>
  <sheetData>
    <row r="1" spans="1:4" x14ac:dyDescent="0.35">
      <c r="A1" t="s">
        <v>65</v>
      </c>
      <c r="C1" s="50">
        <v>267000000</v>
      </c>
    </row>
    <row r="2" spans="1:4" x14ac:dyDescent="0.35">
      <c r="A2" t="s">
        <v>62</v>
      </c>
      <c r="B2" s="51"/>
      <c r="C2" s="55">
        <v>0.3</v>
      </c>
      <c r="D2" t="s">
        <v>46</v>
      </c>
    </row>
    <row r="3" spans="1:4" x14ac:dyDescent="0.35">
      <c r="A3" t="s">
        <v>89</v>
      </c>
      <c r="B3" s="51"/>
      <c r="C3" s="55">
        <v>0.38</v>
      </c>
      <c r="D3" t="s">
        <v>46</v>
      </c>
    </row>
    <row r="4" spans="1:4" x14ac:dyDescent="0.35">
      <c r="A4" t="s">
        <v>97</v>
      </c>
      <c r="B4" s="51"/>
      <c r="C4" s="52">
        <v>6.5000000000000002E-2</v>
      </c>
    </row>
    <row r="5" spans="1:4" x14ac:dyDescent="0.35">
      <c r="A5" t="s">
        <v>71</v>
      </c>
      <c r="C5" s="51">
        <v>0.87</v>
      </c>
    </row>
    <row r="6" spans="1:4" x14ac:dyDescent="0.35">
      <c r="A6" t="s">
        <v>72</v>
      </c>
      <c r="C6" s="51">
        <v>0.25</v>
      </c>
    </row>
    <row r="7" spans="1:4" x14ac:dyDescent="0.35">
      <c r="A7" t="s">
        <v>90</v>
      </c>
      <c r="C7" s="51">
        <v>0.1</v>
      </c>
    </row>
    <row r="8" spans="1:4" x14ac:dyDescent="0.35">
      <c r="A8" t="s">
        <v>54</v>
      </c>
      <c r="B8" s="51"/>
      <c r="C8" s="55">
        <v>0.25</v>
      </c>
    </row>
    <row r="9" spans="1:4" x14ac:dyDescent="0.35">
      <c r="B9" s="51"/>
      <c r="C9" s="52"/>
    </row>
    <row r="10" spans="1:4" x14ac:dyDescent="0.35">
      <c r="A10" t="s">
        <v>52</v>
      </c>
      <c r="B10" s="51"/>
      <c r="C10" s="50">
        <f>C1*C2*C3*C4*C5*C6*C7*C8</f>
        <v>10757.930625000001</v>
      </c>
      <c r="D10" t="s">
        <v>47</v>
      </c>
    </row>
    <row r="11" spans="1:4" x14ac:dyDescent="0.35">
      <c r="B11" s="51"/>
      <c r="C11" s="50"/>
    </row>
    <row r="12" spans="1:4" x14ac:dyDescent="0.35">
      <c r="A12" t="s">
        <v>55</v>
      </c>
      <c r="B12" s="51"/>
      <c r="C12" s="52"/>
    </row>
    <row r="13" spans="1:4" x14ac:dyDescent="0.35">
      <c r="A13" s="53" t="s">
        <v>68</v>
      </c>
      <c r="B13" s="51"/>
      <c r="C13" s="50">
        <f>C10</f>
        <v>10757.930625000001</v>
      </c>
      <c r="D13" t="s">
        <v>48</v>
      </c>
    </row>
    <row r="14" spans="1:4" x14ac:dyDescent="0.35">
      <c r="A14" s="54"/>
      <c r="B14" s="51"/>
      <c r="C14" s="55"/>
    </row>
    <row r="15" spans="1:4" x14ac:dyDescent="0.35">
      <c r="A15" t="s">
        <v>56</v>
      </c>
      <c r="B15" s="51"/>
      <c r="C15" s="56">
        <f>Product!C21</f>
        <v>12000</v>
      </c>
      <c r="D15" t="s">
        <v>49</v>
      </c>
    </row>
    <row r="16" spans="1:4" x14ac:dyDescent="0.35">
      <c r="C16" s="50"/>
    </row>
    <row r="17" spans="1:17" x14ac:dyDescent="0.35">
      <c r="A17" s="53" t="s">
        <v>50</v>
      </c>
      <c r="B17" s="57"/>
      <c r="C17" s="58">
        <f>C15*C13/3</f>
        <v>43031722.500000007</v>
      </c>
      <c r="D17" t="s">
        <v>51</v>
      </c>
    </row>
    <row r="18" spans="1:17" x14ac:dyDescent="0.35">
      <c r="A18" t="s">
        <v>98</v>
      </c>
      <c r="C18" s="50">
        <v>50000000</v>
      </c>
      <c r="D18" t="s">
        <v>51</v>
      </c>
    </row>
    <row r="26" spans="1:17" x14ac:dyDescent="0.35">
      <c r="P26">
        <v>464982</v>
      </c>
      <c r="Q26">
        <v>883883</v>
      </c>
    </row>
    <row r="27" spans="1:17" x14ac:dyDescent="0.35">
      <c r="P27">
        <v>524826</v>
      </c>
    </row>
    <row r="28" spans="1:17" x14ac:dyDescent="0.35">
      <c r="P28">
        <v>509726</v>
      </c>
      <c r="Q28">
        <f>10177924-(945955+847117+730643+706550)</f>
        <v>6947659</v>
      </c>
    </row>
    <row r="29" spans="1:17" x14ac:dyDescent="0.35">
      <c r="P29">
        <v>451364</v>
      </c>
    </row>
    <row r="30" spans="1:17" x14ac:dyDescent="0.35">
      <c r="P30">
        <v>380792</v>
      </c>
      <c r="Q30">
        <f>10177924</f>
        <v>10177924</v>
      </c>
    </row>
    <row r="31" spans="1:17" x14ac:dyDescent="0.35">
      <c r="P31" s="72">
        <v>323266</v>
      </c>
      <c r="Q31">
        <f>Q30-Q28</f>
        <v>3230265</v>
      </c>
    </row>
    <row r="32" spans="1:17" x14ac:dyDescent="0.35">
      <c r="P32">
        <v>323266</v>
      </c>
      <c r="Q32" s="55">
        <f>Q28/Q30</f>
        <v>0.68262044401196154</v>
      </c>
    </row>
    <row r="33" spans="16:16" x14ac:dyDescent="0.35">
      <c r="P33" s="72">
        <v>267752</v>
      </c>
    </row>
    <row r="34" spans="16:16" x14ac:dyDescent="0.35">
      <c r="P34">
        <v>284080</v>
      </c>
    </row>
    <row r="35" spans="16:16" x14ac:dyDescent="0.35">
      <c r="P35">
        <v>375893</v>
      </c>
    </row>
    <row r="36" spans="16:16" x14ac:dyDescent="0.35">
      <c r="P36">
        <f>SUM(P28:P35)</f>
        <v>2916139</v>
      </c>
    </row>
    <row r="37" spans="16:16" x14ac:dyDescent="0.35">
      <c r="P37" s="52">
        <f>SUM(P27:P33)/10177924</f>
        <v>0.27323764649844112</v>
      </c>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D8A2A-6F38-4BC9-BF0E-88972C8E95DE}">
  <dimension ref="B29:T61"/>
  <sheetViews>
    <sheetView topLeftCell="A71" zoomScale="80" workbookViewId="0">
      <selection activeCell="N70" sqref="N70"/>
    </sheetView>
  </sheetViews>
  <sheetFormatPr defaultRowHeight="14.5" x14ac:dyDescent="0.35"/>
  <cols>
    <col min="1" max="1" width="3" customWidth="1"/>
    <col min="9" max="9" width="3.81640625" customWidth="1"/>
    <col min="10" max="10" width="11.453125" bestFit="1" customWidth="1"/>
    <col min="11" max="11" width="11.81640625" style="76" customWidth="1"/>
    <col min="12" max="20" width="25.81640625" style="76" customWidth="1"/>
  </cols>
  <sheetData>
    <row r="29" spans="2:20" x14ac:dyDescent="0.35">
      <c r="C29" t="s">
        <v>75</v>
      </c>
    </row>
    <row r="30" spans="2:20" x14ac:dyDescent="0.35">
      <c r="C30" t="s">
        <v>76</v>
      </c>
    </row>
    <row r="31" spans="2:20" ht="28.5" x14ac:dyDescent="0.65">
      <c r="B31" s="74"/>
      <c r="K31"/>
      <c r="L31"/>
      <c r="M31"/>
      <c r="N31"/>
      <c r="O31"/>
      <c r="P31"/>
      <c r="Q31"/>
      <c r="R31"/>
      <c r="S31"/>
      <c r="T31"/>
    </row>
    <row r="32" spans="2:20" s="63" customFormat="1" ht="26" customHeight="1" x14ac:dyDescent="0.35"/>
    <row r="33" spans="11:20" x14ac:dyDescent="0.35">
      <c r="K33"/>
      <c r="L33"/>
      <c r="M33"/>
      <c r="N33"/>
      <c r="O33"/>
      <c r="P33"/>
      <c r="Q33"/>
      <c r="R33"/>
      <c r="S33"/>
      <c r="T33"/>
    </row>
    <row r="34" spans="11:20" x14ac:dyDescent="0.35">
      <c r="K34"/>
      <c r="L34"/>
      <c r="M34"/>
      <c r="N34"/>
      <c r="O34"/>
      <c r="P34"/>
      <c r="Q34"/>
      <c r="R34"/>
      <c r="S34"/>
      <c r="T34"/>
    </row>
    <row r="35" spans="11:20" x14ac:dyDescent="0.35">
      <c r="K35"/>
      <c r="L35"/>
      <c r="M35"/>
      <c r="N35"/>
      <c r="O35"/>
      <c r="P35"/>
      <c r="Q35"/>
      <c r="R35"/>
      <c r="S35"/>
      <c r="T35"/>
    </row>
    <row r="36" spans="11:20" x14ac:dyDescent="0.35">
      <c r="K36"/>
      <c r="L36"/>
      <c r="M36"/>
      <c r="N36"/>
      <c r="O36"/>
      <c r="P36"/>
      <c r="Q36"/>
      <c r="R36"/>
      <c r="S36"/>
      <c r="T36"/>
    </row>
    <row r="37" spans="11:20" s="75" customFormat="1" x14ac:dyDescent="0.35"/>
    <row r="38" spans="11:20" s="75" customFormat="1" x14ac:dyDescent="0.35"/>
    <row r="39" spans="11:20" x14ac:dyDescent="0.35">
      <c r="K39"/>
      <c r="L39"/>
      <c r="M39"/>
      <c r="N39"/>
      <c r="O39"/>
      <c r="P39"/>
      <c r="Q39"/>
      <c r="R39"/>
      <c r="S39"/>
      <c r="T39"/>
    </row>
    <row r="40" spans="11:20" x14ac:dyDescent="0.35">
      <c r="K40"/>
      <c r="L40"/>
      <c r="M40"/>
      <c r="N40"/>
      <c r="O40"/>
      <c r="P40"/>
      <c r="Q40"/>
      <c r="R40"/>
      <c r="S40"/>
      <c r="T40"/>
    </row>
    <row r="41" spans="11:20" x14ac:dyDescent="0.35">
      <c r="K41"/>
      <c r="L41"/>
      <c r="M41"/>
      <c r="N41"/>
      <c r="O41"/>
      <c r="P41"/>
      <c r="Q41"/>
      <c r="R41"/>
      <c r="S41"/>
      <c r="T41"/>
    </row>
    <row r="42" spans="11:20" x14ac:dyDescent="0.35">
      <c r="K42"/>
      <c r="L42"/>
      <c r="M42"/>
      <c r="N42"/>
      <c r="O42"/>
      <c r="P42"/>
      <c r="Q42"/>
      <c r="R42"/>
      <c r="S42"/>
      <c r="T42"/>
    </row>
    <row r="43" spans="11:20" x14ac:dyDescent="0.35">
      <c r="K43"/>
      <c r="L43"/>
      <c r="M43"/>
      <c r="N43"/>
      <c r="O43"/>
      <c r="P43"/>
      <c r="Q43"/>
      <c r="R43"/>
      <c r="S43"/>
      <c r="T43"/>
    </row>
    <row r="44" spans="11:20" x14ac:dyDescent="0.35">
      <c r="K44"/>
      <c r="L44"/>
      <c r="M44"/>
      <c r="N44"/>
      <c r="O44"/>
      <c r="P44"/>
      <c r="Q44"/>
      <c r="R44"/>
      <c r="S44"/>
      <c r="T44"/>
    </row>
    <row r="45" spans="11:20" x14ac:dyDescent="0.35">
      <c r="K45"/>
      <c r="L45"/>
      <c r="M45"/>
      <c r="N45"/>
      <c r="O45"/>
      <c r="P45"/>
      <c r="Q45"/>
      <c r="R45"/>
      <c r="S45"/>
      <c r="T45"/>
    </row>
    <row r="46" spans="11:20" x14ac:dyDescent="0.35">
      <c r="K46"/>
      <c r="L46"/>
      <c r="M46"/>
      <c r="N46"/>
      <c r="O46"/>
      <c r="P46"/>
      <c r="Q46"/>
      <c r="R46"/>
      <c r="S46"/>
      <c r="T46"/>
    </row>
    <row r="47" spans="11:20" x14ac:dyDescent="0.35">
      <c r="K47"/>
      <c r="L47"/>
      <c r="M47"/>
      <c r="N47"/>
      <c r="O47"/>
      <c r="P47"/>
      <c r="Q47"/>
      <c r="R47"/>
      <c r="S47"/>
      <c r="T47"/>
    </row>
    <row r="48" spans="11:20" x14ac:dyDescent="0.35">
      <c r="K48"/>
      <c r="L48"/>
      <c r="M48"/>
      <c r="N48"/>
      <c r="O48"/>
      <c r="P48"/>
      <c r="Q48"/>
      <c r="R48"/>
      <c r="S48"/>
      <c r="T48"/>
    </row>
    <row r="49" spans="3:20" x14ac:dyDescent="0.35">
      <c r="K49"/>
      <c r="L49"/>
      <c r="M49"/>
      <c r="N49"/>
      <c r="O49"/>
      <c r="P49"/>
      <c r="Q49"/>
      <c r="R49"/>
      <c r="S49"/>
      <c r="T49"/>
    </row>
    <row r="50" spans="3:20" x14ac:dyDescent="0.35">
      <c r="K50"/>
      <c r="L50"/>
      <c r="M50"/>
      <c r="N50"/>
      <c r="O50"/>
      <c r="P50"/>
      <c r="Q50"/>
      <c r="R50"/>
      <c r="S50"/>
      <c r="T50"/>
    </row>
    <row r="51" spans="3:20" x14ac:dyDescent="0.35">
      <c r="C51" t="s">
        <v>77</v>
      </c>
      <c r="K51"/>
      <c r="L51"/>
      <c r="M51"/>
      <c r="N51"/>
      <c r="O51"/>
      <c r="P51"/>
      <c r="Q51"/>
      <c r="R51"/>
      <c r="S51"/>
      <c r="T51"/>
    </row>
    <row r="52" spans="3:20" x14ac:dyDescent="0.35">
      <c r="K52"/>
      <c r="L52"/>
      <c r="M52"/>
      <c r="N52"/>
      <c r="O52"/>
      <c r="P52"/>
      <c r="Q52"/>
      <c r="R52"/>
      <c r="S52"/>
      <c r="T52"/>
    </row>
    <row r="53" spans="3:20" x14ac:dyDescent="0.35">
      <c r="K53"/>
      <c r="L53"/>
      <c r="M53"/>
      <c r="N53"/>
      <c r="O53"/>
      <c r="P53"/>
      <c r="Q53"/>
      <c r="R53"/>
      <c r="S53"/>
      <c r="T53"/>
    </row>
    <row r="54" spans="3:20" x14ac:dyDescent="0.35">
      <c r="K54"/>
      <c r="L54"/>
      <c r="M54"/>
      <c r="N54"/>
      <c r="O54"/>
      <c r="P54"/>
      <c r="Q54"/>
      <c r="R54"/>
      <c r="S54"/>
      <c r="T54"/>
    </row>
    <row r="55" spans="3:20" x14ac:dyDescent="0.35">
      <c r="K55"/>
      <c r="L55"/>
      <c r="M55"/>
      <c r="N55"/>
      <c r="O55"/>
      <c r="P55"/>
      <c r="Q55"/>
      <c r="R55"/>
      <c r="S55"/>
      <c r="T55"/>
    </row>
    <row r="56" spans="3:20" x14ac:dyDescent="0.35">
      <c r="K56"/>
      <c r="L56"/>
      <c r="M56"/>
      <c r="N56"/>
      <c r="O56"/>
      <c r="P56"/>
      <c r="Q56"/>
      <c r="R56"/>
      <c r="S56"/>
      <c r="T56"/>
    </row>
    <row r="57" spans="3:20" x14ac:dyDescent="0.35">
      <c r="K57"/>
      <c r="L57"/>
      <c r="M57"/>
      <c r="N57"/>
      <c r="O57"/>
      <c r="P57"/>
      <c r="Q57"/>
      <c r="R57"/>
      <c r="S57"/>
      <c r="T57"/>
    </row>
    <row r="58" spans="3:20" x14ac:dyDescent="0.35">
      <c r="K58"/>
      <c r="L58"/>
      <c r="M58"/>
      <c r="N58"/>
      <c r="O58"/>
      <c r="P58"/>
      <c r="Q58"/>
      <c r="R58"/>
      <c r="S58"/>
      <c r="T58"/>
    </row>
    <row r="59" spans="3:20" x14ac:dyDescent="0.35">
      <c r="K59"/>
      <c r="L59"/>
      <c r="M59"/>
      <c r="N59"/>
      <c r="O59"/>
      <c r="P59"/>
      <c r="Q59"/>
      <c r="R59"/>
      <c r="S59"/>
      <c r="T59"/>
    </row>
    <row r="60" spans="3:20" x14ac:dyDescent="0.35">
      <c r="K60"/>
      <c r="L60"/>
      <c r="M60"/>
      <c r="N60"/>
      <c r="O60"/>
      <c r="P60"/>
      <c r="Q60"/>
      <c r="R60"/>
      <c r="S60"/>
      <c r="T60"/>
    </row>
    <row r="61" spans="3:20" x14ac:dyDescent="0.35">
      <c r="N61"/>
    </row>
  </sheetData>
  <pageMargins left="0.7" right="0.7" top="0.75" bottom="0.75" header="0.3" footer="0.3"/>
  <pageSetup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Product</vt:lpstr>
      <vt:lpstr>Market</vt:lpstr>
      <vt:lpstr>Market Potency</vt:lpstr>
      <vt:lpstr>Insight</vt:lpstr>
      <vt:lpstr>Product!Print_Area</vt:lpstr>
    </vt:vector>
  </TitlesOfParts>
  <Company>PT NUtrifood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aprianto.rieza</dc:creator>
  <cp:lastModifiedBy>nbnfi</cp:lastModifiedBy>
  <cp:lastPrinted>2010-02-23T03:12:29Z</cp:lastPrinted>
  <dcterms:created xsi:type="dcterms:W3CDTF">2010-02-03T06:36:43Z</dcterms:created>
  <dcterms:modified xsi:type="dcterms:W3CDTF">2020-08-15T02:42:42Z</dcterms:modified>
</cp:coreProperties>
</file>