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D:\00.Share\01. Brand\PKP\05.2020\"/>
    </mc:Choice>
  </mc:AlternateContent>
  <xr:revisionPtr revIDLastSave="0" documentId="13_ncr:1_{46DCFA52-7F3A-49C6-BE94-251387E86D48}" xr6:coauthVersionLast="45" xr6:coauthVersionMax="45" xr10:uidLastSave="{00000000-0000-0000-0000-000000000000}"/>
  <bookViews>
    <workbookView xWindow="-110" yWindow="-110" windowWidth="19420" windowHeight="10420" xr2:uid="{00000000-000D-0000-FFFF-FFFF00000000}"/>
  </bookViews>
  <sheets>
    <sheet name="Product" sheetId="1" r:id="rId1"/>
    <sheet name="Market Potency" sheetId="3" r:id="rId2"/>
  </sheets>
  <definedNames>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C14" i="3"/>
  <c r="C19" i="3" l="1"/>
  <c r="C17" i="3" l="1"/>
  <c r="C9" i="3" l="1"/>
  <c r="Q27" i="3" l="1"/>
  <c r="Q31" i="3" s="1"/>
  <c r="Q29" i="3"/>
  <c r="Q30" i="3" s="1"/>
  <c r="C12" i="3" l="1"/>
  <c r="C16" i="3" s="1"/>
  <c r="P36" i="3"/>
  <c r="P3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Indi Raisa Girsang</author>
  </authors>
  <commentList>
    <comment ref="A2" authorId="0" shapeId="0" xr:uid="{00000000-0006-0000-0200-000001000000}">
      <text>
        <r>
          <rPr>
            <b/>
            <sz val="9"/>
            <color indexed="81"/>
            <rFont val="Tahoma"/>
            <family val="2"/>
          </rPr>
          <t>Indi Raisa Girsang:</t>
        </r>
        <r>
          <rPr>
            <sz val="9"/>
            <color indexed="81"/>
            <rFont val="Tahoma"/>
            <family val="2"/>
          </rPr>
          <t xml:space="preserve">
Market Riset
</t>
        </r>
      </text>
    </comment>
    <comment ref="C16" authorId="0" shapeId="0" xr:uid="{00000000-0006-0000-0200-000005000000}">
      <text>
        <r>
          <rPr>
            <b/>
            <sz val="9"/>
            <color indexed="81"/>
            <rFont val="Tahoma"/>
            <family val="2"/>
          </rPr>
          <t>Indi Raisa Girsang:</t>
        </r>
        <r>
          <rPr>
            <sz val="9"/>
            <color indexed="81"/>
            <rFont val="Tahoma"/>
            <family val="2"/>
          </rPr>
          <t xml:space="preserve">
Fokus di A1 A2, NKA (Lion, Carrefour)</t>
        </r>
      </text>
    </comment>
  </commentList>
</comments>
</file>

<file path=xl/sharedStrings.xml><?xml version="1.0" encoding="utf-8"?>
<sst xmlns="http://schemas.openxmlformats.org/spreadsheetml/2006/main" count="86" uniqueCount="82">
  <si>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</si>
  <si>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</si>
  <si>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</si>
  <si>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</si>
  <si>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</si>
  <si>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</si>
  <si>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</si>
  <si>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</si>
  <si>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</si>
  <si>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</si>
  <si>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</si>
  <si>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</si>
  <si>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</si>
  <si>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</si>
  <si>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</si>
  <si>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</si>
  <si>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</si>
  <si>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</si>
  <si>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</si>
  <si>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</si>
  <si>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</si>
  <si>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</si>
  <si>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</si>
  <si>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</si>
  <si>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</si>
  <si>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</si>
  <si>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</si>
  <si>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</si>
  <si>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</si>
  <si>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</si>
  <si>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</si>
  <si>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</si>
  <si>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</si>
  <si>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</si>
  <si>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</si>
  <si>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</si>
  <si>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</si>
  <si>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</si>
  <si>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</si>
  <si>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</si>
  <si>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</si>
  <si>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</si>
  <si>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</si>
  <si>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</si>
  <si>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</si>
  <si>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</si>
  <si>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t>Indonesian population</t>
  </si>
  <si>
    <t>persons</t>
  </si>
  <si>
    <t>portion</t>
  </si>
  <si>
    <t>per portion</t>
  </si>
  <si>
    <t>Sales potency</t>
  </si>
  <si>
    <t>per month</t>
  </si>
  <si>
    <t xml:space="preserve">Target market TS </t>
  </si>
  <si>
    <t>see sheet reference</t>
  </si>
  <si>
    <r>
      <rPr>
        <u/>
        <sz val="11"/>
        <color theme="1"/>
        <rFont val="Calibri"/>
        <family val="2"/>
        <scheme val="minor"/>
      </rPr>
      <t>niche</t>
    </r>
    <r>
      <rPr>
        <sz val="11"/>
        <color theme="1"/>
        <rFont val="Calibri"/>
        <family val="2"/>
        <scheme val="minor"/>
      </rPr>
      <t xml:space="preserve"> - in between - mass</t>
    </r>
  </si>
  <si>
    <t xml:space="preserve">Choose Tropicana Slim </t>
  </si>
  <si>
    <t>Consume TS</t>
  </si>
  <si>
    <t xml:space="preserve">Price TS  </t>
  </si>
  <si>
    <t>SES SU, U12</t>
  </si>
  <si>
    <t xml:space="preserve">TBN </t>
  </si>
  <si>
    <t>Sugar Free</t>
  </si>
  <si>
    <t>Jumlah penduduk Indonesia</t>
  </si>
  <si>
    <t>Biskuit, di sebelah TS Hokkaido Cookies</t>
  </si>
  <si>
    <t>Lotus Biscoff</t>
  </si>
  <si>
    <t>Biscuit</t>
  </si>
  <si>
    <t>- 1 pack per bulan</t>
  </si>
  <si>
    <t>MF, 25-50</t>
  </si>
  <si>
    <t xml:space="preserve">                Snacking</t>
  </si>
  <si>
    <t xml:space="preserve">                Healthy Concern</t>
  </si>
  <si>
    <t>Pembulatan</t>
  </si>
  <si>
    <t>MF 25+ Upper 1,2</t>
  </si>
  <si>
    <t>Distribusi e-com &amp; RKA premium</t>
  </si>
  <si>
    <t>Noviana</t>
  </si>
  <si>
    <t>max 100 kkal per sachet</t>
  </si>
  <si>
    <r>
      <t xml:space="preserve">weak - moderate - </t>
    </r>
    <r>
      <rPr>
        <u/>
        <sz val="11"/>
        <color theme="1"/>
        <rFont val="Calibri"/>
        <family val="2"/>
        <scheme val="minor"/>
      </rPr>
      <t>strong</t>
    </r>
  </si>
  <si>
    <t>Oct 23rd 2020</t>
  </si>
  <si>
    <t>Tropicana Slim Sugar Free Tempe Cookies</t>
  </si>
  <si>
    <t xml:space="preserve">                             Pekis (Indonesian Tempe Cookies)</t>
  </si>
  <si>
    <t>Tempe is a local unique taste which is so Indonesian and nowadays tempe cookies are getting popular.</t>
  </si>
  <si>
    <t>-</t>
  </si>
  <si>
    <t>Dus with serving sachet (2 biscuit/sachet)</t>
  </si>
  <si>
    <t xml:space="preserve">                Suka TempeCookies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</si>
</sst>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s>
  <fonts count="22"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27">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9" fontId="0" fillId="0" borderId="0" xfId="2" applyNumberFormat="1" applyFont="1"/>
    <xf numFmtId="0" fontId="0" fillId="7" borderId="0" xfId="0" applyFill="1"/>
    <xf numFmtId="168" fontId="1" fillId="0" borderId="0" xfId="1" applyNumberFormat="1" applyFont="1"/>
    <xf numFmtId="0" fontId="0" fillId="0" borderId="0" xfId="0" applyAlignment="1">
      <alignment horizontal="right"/>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0" fillId="2" borderId="1" xfId="0" applyFill="1" applyBorder="1" applyAlignment="1">
      <alignment horizontal="left" vertical="top"/>
    </xf>
    <xf numFmtId="0" fontId="0" fillId="2" borderId="11" xfId="0" applyFill="1" applyBorder="1" applyAlignment="1">
      <alignment horizontal="left" vertical="top"/>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171" fontId="19" fillId="2" borderId="2" xfId="4" applyNumberFormat="1" applyFont="1" applyFill="1" applyBorder="1" applyAlignment="1">
      <alignment horizontal="left" vertical="top"/>
    </xf>
    <xf numFmtId="171" fontId="19" fillId="2" borderId="3" xfId="4" applyNumberFormat="1" applyFont="1" applyFill="1" applyBorder="1" applyAlignment="1">
      <alignment horizontal="left" vertical="top"/>
    </xf>
    <xf numFmtId="171" fontId="19"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xf>
    <xf numFmtId="0" fontId="0" fillId="2" borderId="12" xfId="0" applyFill="1" applyBorder="1" applyAlignment="1">
      <alignment horizontal="left" vertical="top"/>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wrapText="1"/>
    </xf>
    <xf numFmtId="0" fontId="0" fillId="2" borderId="12" xfId="0" applyFill="1" applyBorder="1" applyAlignment="1">
      <alignment horizontal="left" vertical="top" wrapText="1"/>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6263" y="948391"/>
          <a:ext cx="2408891" cy="1461990"/>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171004</xdr:colOff>
      <xdr:row>16</xdr:row>
      <xdr:rowOff>0</xdr:rowOff>
    </xdr:from>
    <xdr:to>
      <xdr:col>14</xdr:col>
      <xdr:colOff>169718</xdr:colOff>
      <xdr:row>37</xdr:row>
      <xdr:rowOff>93543</xdr:rowOff>
    </xdr:to>
    <xdr:pic>
      <xdr:nvPicPr>
        <xdr:cNvPr id="3" name="Picture 2">
          <a:extLst>
            <a:ext uri="{FF2B5EF4-FFF2-40B4-BE49-F238E27FC236}">
              <a16:creationId xmlns:a16="http://schemas.microsoft.com/office/drawing/2014/main" id="{D7A7D1D1-9955-424E-BA18-F040D52251C7}"/>
            </a:ext>
          </a:extLst>
        </xdr:cNvPr>
        <xdr:cNvPicPr>
          <a:picLocks noChangeAspect="1"/>
        </xdr:cNvPicPr>
      </xdr:nvPicPr>
      <xdr:blipFill>
        <a:blip xmlns:r="http://schemas.openxmlformats.org/officeDocument/2006/relationships" r:embed="rId1"/>
        <a:stretch>
          <a:fillRect/>
        </a:stretch>
      </xdr:blipFill>
      <xdr:spPr>
        <a:xfrm>
          <a:off x="7257604" y="3203136"/>
          <a:ext cx="4265914" cy="4100393"/>
        </a:xfrm>
        <a:prstGeom prst="rect">
          <a:avLst/>
        </a:prstGeom>
      </xdr:spPr>
    </xdr:pic>
    <xdr:clientData/>
  </xdr:twoCellAnchor>
  <xdr:twoCellAnchor editAs="oneCell">
    <xdr:from>
      <xdr:col>7</xdr:col>
      <xdr:colOff>0</xdr:colOff>
      <xdr:row>39</xdr:row>
      <xdr:rowOff>38100</xdr:rowOff>
    </xdr:from>
    <xdr:to>
      <xdr:col>17</xdr:col>
      <xdr:colOff>190231</xdr:colOff>
      <xdr:row>59</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2"/>
        <a:stretch>
          <a:fillRect/>
        </a:stretch>
      </xdr:blipFill>
      <xdr:spPr>
        <a:xfrm>
          <a:off x="7086600" y="7658100"/>
          <a:ext cx="6286231" cy="3818967"/>
        </a:xfrm>
        <a:prstGeom prst="rect">
          <a:avLst/>
        </a:prstGeom>
      </xdr:spPr>
    </xdr:pic>
    <xdr:clientData/>
  </xdr:twoCellAnchor>
  <xdr:twoCellAnchor editAs="oneCell">
    <xdr:from>
      <xdr:col>18</xdr:col>
      <xdr:colOff>29225</xdr:colOff>
      <xdr:row>39</xdr:row>
      <xdr:rowOff>0</xdr:rowOff>
    </xdr:from>
    <xdr:to>
      <xdr:col>23</xdr:col>
      <xdr:colOff>85987</xdr:colOff>
      <xdr:row>56</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3"/>
        <a:stretch>
          <a:fillRect/>
        </a:stretch>
      </xdr:blipFill>
      <xdr:spPr>
        <a:xfrm>
          <a:off x="13821425" y="7620000"/>
          <a:ext cx="3104762" cy="33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topLeftCell="A34" zoomScaleNormal="100" zoomScaleSheetLayoutView="100" workbookViewId="0">
      <selection activeCell="C33" sqref="C33:E33"/>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70" t="s">
        <v>36</v>
      </c>
      <c r="C3" s="70"/>
      <c r="D3" s="70"/>
      <c r="E3" s="70"/>
      <c r="F3" s="34"/>
    </row>
    <row r="4" spans="1:208" s="5" customFormat="1" ht="18.5" thickBot="1" x14ac:dyDescent="0.4">
      <c r="A4" s="34"/>
      <c r="B4" s="71" t="s">
        <v>37</v>
      </c>
      <c r="C4" s="71"/>
      <c r="D4" s="71"/>
      <c r="E4" s="71"/>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79" t="s">
        <v>43</v>
      </c>
      <c r="C5" s="80"/>
      <c r="D5" s="80"/>
      <c r="E5" s="81"/>
      <c r="F5" s="34"/>
    </row>
    <row r="6" spans="1:208" ht="63.75" customHeight="1" x14ac:dyDescent="0.35">
      <c r="A6" s="34"/>
      <c r="B6" s="82" t="s">
        <v>77</v>
      </c>
      <c r="C6" s="83"/>
      <c r="D6" s="83"/>
      <c r="E6" s="84"/>
      <c r="F6" s="34"/>
    </row>
    <row r="7" spans="1:208" ht="15.5" x14ac:dyDescent="0.35">
      <c r="A7" s="34"/>
      <c r="B7" s="85" t="s">
        <v>0</v>
      </c>
      <c r="C7" s="86"/>
      <c r="D7" s="16" t="s">
        <v>7</v>
      </c>
      <c r="E7" s="22" t="s">
        <v>72</v>
      </c>
      <c r="F7" s="34"/>
    </row>
    <row r="8" spans="1:208" ht="15.5" x14ac:dyDescent="0.35">
      <c r="A8" s="34"/>
      <c r="B8" s="85" t="s">
        <v>19</v>
      </c>
      <c r="C8" s="86"/>
      <c r="D8" s="16" t="s">
        <v>7</v>
      </c>
      <c r="E8" s="17" t="s">
        <v>75</v>
      </c>
      <c r="F8" s="34"/>
    </row>
    <row r="9" spans="1:208" ht="16" thickBot="1" x14ac:dyDescent="0.4">
      <c r="A9" s="34"/>
      <c r="B9" s="18"/>
      <c r="C9" s="19" t="s">
        <v>20</v>
      </c>
      <c r="D9" s="20" t="s">
        <v>7</v>
      </c>
      <c r="E9" s="21">
        <v>0</v>
      </c>
      <c r="F9" s="34"/>
    </row>
    <row r="10" spans="1:208" ht="18.5" x14ac:dyDescent="0.35">
      <c r="A10" s="34"/>
      <c r="B10" s="87" t="s">
        <v>21</v>
      </c>
      <c r="C10" s="88"/>
      <c r="D10" s="88"/>
      <c r="E10" s="89"/>
      <c r="F10" s="34"/>
    </row>
    <row r="11" spans="1:208" ht="22.5" customHeight="1" x14ac:dyDescent="0.35">
      <c r="A11" s="34"/>
      <c r="B11" s="2" t="s">
        <v>1</v>
      </c>
      <c r="C11" s="72" t="s">
        <v>76</v>
      </c>
      <c r="D11" s="72"/>
      <c r="E11" s="73"/>
      <c r="F11" s="34"/>
    </row>
    <row r="12" spans="1:208" x14ac:dyDescent="0.3">
      <c r="A12" s="34"/>
      <c r="B12" s="2" t="s">
        <v>2</v>
      </c>
      <c r="C12" s="74" t="s">
        <v>70</v>
      </c>
      <c r="D12" s="74"/>
      <c r="E12" s="75"/>
      <c r="F12" s="34"/>
      <c r="G12" s="35"/>
    </row>
    <row r="13" spans="1:208" x14ac:dyDescent="0.35">
      <c r="A13" s="34"/>
      <c r="B13" s="2" t="s">
        <v>3</v>
      </c>
      <c r="C13" s="90" t="s">
        <v>74</v>
      </c>
      <c r="D13" s="91"/>
      <c r="E13" s="92"/>
      <c r="F13" s="34"/>
      <c r="H13" s="41"/>
    </row>
    <row r="14" spans="1:208" x14ac:dyDescent="0.35">
      <c r="A14" s="34"/>
      <c r="B14" s="2" t="s">
        <v>4</v>
      </c>
      <c r="C14" s="90" t="s">
        <v>54</v>
      </c>
      <c r="D14" s="91"/>
      <c r="E14" s="92"/>
      <c r="F14" s="34"/>
    </row>
    <row r="15" spans="1:208" ht="33.5" customHeight="1" thickBot="1" x14ac:dyDescent="0.4">
      <c r="A15" s="34"/>
      <c r="B15" s="12" t="s">
        <v>8</v>
      </c>
      <c r="C15" s="76" t="s">
        <v>78</v>
      </c>
      <c r="D15" s="77"/>
      <c r="E15" s="78"/>
      <c r="F15" s="34"/>
    </row>
    <row r="16" spans="1:208" ht="18.5" x14ac:dyDescent="0.35">
      <c r="A16" s="34"/>
      <c r="B16" s="87" t="s">
        <v>22</v>
      </c>
      <c r="C16" s="88"/>
      <c r="D16" s="88"/>
      <c r="E16" s="89"/>
      <c r="F16" s="34"/>
    </row>
    <row r="17" spans="1:6" x14ac:dyDescent="0.35">
      <c r="A17" s="34"/>
      <c r="B17" s="2" t="s">
        <v>9</v>
      </c>
      <c r="C17" s="93">
        <v>2021</v>
      </c>
      <c r="D17" s="93"/>
      <c r="E17" s="94"/>
      <c r="F17" s="34"/>
    </row>
    <row r="18" spans="1:6" x14ac:dyDescent="0.35">
      <c r="A18" s="34"/>
      <c r="B18" s="2" t="s">
        <v>11</v>
      </c>
      <c r="C18" s="95" t="s">
        <v>62</v>
      </c>
      <c r="D18" s="95"/>
      <c r="E18" s="96"/>
      <c r="F18" s="34"/>
    </row>
    <row r="19" spans="1:6" ht="15.75" customHeight="1" x14ac:dyDescent="0.35">
      <c r="A19" s="34"/>
      <c r="B19" s="2" t="s">
        <v>24</v>
      </c>
      <c r="C19" s="105">
        <f>'Market Potency'!C17</f>
        <v>150000000</v>
      </c>
      <c r="D19" s="106"/>
      <c r="E19" s="107"/>
      <c r="F19" s="34"/>
    </row>
    <row r="20" spans="1:6" x14ac:dyDescent="0.35">
      <c r="A20" s="34"/>
      <c r="B20" s="3"/>
      <c r="C20" s="45"/>
      <c r="D20" s="46"/>
      <c r="E20" s="47"/>
      <c r="F20" s="34"/>
    </row>
    <row r="21" spans="1:6" x14ac:dyDescent="0.35">
      <c r="A21" s="34"/>
      <c r="B21" s="49" t="s">
        <v>45</v>
      </c>
      <c r="C21" s="65">
        <v>17000</v>
      </c>
      <c r="D21" s="14"/>
      <c r="E21" s="4"/>
      <c r="F21" s="43"/>
    </row>
    <row r="22" spans="1:6" x14ac:dyDescent="0.35">
      <c r="A22" s="34"/>
      <c r="B22" s="49" t="s">
        <v>44</v>
      </c>
      <c r="C22" s="65">
        <v>20000</v>
      </c>
      <c r="D22" s="46"/>
      <c r="E22" s="47"/>
      <c r="F22" s="43"/>
    </row>
    <row r="23" spans="1:6" x14ac:dyDescent="0.35">
      <c r="A23" s="34"/>
      <c r="B23" s="3"/>
      <c r="C23" s="44"/>
      <c r="D23" s="46"/>
      <c r="E23" s="47"/>
      <c r="F23" s="43"/>
    </row>
    <row r="24" spans="1:6" ht="16.5" customHeight="1" x14ac:dyDescent="0.35">
      <c r="A24" s="34"/>
      <c r="B24" s="11" t="s">
        <v>13</v>
      </c>
      <c r="C24" s="102" t="s">
        <v>79</v>
      </c>
      <c r="D24" s="103"/>
      <c r="E24" s="104"/>
      <c r="F24" s="34"/>
    </row>
    <row r="25" spans="1:6" ht="15" thickBot="1" x14ac:dyDescent="0.4">
      <c r="A25" s="34"/>
      <c r="B25" s="12" t="s">
        <v>10</v>
      </c>
      <c r="C25" s="108" t="s">
        <v>59</v>
      </c>
      <c r="D25" s="108"/>
      <c r="E25" s="109"/>
      <c r="F25" s="34"/>
    </row>
    <row r="26" spans="1:6" ht="18.5" x14ac:dyDescent="0.35">
      <c r="A26" s="34"/>
      <c r="B26" s="87" t="s">
        <v>23</v>
      </c>
      <c r="C26" s="88"/>
      <c r="D26" s="88"/>
      <c r="E26" s="89"/>
      <c r="F26" s="34"/>
    </row>
    <row r="27" spans="1:6" x14ac:dyDescent="0.35">
      <c r="A27" s="34"/>
      <c r="B27" s="2" t="s">
        <v>6</v>
      </c>
      <c r="C27" s="74" t="s">
        <v>64</v>
      </c>
      <c r="D27" s="74"/>
      <c r="E27" s="75"/>
      <c r="F27" s="34"/>
    </row>
    <row r="28" spans="1:6" x14ac:dyDescent="0.35">
      <c r="A28" s="34"/>
      <c r="B28" s="2" t="s">
        <v>5</v>
      </c>
      <c r="C28" s="100" t="s">
        <v>80</v>
      </c>
      <c r="D28" s="100"/>
      <c r="E28" s="101"/>
      <c r="F28" s="34"/>
    </row>
    <row r="29" spans="1:6" ht="33.75" customHeight="1" x14ac:dyDescent="0.35">
      <c r="A29" s="34"/>
      <c r="B29" s="42" t="s">
        <v>41</v>
      </c>
      <c r="C29" s="110"/>
      <c r="D29" s="111"/>
      <c r="E29" s="112"/>
      <c r="F29" s="34"/>
    </row>
    <row r="30" spans="1:6" ht="34.5" customHeight="1" x14ac:dyDescent="0.35">
      <c r="A30" s="34"/>
      <c r="B30" s="11" t="s">
        <v>12</v>
      </c>
      <c r="C30" s="115" t="s">
        <v>63</v>
      </c>
      <c r="D30" s="115"/>
      <c r="E30" s="116"/>
      <c r="F30" s="34"/>
    </row>
    <row r="31" spans="1:6" x14ac:dyDescent="0.35">
      <c r="A31" s="34"/>
      <c r="B31" s="122" t="s">
        <v>42</v>
      </c>
      <c r="C31" s="124" t="s">
        <v>60</v>
      </c>
      <c r="D31" s="111"/>
      <c r="E31" s="112"/>
      <c r="F31" s="34"/>
    </row>
    <row r="32" spans="1:6" x14ac:dyDescent="0.35">
      <c r="A32" s="34"/>
      <c r="B32" s="123"/>
      <c r="C32" s="74" t="s">
        <v>73</v>
      </c>
      <c r="D32" s="74"/>
      <c r="E32" s="75"/>
      <c r="F32" s="34"/>
    </row>
    <row r="33" spans="1:208" ht="16.5" customHeight="1" x14ac:dyDescent="0.35">
      <c r="A33" s="34"/>
      <c r="B33" s="123"/>
      <c r="C33" s="74"/>
      <c r="D33" s="74"/>
      <c r="E33" s="75"/>
      <c r="F33" s="34"/>
    </row>
    <row r="34" spans="1:208" ht="13.5" customHeight="1" x14ac:dyDescent="0.35">
      <c r="A34" s="34"/>
      <c r="B34" s="60"/>
      <c r="C34" s="61"/>
      <c r="D34" s="62"/>
      <c r="E34" s="63"/>
      <c r="F34" s="34"/>
    </row>
    <row r="35" spans="1:208" ht="13.5" customHeight="1" x14ac:dyDescent="0.35">
      <c r="A35" s="34"/>
      <c r="B35" s="60"/>
      <c r="C35" s="61"/>
      <c r="D35" s="62"/>
      <c r="E35" s="63"/>
      <c r="F35" s="34"/>
    </row>
    <row r="36" spans="1:208" ht="34.5" customHeight="1" x14ac:dyDescent="0.35">
      <c r="A36" s="34"/>
      <c r="B36" s="48"/>
      <c r="C36" s="110"/>
      <c r="D36" s="125"/>
      <c r="E36" s="126"/>
      <c r="F36" s="34"/>
    </row>
    <row r="37" spans="1:208" ht="40.5" customHeight="1" x14ac:dyDescent="0.35">
      <c r="A37" s="34"/>
      <c r="B37" s="11" t="s">
        <v>14</v>
      </c>
      <c r="C37" s="97"/>
      <c r="D37" s="98"/>
      <c r="E37" s="99"/>
      <c r="F37" s="34"/>
    </row>
    <row r="38" spans="1:208" ht="27" customHeight="1" thickBot="1" x14ac:dyDescent="0.4">
      <c r="A38" s="34"/>
      <c r="B38" s="12" t="s">
        <v>15</v>
      </c>
      <c r="C38" s="120" t="s">
        <v>53</v>
      </c>
      <c r="D38" s="120"/>
      <c r="E38" s="121"/>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117" t="s">
        <v>16</v>
      </c>
      <c r="C40" s="118"/>
      <c r="D40" s="118"/>
      <c r="E40" s="119"/>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113" t="s">
        <v>31</v>
      </c>
      <c r="D47" s="113"/>
      <c r="E47" s="11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5" s="34" customFormat="1" x14ac:dyDescent="0.35">
      <c r="E49" s="33" t="s">
        <v>40</v>
      </c>
    </row>
    <row r="50" spans="3:5" s="34" customFormat="1" x14ac:dyDescent="0.35">
      <c r="E50" s="33" t="s">
        <v>35</v>
      </c>
    </row>
    <row r="51" spans="3:5" s="34" customFormat="1" x14ac:dyDescent="0.35"/>
    <row r="52" spans="3:5" s="34" customFormat="1" x14ac:dyDescent="0.35">
      <c r="C52" s="64"/>
    </row>
    <row r="53" spans="3:5" s="34" customFormat="1" x14ac:dyDescent="0.35">
      <c r="C53" s="64"/>
    </row>
    <row r="54" spans="3:5" s="34" customFormat="1" x14ac:dyDescent="0.35">
      <c r="C54" s="64"/>
    </row>
    <row r="55" spans="3:5" s="34" customFormat="1" x14ac:dyDescent="0.35">
      <c r="C55" s="64"/>
    </row>
    <row r="56" spans="3:5" s="34" customFormat="1" x14ac:dyDescent="0.35">
      <c r="C56" s="64"/>
    </row>
    <row r="57" spans="3:5" s="34" customFormat="1" x14ac:dyDescent="0.35">
      <c r="C57" s="64"/>
    </row>
    <row r="58" spans="3:5" s="34" customFormat="1" x14ac:dyDescent="0.35">
      <c r="C58" s="64"/>
    </row>
    <row r="59" spans="3:5" s="34" customFormat="1" x14ac:dyDescent="0.35"/>
    <row r="60" spans="3:5" s="34" customFormat="1" x14ac:dyDescent="0.35"/>
    <row r="61" spans="3:5" s="34" customFormat="1" x14ac:dyDescent="0.35"/>
    <row r="62" spans="3:5" s="34" customFormat="1" x14ac:dyDescent="0.35"/>
    <row r="63" spans="3:5" s="34" customFormat="1" x14ac:dyDescent="0.35"/>
    <row r="64" spans="3: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C47:E47"/>
    <mergeCell ref="C30:E30"/>
    <mergeCell ref="B40:E40"/>
    <mergeCell ref="C38:E38"/>
    <mergeCell ref="B31:B33"/>
    <mergeCell ref="C31:E31"/>
    <mergeCell ref="C32:E32"/>
    <mergeCell ref="C33:E33"/>
    <mergeCell ref="C36:E36"/>
    <mergeCell ref="C17:E17"/>
    <mergeCell ref="C18:E18"/>
    <mergeCell ref="C14:E14"/>
    <mergeCell ref="C27:E27"/>
    <mergeCell ref="C37:E37"/>
    <mergeCell ref="C28:E28"/>
    <mergeCell ref="C24:E24"/>
    <mergeCell ref="B16:E16"/>
    <mergeCell ref="B26:E26"/>
    <mergeCell ref="C19:E19"/>
    <mergeCell ref="C25:E25"/>
    <mergeCell ref="C29:E29"/>
    <mergeCell ref="B3:E3"/>
    <mergeCell ref="B4:E4"/>
    <mergeCell ref="C11:E11"/>
    <mergeCell ref="C12:E12"/>
    <mergeCell ref="C15:E15"/>
    <mergeCell ref="B5:E5"/>
    <mergeCell ref="B6:E6"/>
    <mergeCell ref="B7:C7"/>
    <mergeCell ref="B8:C8"/>
    <mergeCell ref="B10:E10"/>
    <mergeCell ref="C13:E13"/>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6"/>
  <sheetViews>
    <sheetView workbookViewId="0">
      <selection activeCell="A6" sqref="A6"/>
    </sheetView>
  </sheetViews>
  <sheetFormatPr defaultRowHeight="14.5" x14ac:dyDescent="0.35"/>
  <cols>
    <col min="1" max="1" width="43.54296875" bestFit="1" customWidth="1"/>
    <col min="3" max="3" width="17" customWidth="1"/>
  </cols>
  <sheetData>
    <row r="1" spans="1:4" x14ac:dyDescent="0.35">
      <c r="A1" t="s">
        <v>61</v>
      </c>
      <c r="C1" s="50">
        <v>267000000</v>
      </c>
    </row>
    <row r="2" spans="1:4" x14ac:dyDescent="0.35">
      <c r="A2" t="s">
        <v>58</v>
      </c>
      <c r="B2" s="51"/>
      <c r="C2" s="66">
        <v>0.3</v>
      </c>
      <c r="D2" t="s">
        <v>46</v>
      </c>
    </row>
    <row r="3" spans="1:4" x14ac:dyDescent="0.35">
      <c r="A3" t="s">
        <v>66</v>
      </c>
      <c r="B3" s="51"/>
      <c r="C3" s="66">
        <v>0.38</v>
      </c>
      <c r="D3" t="s">
        <v>46</v>
      </c>
    </row>
    <row r="4" spans="1:4" x14ac:dyDescent="0.35">
      <c r="A4" t="s">
        <v>67</v>
      </c>
      <c r="C4" s="51">
        <v>0.5</v>
      </c>
    </row>
    <row r="5" spans="1:4" ht="14" customHeight="1" x14ac:dyDescent="0.35">
      <c r="A5" t="s">
        <v>81</v>
      </c>
      <c r="C5" s="51">
        <v>0.05</v>
      </c>
    </row>
    <row r="6" spans="1:4" ht="14" customHeight="1" x14ac:dyDescent="0.35">
      <c r="A6" t="s">
        <v>68</v>
      </c>
      <c r="C6" s="51">
        <v>0.3</v>
      </c>
    </row>
    <row r="7" spans="1:4" x14ac:dyDescent="0.35">
      <c r="A7" t="s">
        <v>55</v>
      </c>
      <c r="B7" s="51"/>
      <c r="C7" s="66">
        <v>0.1</v>
      </c>
    </row>
    <row r="8" spans="1:4" x14ac:dyDescent="0.35">
      <c r="B8" s="51"/>
      <c r="C8" s="52"/>
    </row>
    <row r="9" spans="1:4" x14ac:dyDescent="0.35">
      <c r="A9" t="s">
        <v>52</v>
      </c>
      <c r="B9" s="51"/>
      <c r="C9" s="50">
        <f>C1*C2*C3*C4*C5*C6*C7</f>
        <v>22828.5</v>
      </c>
      <c r="D9" t="s">
        <v>47</v>
      </c>
    </row>
    <row r="10" spans="1:4" x14ac:dyDescent="0.35">
      <c r="B10" s="51"/>
      <c r="C10" s="50"/>
    </row>
    <row r="11" spans="1:4" x14ac:dyDescent="0.35">
      <c r="A11" s="53" t="s">
        <v>56</v>
      </c>
      <c r="B11" s="51"/>
      <c r="C11" s="52"/>
    </row>
    <row r="12" spans="1:4" x14ac:dyDescent="0.35">
      <c r="A12" s="54" t="s">
        <v>65</v>
      </c>
      <c r="B12" s="51"/>
      <c r="C12" s="50">
        <f>C9</f>
        <v>22828.5</v>
      </c>
      <c r="D12" t="s">
        <v>48</v>
      </c>
    </row>
    <row r="13" spans="1:4" x14ac:dyDescent="0.35">
      <c r="A13" s="55"/>
      <c r="B13" s="51"/>
      <c r="C13" s="56"/>
    </row>
    <row r="14" spans="1:4" x14ac:dyDescent="0.35">
      <c r="A14" t="s">
        <v>57</v>
      </c>
      <c r="B14" s="51"/>
      <c r="C14" s="57">
        <f>17000</f>
        <v>17000</v>
      </c>
      <c r="D14" t="s">
        <v>49</v>
      </c>
    </row>
    <row r="15" spans="1:4" x14ac:dyDescent="0.35">
      <c r="C15" s="50"/>
    </row>
    <row r="16" spans="1:4" x14ac:dyDescent="0.35">
      <c r="A16" s="54" t="s">
        <v>50</v>
      </c>
      <c r="B16" s="58"/>
      <c r="C16" s="59">
        <f>C14*C12/3</f>
        <v>129361500</v>
      </c>
      <c r="D16" t="s">
        <v>51</v>
      </c>
    </row>
    <row r="17" spans="2:17" x14ac:dyDescent="0.35">
      <c r="B17" t="s">
        <v>69</v>
      </c>
      <c r="C17" s="68">
        <f>150000000</f>
        <v>150000000</v>
      </c>
      <c r="D17" t="s">
        <v>51</v>
      </c>
    </row>
    <row r="19" spans="2:17" x14ac:dyDescent="0.35">
      <c r="B19" s="69" t="s">
        <v>71</v>
      </c>
      <c r="C19" s="50">
        <f>50000000</f>
        <v>50000000</v>
      </c>
    </row>
    <row r="25" spans="2:17" x14ac:dyDescent="0.35">
      <c r="P25">
        <v>464982</v>
      </c>
      <c r="Q25">
        <v>883883</v>
      </c>
    </row>
    <row r="26" spans="2:17" x14ac:dyDescent="0.35">
      <c r="P26">
        <v>524826</v>
      </c>
    </row>
    <row r="27" spans="2:17" x14ac:dyDescent="0.35">
      <c r="P27">
        <v>509726</v>
      </c>
      <c r="Q27">
        <f>10177924-(945955+847117+730643+706550)</f>
        <v>6947659</v>
      </c>
    </row>
    <row r="28" spans="2:17" x14ac:dyDescent="0.35">
      <c r="P28">
        <v>451364</v>
      </c>
    </row>
    <row r="29" spans="2:17" x14ac:dyDescent="0.35">
      <c r="P29">
        <v>380792</v>
      </c>
      <c r="Q29">
        <f>10177924</f>
        <v>10177924</v>
      </c>
    </row>
    <row r="30" spans="2:17" x14ac:dyDescent="0.35">
      <c r="P30" s="67">
        <v>323266</v>
      </c>
      <c r="Q30">
        <f>Q29-Q27</f>
        <v>3230265</v>
      </c>
    </row>
    <row r="31" spans="2:17" x14ac:dyDescent="0.35">
      <c r="P31">
        <v>323266</v>
      </c>
      <c r="Q31" s="56">
        <f>Q27/Q29</f>
        <v>0.68262044401196154</v>
      </c>
    </row>
    <row r="32" spans="2:17" x14ac:dyDescent="0.35">
      <c r="P32" s="67">
        <v>267752</v>
      </c>
    </row>
    <row r="33" spans="16:16" x14ac:dyDescent="0.35">
      <c r="P33">
        <v>284080</v>
      </c>
    </row>
    <row r="34" spans="16:16" x14ac:dyDescent="0.35">
      <c r="P34">
        <v>375893</v>
      </c>
    </row>
    <row r="35" spans="16:16" x14ac:dyDescent="0.35">
      <c r="P35">
        <f>SUM(P27:P34)</f>
        <v>2916139</v>
      </c>
    </row>
    <row r="36" spans="16:16" x14ac:dyDescent="0.35">
      <c r="P36" s="52">
        <f>SUM(P25:P32)/10177924</f>
        <v>0.31892299451243694</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Market Potency</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Noviana Halim</cp:lastModifiedBy>
  <cp:lastPrinted>2010-02-23T03:12:29Z</cp:lastPrinted>
  <dcterms:created xsi:type="dcterms:W3CDTF">2010-02-03T06:36:43Z</dcterms:created>
  <dcterms:modified xsi:type="dcterms:W3CDTF">2020-10-23T14:34:02Z</dcterms:modified>
</cp:coreProperties>
</file>