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D:\00.Share\01. Brand\PKP\05.2020\"/>
    </mc:Choice>
  </mc:AlternateContent>
  <xr:revisionPtr revIDLastSave="0" documentId="13_ncr:1_{465EBDA1-B081-494A-BDB6-4F02622CAAE7}" xr6:coauthVersionLast="45" xr6:coauthVersionMax="45" xr10:uidLastSave="{00000000-0000-0000-0000-000000000000}"/>
  <bookViews>
    <workbookView xWindow="-110" yWindow="-110" windowWidth="19420" windowHeight="10420" activeTab="2" xr2:uid="{00000000-000D-0000-FFFF-FFFF00000000}"/>
  </bookViews>
  <sheets>
    <sheet name="Product" sheetId="1" r:id="rId1"/>
    <sheet name="Market" sheetId="4" r:id="rId2"/>
    <sheet name="Market Potency" sheetId="3" r:id="rId3"/>
    <sheet name="Taste Survey" sheetId="6" r:id="rId4"/>
  </sheets>
  <definedNames>
    <definedName name="_xlnm._FilterDatabase" localSheetId="1" hidden="1">Market!$A$1:$E$1</definedName>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8" i="3" l="1"/>
  <c r="E12" i="4" l="1"/>
  <c r="C22" i="1" l="1"/>
  <c r="C21" i="1"/>
  <c r="C19" i="1"/>
  <c r="C17" i="3"/>
  <c r="C13" i="3"/>
  <c r="C10" i="3"/>
  <c r="E9" i="4"/>
  <c r="D9" i="4"/>
  <c r="E8" i="4"/>
  <c r="D8" i="4"/>
  <c r="D7" i="4"/>
  <c r="E7" i="4" s="1"/>
  <c r="D6" i="4"/>
  <c r="E6" i="4" s="1"/>
  <c r="D5" i="4"/>
  <c r="E5" i="4" s="1"/>
  <c r="D4" i="4"/>
  <c r="E4" i="4" s="1"/>
  <c r="E3" i="4"/>
  <c r="D3" i="4"/>
  <c r="D2" i="4"/>
  <c r="E2" i="4" s="1"/>
  <c r="E13" i="4" l="1"/>
  <c r="P37" i="3" l="1"/>
  <c r="P3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Indi Raisa Girsang</author>
  </authors>
  <commentList>
    <comment ref="A2" authorId="0" shapeId="0" xr:uid="{00000000-0006-0000-0200-000001000000}">
      <text>
        <r>
          <rPr>
            <b/>
            <sz val="9"/>
            <color indexed="81"/>
            <rFont val="Tahoma"/>
            <family val="2"/>
          </rPr>
          <t>Indi Raisa Girsang:</t>
        </r>
        <r>
          <rPr>
            <sz val="9"/>
            <color indexed="81"/>
            <rFont val="Tahoma"/>
            <family val="2"/>
          </rPr>
          <t xml:space="preserve">
Market Riset
</t>
        </r>
      </text>
    </comment>
    <comment ref="C17" authorId="0" shapeId="0" xr:uid="{00000000-0006-0000-0200-000005000000}">
      <text>
        <r>
          <rPr>
            <b/>
            <sz val="9"/>
            <color indexed="81"/>
            <rFont val="Tahoma"/>
            <family val="2"/>
          </rPr>
          <t>Indi Raisa Girsang:</t>
        </r>
        <r>
          <rPr>
            <sz val="9"/>
            <color indexed="81"/>
            <rFont val="Tahoma"/>
            <family val="2"/>
          </rPr>
          <t xml:space="preserve">
Fokus di A1 A2, NKA (Lion, Carrefour)</t>
        </r>
      </text>
    </comment>
  </commentList>
</comments>
</file>

<file path=xl/sharedStrings.xml><?xml version="1.0" encoding="utf-8"?>
<sst xmlns="http://schemas.openxmlformats.org/spreadsheetml/2006/main" count="104" uniqueCount="101">
  <si>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</si>
  <si>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</si>
  <si>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</si>
  <si>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</si>
  <si>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</si>
  <si>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</si>
  <si>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</si>
  <si>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</si>
  <si>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</si>
  <si>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</si>
  <si>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</si>
  <si>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</si>
  <si>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</si>
  <si>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</si>
  <si>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</si>
  <si>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</si>
  <si>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</si>
  <si>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</si>
  <si>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</si>
  <si>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</si>
  <si>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</si>
  <si>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</si>
  <si>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</si>
  <si>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</si>
  <si>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</si>
  <si>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</si>
  <si>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</si>
  <si>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</si>
  <si>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</si>
  <si>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</si>
  <si>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</si>
  <si>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</si>
  <si>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</si>
  <si>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</si>
  <si>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</si>
  <si>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</si>
  <si>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</si>
  <si>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</si>
  <si>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</si>
  <si>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</si>
  <si>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</si>
  <si>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Noviana</t>
  </si>
  <si>
    <t xml:space="preserve">Kategori Pangan (BPOM) </t>
  </si>
  <si>
    <t>Product Benefits</t>
  </si>
  <si>
    <t>Tropicana Slim</t>
  </si>
  <si>
    <t>Consumer Price Target</t>
  </si>
  <si>
    <t>NF Selling Price</t>
  </si>
  <si>
    <t>Indonesian population</t>
  </si>
  <si>
    <t>persons</t>
  </si>
  <si>
    <t>portion</t>
  </si>
  <si>
    <t>per portion</t>
  </si>
  <si>
    <t>Sales potency</t>
  </si>
  <si>
    <t>per month</t>
  </si>
  <si>
    <t>Round Up Market Potency</t>
  </si>
  <si>
    <t>MF 30+ Upper 1,2</t>
  </si>
  <si>
    <t xml:space="preserve">Target market TS </t>
  </si>
  <si>
    <r>
      <t xml:space="preserve">weak - </t>
    </r>
    <r>
      <rPr>
        <u/>
        <sz val="11"/>
        <color theme="1"/>
        <rFont val="Calibri"/>
        <family val="2"/>
        <scheme val="minor"/>
      </rPr>
      <t>moderate</t>
    </r>
    <r>
      <rPr>
        <sz val="11"/>
        <color theme="1"/>
        <rFont val="Calibri"/>
        <family val="2"/>
        <scheme val="minor"/>
      </rPr>
      <t xml:space="preserve"> - strong</t>
    </r>
  </si>
  <si>
    <t>- 1 portion per 1 month</t>
  </si>
  <si>
    <t>(for each flavor)</t>
  </si>
  <si>
    <t>see sheet reference</t>
  </si>
  <si>
    <r>
      <rPr>
        <u/>
        <sz val="11"/>
        <color theme="1"/>
        <rFont val="Calibri"/>
        <family val="2"/>
        <scheme val="minor"/>
      </rPr>
      <t>niche</t>
    </r>
    <r>
      <rPr>
        <sz val="11"/>
        <color theme="1"/>
        <rFont val="Calibri"/>
        <family val="2"/>
        <scheme val="minor"/>
      </rPr>
      <t xml:space="preserve"> - in between - mass</t>
    </r>
  </si>
  <si>
    <t>Less sodium</t>
  </si>
  <si>
    <t>Less calorie</t>
  </si>
  <si>
    <t>Jumlah penduduk Jabodetabek</t>
  </si>
  <si>
    <t xml:space="preserve">Choose Tropicana Slim </t>
  </si>
  <si>
    <t>Consume TS</t>
  </si>
  <si>
    <t xml:space="preserve">Price TS  </t>
  </si>
  <si>
    <t>Cooking is trending after covid19 pandemic and 80% of those who cooks have cooking sauce.
However healthier cooking sauce is not available in the market which creates opportunity for Tropicana Slim.</t>
  </si>
  <si>
    <t>Santer (Saus teriyaki)</t>
  </si>
  <si>
    <t>Tropicana Slim Cooking Sauce Teriyaki - Less salt, No Sucrose Added (not claim)</t>
  </si>
  <si>
    <t>Merk</t>
  </si>
  <si>
    <t>Harga</t>
  </si>
  <si>
    <t>Gramasi</t>
  </si>
  <si>
    <t>Mytaste</t>
  </si>
  <si>
    <t>Pronas</t>
  </si>
  <si>
    <t>Kikkoman</t>
  </si>
  <si>
    <t>Saori</t>
  </si>
  <si>
    <t>Homemade B</t>
  </si>
  <si>
    <t>Yamamori</t>
  </si>
  <si>
    <t>Lee kum kee</t>
  </si>
  <si>
    <t>Homemade A</t>
  </si>
  <si>
    <t>HET Avg</t>
  </si>
  <si>
    <t>Price List</t>
  </si>
  <si>
    <t>Bulatkan</t>
  </si>
  <si>
    <t>F, 35-49</t>
  </si>
  <si>
    <t xml:space="preserve">                Masak di rumah</t>
  </si>
  <si>
    <t xml:space="preserve">                       Punya saus</t>
  </si>
  <si>
    <t xml:space="preserve">                              Hipertensi</t>
  </si>
  <si>
    <t>SES SU, U12</t>
  </si>
  <si>
    <t xml:space="preserve">                                 Pilih Saus Teriyaki</t>
  </si>
  <si>
    <t>- 1 botol per 3 bulan</t>
  </si>
  <si>
    <t>per 3 months</t>
  </si>
  <si>
    <t>Harga/mL</t>
  </si>
  <si>
    <t>Harga per 200 mL</t>
  </si>
  <si>
    <t>Besides Saori, Kikkoman (if double display : besides TS kecap manis &amp; asin)</t>
  </si>
  <si>
    <t>Saori, Kikkoman, Lee Kum Kee</t>
  </si>
  <si>
    <t xml:space="preserve">TBN </t>
  </si>
  <si>
    <t>Thick liquid</t>
  </si>
  <si>
    <t>Bottle 200 ml</t>
  </si>
  <si>
    <t>Teriyaki</t>
  </si>
  <si>
    <t>Bebas Gula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</si>
</sst>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 numFmtId="172" formatCode="0.0"/>
  </numFmts>
  <fonts count="22"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34">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71" fontId="0" fillId="0" borderId="0" xfId="0" applyNumberFormat="1"/>
    <xf numFmtId="172" fontId="0" fillId="0" borderId="0" xfId="0" applyNumberFormat="1"/>
    <xf numFmtId="171" fontId="1" fillId="0" borderId="0" xfId="0" applyNumberFormat="1" applyFont="1"/>
    <xf numFmtId="9" fontId="0" fillId="0" borderId="0" xfId="2" applyNumberFormat="1" applyFont="1"/>
    <xf numFmtId="0" fontId="0" fillId="0" borderId="1" xfId="0" applyBorder="1"/>
    <xf numFmtId="171" fontId="0" fillId="0" borderId="1" xfId="0" applyNumberFormat="1" applyBorder="1"/>
    <xf numFmtId="172" fontId="0" fillId="0" borderId="1" xfId="0" applyNumberFormat="1" applyBorder="1"/>
    <xf numFmtId="0" fontId="1" fillId="0" borderId="1" xfId="0" applyFont="1" applyBorder="1"/>
    <xf numFmtId="171" fontId="1" fillId="0" borderId="1" xfId="0" applyNumberFormat="1" applyFont="1" applyBorder="1"/>
    <xf numFmtId="172" fontId="1" fillId="0" borderId="1" xfId="0" applyNumberFormat="1" applyFont="1" applyBorder="1"/>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1" fontId="19" fillId="2" borderId="2" xfId="4" applyNumberFormat="1" applyFont="1" applyFill="1" applyBorder="1" applyAlignment="1">
      <alignment horizontal="left" vertical="top"/>
    </xf>
    <xf numFmtId="171" fontId="19" fillId="2" borderId="3" xfId="4" applyNumberFormat="1" applyFont="1" applyFill="1" applyBorder="1" applyAlignment="1">
      <alignment horizontal="left" vertical="top"/>
    </xf>
    <xf numFmtId="171" fontId="19"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6263" y="948391"/>
          <a:ext cx="2408891" cy="1461990"/>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16</xdr:col>
      <xdr:colOff>468443</xdr:colOff>
      <xdr:row>23</xdr:row>
      <xdr:rowOff>145848</xdr:rowOff>
    </xdr:to>
    <xdr:pic>
      <xdr:nvPicPr>
        <xdr:cNvPr id="2" name="Picture 1">
          <a:extLst>
            <a:ext uri="{FF2B5EF4-FFF2-40B4-BE49-F238E27FC236}">
              <a16:creationId xmlns:a16="http://schemas.microsoft.com/office/drawing/2014/main" id="{4EC43224-6CCA-4BD8-8BF2-C6C472D99413}"/>
            </a:ext>
          </a:extLst>
        </xdr:cNvPr>
        <xdr:cNvPicPr>
          <a:picLocks noChangeAspect="1"/>
        </xdr:cNvPicPr>
      </xdr:nvPicPr>
      <xdr:blipFill>
        <a:blip xmlns:r="http://schemas.openxmlformats.org/officeDocument/2006/relationships" r:embed="rId1"/>
        <a:stretch>
          <a:fillRect/>
        </a:stretch>
      </xdr:blipFill>
      <xdr:spPr>
        <a:xfrm>
          <a:off x="0" y="2762250"/>
          <a:ext cx="116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171004</xdr:colOff>
      <xdr:row>17</xdr:row>
      <xdr:rowOff>155136</xdr:rowOff>
    </xdr:from>
    <xdr:to>
      <xdr:col>14</xdr:col>
      <xdr:colOff>169718</xdr:colOff>
      <xdr:row>39</xdr:row>
      <xdr:rowOff>64529</xdr:rowOff>
    </xdr:to>
    <xdr:pic>
      <xdr:nvPicPr>
        <xdr:cNvPr id="3" name="Picture 2">
          <a:extLst>
            <a:ext uri="{FF2B5EF4-FFF2-40B4-BE49-F238E27FC236}">
              <a16:creationId xmlns:a16="http://schemas.microsoft.com/office/drawing/2014/main" id="{D7A7D1D1-9955-424E-BA18-F040D52251C7}"/>
            </a:ext>
          </a:extLst>
        </xdr:cNvPr>
        <xdr:cNvPicPr>
          <a:picLocks noChangeAspect="1"/>
        </xdr:cNvPicPr>
      </xdr:nvPicPr>
      <xdr:blipFill>
        <a:blip xmlns:r="http://schemas.openxmlformats.org/officeDocument/2006/relationships" r:embed="rId1"/>
        <a:stretch>
          <a:fillRect/>
        </a:stretch>
      </xdr:blipFill>
      <xdr:spPr>
        <a:xfrm>
          <a:off x="7257604" y="3203136"/>
          <a:ext cx="4265914" cy="4100393"/>
        </a:xfrm>
        <a:prstGeom prst="rect">
          <a:avLst/>
        </a:prstGeom>
      </xdr:spPr>
    </xdr:pic>
    <xdr:clientData/>
  </xdr:twoCellAnchor>
  <xdr:twoCellAnchor editAs="oneCell">
    <xdr:from>
      <xdr:col>7</xdr:col>
      <xdr:colOff>0</xdr:colOff>
      <xdr:row>41</xdr:row>
      <xdr:rowOff>38100</xdr:rowOff>
    </xdr:from>
    <xdr:to>
      <xdr:col>17</xdr:col>
      <xdr:colOff>190231</xdr:colOff>
      <xdr:row>61</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2"/>
        <a:stretch>
          <a:fillRect/>
        </a:stretch>
      </xdr:blipFill>
      <xdr:spPr>
        <a:xfrm>
          <a:off x="7086600" y="7658100"/>
          <a:ext cx="6286231" cy="3818967"/>
        </a:xfrm>
        <a:prstGeom prst="rect">
          <a:avLst/>
        </a:prstGeom>
      </xdr:spPr>
    </xdr:pic>
    <xdr:clientData/>
  </xdr:twoCellAnchor>
  <xdr:twoCellAnchor editAs="oneCell">
    <xdr:from>
      <xdr:col>18</xdr:col>
      <xdr:colOff>29225</xdr:colOff>
      <xdr:row>41</xdr:row>
      <xdr:rowOff>0</xdr:rowOff>
    </xdr:from>
    <xdr:to>
      <xdr:col>23</xdr:col>
      <xdr:colOff>85987</xdr:colOff>
      <xdr:row>58</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3"/>
        <a:stretch>
          <a:fillRect/>
        </a:stretch>
      </xdr:blipFill>
      <xdr:spPr>
        <a:xfrm>
          <a:off x="13821425" y="7620000"/>
          <a:ext cx="3104762" cy="3323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17371</xdr:colOff>
      <xdr:row>39</xdr:row>
      <xdr:rowOff>75293</xdr:rowOff>
    </xdr:to>
    <xdr:pic>
      <xdr:nvPicPr>
        <xdr:cNvPr id="2" name="Picture 1">
          <a:extLst>
            <a:ext uri="{FF2B5EF4-FFF2-40B4-BE49-F238E27FC236}">
              <a16:creationId xmlns:a16="http://schemas.microsoft.com/office/drawing/2014/main" id="{275CCFCD-4882-4321-9065-902540F4084F}"/>
            </a:ext>
          </a:extLst>
        </xdr:cNvPr>
        <xdr:cNvPicPr>
          <a:picLocks noChangeAspect="1"/>
        </xdr:cNvPicPr>
      </xdr:nvPicPr>
      <xdr:blipFill>
        <a:blip xmlns:r="http://schemas.openxmlformats.org/officeDocument/2006/relationships" r:embed="rId1"/>
        <a:stretch>
          <a:fillRect/>
        </a:stretch>
      </xdr:blipFill>
      <xdr:spPr>
        <a:xfrm>
          <a:off x="0" y="0"/>
          <a:ext cx="13428571" cy="72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opLeftCell="A13" zoomScaleNormal="100" zoomScaleSheetLayoutView="100" workbookViewId="0">
      <selection activeCell="C24" sqref="C24:E24"/>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19" t="s">
        <v>36</v>
      </c>
      <c r="C3" s="119"/>
      <c r="D3" s="119"/>
      <c r="E3" s="119"/>
      <c r="F3" s="34"/>
    </row>
    <row r="4" spans="1:208" s="5" customFormat="1" ht="18.5" thickBot="1" x14ac:dyDescent="0.4">
      <c r="A4" s="34"/>
      <c r="B4" s="120" t="s">
        <v>37</v>
      </c>
      <c r="C4" s="120"/>
      <c r="D4" s="120"/>
      <c r="E4" s="120"/>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26" t="s">
        <v>44</v>
      </c>
      <c r="C5" s="127"/>
      <c r="D5" s="127"/>
      <c r="E5" s="128"/>
      <c r="F5" s="34"/>
    </row>
    <row r="6" spans="1:208" ht="63.75" customHeight="1" x14ac:dyDescent="0.35">
      <c r="A6" s="34"/>
      <c r="B6" s="129" t="s">
        <v>68</v>
      </c>
      <c r="C6" s="130"/>
      <c r="D6" s="130"/>
      <c r="E6" s="131"/>
      <c r="F6" s="34"/>
    </row>
    <row r="7" spans="1:208" ht="15.5" x14ac:dyDescent="0.35">
      <c r="A7" s="34"/>
      <c r="B7" s="132" t="s">
        <v>0</v>
      </c>
      <c r="C7" s="133"/>
      <c r="D7" s="16" t="s">
        <v>7</v>
      </c>
      <c r="E7" s="22" t="s">
        <v>41</v>
      </c>
      <c r="F7" s="34"/>
    </row>
    <row r="8" spans="1:208" ht="15.5" x14ac:dyDescent="0.35">
      <c r="A8" s="34"/>
      <c r="B8" s="132" t="s">
        <v>19</v>
      </c>
      <c r="C8" s="133"/>
      <c r="D8" s="16" t="s">
        <v>7</v>
      </c>
      <c r="E8" s="17">
        <v>44013</v>
      </c>
      <c r="F8" s="34"/>
    </row>
    <row r="9" spans="1:208" ht="16" thickBot="1" x14ac:dyDescent="0.4">
      <c r="A9" s="34"/>
      <c r="B9" s="18"/>
      <c r="C9" s="19" t="s">
        <v>20</v>
      </c>
      <c r="D9" s="20" t="s">
        <v>7</v>
      </c>
      <c r="E9" s="21">
        <v>0</v>
      </c>
      <c r="F9" s="34"/>
    </row>
    <row r="10" spans="1:208" ht="18.5" x14ac:dyDescent="0.35">
      <c r="A10" s="34"/>
      <c r="B10" s="111" t="s">
        <v>21</v>
      </c>
      <c r="C10" s="112"/>
      <c r="D10" s="112"/>
      <c r="E10" s="113"/>
      <c r="F10" s="34"/>
    </row>
    <row r="11" spans="1:208" ht="22.5" customHeight="1" x14ac:dyDescent="0.35">
      <c r="A11" s="34"/>
      <c r="B11" s="2" t="s">
        <v>1</v>
      </c>
      <c r="C11" s="121" t="s">
        <v>69</v>
      </c>
      <c r="D11" s="121"/>
      <c r="E11" s="122"/>
      <c r="F11" s="34"/>
    </row>
    <row r="12" spans="1:208" x14ac:dyDescent="0.3">
      <c r="A12" s="34"/>
      <c r="B12" s="2" t="s">
        <v>2</v>
      </c>
      <c r="C12" s="91" t="s">
        <v>54</v>
      </c>
      <c r="D12" s="91"/>
      <c r="E12" s="92"/>
      <c r="F12" s="34"/>
      <c r="G12" s="35"/>
    </row>
    <row r="13" spans="1:208" x14ac:dyDescent="0.35">
      <c r="A13" s="34"/>
      <c r="B13" s="2" t="s">
        <v>3</v>
      </c>
      <c r="C13" s="100" t="s">
        <v>56</v>
      </c>
      <c r="D13" s="101"/>
      <c r="E13" s="102"/>
      <c r="F13" s="34"/>
      <c r="H13" s="41"/>
    </row>
    <row r="14" spans="1:208" x14ac:dyDescent="0.35">
      <c r="A14" s="34"/>
      <c r="B14" s="2" t="s">
        <v>4</v>
      </c>
      <c r="C14" s="100" t="s">
        <v>60</v>
      </c>
      <c r="D14" s="101"/>
      <c r="E14" s="102"/>
      <c r="F14" s="34"/>
    </row>
    <row r="15" spans="1:208" ht="33.5" customHeight="1" thickBot="1" x14ac:dyDescent="0.4">
      <c r="A15" s="34"/>
      <c r="B15" s="12" t="s">
        <v>8</v>
      </c>
      <c r="C15" s="123" t="s">
        <v>67</v>
      </c>
      <c r="D15" s="124"/>
      <c r="E15" s="125"/>
      <c r="F15" s="34"/>
    </row>
    <row r="16" spans="1:208" ht="18.5" x14ac:dyDescent="0.35">
      <c r="A16" s="34"/>
      <c r="B16" s="111" t="s">
        <v>22</v>
      </c>
      <c r="C16" s="112"/>
      <c r="D16" s="112"/>
      <c r="E16" s="113"/>
      <c r="F16" s="34"/>
    </row>
    <row r="17" spans="1:6" x14ac:dyDescent="0.35">
      <c r="A17" s="34"/>
      <c r="B17" s="2" t="s">
        <v>9</v>
      </c>
      <c r="C17" s="96">
        <v>2021</v>
      </c>
      <c r="D17" s="96"/>
      <c r="E17" s="97"/>
      <c r="F17" s="34"/>
    </row>
    <row r="18" spans="1:6" x14ac:dyDescent="0.35">
      <c r="A18" s="34"/>
      <c r="B18" s="2" t="s">
        <v>11</v>
      </c>
      <c r="C18" s="98" t="s">
        <v>94</v>
      </c>
      <c r="D18" s="98"/>
      <c r="E18" s="99"/>
      <c r="F18" s="34"/>
    </row>
    <row r="19" spans="1:6" ht="15.75" customHeight="1" x14ac:dyDescent="0.35">
      <c r="A19" s="34"/>
      <c r="B19" s="2" t="s">
        <v>24</v>
      </c>
      <c r="C19" s="114">
        <f>'Market Potency'!C18</f>
        <v>350000000</v>
      </c>
      <c r="D19" s="115"/>
      <c r="E19" s="116"/>
      <c r="F19" s="34"/>
    </row>
    <row r="20" spans="1:6" x14ac:dyDescent="0.35">
      <c r="A20" s="34"/>
      <c r="B20" s="3"/>
      <c r="C20" s="45"/>
      <c r="D20" s="46"/>
      <c r="E20" s="47"/>
      <c r="F20" s="34"/>
    </row>
    <row r="21" spans="1:6" x14ac:dyDescent="0.35">
      <c r="A21" s="34"/>
      <c r="B21" s="49" t="s">
        <v>46</v>
      </c>
      <c r="C21" s="65">
        <f>Market!E14</f>
        <v>23000</v>
      </c>
      <c r="D21" s="14"/>
      <c r="E21" s="4"/>
      <c r="F21" s="43"/>
    </row>
    <row r="22" spans="1:6" x14ac:dyDescent="0.35">
      <c r="A22" s="34"/>
      <c r="B22" s="49" t="s">
        <v>45</v>
      </c>
      <c r="C22" s="65">
        <f>Market!E12</f>
        <v>29018.759018759018</v>
      </c>
      <c r="D22" s="46"/>
      <c r="E22" s="47"/>
      <c r="F22" s="43"/>
    </row>
    <row r="23" spans="1:6" x14ac:dyDescent="0.35">
      <c r="A23" s="34"/>
      <c r="B23" s="3"/>
      <c r="C23" s="44"/>
      <c r="D23" s="46"/>
      <c r="E23" s="47"/>
      <c r="F23" s="43"/>
    </row>
    <row r="24" spans="1:6" ht="16.5" customHeight="1" x14ac:dyDescent="0.35">
      <c r="A24" s="34"/>
      <c r="B24" s="11" t="s">
        <v>13</v>
      </c>
      <c r="C24" s="108" t="s">
        <v>95</v>
      </c>
      <c r="D24" s="109"/>
      <c r="E24" s="110"/>
      <c r="F24" s="34"/>
    </row>
    <row r="25" spans="1:6" ht="15" thickBot="1" x14ac:dyDescent="0.4">
      <c r="A25" s="34"/>
      <c r="B25" s="12" t="s">
        <v>10</v>
      </c>
      <c r="C25" s="117" t="s">
        <v>96</v>
      </c>
      <c r="D25" s="117"/>
      <c r="E25" s="118"/>
      <c r="F25" s="34"/>
    </row>
    <row r="26" spans="1:6" ht="18.5" x14ac:dyDescent="0.35">
      <c r="A26" s="34"/>
      <c r="B26" s="111" t="s">
        <v>23</v>
      </c>
      <c r="C26" s="112"/>
      <c r="D26" s="112"/>
      <c r="E26" s="113"/>
      <c r="F26" s="34"/>
    </row>
    <row r="27" spans="1:6" x14ac:dyDescent="0.35">
      <c r="A27" s="34"/>
      <c r="B27" s="2" t="s">
        <v>6</v>
      </c>
      <c r="C27" s="91" t="s">
        <v>97</v>
      </c>
      <c r="D27" s="91"/>
      <c r="E27" s="92"/>
      <c r="F27" s="34"/>
    </row>
    <row r="28" spans="1:6" x14ac:dyDescent="0.35">
      <c r="A28" s="34"/>
      <c r="B28" s="2" t="s">
        <v>5</v>
      </c>
      <c r="C28" s="106" t="s">
        <v>98</v>
      </c>
      <c r="D28" s="106"/>
      <c r="E28" s="107"/>
      <c r="F28" s="34"/>
    </row>
    <row r="29" spans="1:6" ht="33.75" customHeight="1" x14ac:dyDescent="0.35">
      <c r="A29" s="34"/>
      <c r="B29" s="42" t="s">
        <v>42</v>
      </c>
      <c r="C29" s="93"/>
      <c r="D29" s="89"/>
      <c r="E29" s="90"/>
      <c r="F29" s="34"/>
    </row>
    <row r="30" spans="1:6" ht="34.5" customHeight="1" x14ac:dyDescent="0.35">
      <c r="A30" s="34"/>
      <c r="B30" s="11" t="s">
        <v>12</v>
      </c>
      <c r="C30" s="79" t="s">
        <v>99</v>
      </c>
      <c r="D30" s="79"/>
      <c r="E30" s="80"/>
      <c r="F30" s="34"/>
    </row>
    <row r="31" spans="1:6" x14ac:dyDescent="0.35">
      <c r="A31" s="34"/>
      <c r="B31" s="86" t="s">
        <v>43</v>
      </c>
      <c r="C31" s="88" t="s">
        <v>100</v>
      </c>
      <c r="D31" s="89"/>
      <c r="E31" s="90"/>
      <c r="F31" s="34"/>
    </row>
    <row r="32" spans="1:6" x14ac:dyDescent="0.35">
      <c r="A32" s="34"/>
      <c r="B32" s="87"/>
      <c r="C32" s="91" t="s">
        <v>61</v>
      </c>
      <c r="D32" s="91"/>
      <c r="E32" s="92"/>
      <c r="F32" s="34"/>
    </row>
    <row r="33" spans="1:208" ht="16.5" customHeight="1" x14ac:dyDescent="0.35">
      <c r="A33" s="34"/>
      <c r="B33" s="87"/>
      <c r="C33" s="91" t="s">
        <v>62</v>
      </c>
      <c r="D33" s="91"/>
      <c r="E33" s="92"/>
      <c r="F33" s="34"/>
    </row>
    <row r="34" spans="1:208" ht="13.5" customHeight="1" x14ac:dyDescent="0.35">
      <c r="A34" s="34"/>
      <c r="B34" s="60"/>
      <c r="C34" s="61"/>
      <c r="D34" s="62"/>
      <c r="E34" s="63"/>
      <c r="F34" s="34"/>
    </row>
    <row r="35" spans="1:208" ht="13.5" customHeight="1" x14ac:dyDescent="0.35">
      <c r="A35" s="34"/>
      <c r="B35" s="60"/>
      <c r="C35" s="61"/>
      <c r="D35" s="62"/>
      <c r="E35" s="63"/>
      <c r="F35" s="34"/>
    </row>
    <row r="36" spans="1:208" ht="34.5" customHeight="1" x14ac:dyDescent="0.35">
      <c r="A36" s="34"/>
      <c r="B36" s="48"/>
      <c r="C36" s="93"/>
      <c r="D36" s="94"/>
      <c r="E36" s="95"/>
      <c r="F36" s="34"/>
    </row>
    <row r="37" spans="1:208" ht="40.5" customHeight="1" x14ac:dyDescent="0.35">
      <c r="A37" s="34"/>
      <c r="B37" s="11" t="s">
        <v>14</v>
      </c>
      <c r="C37" s="103"/>
      <c r="D37" s="104"/>
      <c r="E37" s="105"/>
      <c r="F37" s="34"/>
    </row>
    <row r="38" spans="1:208" ht="27" customHeight="1" thickBot="1" x14ac:dyDescent="0.4">
      <c r="A38" s="34"/>
      <c r="B38" s="12" t="s">
        <v>15</v>
      </c>
      <c r="C38" s="84" t="s">
        <v>59</v>
      </c>
      <c r="D38" s="84"/>
      <c r="E38" s="85"/>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81" t="s">
        <v>16</v>
      </c>
      <c r="C40" s="82"/>
      <c r="D40" s="82"/>
      <c r="E40" s="83"/>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77" t="s">
        <v>31</v>
      </c>
      <c r="D47" s="77"/>
      <c r="E47" s="78"/>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5" s="34" customFormat="1" x14ac:dyDescent="0.35">
      <c r="E49" s="33" t="s">
        <v>40</v>
      </c>
    </row>
    <row r="50" spans="3:5" s="34" customFormat="1" x14ac:dyDescent="0.35">
      <c r="E50" s="33" t="s">
        <v>35</v>
      </c>
    </row>
    <row r="51" spans="3:5" s="34" customFormat="1" x14ac:dyDescent="0.35"/>
    <row r="52" spans="3:5" s="34" customFormat="1" x14ac:dyDescent="0.35">
      <c r="C52" s="64"/>
    </row>
    <row r="53" spans="3:5" s="34" customFormat="1" x14ac:dyDescent="0.35">
      <c r="C53" s="64"/>
    </row>
    <row r="54" spans="3:5" s="34" customFormat="1" x14ac:dyDescent="0.35">
      <c r="C54" s="64"/>
    </row>
    <row r="55" spans="3:5" s="34" customFormat="1" x14ac:dyDescent="0.35">
      <c r="C55" s="64"/>
    </row>
    <row r="56" spans="3:5" s="34" customFormat="1" x14ac:dyDescent="0.35">
      <c r="C56" s="64"/>
    </row>
    <row r="57" spans="3:5" s="34" customFormat="1" x14ac:dyDescent="0.35">
      <c r="C57" s="64"/>
    </row>
    <row r="58" spans="3:5" s="34" customFormat="1" x14ac:dyDescent="0.35">
      <c r="C58" s="64"/>
    </row>
    <row r="59" spans="3:5" s="34" customFormat="1" x14ac:dyDescent="0.35"/>
    <row r="60" spans="3:5" s="34" customFormat="1" x14ac:dyDescent="0.35"/>
    <row r="61" spans="3:5" s="34" customFormat="1" x14ac:dyDescent="0.35"/>
    <row r="62" spans="3:5" s="34" customFormat="1" x14ac:dyDescent="0.35"/>
    <row r="63" spans="3:5" s="34" customFormat="1" x14ac:dyDescent="0.35"/>
    <row r="64" spans="3: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G14"/>
  <sheetViews>
    <sheetView workbookViewId="0">
      <selection activeCell="H8" sqref="H8"/>
    </sheetView>
  </sheetViews>
  <sheetFormatPr defaultRowHeight="14.5" x14ac:dyDescent="0.35"/>
  <cols>
    <col min="1" max="1" width="21.81640625" customWidth="1"/>
    <col min="5" max="5" width="16.1796875" customWidth="1"/>
  </cols>
  <sheetData>
    <row r="1" spans="1:7" x14ac:dyDescent="0.35">
      <c r="A1" s="74" t="s">
        <v>70</v>
      </c>
      <c r="B1" s="74" t="s">
        <v>71</v>
      </c>
      <c r="C1" s="74" t="s">
        <v>72</v>
      </c>
      <c r="D1" s="74" t="s">
        <v>92</v>
      </c>
      <c r="E1" s="74" t="s">
        <v>93</v>
      </c>
    </row>
    <row r="2" spans="1:7" x14ac:dyDescent="0.35">
      <c r="A2" s="71" t="s">
        <v>73</v>
      </c>
      <c r="B2" s="72">
        <v>26000</v>
      </c>
      <c r="C2" s="71">
        <v>500</v>
      </c>
      <c r="D2" s="73">
        <f t="shared" ref="D2:D9" si="0">B2/C2</f>
        <v>52</v>
      </c>
      <c r="E2" s="72">
        <f t="shared" ref="E2:E9" si="1">D2*200</f>
        <v>10400</v>
      </c>
    </row>
    <row r="3" spans="1:7" x14ac:dyDescent="0.35">
      <c r="A3" s="74" t="s">
        <v>74</v>
      </c>
      <c r="B3" s="72">
        <v>17000</v>
      </c>
      <c r="C3" s="71">
        <v>175</v>
      </c>
      <c r="D3" s="73">
        <f t="shared" si="0"/>
        <v>97.142857142857139</v>
      </c>
      <c r="E3" s="72">
        <f t="shared" si="1"/>
        <v>19428.571428571428</v>
      </c>
    </row>
    <row r="4" spans="1:7" x14ac:dyDescent="0.35">
      <c r="A4" s="74" t="s">
        <v>75</v>
      </c>
      <c r="B4" s="72">
        <v>30000</v>
      </c>
      <c r="C4" s="71">
        <v>300</v>
      </c>
      <c r="D4" s="73">
        <f t="shared" si="0"/>
        <v>100</v>
      </c>
      <c r="E4" s="72">
        <f t="shared" si="1"/>
        <v>20000</v>
      </c>
    </row>
    <row r="5" spans="1:7" x14ac:dyDescent="0.35">
      <c r="A5" s="74" t="s">
        <v>76</v>
      </c>
      <c r="B5" s="72">
        <v>29000</v>
      </c>
      <c r="C5" s="71">
        <v>275</v>
      </c>
      <c r="D5" s="73">
        <f t="shared" si="0"/>
        <v>105.45454545454545</v>
      </c>
      <c r="E5" s="72">
        <f t="shared" si="1"/>
        <v>21090.909090909092</v>
      </c>
      <c r="G5" s="67"/>
    </row>
    <row r="6" spans="1:7" x14ac:dyDescent="0.35">
      <c r="A6" s="71" t="s">
        <v>77</v>
      </c>
      <c r="B6" s="72">
        <v>39000</v>
      </c>
      <c r="C6" s="71">
        <v>250</v>
      </c>
      <c r="D6" s="73">
        <f t="shared" si="0"/>
        <v>156</v>
      </c>
      <c r="E6" s="72">
        <f t="shared" si="1"/>
        <v>31200</v>
      </c>
    </row>
    <row r="7" spans="1:7" x14ac:dyDescent="0.35">
      <c r="A7" s="71" t="s">
        <v>78</v>
      </c>
      <c r="B7" s="72">
        <v>44000</v>
      </c>
      <c r="C7" s="71">
        <v>200</v>
      </c>
      <c r="D7" s="73">
        <f t="shared" si="0"/>
        <v>220</v>
      </c>
      <c r="E7" s="72">
        <f t="shared" si="1"/>
        <v>44000</v>
      </c>
    </row>
    <row r="8" spans="1:7" x14ac:dyDescent="0.35">
      <c r="A8" s="74" t="s">
        <v>79</v>
      </c>
      <c r="B8" s="75">
        <v>20000</v>
      </c>
      <c r="C8" s="74">
        <v>72</v>
      </c>
      <c r="D8" s="76">
        <f t="shared" si="0"/>
        <v>277.77777777777777</v>
      </c>
      <c r="E8" s="75">
        <f t="shared" si="1"/>
        <v>55555.555555555555</v>
      </c>
    </row>
    <row r="9" spans="1:7" x14ac:dyDescent="0.35">
      <c r="A9" s="71" t="s">
        <v>80</v>
      </c>
      <c r="B9" s="72">
        <v>74000</v>
      </c>
      <c r="C9" s="71">
        <v>250</v>
      </c>
      <c r="D9" s="73">
        <f t="shared" si="0"/>
        <v>296</v>
      </c>
      <c r="E9" s="72">
        <f t="shared" si="1"/>
        <v>59200</v>
      </c>
    </row>
    <row r="10" spans="1:7" x14ac:dyDescent="0.35">
      <c r="B10" s="67"/>
      <c r="D10" s="68"/>
      <c r="E10" s="67"/>
    </row>
    <row r="11" spans="1:7" x14ac:dyDescent="0.35">
      <c r="B11" s="67"/>
      <c r="D11" s="68"/>
      <c r="E11" s="67"/>
    </row>
    <row r="12" spans="1:7" x14ac:dyDescent="0.35">
      <c r="D12" t="s">
        <v>81</v>
      </c>
      <c r="E12" s="67">
        <f>AVERAGE(E3,E4,E8,E5)</f>
        <v>29018.759018759018</v>
      </c>
    </row>
    <row r="13" spans="1:7" x14ac:dyDescent="0.35">
      <c r="D13" t="s">
        <v>82</v>
      </c>
      <c r="E13" s="67">
        <f>E12/1.25</f>
        <v>23215.007215007216</v>
      </c>
    </row>
    <row r="14" spans="1:7" x14ac:dyDescent="0.35">
      <c r="D14" s="66" t="s">
        <v>83</v>
      </c>
      <c r="E14" s="69">
        <v>23000</v>
      </c>
    </row>
  </sheetData>
  <autoFilter ref="A1:E1" xr:uid="{0EFEB613-D326-4A32-A6D0-88C3AFF3F001}">
    <sortState xmlns:xlrd2="http://schemas.microsoft.com/office/spreadsheetml/2017/richdata2" ref="A2:E9">
      <sortCondition ref="D1"/>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8"/>
  <sheetViews>
    <sheetView tabSelected="1" topLeftCell="A4" workbookViewId="0">
      <selection activeCell="C19" sqref="C19"/>
    </sheetView>
  </sheetViews>
  <sheetFormatPr defaultRowHeight="14.5" x14ac:dyDescent="0.35"/>
  <cols>
    <col min="1" max="1" width="43.54296875" bestFit="1" customWidth="1"/>
    <col min="3" max="3" width="17" customWidth="1"/>
  </cols>
  <sheetData>
    <row r="1" spans="1:5" x14ac:dyDescent="0.35">
      <c r="A1" t="s">
        <v>63</v>
      </c>
      <c r="C1" s="50">
        <v>267000000</v>
      </c>
    </row>
    <row r="2" spans="1:5" x14ac:dyDescent="0.35">
      <c r="A2" t="s">
        <v>88</v>
      </c>
      <c r="B2" s="51"/>
      <c r="C2" s="70">
        <v>0.3</v>
      </c>
      <c r="D2" t="s">
        <v>47</v>
      </c>
    </row>
    <row r="3" spans="1:5" x14ac:dyDescent="0.35">
      <c r="A3" t="s">
        <v>84</v>
      </c>
      <c r="B3" s="51"/>
      <c r="C3" s="70">
        <v>0.21</v>
      </c>
      <c r="D3" t="s">
        <v>47</v>
      </c>
    </row>
    <row r="4" spans="1:5" x14ac:dyDescent="0.35">
      <c r="A4" t="s">
        <v>85</v>
      </c>
      <c r="C4" s="51">
        <v>0.33</v>
      </c>
    </row>
    <row r="5" spans="1:5" x14ac:dyDescent="0.35">
      <c r="A5" t="s">
        <v>86</v>
      </c>
      <c r="C5" s="51">
        <v>0.8</v>
      </c>
    </row>
    <row r="6" spans="1:5" x14ac:dyDescent="0.35">
      <c r="A6" t="s">
        <v>87</v>
      </c>
      <c r="C6" s="51">
        <v>0.34100000000000003</v>
      </c>
    </row>
    <row r="7" spans="1:5" x14ac:dyDescent="0.35">
      <c r="A7" t="s">
        <v>89</v>
      </c>
      <c r="C7" s="51">
        <v>0.15</v>
      </c>
    </row>
    <row r="8" spans="1:5" x14ac:dyDescent="0.35">
      <c r="A8" t="s">
        <v>64</v>
      </c>
      <c r="B8" s="51"/>
      <c r="C8" s="52">
        <v>0.2</v>
      </c>
    </row>
    <row r="9" spans="1:5" x14ac:dyDescent="0.35">
      <c r="B9" s="51"/>
      <c r="C9" s="52"/>
    </row>
    <row r="10" spans="1:5" x14ac:dyDescent="0.35">
      <c r="A10" t="s">
        <v>55</v>
      </c>
      <c r="B10" s="51"/>
      <c r="C10" s="50">
        <f>C1*C2*C3*C4*C5*C6*C7*C8</f>
        <v>45428.811120000006</v>
      </c>
      <c r="D10" t="s">
        <v>48</v>
      </c>
    </row>
    <row r="11" spans="1:5" x14ac:dyDescent="0.35">
      <c r="B11" s="51"/>
      <c r="C11" s="50"/>
    </row>
    <row r="12" spans="1:5" x14ac:dyDescent="0.35">
      <c r="A12" s="53" t="s">
        <v>65</v>
      </c>
      <c r="B12" s="51"/>
      <c r="C12" s="52"/>
    </row>
    <row r="13" spans="1:5" x14ac:dyDescent="0.35">
      <c r="A13" s="54" t="s">
        <v>90</v>
      </c>
      <c r="B13" s="51"/>
      <c r="C13" s="50">
        <f>C10</f>
        <v>45428.811120000006</v>
      </c>
      <c r="D13" t="s">
        <v>49</v>
      </c>
      <c r="E13" t="s">
        <v>58</v>
      </c>
    </row>
    <row r="14" spans="1:5" x14ac:dyDescent="0.35">
      <c r="A14" s="55"/>
      <c r="B14" s="51"/>
      <c r="C14" s="56"/>
    </row>
    <row r="15" spans="1:5" x14ac:dyDescent="0.35">
      <c r="A15" t="s">
        <v>66</v>
      </c>
      <c r="B15" s="51"/>
      <c r="C15" s="57">
        <v>23000</v>
      </c>
      <c r="D15" t="s">
        <v>50</v>
      </c>
    </row>
    <row r="16" spans="1:5" x14ac:dyDescent="0.35">
      <c r="A16" s="54" t="s">
        <v>51</v>
      </c>
      <c r="C16" s="50"/>
    </row>
    <row r="17" spans="1:16" x14ac:dyDescent="0.35">
      <c r="A17" s="54" t="s">
        <v>57</v>
      </c>
      <c r="B17" s="58"/>
      <c r="C17" s="59">
        <f>C15*C13/3</f>
        <v>348287551.92000002</v>
      </c>
      <c r="D17" t="s">
        <v>91</v>
      </c>
    </row>
    <row r="18" spans="1:16" x14ac:dyDescent="0.35">
      <c r="A18" t="s">
        <v>53</v>
      </c>
      <c r="C18" s="59">
        <f>350000000</f>
        <v>350000000</v>
      </c>
      <c r="D18" t="s">
        <v>52</v>
      </c>
    </row>
    <row r="29" spans="1:16" x14ac:dyDescent="0.35">
      <c r="P29">
        <v>1044047</v>
      </c>
    </row>
    <row r="30" spans="1:16" x14ac:dyDescent="0.35">
      <c r="P30">
        <v>927120</v>
      </c>
    </row>
    <row r="31" spans="1:16" x14ac:dyDescent="0.35">
      <c r="P31">
        <v>781391</v>
      </c>
    </row>
    <row r="32" spans="1:16" x14ac:dyDescent="0.35">
      <c r="P32">
        <v>657262</v>
      </c>
    </row>
    <row r="33" spans="16:16" x14ac:dyDescent="0.35">
      <c r="P33">
        <v>534822</v>
      </c>
    </row>
    <row r="34" spans="16:16" x14ac:dyDescent="0.35">
      <c r="P34">
        <v>409392</v>
      </c>
    </row>
    <row r="35" spans="16:16" x14ac:dyDescent="0.35">
      <c r="P35">
        <v>284080</v>
      </c>
    </row>
    <row r="36" spans="16:16" x14ac:dyDescent="0.35">
      <c r="P36">
        <v>375893</v>
      </c>
    </row>
    <row r="37" spans="16:16" x14ac:dyDescent="0.35">
      <c r="P37">
        <f>SUM(P29:P36)</f>
        <v>5014007</v>
      </c>
    </row>
    <row r="38" spans="16:16" x14ac:dyDescent="0.35">
      <c r="P38" s="52">
        <f>SUM(P37)/10177924</f>
        <v>0.49263553156812723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D8A2A-6F38-4BC9-BF0E-88972C8E95DE}">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Product</vt:lpstr>
      <vt:lpstr>Market</vt:lpstr>
      <vt:lpstr>Market Potency</vt:lpstr>
      <vt:lpstr>Taste Survey</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Noviana Halim</cp:lastModifiedBy>
  <cp:lastPrinted>2010-02-23T03:12:29Z</cp:lastPrinted>
  <dcterms:created xsi:type="dcterms:W3CDTF">2010-02-03T06:36:43Z</dcterms:created>
  <dcterms:modified xsi:type="dcterms:W3CDTF">2020-07-07T07:21:40Z</dcterms:modified>
</cp:coreProperties>
</file>