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D:\02. Tropicana Slim Backup\09. Personal\05. Ronaldo Yolanda\"/>
    </mc:Choice>
  </mc:AlternateContent>
  <xr:revisionPtr revIDLastSave="0" documentId="13_ncr:1_{22A37305-DB96-49EE-9AC8-AE7125C4587B}" xr6:coauthVersionLast="45" xr6:coauthVersionMax="45" xr10:uidLastSave="{00000000-0000-0000-0000-000000000000}"/>
  <bookViews>
    <workbookView xWindow="880" yWindow="-110" windowWidth="18430" windowHeight="11020" activeTab="1" xr2:uid="{00000000-000D-0000-FFFF-FFFF00000000}"/>
  </bookViews>
  <sheets>
    <sheet name="Product" sheetId="1" r:id="rId1"/>
    <sheet name="Market" sheetId="4" r:id="rId2"/>
  </sheets>
  <definedNames>
    <definedName name="_xlnm._FilterDatabase" localSheetId="1" hidden="1">Market!$A$1:$E$1</definedName>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 l="1"/>
  <c r="F3" i="4" l="1"/>
  <c r="E8" i="4"/>
  <c r="F5" i="4"/>
  <c r="F2" i="4"/>
  <c r="F4" i="4"/>
  <c r="C21" i="1" l="1"/>
  <c r="D4" i="4"/>
  <c r="E4" i="4" s="1"/>
  <c r="D5" i="4"/>
  <c r="E5" i="4" s="1"/>
  <c r="D3" i="4"/>
  <c r="E3" i="4" s="1"/>
  <c r="D2" i="4"/>
  <c r="E2" i="4" s="1"/>
  <c r="E9" i="4" l="1"/>
  <c r="C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<sst xmlns="http://schemas.openxmlformats.org/spreadsheetml/2006/main" count="77" uniqueCount="75">
  <si>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</si>
  <si>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</si>
  <si>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</si>
  <si>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</si>
  <si>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</si>
  <si>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</si>
  <si>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</si>
  <si>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</si>
  <si>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</si>
  <si>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</si>
  <si>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</si>
  <si>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</si>
  <si>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</si>
  <si>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</si>
  <si>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</si>
  <si>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</si>
  <si>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</si>
  <si>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</si>
  <si>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</si>
  <si>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</si>
  <si>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</si>
  <si>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</si>
  <si>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</si>
  <si>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</si>
  <si>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</si>
  <si>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</si>
  <si>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</si>
  <si>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</si>
  <si>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</si>
  <si>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</si>
  <si>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</si>
  <si>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</si>
  <si>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</si>
  <si>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</si>
  <si>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</si>
  <si>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</si>
  <si>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</si>
  <si>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</si>
  <si>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</si>
  <si>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</si>
  <si>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</si>
  <si>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 xml:space="preserve">Kategori Pangan (BPOM) </t>
  </si>
  <si>
    <t>Product Benefits</t>
  </si>
  <si>
    <t>Tropicana Slim</t>
  </si>
  <si>
    <t>Consumer Price Target</t>
  </si>
  <si>
    <t>NF Selling Price</t>
  </si>
  <si>
    <r>
      <t xml:space="preserve">weak - </t>
    </r>
    <r>
      <rPr>
        <u/>
        <sz val="11"/>
        <color theme="1"/>
        <rFont val="Calibri"/>
        <family val="2"/>
        <scheme val="minor"/>
      </rPr>
      <t>moderate</t>
    </r>
    <r>
      <rPr>
        <sz val="11"/>
        <color theme="1"/>
        <rFont val="Calibri"/>
        <family val="2"/>
        <scheme val="minor"/>
      </rPr>
      <t xml:space="preserve"> - strong</t>
    </r>
  </si>
  <si>
    <t>see sheet reference</t>
  </si>
  <si>
    <t>Merk</t>
  </si>
  <si>
    <t>Harga</t>
  </si>
  <si>
    <t>Gramasi</t>
  </si>
  <si>
    <t>HET Avg</t>
  </si>
  <si>
    <t>Price List</t>
  </si>
  <si>
    <t>Harga/mL</t>
  </si>
  <si>
    <t>MF 20+ Upper 1,2</t>
  </si>
  <si>
    <t xml:space="preserve">Box </t>
  </si>
  <si>
    <t>Sugar Free</t>
  </si>
  <si>
    <t>Harga per 150 gr</t>
  </si>
  <si>
    <t>Ronaldo</t>
  </si>
  <si>
    <r>
      <t xml:space="preserve">niche - </t>
    </r>
    <r>
      <rPr>
        <u/>
        <sz val="11"/>
        <color theme="1"/>
        <rFont val="Calibri"/>
        <family val="2"/>
        <scheme val="minor"/>
      </rPr>
      <t>in between</t>
    </r>
    <r>
      <rPr>
        <sz val="11"/>
        <color theme="1"/>
        <rFont val="Calibri"/>
        <family val="2"/>
        <scheme val="minor"/>
      </rPr>
      <t xml:space="preserve"> - mass</t>
    </r>
  </si>
  <si>
    <t>Alamond Almond Milk</t>
  </si>
  <si>
    <t>Susu Almond Afis Life</t>
  </si>
  <si>
    <t>Mama Health Almond Milk</t>
  </si>
  <si>
    <t>Omset Tokopedia Est. Sejak Listing (satu toko)</t>
  </si>
  <si>
    <t>per 150 gram</t>
  </si>
  <si>
    <t>Asigen Almond Collagen Milk</t>
  </si>
  <si>
    <t>Dibulatkan</t>
  </si>
  <si>
    <t>Tropicana Slim Milk aisle, Imported Powdered Milk</t>
  </si>
  <si>
    <t>Lactose Free</t>
  </si>
  <si>
    <t>Powder Alufo Bag / Alufo Sachet</t>
  </si>
  <si>
    <t>Tropicana Slim Sugar Free Plant Based Powdered Milk (Almond Milk)</t>
  </si>
  <si>
    <t>N/A di Modern, Alamond di eCommerce</t>
  </si>
  <si>
    <t>Vanilla Original</t>
  </si>
  <si>
    <t>Plant based trend rising in urban community, especially for plant based milk.
Opportunities for BPOM MD certified powdered plant based milk in the market</t>
  </si>
  <si>
    <t>Velik (Plant Based Powder Milk)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</si>
</sst>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_)"/>
    <numFmt numFmtId="165" formatCode="_(* #,##0.00_);_(* \(#,##0.00\);_(* &quot;-&quot;??_);_(@_)"/>
    <numFmt numFmtId="166" formatCode="[$-409]mmmm\ d\,\ yyyy;@"/>
    <numFmt numFmtId="167" formatCode="[$Rp-421]#,##0"/>
    <numFmt numFmtId="168" formatCode="&quot;Rp&quot;#,##0"/>
    <numFmt numFmtId="169" formatCode="0.0"/>
  </numFmts>
  <fonts count="22"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i/>
      <sz val="11"/>
      <color theme="1"/>
      <name val="Calibri"/>
      <family val="2"/>
      <scheme val="minor"/>
    </font>
    <font>
      <b/>
      <i/>
      <sz val="8"/>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s>
  <cellStyleXfs count="5">
    <xf numFmtId="0" fontId="0" fillId="0" borderId="0"/>
    <xf numFmtId="165"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30">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0" fontId="0" fillId="0" borderId="0" xfId="0" applyFont="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1" fillId="0" borderId="0" xfId="0" applyFont="1"/>
    <xf numFmtId="168" fontId="0" fillId="0" borderId="0" xfId="0" applyNumberFormat="1"/>
    <xf numFmtId="169" fontId="0" fillId="0" borderId="0" xfId="0" applyNumberFormat="1"/>
    <xf numFmtId="168" fontId="1" fillId="0" borderId="0" xfId="0" applyNumberFormat="1" applyFont="1"/>
    <xf numFmtId="0" fontId="0" fillId="0" borderId="1" xfId="0" applyBorder="1"/>
    <xf numFmtId="168" fontId="0" fillId="0" borderId="1" xfId="0" applyNumberFormat="1" applyBorder="1"/>
    <xf numFmtId="169" fontId="0" fillId="0" borderId="1" xfId="0" applyNumberFormat="1" applyBorder="1"/>
    <xf numFmtId="0" fontId="1" fillId="0" borderId="1" xfId="0" applyFont="1" applyBorder="1"/>
    <xf numFmtId="168" fontId="1" fillId="0" borderId="1" xfId="0" applyNumberFormat="1" applyFont="1" applyBorder="1"/>
    <xf numFmtId="169" fontId="1" fillId="0" borderId="1" xfId="0" applyNumberFormat="1" applyFont="1" applyBorder="1"/>
    <xf numFmtId="168" fontId="0" fillId="0" borderId="1" xfId="0" applyNumberFormat="1" applyBorder="1" applyAlignment="1">
      <alignment horizontal="center"/>
    </xf>
    <xf numFmtId="0" fontId="1" fillId="7" borderId="38" xfId="0" applyFont="1" applyFill="1" applyBorder="1"/>
    <xf numFmtId="0" fontId="0" fillId="0" borderId="1" xfId="0" applyFont="1" applyBorder="1"/>
    <xf numFmtId="0" fontId="21" fillId="0" borderId="38" xfId="0" applyFont="1" applyFill="1" applyBorder="1"/>
    <xf numFmtId="168" fontId="0" fillId="0" borderId="0" xfId="0" applyNumberFormat="1" applyFont="1"/>
    <xf numFmtId="0" fontId="20" fillId="0" borderId="0" xfId="0" applyFont="1"/>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68" fontId="19" fillId="2" borderId="2" xfId="3" applyNumberFormat="1" applyFont="1" applyFill="1" applyBorder="1" applyAlignment="1">
      <alignment horizontal="left" vertical="top"/>
    </xf>
    <xf numFmtId="168" fontId="19" fillId="2" borderId="3" xfId="3" applyNumberFormat="1" applyFont="1" applyFill="1" applyBorder="1" applyAlignment="1">
      <alignment horizontal="left" vertical="top"/>
    </xf>
    <xf numFmtId="168" fontId="19" fillId="2" borderId="12" xfId="3"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cellXfs>
  <cellStyles count="5">
    <cellStyle name="Comma" xfId="1" builtinId="3"/>
    <cellStyle name="Comma [0]" xfId="3" builtinId="6"/>
    <cellStyle name="Comma 2" xfId="4" xr:uid="{E54C141A-1F0B-4801-9EE6-6173B957D553}"/>
    <cellStyle name="Normal" xfId="0" builtinId="0"/>
    <cellStyle name="Normal 111 2 2" xfId="2" xr:uid="{00000000-0005-0000-0000-000003000000}"/>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181163</xdr:colOff>
      <xdr:row>4</xdr:row>
      <xdr:rowOff>402291</xdr:rowOff>
    </xdr:from>
    <xdr:to>
      <xdr:col>2</xdr:col>
      <xdr:colOff>103816</xdr:colOff>
      <xdr:row>6</xdr:row>
      <xdr:rowOff>165100</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90713" y="1081741"/>
          <a:ext cx="1795903" cy="1089959"/>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opLeftCell="A19" zoomScaleNormal="100" zoomScaleSheetLayoutView="100" workbookViewId="0">
      <selection activeCell="C35" sqref="C35"/>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15" t="s">
        <v>36</v>
      </c>
      <c r="C3" s="115"/>
      <c r="D3" s="115"/>
      <c r="E3" s="115"/>
      <c r="F3" s="34"/>
    </row>
    <row r="4" spans="1:208" s="5" customFormat="1" ht="18.5" thickBot="1" x14ac:dyDescent="0.4">
      <c r="A4" s="34"/>
      <c r="B4" s="116" t="s">
        <v>37</v>
      </c>
      <c r="C4" s="116"/>
      <c r="D4" s="116"/>
      <c r="E4" s="116"/>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22" t="s">
        <v>43</v>
      </c>
      <c r="C5" s="123"/>
      <c r="D5" s="123"/>
      <c r="E5" s="124"/>
      <c r="F5" s="34"/>
    </row>
    <row r="6" spans="1:208" ht="63.75" customHeight="1" x14ac:dyDescent="0.35">
      <c r="A6" s="34"/>
      <c r="B6" s="125" t="s">
        <v>74</v>
      </c>
      <c r="C6" s="126"/>
      <c r="D6" s="126"/>
      <c r="E6" s="127"/>
      <c r="F6" s="34"/>
    </row>
    <row r="7" spans="1:208" ht="15.5" x14ac:dyDescent="0.35">
      <c r="A7" s="34"/>
      <c r="B7" s="128" t="s">
        <v>0</v>
      </c>
      <c r="C7" s="129"/>
      <c r="D7" s="16" t="s">
        <v>7</v>
      </c>
      <c r="E7" s="22" t="s">
        <v>58</v>
      </c>
      <c r="F7" s="34"/>
    </row>
    <row r="8" spans="1:208" ht="15.5" x14ac:dyDescent="0.35">
      <c r="A8" s="34"/>
      <c r="B8" s="128" t="s">
        <v>19</v>
      </c>
      <c r="C8" s="129"/>
      <c r="D8" s="16" t="s">
        <v>7</v>
      </c>
      <c r="E8" s="17">
        <v>44046</v>
      </c>
      <c r="F8" s="34"/>
    </row>
    <row r="9" spans="1:208" ht="16" thickBot="1" x14ac:dyDescent="0.4">
      <c r="A9" s="34"/>
      <c r="B9" s="18"/>
      <c r="C9" s="19" t="s">
        <v>20</v>
      </c>
      <c r="D9" s="20" t="s">
        <v>7</v>
      </c>
      <c r="E9" s="21">
        <v>0</v>
      </c>
      <c r="F9" s="34"/>
    </row>
    <row r="10" spans="1:208" ht="18.5" x14ac:dyDescent="0.35">
      <c r="A10" s="34"/>
      <c r="B10" s="107" t="s">
        <v>21</v>
      </c>
      <c r="C10" s="108"/>
      <c r="D10" s="108"/>
      <c r="E10" s="109"/>
      <c r="F10" s="34"/>
    </row>
    <row r="11" spans="1:208" x14ac:dyDescent="0.35">
      <c r="A11" s="34"/>
      <c r="B11" s="2" t="s">
        <v>1</v>
      </c>
      <c r="C11" s="117" t="s">
        <v>70</v>
      </c>
      <c r="D11" s="117"/>
      <c r="E11" s="118"/>
      <c r="F11" s="34"/>
    </row>
    <row r="12" spans="1:208" x14ac:dyDescent="0.3">
      <c r="A12" s="34"/>
      <c r="B12" s="2" t="s">
        <v>2</v>
      </c>
      <c r="C12" s="87" t="s">
        <v>54</v>
      </c>
      <c r="D12" s="87"/>
      <c r="E12" s="88"/>
      <c r="F12" s="34"/>
      <c r="G12" s="35"/>
    </row>
    <row r="13" spans="1:208" x14ac:dyDescent="0.35">
      <c r="A13" s="34"/>
      <c r="B13" s="2" t="s">
        <v>3</v>
      </c>
      <c r="C13" s="96" t="s">
        <v>46</v>
      </c>
      <c r="D13" s="97"/>
      <c r="E13" s="98"/>
      <c r="F13" s="34"/>
      <c r="H13" s="41"/>
    </row>
    <row r="14" spans="1:208" x14ac:dyDescent="0.35">
      <c r="A14" s="34"/>
      <c r="B14" s="2" t="s">
        <v>4</v>
      </c>
      <c r="C14" s="96" t="s">
        <v>59</v>
      </c>
      <c r="D14" s="97"/>
      <c r="E14" s="98"/>
      <c r="F14" s="34"/>
    </row>
    <row r="15" spans="1:208" ht="33.5" customHeight="1" thickBot="1" x14ac:dyDescent="0.4">
      <c r="A15" s="34"/>
      <c r="B15" s="12" t="s">
        <v>8</v>
      </c>
      <c r="C15" s="119" t="s">
        <v>73</v>
      </c>
      <c r="D15" s="120"/>
      <c r="E15" s="121"/>
      <c r="F15" s="34"/>
    </row>
    <row r="16" spans="1:208" ht="18.5" x14ac:dyDescent="0.35">
      <c r="A16" s="34"/>
      <c r="B16" s="107" t="s">
        <v>22</v>
      </c>
      <c r="C16" s="108"/>
      <c r="D16" s="108"/>
      <c r="E16" s="109"/>
      <c r="F16" s="34"/>
    </row>
    <row r="17" spans="1:6" x14ac:dyDescent="0.35">
      <c r="A17" s="34"/>
      <c r="B17" s="2" t="s">
        <v>9</v>
      </c>
      <c r="C17" s="92">
        <v>2021</v>
      </c>
      <c r="D17" s="92"/>
      <c r="E17" s="93"/>
      <c r="F17" s="34"/>
    </row>
    <row r="18" spans="1:6" x14ac:dyDescent="0.35">
      <c r="A18" s="34"/>
      <c r="B18" s="2" t="s">
        <v>11</v>
      </c>
      <c r="C18" s="94" t="s">
        <v>67</v>
      </c>
      <c r="D18" s="94"/>
      <c r="E18" s="95"/>
      <c r="F18" s="34"/>
    </row>
    <row r="19" spans="1:6" ht="15.75" customHeight="1" x14ac:dyDescent="0.35">
      <c r="A19" s="34"/>
      <c r="B19" s="2" t="s">
        <v>24</v>
      </c>
      <c r="C19" s="110" t="e">
        <f>#REF!</f>
        <v>#REF!</v>
      </c>
      <c r="D19" s="111"/>
      <c r="E19" s="112"/>
      <c r="F19" s="34"/>
    </row>
    <row r="20" spans="1:6" x14ac:dyDescent="0.35">
      <c r="A20" s="34"/>
      <c r="B20" s="3"/>
      <c r="C20" s="45"/>
      <c r="D20" s="46"/>
      <c r="E20" s="47"/>
      <c r="F20" s="34"/>
    </row>
    <row r="21" spans="1:6" x14ac:dyDescent="0.35">
      <c r="A21" s="34"/>
      <c r="B21" s="49" t="s">
        <v>45</v>
      </c>
      <c r="C21" s="56">
        <f>Market!E10</f>
        <v>31000</v>
      </c>
      <c r="D21" s="14"/>
      <c r="E21" s="4"/>
      <c r="F21" s="43"/>
    </row>
    <row r="22" spans="1:6" x14ac:dyDescent="0.35">
      <c r="A22" s="34"/>
      <c r="B22" s="49" t="s">
        <v>44</v>
      </c>
      <c r="C22" s="56">
        <f>Market!E8</f>
        <v>37913.602941176468</v>
      </c>
      <c r="D22" s="46"/>
      <c r="E22" s="47"/>
      <c r="F22" s="43"/>
    </row>
    <row r="23" spans="1:6" x14ac:dyDescent="0.35">
      <c r="A23" s="34"/>
      <c r="B23" s="3"/>
      <c r="C23" s="44"/>
      <c r="D23" s="46"/>
      <c r="E23" s="47"/>
      <c r="F23" s="43"/>
    </row>
    <row r="24" spans="1:6" ht="16.5" customHeight="1" x14ac:dyDescent="0.35">
      <c r="A24" s="34"/>
      <c r="B24" s="11" t="s">
        <v>13</v>
      </c>
      <c r="C24" s="104" t="s">
        <v>71</v>
      </c>
      <c r="D24" s="105"/>
      <c r="E24" s="106"/>
      <c r="F24" s="34"/>
    </row>
    <row r="25" spans="1:6" ht="15" thickBot="1" x14ac:dyDescent="0.4">
      <c r="A25" s="34"/>
      <c r="B25" s="12" t="s">
        <v>10</v>
      </c>
      <c r="C25" s="113"/>
      <c r="D25" s="113"/>
      <c r="E25" s="114"/>
      <c r="F25" s="34"/>
    </row>
    <row r="26" spans="1:6" ht="18.5" x14ac:dyDescent="0.35">
      <c r="A26" s="34"/>
      <c r="B26" s="107" t="s">
        <v>23</v>
      </c>
      <c r="C26" s="108"/>
      <c r="D26" s="108"/>
      <c r="E26" s="109"/>
      <c r="F26" s="34"/>
    </row>
    <row r="27" spans="1:6" x14ac:dyDescent="0.35">
      <c r="A27" s="34"/>
      <c r="B27" s="2" t="s">
        <v>6</v>
      </c>
      <c r="C27" s="87" t="s">
        <v>69</v>
      </c>
      <c r="D27" s="87"/>
      <c r="E27" s="88"/>
      <c r="F27" s="34"/>
    </row>
    <row r="28" spans="1:6" x14ac:dyDescent="0.35">
      <c r="A28" s="34"/>
      <c r="B28" s="2" t="s">
        <v>5</v>
      </c>
      <c r="C28" s="102" t="s">
        <v>55</v>
      </c>
      <c r="D28" s="102"/>
      <c r="E28" s="103"/>
      <c r="F28" s="34"/>
    </row>
    <row r="29" spans="1:6" ht="33.75" customHeight="1" x14ac:dyDescent="0.35">
      <c r="A29" s="34"/>
      <c r="B29" s="42" t="s">
        <v>41</v>
      </c>
      <c r="C29" s="89"/>
      <c r="D29" s="85"/>
      <c r="E29" s="86"/>
      <c r="F29" s="34"/>
    </row>
    <row r="30" spans="1:6" ht="34.5" customHeight="1" x14ac:dyDescent="0.35">
      <c r="A30" s="34"/>
      <c r="B30" s="11" t="s">
        <v>12</v>
      </c>
      <c r="C30" s="75" t="s">
        <v>72</v>
      </c>
      <c r="D30" s="75"/>
      <c r="E30" s="76"/>
      <c r="F30" s="34"/>
    </row>
    <row r="31" spans="1:6" x14ac:dyDescent="0.35">
      <c r="A31" s="34"/>
      <c r="B31" s="82" t="s">
        <v>42</v>
      </c>
      <c r="C31" s="84" t="s">
        <v>56</v>
      </c>
      <c r="D31" s="85"/>
      <c r="E31" s="86"/>
      <c r="F31" s="34"/>
    </row>
    <row r="32" spans="1:6" x14ac:dyDescent="0.35">
      <c r="A32" s="34"/>
      <c r="B32" s="83"/>
      <c r="C32" s="87" t="s">
        <v>68</v>
      </c>
      <c r="D32" s="87"/>
      <c r="E32" s="88"/>
      <c r="F32" s="34"/>
    </row>
    <row r="33" spans="1:208" ht="16.5" customHeight="1" x14ac:dyDescent="0.35">
      <c r="A33" s="34"/>
      <c r="B33" s="83"/>
      <c r="C33" s="87"/>
      <c r="D33" s="87"/>
      <c r="E33" s="88"/>
      <c r="F33" s="34"/>
    </row>
    <row r="34" spans="1:208" ht="13.5" customHeight="1" x14ac:dyDescent="0.35">
      <c r="A34" s="34"/>
      <c r="B34" s="51"/>
      <c r="C34" s="52"/>
      <c r="D34" s="53"/>
      <c r="E34" s="54"/>
      <c r="F34" s="34"/>
    </row>
    <row r="35" spans="1:208" ht="13.5" customHeight="1" x14ac:dyDescent="0.35">
      <c r="A35" s="34"/>
      <c r="B35" s="51"/>
      <c r="C35" s="52"/>
      <c r="D35" s="53"/>
      <c r="E35" s="54"/>
      <c r="F35" s="34"/>
    </row>
    <row r="36" spans="1:208" ht="34.5" customHeight="1" x14ac:dyDescent="0.35">
      <c r="A36" s="34"/>
      <c r="B36" s="48"/>
      <c r="C36" s="89"/>
      <c r="D36" s="90"/>
      <c r="E36" s="91"/>
      <c r="F36" s="34"/>
    </row>
    <row r="37" spans="1:208" ht="40.5" customHeight="1" x14ac:dyDescent="0.35">
      <c r="A37" s="34"/>
      <c r="B37" s="11" t="s">
        <v>14</v>
      </c>
      <c r="C37" s="99"/>
      <c r="D37" s="100"/>
      <c r="E37" s="101"/>
      <c r="F37" s="34"/>
    </row>
    <row r="38" spans="1:208" ht="27" customHeight="1" thickBot="1" x14ac:dyDescent="0.4">
      <c r="A38" s="34"/>
      <c r="B38" s="12" t="s">
        <v>15</v>
      </c>
      <c r="C38" s="80" t="s">
        <v>47</v>
      </c>
      <c r="D38" s="80"/>
      <c r="E38" s="81"/>
      <c r="F38" s="34"/>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77" t="s">
        <v>16</v>
      </c>
      <c r="C40" s="78"/>
      <c r="D40" s="78"/>
      <c r="E40" s="79"/>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73" t="s">
        <v>31</v>
      </c>
      <c r="D47" s="73"/>
      <c r="E47" s="7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5" s="34" customFormat="1" x14ac:dyDescent="0.35">
      <c r="E49" s="33" t="s">
        <v>40</v>
      </c>
    </row>
    <row r="50" spans="3:5" s="34" customFormat="1" x14ac:dyDescent="0.35">
      <c r="E50" s="33" t="s">
        <v>35</v>
      </c>
    </row>
    <row r="51" spans="3:5" s="34" customFormat="1" x14ac:dyDescent="0.35"/>
    <row r="52" spans="3:5" s="34" customFormat="1" x14ac:dyDescent="0.35">
      <c r="C52" s="55"/>
    </row>
    <row r="53" spans="3:5" s="34" customFormat="1" x14ac:dyDescent="0.35">
      <c r="C53" s="55"/>
    </row>
    <row r="54" spans="3:5" s="34" customFormat="1" x14ac:dyDescent="0.35">
      <c r="C54" s="55"/>
    </row>
    <row r="55" spans="3:5" s="34" customFormat="1" x14ac:dyDescent="0.35">
      <c r="C55" s="55"/>
    </row>
    <row r="56" spans="3:5" s="34" customFormat="1" x14ac:dyDescent="0.35">
      <c r="C56" s="55"/>
    </row>
    <row r="57" spans="3:5" s="34" customFormat="1" x14ac:dyDescent="0.35">
      <c r="C57" s="55"/>
    </row>
    <row r="58" spans="3:5" s="34" customFormat="1" x14ac:dyDescent="0.35">
      <c r="C58" s="55"/>
    </row>
    <row r="59" spans="3:5" s="34" customFormat="1" x14ac:dyDescent="0.35"/>
    <row r="60" spans="3:5" s="34" customFormat="1" x14ac:dyDescent="0.35"/>
    <row r="61" spans="3:5" s="34" customFormat="1" x14ac:dyDescent="0.35"/>
    <row r="62" spans="3:5" s="34" customFormat="1" x14ac:dyDescent="0.35"/>
    <row r="63" spans="3:5" s="34" customFormat="1" x14ac:dyDescent="0.35"/>
    <row r="64" spans="3:5"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7:E37"/>
    <mergeCell ref="C28:E28"/>
    <mergeCell ref="C24:E24"/>
    <mergeCell ref="B16:E16"/>
    <mergeCell ref="B26:E26"/>
    <mergeCell ref="C19:E19"/>
    <mergeCell ref="C25:E25"/>
    <mergeCell ref="C29:E29"/>
    <mergeCell ref="C47:E47"/>
    <mergeCell ref="C30:E30"/>
    <mergeCell ref="B40:E40"/>
    <mergeCell ref="C38:E38"/>
    <mergeCell ref="B31:B33"/>
    <mergeCell ref="C31:E31"/>
    <mergeCell ref="C32:E32"/>
    <mergeCell ref="C33:E33"/>
    <mergeCell ref="C36:E36"/>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2AFE-2556-47A6-B899-7323A41BE4E4}">
  <dimension ref="A1:F10"/>
  <sheetViews>
    <sheetView tabSelected="1" zoomScale="80" zoomScaleNormal="80" workbookViewId="0">
      <selection activeCell="O11" sqref="O11"/>
    </sheetView>
  </sheetViews>
  <sheetFormatPr defaultRowHeight="14.5" x14ac:dyDescent="0.35"/>
  <cols>
    <col min="1" max="1" width="24.90625" bestFit="1" customWidth="1"/>
    <col min="5" max="5" width="16.1796875" customWidth="1"/>
    <col min="6" max="6" width="40.6328125" customWidth="1"/>
  </cols>
  <sheetData>
    <row r="1" spans="1:6" x14ac:dyDescent="0.35">
      <c r="A1" s="64" t="s">
        <v>48</v>
      </c>
      <c r="B1" s="64" t="s">
        <v>49</v>
      </c>
      <c r="C1" s="64" t="s">
        <v>50</v>
      </c>
      <c r="D1" s="64" t="s">
        <v>53</v>
      </c>
      <c r="E1" s="64" t="s">
        <v>57</v>
      </c>
      <c r="F1" s="68" t="s">
        <v>63</v>
      </c>
    </row>
    <row r="2" spans="1:6" x14ac:dyDescent="0.35">
      <c r="A2" s="64" t="s">
        <v>60</v>
      </c>
      <c r="B2" s="65">
        <v>42500</v>
      </c>
      <c r="C2" s="64">
        <v>170</v>
      </c>
      <c r="D2" s="66">
        <f t="shared" ref="D2:D5" si="0">B2/C2</f>
        <v>250</v>
      </c>
      <c r="E2" s="65">
        <f>D2*150</f>
        <v>37500</v>
      </c>
      <c r="F2" s="67">
        <f>18775*B2</f>
        <v>797937500</v>
      </c>
    </row>
    <row r="3" spans="1:6" x14ac:dyDescent="0.35">
      <c r="A3" s="69" t="s">
        <v>65</v>
      </c>
      <c r="B3" s="62">
        <v>55000</v>
      </c>
      <c r="C3" s="61">
        <v>170</v>
      </c>
      <c r="D3" s="63">
        <f t="shared" si="0"/>
        <v>323.52941176470586</v>
      </c>
      <c r="E3" s="62">
        <f t="shared" ref="E3:E5" si="1">D3*150</f>
        <v>48529.411764705881</v>
      </c>
      <c r="F3" s="67">
        <f>38300*B3</f>
        <v>2106500000</v>
      </c>
    </row>
    <row r="4" spans="1:6" x14ac:dyDescent="0.35">
      <c r="A4" s="64" t="s">
        <v>61</v>
      </c>
      <c r="B4" s="65">
        <v>32500</v>
      </c>
      <c r="C4" s="64">
        <v>200</v>
      </c>
      <c r="D4" s="66">
        <f>B4/C4</f>
        <v>162.5</v>
      </c>
      <c r="E4" s="65">
        <f t="shared" si="1"/>
        <v>24375</v>
      </c>
      <c r="F4" s="67">
        <f>3622*B4</f>
        <v>117715000</v>
      </c>
    </row>
    <row r="5" spans="1:6" ht="15" customHeight="1" x14ac:dyDescent="0.35">
      <c r="A5" s="64" t="s">
        <v>62</v>
      </c>
      <c r="B5" s="65">
        <v>55000</v>
      </c>
      <c r="C5" s="64">
        <v>200</v>
      </c>
      <c r="D5" s="66">
        <f t="shared" si="0"/>
        <v>275</v>
      </c>
      <c r="E5" s="65">
        <f t="shared" si="1"/>
        <v>41250</v>
      </c>
      <c r="F5" s="67">
        <f>117*B5</f>
        <v>6435000</v>
      </c>
    </row>
    <row r="6" spans="1:6" x14ac:dyDescent="0.35">
      <c r="A6" s="70"/>
      <c r="B6" s="58"/>
      <c r="D6" s="59"/>
      <c r="E6" s="58"/>
    </row>
    <row r="7" spans="1:6" x14ac:dyDescent="0.35">
      <c r="B7" s="58"/>
      <c r="D7" s="59"/>
      <c r="E7" s="58"/>
    </row>
    <row r="8" spans="1:6" x14ac:dyDescent="0.35">
      <c r="D8" t="s">
        <v>51</v>
      </c>
      <c r="E8" s="58">
        <f>AVERAGE(E2:E5)</f>
        <v>37913.602941176468</v>
      </c>
    </row>
    <row r="9" spans="1:6" x14ac:dyDescent="0.35">
      <c r="D9" s="50" t="s">
        <v>52</v>
      </c>
      <c r="E9" s="71">
        <f>E8/1.25</f>
        <v>30330.882352941175</v>
      </c>
      <c r="F9" s="72" t="s">
        <v>64</v>
      </c>
    </row>
    <row r="10" spans="1:6" x14ac:dyDescent="0.35">
      <c r="D10" s="57" t="s">
        <v>66</v>
      </c>
      <c r="E10" s="60">
        <v>31000</v>
      </c>
    </row>
  </sheetData>
  <autoFilter ref="A1:E1" xr:uid="{0EFEB613-D326-4A32-A6D0-88C3AFF3F001}">
    <sortState xmlns:xlrd2="http://schemas.microsoft.com/office/spreadsheetml/2017/richdata2" ref="A2:E9">
      <sortCondition ref="D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vt:lpstr>
      <vt:lpstr>Market</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Ronaldo Yolanda</cp:lastModifiedBy>
  <cp:lastPrinted>2010-02-23T03:12:29Z</cp:lastPrinted>
  <dcterms:created xsi:type="dcterms:W3CDTF">2010-02-03T06:36:43Z</dcterms:created>
  <dcterms:modified xsi:type="dcterms:W3CDTF">2020-08-10T04:21:09Z</dcterms:modified>
</cp:coreProperties>
</file>