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24226"/>
  <mc:AlternateContent xmlns:mc="http://schemas.openxmlformats.org/markup-compatibility/2006">
    <mc:Choice Requires="x15">
      <x15ac:absPath xmlns:x15ac="http://schemas.microsoft.com/office/spreadsheetml/2010/11/ac" url="H:\05. L-Men\10. PKP L-MEN\"/>
    </mc:Choice>
  </mc:AlternateContent>
  <xr:revisionPtr revIDLastSave="0" documentId="13_ncr:1_{5A8EB409-0025-4BE6-85F0-AFFE14AB423C}" xr6:coauthVersionLast="45" xr6:coauthVersionMax="45" xr10:uidLastSave="{00000000-0000-0000-0000-000000000000}"/>
  <bookViews>
    <workbookView xWindow="-110" yWindow="-110" windowWidth="19420" windowHeight="10420" xr2:uid="{00000000-000D-0000-FFFF-FFFF00000000}"/>
  </bookViews>
  <sheets>
    <sheet name="Product" sheetId="1" r:id="rId1"/>
    <sheet name="CPM" sheetId="3" r:id="rId2"/>
    <sheet name="Analisis Potensi" sheetId="4" r:id="rId3"/>
  </sheets>
  <definedNames>
    <definedName name="_xlnm.Print_Area" localSheetId="0">Product!$B$1:$E$50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 i="4" l="1"/>
  <c r="D12" i="4"/>
  <c r="E9" i="4"/>
  <c r="D9" i="4"/>
  <c r="E8" i="4"/>
  <c r="D8" i="4"/>
  <c r="C7" i="4"/>
  <c r="C13" i="4" s="1"/>
  <c r="E6" i="4"/>
  <c r="D6" i="4"/>
  <c r="E5" i="4"/>
  <c r="D5" i="4"/>
  <c r="D7" i="4" l="1"/>
  <c r="D13" i="4" s="1"/>
  <c r="E7" i="4"/>
  <c r="E13" i="4" s="1"/>
  <c r="F13" i="4" s="1"/>
  <c r="H27" i="3"/>
  <c r="G27" i="3"/>
  <c r="F27" i="3"/>
  <c r="F26" i="3"/>
  <c r="I26" i="3" s="1"/>
  <c r="F25" i="3"/>
  <c r="I25" i="3" s="1"/>
  <c r="F24" i="3"/>
  <c r="I24" i="3" s="1"/>
  <c r="F23" i="3"/>
  <c r="I23" i="3" s="1"/>
  <c r="I22" i="3"/>
  <c r="F21" i="3"/>
  <c r="I21" i="3" s="1"/>
  <c r="F20" i="3"/>
  <c r="I20" i="3" s="1"/>
  <c r="F19" i="3"/>
  <c r="I19" i="3" s="1"/>
  <c r="I18" i="3"/>
  <c r="F18" i="3"/>
  <c r="I17" i="3"/>
  <c r="F16" i="3"/>
  <c r="I16" i="3" s="1"/>
  <c r="F15" i="3"/>
  <c r="I15" i="3" s="1"/>
  <c r="F14" i="3"/>
  <c r="I14" i="3" s="1"/>
  <c r="F13" i="3"/>
  <c r="I13" i="3" s="1"/>
  <c r="F12" i="3"/>
  <c r="I12" i="3" s="1"/>
  <c r="F11" i="3"/>
  <c r="I11" i="3" s="1"/>
  <c r="F10" i="3"/>
  <c r="I10" i="3" s="1"/>
  <c r="F9" i="3"/>
  <c r="I9" i="3" s="1"/>
  <c r="F8" i="3"/>
  <c r="I8" i="3" s="1"/>
  <c r="F7" i="3"/>
  <c r="I7" i="3" s="1"/>
  <c r="F6" i="3"/>
  <c r="I6" i="3" s="1"/>
  <c r="F5" i="3"/>
  <c r="I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halim.elisa</author>
    <author>aprianto.rieza</author>
    <author>charissa.lungkat</author>
  </authors>
  <commentList>
    <comment ref="B6" authorId="0" shapeId="0" xr:uid="{00000000-0006-0000-0000-000001000000}">
      <text>
        <r>
          <rPr>
            <b/>
            <sz val="8"/>
            <color indexed="81"/>
            <rFont val="Tahoma"/>
            <family val="2"/>
          </rPr>
          <t>halim.elisa:</t>
        </r>
        <r>
          <rPr>
            <sz val="8"/>
            <color indexed="81"/>
            <rFont val="Tahoma"/>
            <family val="2"/>
          </rPr>
          <t xml:space="preserve">
Nama Brand</t>
        </r>
      </text>
    </comment>
    <comment ref="B7" authorId="0" shapeId="0" xr:uid="{00000000-0006-0000-0000-000002000000}">
      <text>
        <r>
          <rPr>
            <b/>
            <sz val="8"/>
            <color indexed="81"/>
            <rFont val="Tahoma"/>
            <family val="2"/>
          </rPr>
          <t>halim.elisa:</t>
        </r>
        <r>
          <rPr>
            <sz val="8"/>
            <color indexed="81"/>
            <rFont val="Tahoma"/>
            <family val="2"/>
          </rPr>
          <t xml:space="preserve">
Nama project. All cross funct should use the same Project Name - to be consistent and avoid errors.</t>
        </r>
      </text>
    </comment>
    <comment ref="C10" authorId="0" shapeId="0" xr:uid="{00000000-0006-0000-0000-000003000000}">
      <text>
        <r>
          <rPr>
            <sz val="8"/>
            <color indexed="81"/>
            <rFont val="Tahoma"/>
            <family val="2"/>
          </rPr>
          <t xml:space="preserve">To be updated if revision is made AFTER the PKP has been sent out to RD as an active projects.
</t>
        </r>
      </text>
    </comment>
    <comment ref="B12" authorId="1" shapeId="0" xr:uid="{00000000-0006-0000-0000-000004000000}">
      <text>
        <r>
          <rPr>
            <b/>
            <sz val="8"/>
            <color indexed="81"/>
            <rFont val="Tahoma"/>
            <family val="2"/>
          </rPr>
          <t>If you have a name for the product, please use it here, e.g. TS DiabetaMilk: susu  RTD utk penderita diabetes.
Brief statement about the idea. Ideas can come from anybody. If BM approves, fill up this form to be completed by PV and pass over to RD.</t>
        </r>
      </text>
    </comment>
    <comment ref="B13" authorId="1" shapeId="0" xr:uid="{00000000-0006-0000-0000-000005000000}">
      <text>
        <r>
          <rPr>
            <b/>
            <sz val="8"/>
            <color indexed="81"/>
            <rFont val="Tahoma"/>
            <family val="2"/>
          </rPr>
          <t>aprianto.rieza:</t>
        </r>
        <r>
          <rPr>
            <sz val="8"/>
            <color indexed="81"/>
            <rFont val="Tahoma"/>
            <family val="2"/>
          </rPr>
          <t xml:space="preserve">
state the product target market profiles, age, sex, social economic statue, preference, etc</t>
        </r>
      </text>
    </comment>
    <comment ref="B14" authorId="1" shapeId="0" xr:uid="{00000000-0006-0000-0000-000006000000}">
      <text>
        <r>
          <rPr>
            <sz val="8"/>
            <color indexed="81"/>
            <rFont val="Tahoma"/>
            <family val="2"/>
          </rPr>
          <t>Please scrape on the other two</t>
        </r>
      </text>
    </comment>
    <comment ref="B15" authorId="1" shapeId="0" xr:uid="{00000000-0006-0000-0000-000007000000}">
      <text>
        <r>
          <rPr>
            <sz val="8"/>
            <color indexed="81"/>
            <rFont val="Tahoma"/>
            <family val="2"/>
          </rPr>
          <t>Please scrape the other two</t>
        </r>
      </text>
    </comment>
    <comment ref="B16" authorId="1" shapeId="0" xr:uid="{00000000-0006-0000-0000-000008000000}">
      <text>
        <r>
          <rPr>
            <sz val="8"/>
            <color indexed="81"/>
            <rFont val="Tahoma"/>
            <family val="2"/>
          </rPr>
          <t>Should only be filled with great certainty - if you think it is a crucial determining background that will help direct product and packaging formulation.</t>
        </r>
      </text>
    </comment>
    <comment ref="B18" authorId="1" shapeId="0" xr:uid="{00000000-0006-0000-0000-000009000000}">
      <text>
        <r>
          <rPr>
            <sz val="8"/>
            <color indexed="81"/>
            <rFont val="Tahoma"/>
            <family val="2"/>
          </rPr>
          <t>State launch time based ranges such as, quarter 3 2010, semester 1 2011, or December 2012, OR…
Can include other launch windows, misalnya: Q3 2010 atau Q3 2011.</t>
        </r>
      </text>
    </comment>
    <comment ref="B19" authorId="1" shapeId="0" xr:uid="{00000000-0006-0000-0000-00000A000000}">
      <text>
        <r>
          <rPr>
            <sz val="8"/>
            <color indexed="81"/>
            <rFont val="Tahoma"/>
            <family val="2"/>
          </rPr>
          <t>State wihich spesific aisle which you plan to sell the product.
Indicate if you have specific needs: e.g. Chillers, outdoor display (warung2?), etc</t>
        </r>
      </text>
    </comment>
    <comment ref="B20" authorId="1" shapeId="0" xr:uid="{00000000-0006-0000-0000-00000B000000}">
      <text>
        <r>
          <rPr>
            <sz val="8"/>
            <color indexed="81"/>
            <rFont val="Tahoma"/>
            <family val="2"/>
          </rPr>
          <t>State the first month's forecast in Indonesian currency.
The "First Month's Value" implies launch production.
The "expected operating forecast" implies the normal volume of production that we will achieve after a period of time. This will help initial sourcing and production feasibility check - especially if we need to invest or outsource.
E.g. 
First Month's Value for WRP OTG: Rp 500,000,000
Expected Operating Forecase: Rp 2,000,000,000</t>
        </r>
      </text>
    </comment>
    <comment ref="B22" authorId="1" shapeId="0" xr:uid="{00000000-0006-0000-0000-00000C000000}">
      <text>
        <r>
          <rPr>
            <sz val="8"/>
            <color indexed="81"/>
            <rFont val="Tahoma"/>
            <family val="2"/>
          </rPr>
          <t xml:space="preserve">State the selling </t>
        </r>
        <r>
          <rPr>
            <b/>
            <sz val="8"/>
            <color indexed="81"/>
            <rFont val="Tahoma"/>
            <family val="2"/>
          </rPr>
          <t>price range</t>
        </r>
        <r>
          <rPr>
            <sz val="8"/>
            <color indexed="81"/>
            <rFont val="Tahoma"/>
            <family val="2"/>
          </rPr>
          <t xml:space="preserve"> for the product</t>
        </r>
        <r>
          <rPr>
            <b/>
            <sz val="8"/>
            <color indexed="81"/>
            <rFont val="Tahoma"/>
            <family val="2"/>
          </rPr>
          <t xml:space="preserve"> before ppn (Nutrifood Pricelist).
</t>
        </r>
        <r>
          <rPr>
            <sz val="8"/>
            <color indexed="81"/>
            <rFont val="Tahoma"/>
            <family val="2"/>
          </rPr>
          <t xml:space="preserve">E.g. per January 2010 pricing 
Target: Rp 23500. Range:  Rp 20,000-25,000 per 6 sachet; 
Target: Rp 32000. Range: Rp 30,000-35000 per 250 gram.
</t>
        </r>
      </text>
    </comment>
    <comment ref="B23" authorId="2" shapeId="0" xr:uid="{00000000-0006-0000-0000-00000D000000}">
      <text>
        <r>
          <rPr>
            <sz val="9"/>
            <color indexed="81"/>
            <rFont val="Tahoma"/>
            <family val="2"/>
          </rPr>
          <t xml:space="preserve">State the maximum </t>
        </r>
        <r>
          <rPr>
            <b/>
            <sz val="9"/>
            <color indexed="81"/>
            <rFont val="Tahoma"/>
            <family val="2"/>
          </rPr>
          <t>selling price</t>
        </r>
        <r>
          <rPr>
            <sz val="9"/>
            <color indexed="81"/>
            <rFont val="Tahoma"/>
            <family val="2"/>
          </rPr>
          <t xml:space="preserve"> range for the product on </t>
        </r>
        <r>
          <rPr>
            <b/>
            <sz val="9"/>
            <color indexed="81"/>
            <rFont val="Tahoma"/>
            <family val="2"/>
          </rPr>
          <t>the outlet/market</t>
        </r>
        <r>
          <rPr>
            <sz val="9"/>
            <color indexed="81"/>
            <rFont val="Tahoma"/>
            <family val="2"/>
          </rPr>
          <t>.
E.g. HET maks for product A Rp 25.000</t>
        </r>
      </text>
    </comment>
    <comment ref="B25" authorId="1" shapeId="0" xr:uid="{00000000-0006-0000-0000-00000E000000}">
      <text>
        <r>
          <rPr>
            <sz val="8"/>
            <color indexed="81"/>
            <rFont val="Tahoma"/>
            <family val="2"/>
          </rPr>
          <t>Should only be filled with great certainty.
E.g. Entrasol 7 Days.
Notes: Per the agreed upon discussion.
Competency in competitor analysis, on brand and/or product properties, will be placed in Brand and RD's territory. What is written in this form may help direct. However, the thought process of designing competitive products will be due the designer (brand) and developer (RD and RDK).</t>
        </r>
        <r>
          <rPr>
            <b/>
            <sz val="8"/>
            <color indexed="81"/>
            <rFont val="Tahoma"/>
            <family val="2"/>
          </rPr>
          <t xml:space="preserve">
</t>
        </r>
      </text>
    </comment>
    <comment ref="B26" authorId="1" shapeId="0" xr:uid="{00000000-0006-0000-0000-00000F000000}">
      <text>
        <r>
          <rPr>
            <sz val="8"/>
            <color indexed="81"/>
            <rFont val="Tahoma"/>
            <family val="2"/>
          </rPr>
          <t>Should only be filled with great certainty.
E.g. Should have better taste than Entrasol (significantly preferred); Similar Calcium content as Anlene. All other properties is open.
Notes: the above statement indicates that, RD can chose the flavor profiles, color, aroma, etc. as long as it is preferred against Entrasol.</t>
        </r>
      </text>
    </comment>
    <comment ref="B28" authorId="1" shapeId="0" xr:uid="{00000000-0006-0000-0000-000010000000}">
      <text>
        <r>
          <rPr>
            <sz val="8"/>
            <color indexed="81"/>
            <rFont val="Tahoma"/>
            <family val="2"/>
          </rPr>
          <t>State the form which the product will be sold, e.g: RTD, powder, to be baked, ready to eat, etc.</t>
        </r>
      </text>
    </comment>
    <comment ref="B29" authorId="1" shapeId="0" xr:uid="{00000000-0006-0000-0000-000011000000}">
      <text>
        <r>
          <rPr>
            <sz val="8"/>
            <color indexed="81"/>
            <rFont val="Tahoma"/>
            <family val="2"/>
          </rPr>
          <t>State the packaging format you desire.
Note: If you do not know the technical names. Just list other products that RD and RDK can refer to.
E.g. Botol plastic mirip2 Berri; Kaleng soda mirip si Coca Cola.</t>
        </r>
      </text>
    </comment>
    <comment ref="B30" authorId="2" shapeId="0" xr:uid="{00000000-0006-0000-0000-000012000000}">
      <text>
        <r>
          <rPr>
            <b/>
            <sz val="9"/>
            <color indexed="81"/>
            <rFont val="Tahoma"/>
            <family val="2"/>
          </rPr>
          <t>How the product will be served</t>
        </r>
        <r>
          <rPr>
            <sz val="9"/>
            <color indexed="81"/>
            <rFont val="Tahoma"/>
            <family val="2"/>
          </rPr>
          <t>:
e.g 
For powder = with xx ml cold/hot water, with/without ice</t>
        </r>
      </text>
    </comment>
    <comment ref="B32" authorId="1" shapeId="0" xr:uid="{00000000-0006-0000-0000-000013000000}">
      <text>
        <r>
          <rPr>
            <sz val="8"/>
            <color indexed="81"/>
            <rFont val="Tahoma"/>
            <family val="2"/>
          </rPr>
          <t>Should only be filled with great certainty.
E.g. product flavor profile, e.g: strawberry, marshmellow, etc</t>
        </r>
      </text>
    </comment>
    <comment ref="B33" authorId="1" shapeId="0" xr:uid="{00000000-0006-0000-0000-000014000000}">
      <text>
        <r>
          <rPr>
            <sz val="8"/>
            <color indexed="81"/>
            <rFont val="Tahoma"/>
            <family val="2"/>
          </rPr>
          <t xml:space="preserve">State the product benefits (or Voice of Consumers), e.g: high calcium, helps lower your blood glucose, helps tone your body, pengganti makan.
State any claims you want to convey on the packaging.
</t>
        </r>
        <r>
          <rPr>
            <b/>
            <sz val="8"/>
            <color indexed="81"/>
            <rFont val="Tahoma"/>
            <family val="2"/>
          </rPr>
          <t xml:space="preserve">ATTENTION : list in order of priority (top:most important to have)
</t>
        </r>
        <r>
          <rPr>
            <sz val="8"/>
            <color indexed="81"/>
            <rFont val="Tahoma"/>
            <family val="2"/>
          </rPr>
          <t>Note: If you don’t list the benefit wanted, RD and PV assume liberty to formulate based on capacity and resources. Any revision to the PKP form that is due to concept or claims will have to go through SLA Revisi.</t>
        </r>
      </text>
    </comment>
    <comment ref="B36" authorId="1" shapeId="0" xr:uid="{00000000-0006-0000-0000-000015000000}">
      <text>
        <r>
          <rPr>
            <sz val="8"/>
            <color indexed="81"/>
            <rFont val="Tahoma"/>
            <family val="2"/>
          </rPr>
          <t>Should only be filled with great certainty of any ingredients that needed to be included.
E.g. Harus mengandung Brokoli, wortel. Harus mengandung Phase 3. Harus mengandung Fat burner, etc</t>
        </r>
      </text>
    </comment>
    <comment ref="B37" authorId="1" shapeId="0" xr:uid="{00000000-0006-0000-0000-000016000000}">
      <text>
        <r>
          <rPr>
            <sz val="8"/>
            <color indexed="81"/>
            <rFont val="Tahoma"/>
            <family val="2"/>
          </rPr>
          <t>Should only be filled with great certainty.
Not mandatory.</t>
        </r>
      </text>
    </comment>
  </commentList>
</comments>
</file>

<file path=xl/sharedStrings.xml><?xml version="1.0" encoding="utf-8"?>
<sst xmlns="http://schemas.openxmlformats.org/spreadsheetml/2006/main" count="149" uniqueCount="139">
  <si>
    <t>Author</t>
  </si>
  <si>
    <t>Idea</t>
  </si>
  <si>
    <t>Target market</t>
  </si>
  <si>
    <t>Uniqueness of idea</t>
  </si>
  <si>
    <t>Estimated potential market</t>
  </si>
  <si>
    <t>Product Packaging</t>
  </si>
  <si>
    <t>Product Form</t>
  </si>
  <si>
    <t>:</t>
  </si>
  <si>
    <t>Reason(s)</t>
  </si>
  <si>
    <t>Launch Deadline</t>
  </si>
  <si>
    <t>Competitive Analysis</t>
  </si>
  <si>
    <t>Aisle Placement</t>
  </si>
  <si>
    <t>Prefered Flavour</t>
  </si>
  <si>
    <t>Main Competitor</t>
  </si>
  <si>
    <t>Mandatory Ingredients</t>
  </si>
  <si>
    <t>Related Picture</t>
  </si>
  <si>
    <t>ATTENTION!</t>
  </si>
  <si>
    <t xml:space="preserve">   should only be filled with great certainty</t>
  </si>
  <si>
    <t xml:space="preserve">   should only be filled after discussion with QPA</t>
  </si>
  <si>
    <t>Last Updated On</t>
  </si>
  <si>
    <t>Revision No</t>
  </si>
  <si>
    <t xml:space="preserve">                                       Background</t>
  </si>
  <si>
    <t xml:space="preserve">                                       Market Analysis</t>
  </si>
  <si>
    <t xml:space="preserve">                                       Product Features</t>
  </si>
  <si>
    <t>Sales Forecast</t>
  </si>
  <si>
    <t>Service Level Agreements</t>
  </si>
  <si>
    <t>5 workdays</t>
  </si>
  <si>
    <t>[1 (benefits) + 2 (COGS)] = 2 workdays</t>
  </si>
  <si>
    <t xml:space="preserve">Lead Time Revision </t>
  </si>
  <si>
    <t>2 workdays</t>
  </si>
  <si>
    <t>Processes</t>
  </si>
  <si>
    <t>After being filled. HOD approval request. Then, forward to RD as low priority project. Will be further prioritized in PV Cross Funct Mtg. 
Meanwhile, RD can prepare SLA projection to propose into PV's SLA for the project based on capacity and feasibility.</t>
  </si>
  <si>
    <t xml:space="preserve">   compulsory; filled by QBX (brand function) Managers</t>
  </si>
  <si>
    <t>Lead Time QBX (brand function)</t>
  </si>
  <si>
    <t>Lead Time QPA (product development function)</t>
  </si>
  <si>
    <t>PENGEMBANGAN KONSEP AWAL PRODUK BARU</t>
  </si>
  <si>
    <t>( PKP )</t>
  </si>
  <si>
    <t>PT. NUTRIFOOD INDONESIA</t>
  </si>
  <si>
    <t xml:space="preserve">Kategori Pangan (BPOM) </t>
  </si>
  <si>
    <t>Product Benefits</t>
  </si>
  <si>
    <t>KODE FORM : F.R.201</t>
  </si>
  <si>
    <t>Lama Simpan: Selamanya</t>
  </si>
  <si>
    <t>Revisi/ Berlaku: 01/ 20.01.2017</t>
  </si>
  <si>
    <t>Consumer Price Target</t>
  </si>
  <si>
    <t>NF Selling Price (before ppn)</t>
  </si>
  <si>
    <t>Serving Suggestion</t>
  </si>
  <si>
    <t>[L-Men]®</t>
  </si>
  <si>
    <t>Strong</t>
  </si>
  <si>
    <t>In between</t>
  </si>
  <si>
    <t>Snack untuk cowok yang tinggi protein</t>
  </si>
  <si>
    <t>Male; SU,U1-2; 20-39</t>
  </si>
  <si>
    <t>Membuat inovasi cheating snack dengan tinggi protein untuk memberikan opsi kepada protein watchers/gymers dalam snack time.</t>
  </si>
  <si>
    <t>30 gram/serving</t>
  </si>
  <si>
    <t>COMPETITOR PROFILE MATRIX</t>
  </si>
  <si>
    <t>No</t>
  </si>
  <si>
    <t>Brand</t>
  </si>
  <si>
    <t>Rasa/Varian</t>
  </si>
  <si>
    <t>Protein</t>
  </si>
  <si>
    <t>PerKemasan</t>
  </si>
  <si>
    <t>Protein/Pack</t>
  </si>
  <si>
    <t xml:space="preserve">Berat </t>
  </si>
  <si>
    <t>Harga</t>
  </si>
  <si>
    <t>Price/Protein</t>
  </si>
  <si>
    <t xml:space="preserve">Fitchips </t>
  </si>
  <si>
    <t>Honey BBQ, Seaweed, Cheese and Herbs</t>
  </si>
  <si>
    <t>Krip Krip</t>
  </si>
  <si>
    <t>Square</t>
  </si>
  <si>
    <t>Tortila</t>
  </si>
  <si>
    <t>Happy-Tos</t>
  </si>
  <si>
    <t>Merah, Hijau</t>
  </si>
  <si>
    <t>Biru (Small Pack)</t>
  </si>
  <si>
    <t>Potabee</t>
  </si>
  <si>
    <t>Seaweed, Daging Sapi BBQ</t>
  </si>
  <si>
    <t>Melted Cheese</t>
  </si>
  <si>
    <t>Kusuka</t>
  </si>
  <si>
    <t>Emping</t>
  </si>
  <si>
    <t>Qtela</t>
  </si>
  <si>
    <t>Tempe</t>
  </si>
  <si>
    <t>Krumpe</t>
  </si>
  <si>
    <t>Doritos</t>
  </si>
  <si>
    <t>Roasted Corn, Nacho Cheese</t>
  </si>
  <si>
    <t>Kacang Kulit</t>
  </si>
  <si>
    <t>Dua Kelinci</t>
  </si>
  <si>
    <t>Garuda</t>
  </si>
  <si>
    <t>-</t>
  </si>
  <si>
    <t>Champion</t>
  </si>
  <si>
    <t>Kacang Lofet</t>
  </si>
  <si>
    <t>Sukro Kedele</t>
  </si>
  <si>
    <t>Lays</t>
  </si>
  <si>
    <t>Krim&amp;Bawang, Madu Mentega, Salmon Teriyaki, Asin Klasik, Seaweed, Beef Barbecue</t>
  </si>
  <si>
    <t>Maicih Basreng</t>
  </si>
  <si>
    <t>Pedas</t>
  </si>
  <si>
    <t>Mayasi Crispy Crepes</t>
  </si>
  <si>
    <t>Strawberry</t>
  </si>
  <si>
    <t>Zee</t>
  </si>
  <si>
    <t>Vanilla, Chocolate</t>
  </si>
  <si>
    <t>Fitbar</t>
  </si>
  <si>
    <t>Soyjoy</t>
  </si>
  <si>
    <t>Coklat, Banana, Strawberry</t>
  </si>
  <si>
    <t>SU</t>
  </si>
  <si>
    <t>UP1</t>
  </si>
  <si>
    <t>UP2</t>
  </si>
  <si>
    <t>Filter</t>
  </si>
  <si>
    <t>SES</t>
  </si>
  <si>
    <t>Usia - Pria, Usia 20-39</t>
  </si>
  <si>
    <t>Exercise Type</t>
  </si>
  <si>
    <t>Market Size</t>
  </si>
  <si>
    <t>(population)</t>
  </si>
  <si>
    <t>TOM**</t>
  </si>
  <si>
    <t>Portion aimed ***</t>
  </si>
  <si>
    <t>Purchase Intention****</t>
  </si>
  <si>
    <t>Frekuensi</t>
  </si>
  <si>
    <t>(purchase/month)</t>
  </si>
  <si>
    <t>Item Value</t>
  </si>
  <si>
    <t>(Rupiah)</t>
  </si>
  <si>
    <t>TOTAL Sales/month</t>
  </si>
  <si>
    <t>Market Potential</t>
  </si>
  <si>
    <t>Jumlah penduduk Indonesia (2017)</t>
  </si>
  <si>
    <t>Exercise Preference*</t>
  </si>
  <si>
    <t>Suka Berolahraga (RE dan/atau EE)</t>
  </si>
  <si>
    <t>*)</t>
  </si>
  <si>
    <t>AR 2016 - jenis olahraga yang dilakukan</t>
  </si>
  <si>
    <t>**)</t>
  </si>
  <si>
    <t>AR 2018</t>
  </si>
  <si>
    <t xml:space="preserve">***) </t>
  </si>
  <si>
    <t>Target persentase dari total potensial market yang ingin dicapai</t>
  </si>
  <si>
    <t>****)</t>
  </si>
  <si>
    <t xml:space="preserve">Akan konsumsi produk bermerek untuk penunjang olahraga - AR 2015 </t>
  </si>
  <si>
    <t>Protein Crips</t>
  </si>
  <si>
    <t>Crisped protein chips 24GR PROTEIN  (45,000 - Online)</t>
  </si>
  <si>
    <r>
      <t xml:space="preserve">Rasa enak (Hedonic 4.5), </t>
    </r>
    <r>
      <rPr>
        <b/>
        <i/>
        <sz val="11"/>
        <color theme="0"/>
        <rFont val="Calibri"/>
        <family val="2"/>
        <scheme val="minor"/>
      </rPr>
      <t>klaim tinggi protein</t>
    </r>
    <r>
      <rPr>
        <i/>
        <sz val="11"/>
        <color theme="0"/>
        <rFont val="Calibri"/>
        <family val="2"/>
        <scheme val="minor"/>
      </rPr>
      <t>, harga menyesuaikan HET 10,000, bisa klaim tinggi protein (minimal 10.5 GR Protein menurut standar 35% ALG)</t>
    </r>
  </si>
  <si>
    <t>Jesaya Christian dan Bagus Sindhu Perkoso</t>
  </si>
  <si>
    <t>Q1 2021</t>
  </si>
  <si>
    <t>Rp 300,000,000/bulan</t>
  </si>
  <si>
    <t>RKA, Ecomm, NKA</t>
  </si>
  <si>
    <t>Cheese</t>
  </si>
  <si>
    <t>HYPES</t>
  </si>
  <si>
    <t>High Protein Cheese Chips</t>
  </si>
  <si>
    <t>Preferably sachet bantal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</si>
</sst>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409]mmmm\ d\,\ yyyy;@"/>
    <numFmt numFmtId="167" formatCode="[$Rp-421]#,##0"/>
    <numFmt numFmtId="168" formatCode="_(* #,##0_);_(* \(#,##0\);_(* &quot;-&quot;??_);_(@_)"/>
  </numFmts>
  <fonts count="27"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color indexed="81"/>
      <name val="Tahoma"/>
      <family val="2"/>
    </font>
    <font>
      <b/>
      <sz val="8"/>
      <color indexed="81"/>
      <name val="Tahoma"/>
      <family val="2"/>
    </font>
    <font>
      <sz val="11"/>
      <color rgb="FF000000"/>
      <name val="Arial"/>
      <family val="2"/>
    </font>
    <font>
      <i/>
      <sz val="11"/>
      <color theme="0"/>
      <name val="Calibri"/>
      <family val="2"/>
      <scheme val="minor"/>
    </font>
    <font>
      <b/>
      <sz val="24"/>
      <color theme="1"/>
      <name val="Calibri"/>
      <family val="2"/>
      <scheme val="minor"/>
    </font>
    <font>
      <b/>
      <sz val="24"/>
      <color theme="0"/>
      <name val="Calibri"/>
      <family val="2"/>
      <scheme val="minor"/>
    </font>
    <font>
      <b/>
      <sz val="12"/>
      <name val="Calibri"/>
      <family val="2"/>
      <scheme val="minor"/>
    </font>
    <font>
      <sz val="12"/>
      <color theme="1"/>
      <name val="Calibri"/>
      <family val="2"/>
      <scheme val="minor"/>
    </font>
    <font>
      <b/>
      <sz val="10"/>
      <color theme="1"/>
      <name val="Arial Narrow"/>
      <family val="2"/>
    </font>
    <font>
      <b/>
      <sz val="14"/>
      <color theme="1"/>
      <name val="Arial"/>
      <family val="2"/>
    </font>
    <font>
      <sz val="11"/>
      <color rgb="FFFF0000"/>
      <name val="Calibri"/>
      <family val="2"/>
      <scheme val="minor"/>
    </font>
    <font>
      <sz val="9"/>
      <color indexed="81"/>
      <name val="Tahoma"/>
      <family val="2"/>
    </font>
    <font>
      <b/>
      <sz val="9"/>
      <color indexed="81"/>
      <name val="Tahoma"/>
      <family val="2"/>
    </font>
    <font>
      <sz val="11"/>
      <color theme="1"/>
      <name val="Calibri"/>
      <family val="2"/>
      <scheme val="minor"/>
    </font>
    <font>
      <b/>
      <i/>
      <sz val="11"/>
      <color theme="0"/>
      <name val="Calibri"/>
      <family val="2"/>
      <scheme val="minor"/>
    </font>
    <font>
      <b/>
      <sz val="18"/>
      <color theme="1"/>
      <name val="Calibri"/>
      <family val="2"/>
      <scheme val="minor"/>
    </font>
    <font>
      <sz val="11"/>
      <color theme="1"/>
      <name val="Calibri"/>
      <family val="2"/>
      <charset val="1"/>
      <scheme val="minor"/>
    </font>
    <font>
      <b/>
      <i/>
      <sz val="11"/>
      <color theme="1"/>
      <name val="Calibri"/>
      <family val="2"/>
      <scheme val="minor"/>
    </font>
    <font>
      <i/>
      <sz val="10"/>
      <color theme="1"/>
      <name val="Calibri"/>
      <family val="2"/>
      <scheme val="minor"/>
    </font>
    <font>
      <sz val="11"/>
      <color rgb="FFFF0000"/>
      <name val="Calibri"/>
      <family val="2"/>
      <charset val="1"/>
      <scheme val="minor"/>
    </font>
    <font>
      <b/>
      <u/>
      <sz val="11"/>
      <color theme="4" tint="-0.499984740745262"/>
      <name val="Calibri"/>
      <family val="2"/>
      <scheme val="minor"/>
    </font>
    <font>
      <i/>
      <sz val="9"/>
      <color theme="4" tint="-0.499984740745262"/>
      <name val="Calibri"/>
      <family val="2"/>
      <scheme val="minor"/>
    </font>
    <font>
      <i/>
      <sz val="9"/>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0" tint="-0.14999847407452621"/>
        <bgColor indexed="64"/>
      </patternFill>
    </fill>
    <fill>
      <patternFill patternType="solid">
        <fgColor rgb="FFFFFFFF"/>
        <bgColor indexed="64"/>
      </patternFill>
    </fill>
    <fill>
      <patternFill patternType="solid">
        <fgColor theme="3" tint="-0.249977111117893"/>
        <bgColor indexed="64"/>
      </patternFill>
    </fill>
    <fill>
      <patternFill patternType="solid">
        <fgColor rgb="FFFFFF00"/>
        <bgColor indexed="64"/>
      </patternFill>
    </fill>
    <fill>
      <patternFill patternType="solid">
        <fgColor theme="7" tint="0.59999389629810485"/>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s>
  <cellStyleXfs count="6">
    <xf numFmtId="0" fontId="0" fillId="0" borderId="0"/>
    <xf numFmtId="165" fontId="17" fillId="0" borderId="0" applyFont="0" applyFill="0" applyBorder="0" applyAlignment="0" applyProtection="0"/>
    <xf numFmtId="0" fontId="20" fillId="0" borderId="0"/>
    <xf numFmtId="0" fontId="17" fillId="0" borderId="0"/>
    <xf numFmtId="164" fontId="20" fillId="0" borderId="0" applyFont="0" applyFill="0" applyBorder="0" applyAlignment="0" applyProtection="0"/>
    <xf numFmtId="9" fontId="20" fillId="0" borderId="0" applyFont="0" applyFill="0" applyBorder="0" applyAlignment="0" applyProtection="0"/>
  </cellStyleXfs>
  <cellXfs count="166">
    <xf numFmtId="0" fontId="0" fillId="0" borderId="0" xfId="0"/>
    <xf numFmtId="0" fontId="0" fillId="2" borderId="0" xfId="0" applyFill="1" applyAlignment="1">
      <alignment vertical="top"/>
    </xf>
    <xf numFmtId="0" fontId="0" fillId="2" borderId="10" xfId="0" applyFill="1" applyBorder="1" applyAlignment="1">
      <alignment vertical="top"/>
    </xf>
    <xf numFmtId="0" fontId="0" fillId="2" borderId="13" xfId="0" applyFill="1" applyBorder="1" applyAlignment="1">
      <alignment vertical="top"/>
    </xf>
    <xf numFmtId="167" fontId="0" fillId="2" borderId="12" xfId="0" applyNumberFormat="1"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xf>
    <xf numFmtId="0" fontId="0" fillId="5" borderId="9" xfId="0" applyFill="1" applyBorder="1" applyAlignment="1">
      <alignment vertical="top"/>
    </xf>
    <xf numFmtId="0" fontId="0" fillId="5" borderId="23" xfId="0" applyFill="1" applyBorder="1" applyAlignment="1">
      <alignment vertical="top"/>
    </xf>
    <xf numFmtId="0" fontId="0" fillId="5" borderId="24" xfId="0" applyFill="1" applyBorder="1" applyAlignment="1">
      <alignment vertical="top"/>
    </xf>
    <xf numFmtId="0" fontId="0" fillId="3" borderId="10" xfId="0" applyFill="1" applyBorder="1" applyAlignment="1">
      <alignment vertical="top"/>
    </xf>
    <xf numFmtId="0" fontId="2" fillId="3" borderId="10" xfId="0" applyFont="1" applyFill="1" applyBorder="1" applyAlignment="1">
      <alignment vertical="top"/>
    </xf>
    <xf numFmtId="0" fontId="2" fillId="3" borderId="18" xfId="0" applyFont="1" applyFill="1" applyBorder="1" applyAlignment="1">
      <alignment vertical="top"/>
    </xf>
    <xf numFmtId="0" fontId="0" fillId="2" borderId="17" xfId="0" applyFill="1" applyBorder="1" applyAlignment="1">
      <alignment vertical="top"/>
    </xf>
    <xf numFmtId="167" fontId="0" fillId="2" borderId="2" xfId="0" applyNumberFormat="1" applyFill="1" applyBorder="1" applyAlignment="1">
      <alignment horizontal="left" vertical="top"/>
    </xf>
    <xf numFmtId="167" fontId="0" fillId="2" borderId="3" xfId="0" applyNumberFormat="1" applyFill="1" applyBorder="1" applyAlignment="1">
      <alignment horizontal="left" vertical="top"/>
    </xf>
    <xf numFmtId="0" fontId="3" fillId="5" borderId="22" xfId="0" applyFont="1" applyFill="1" applyBorder="1" applyAlignment="1">
      <alignment vertical="top"/>
    </xf>
    <xf numFmtId="0" fontId="10" fillId="2" borderId="0" xfId="0" applyFont="1" applyFill="1" applyBorder="1" applyAlignment="1">
      <alignment horizontal="center" vertical="top"/>
    </xf>
    <xf numFmtId="166" fontId="10" fillId="2" borderId="9" xfId="0" applyNumberFormat="1" applyFont="1" applyFill="1" applyBorder="1" applyAlignment="1">
      <alignment horizontal="left" vertical="top"/>
    </xf>
    <xf numFmtId="0" fontId="10" fillId="2" borderId="22" xfId="0" applyFont="1" applyFill="1" applyBorder="1" applyAlignment="1">
      <alignment horizontal="right" vertical="top"/>
    </xf>
    <xf numFmtId="0" fontId="10" fillId="2" borderId="23" xfId="0" applyFont="1" applyFill="1" applyBorder="1" applyAlignment="1">
      <alignment horizontal="right" vertical="top"/>
    </xf>
    <xf numFmtId="0" fontId="10" fillId="2" borderId="23" xfId="0" applyFont="1" applyFill="1" applyBorder="1" applyAlignment="1">
      <alignment horizontal="center" vertical="top"/>
    </xf>
    <xf numFmtId="1" fontId="10" fillId="2" borderId="24" xfId="0" quotePrefix="1" applyNumberFormat="1" applyFont="1" applyFill="1" applyBorder="1" applyAlignment="1">
      <alignment horizontal="left" vertical="top"/>
    </xf>
    <xf numFmtId="0" fontId="10" fillId="2" borderId="9" xfId="0" applyFont="1" applyFill="1" applyBorder="1" applyAlignment="1">
      <alignment vertical="top"/>
    </xf>
    <xf numFmtId="0" fontId="0" fillId="5" borderId="0" xfId="0" applyFont="1" applyFill="1" applyAlignment="1">
      <alignment vertical="top"/>
    </xf>
    <xf numFmtId="0" fontId="1" fillId="5" borderId="6" xfId="0" applyFont="1" applyFill="1" applyBorder="1" applyAlignment="1">
      <alignment vertical="top"/>
    </xf>
    <xf numFmtId="0" fontId="1" fillId="5" borderId="0" xfId="0" applyFont="1" applyFill="1" applyBorder="1" applyAlignment="1">
      <alignment vertical="top"/>
    </xf>
    <xf numFmtId="0" fontId="0" fillId="4" borderId="15" xfId="0" applyFill="1" applyBorder="1" applyAlignment="1">
      <alignment vertical="top"/>
    </xf>
    <xf numFmtId="0" fontId="0" fillId="5" borderId="5" xfId="0" applyFont="1" applyFill="1" applyBorder="1" applyAlignment="1">
      <alignment vertical="top"/>
    </xf>
    <xf numFmtId="0" fontId="0" fillId="5" borderId="7" xfId="0" applyFont="1" applyFill="1" applyBorder="1" applyAlignment="1">
      <alignment vertical="top"/>
    </xf>
    <xf numFmtId="0" fontId="1" fillId="5" borderId="8" xfId="0" applyFont="1" applyFill="1" applyBorder="1" applyAlignment="1">
      <alignment vertical="top"/>
    </xf>
    <xf numFmtId="0" fontId="3" fillId="5" borderId="23" xfId="0" applyFont="1" applyFill="1" applyBorder="1" applyAlignment="1">
      <alignment vertical="top"/>
    </xf>
    <xf numFmtId="0" fontId="0" fillId="5" borderId="33" xfId="0" applyFill="1" applyBorder="1" applyAlignment="1">
      <alignment vertical="top"/>
    </xf>
    <xf numFmtId="0" fontId="0" fillId="5" borderId="6" xfId="0" applyFill="1" applyBorder="1" applyAlignment="1">
      <alignment vertical="top"/>
    </xf>
    <xf numFmtId="0" fontId="12" fillId="6" borderId="0" xfId="0" applyFont="1" applyFill="1" applyAlignment="1">
      <alignment horizontal="right" vertical="center" wrapText="1"/>
    </xf>
    <xf numFmtId="0" fontId="0" fillId="0" borderId="0" xfId="0" applyFill="1" applyAlignment="1">
      <alignment vertical="top"/>
    </xf>
    <xf numFmtId="0" fontId="6" fillId="0" borderId="0" xfId="0" applyFont="1" applyFill="1"/>
    <xf numFmtId="0" fontId="0" fillId="0" borderId="0" xfId="0" applyFill="1" applyBorder="1" applyAlignment="1">
      <alignment vertical="top"/>
    </xf>
    <xf numFmtId="0" fontId="0" fillId="0" borderId="0" xfId="0" applyFont="1" applyFill="1" applyAlignment="1">
      <alignment vertical="top"/>
    </xf>
    <xf numFmtId="0" fontId="12" fillId="0" borderId="0" xfId="0" applyFont="1" applyFill="1" applyAlignment="1">
      <alignment vertical="top"/>
    </xf>
    <xf numFmtId="0" fontId="12" fillId="0" borderId="0" xfId="0" applyFont="1" applyFill="1" applyAlignment="1">
      <alignment horizontal="right" vertical="center"/>
    </xf>
    <xf numFmtId="0" fontId="11" fillId="0" borderId="0" xfId="0" applyFont="1" applyFill="1" applyBorder="1" applyAlignment="1">
      <alignment horizontal="left" vertical="top" wrapText="1"/>
    </xf>
    <xf numFmtId="0" fontId="13" fillId="0" borderId="23" xfId="0" applyFont="1" applyFill="1" applyBorder="1" applyAlignment="1">
      <alignment horizontal="center" vertical="center"/>
    </xf>
    <xf numFmtId="0" fontId="14" fillId="2" borderId="13" xfId="0" applyFont="1" applyFill="1" applyBorder="1" applyAlignment="1">
      <alignment vertical="top"/>
    </xf>
    <xf numFmtId="167" fontId="0" fillId="2" borderId="36" xfId="0" applyNumberFormat="1" applyFill="1" applyBorder="1" applyAlignment="1">
      <alignment horizontal="left" vertical="top"/>
    </xf>
    <xf numFmtId="167" fontId="0" fillId="2" borderId="37" xfId="0" applyNumberFormat="1" applyFill="1" applyBorder="1" applyAlignment="1">
      <alignment horizontal="left" vertical="top"/>
    </xf>
    <xf numFmtId="167" fontId="0" fillId="2" borderId="38" xfId="0" applyNumberForma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14" fillId="2" borderId="10" xfId="0" applyFont="1" applyFill="1" applyBorder="1" applyAlignment="1">
      <alignment vertical="top"/>
    </xf>
    <xf numFmtId="0" fontId="0" fillId="2" borderId="1" xfId="0" applyFill="1" applyBorder="1" applyAlignment="1">
      <alignment horizontal="left" vertical="top"/>
    </xf>
    <xf numFmtId="0" fontId="0" fillId="2" borderId="11" xfId="0" applyFill="1" applyBorder="1" applyAlignment="1">
      <alignment horizontal="left" vertical="top"/>
    </xf>
    <xf numFmtId="0" fontId="2" fillId="3" borderId="0" xfId="0" applyFont="1" applyFill="1" applyBorder="1" applyAlignment="1">
      <alignment vertical="top"/>
    </xf>
    <xf numFmtId="0" fontId="1" fillId="0" borderId="1" xfId="0" applyFont="1" applyBorder="1" applyAlignment="1">
      <alignment horizontal="center" vertical="center"/>
    </xf>
    <xf numFmtId="0" fontId="1" fillId="0" borderId="1" xfId="0" applyFont="1" applyBorder="1" applyAlignment="1">
      <alignment horizontal="center"/>
    </xf>
    <xf numFmtId="168" fontId="1" fillId="0" borderId="1" xfId="1" applyNumberFormat="1"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center" wrapText="1"/>
    </xf>
    <xf numFmtId="168" fontId="0" fillId="0" borderId="1" xfId="1" applyNumberFormat="1" applyFont="1" applyBorder="1" applyAlignment="1">
      <alignment vertical="center"/>
    </xf>
    <xf numFmtId="168" fontId="0" fillId="0" borderId="1" xfId="0" applyNumberFormat="1" applyBorder="1" applyAlignment="1">
      <alignment horizontal="center" vertical="center"/>
    </xf>
    <xf numFmtId="0" fontId="0" fillId="0" borderId="1" xfId="0" applyBorder="1"/>
    <xf numFmtId="0" fontId="0" fillId="8" borderId="1" xfId="0" applyFill="1" applyBorder="1"/>
    <xf numFmtId="0" fontId="0" fillId="8" borderId="1" xfId="0" applyFill="1" applyBorder="1" applyAlignment="1">
      <alignment horizontal="center" vertical="center"/>
    </xf>
    <xf numFmtId="168" fontId="0" fillId="8" borderId="0" xfId="1" applyNumberFormat="1" applyFont="1" applyFill="1" applyAlignment="1">
      <alignment vertical="center"/>
    </xf>
    <xf numFmtId="168" fontId="0" fillId="8" borderId="1" xfId="0" applyNumberFormat="1" applyFill="1" applyBorder="1" applyAlignment="1">
      <alignment horizontal="center" vertical="center"/>
    </xf>
    <xf numFmtId="168" fontId="1" fillId="8" borderId="1" xfId="1" applyNumberFormat="1" applyFont="1" applyFill="1" applyBorder="1" applyAlignment="1">
      <alignment vertical="center"/>
    </xf>
    <xf numFmtId="0" fontId="1" fillId="0" borderId="0" xfId="0" applyFont="1"/>
    <xf numFmtId="0" fontId="0" fillId="0" borderId="1" xfId="0" applyBorder="1" applyAlignment="1">
      <alignment horizontal="left" vertical="center"/>
    </xf>
    <xf numFmtId="0" fontId="0" fillId="0" borderId="1" xfId="0" applyFill="1" applyBorder="1" applyAlignment="1">
      <alignment horizontal="center" vertical="center"/>
    </xf>
    <xf numFmtId="0" fontId="0" fillId="0" borderId="1" xfId="0" applyFill="1" applyBorder="1"/>
    <xf numFmtId="0" fontId="0" fillId="0" borderId="0" xfId="0" applyAlignment="1">
      <alignment horizontal="center" vertical="center"/>
    </xf>
    <xf numFmtId="168" fontId="0" fillId="0" borderId="0" xfId="1" applyNumberFormat="1" applyFont="1" applyAlignment="1">
      <alignment vertical="center"/>
    </xf>
    <xf numFmtId="0" fontId="21" fillId="8" borderId="2" xfId="2" applyFont="1" applyFill="1" applyBorder="1"/>
    <xf numFmtId="0" fontId="20" fillId="8" borderId="40" xfId="2" applyFill="1" applyBorder="1"/>
    <xf numFmtId="0" fontId="1" fillId="8" borderId="40" xfId="2" applyFont="1" applyFill="1" applyBorder="1" applyAlignment="1">
      <alignment horizontal="center" vertical="center"/>
    </xf>
    <xf numFmtId="0" fontId="1" fillId="8" borderId="1" xfId="2" applyFont="1" applyFill="1" applyBorder="1" applyAlignment="1">
      <alignment horizontal="center" vertical="center"/>
    </xf>
    <xf numFmtId="0" fontId="20" fillId="0" borderId="0" xfId="2"/>
    <xf numFmtId="0" fontId="20" fillId="0" borderId="4" xfId="2" applyBorder="1"/>
    <xf numFmtId="0" fontId="22" fillId="0" borderId="4" xfId="2" applyFont="1" applyBorder="1" applyAlignment="1">
      <alignment horizontal="left"/>
    </xf>
    <xf numFmtId="9" fontId="17" fillId="0" borderId="1" xfId="3" applyNumberFormat="1" applyFont="1" applyFill="1" applyBorder="1" applyAlignment="1">
      <alignment horizontal="left" vertical="center"/>
    </xf>
    <xf numFmtId="0" fontId="23" fillId="0" borderId="0" xfId="2" applyFont="1"/>
    <xf numFmtId="0" fontId="20" fillId="0" borderId="1" xfId="2" applyBorder="1"/>
    <xf numFmtId="0" fontId="22" fillId="0" borderId="1" xfId="2" applyFont="1" applyBorder="1" applyAlignment="1">
      <alignment horizontal="left"/>
    </xf>
    <xf numFmtId="10" fontId="20" fillId="0" borderId="1" xfId="2" applyNumberFormat="1" applyFill="1" applyBorder="1" applyAlignment="1">
      <alignment horizontal="left"/>
    </xf>
    <xf numFmtId="0" fontId="24" fillId="0" borderId="1" xfId="2" applyFont="1" applyBorder="1"/>
    <xf numFmtId="0" fontId="25" fillId="0" borderId="1" xfId="2" applyFont="1" applyBorder="1" applyAlignment="1">
      <alignment horizontal="left"/>
    </xf>
    <xf numFmtId="3" fontId="24" fillId="0" borderId="1" xfId="2" applyNumberFormat="1" applyFont="1" applyFill="1" applyBorder="1" applyAlignment="1">
      <alignment horizontal="left"/>
    </xf>
    <xf numFmtId="9" fontId="20" fillId="0" borderId="1" xfId="2" applyNumberFormat="1" applyFill="1" applyBorder="1" applyAlignment="1">
      <alignment horizontal="left"/>
    </xf>
    <xf numFmtId="0" fontId="23" fillId="0" borderId="0" xfId="2" applyFont="1" applyAlignment="1">
      <alignment wrapText="1"/>
    </xf>
    <xf numFmtId="0" fontId="26" fillId="0" borderId="1" xfId="2" applyFont="1" applyBorder="1" applyAlignment="1">
      <alignment horizontal="left"/>
    </xf>
    <xf numFmtId="0" fontId="20" fillId="0" borderId="1" xfId="2" applyFill="1" applyBorder="1" applyAlignment="1">
      <alignment horizontal="left"/>
    </xf>
    <xf numFmtId="168" fontId="20" fillId="0" borderId="1" xfId="1" applyNumberFormat="1" applyFont="1" applyFill="1" applyBorder="1" applyAlignment="1">
      <alignment horizontal="left"/>
    </xf>
    <xf numFmtId="0" fontId="1" fillId="9" borderId="1" xfId="2" applyFont="1" applyFill="1" applyBorder="1" applyAlignment="1">
      <alignment horizontal="center"/>
    </xf>
    <xf numFmtId="3" fontId="24" fillId="0" borderId="1" xfId="2" applyNumberFormat="1" applyFont="1" applyBorder="1" applyAlignment="1">
      <alignment horizontal="left"/>
    </xf>
    <xf numFmtId="3" fontId="1" fillId="8" borderId="1" xfId="2" applyNumberFormat="1" applyFont="1" applyFill="1" applyBorder="1"/>
    <xf numFmtId="164" fontId="1" fillId="0" borderId="1" xfId="4" applyFont="1" applyBorder="1" applyAlignment="1">
      <alignment horizontal="center" vertical="center"/>
    </xf>
    <xf numFmtId="0" fontId="0" fillId="0" borderId="0" xfId="3" applyFont="1" applyBorder="1" applyAlignment="1">
      <alignment horizontal="left" vertical="center"/>
    </xf>
    <xf numFmtId="0" fontId="17" fillId="0" borderId="0" xfId="3" applyBorder="1" applyAlignment="1">
      <alignment vertical="center"/>
    </xf>
    <xf numFmtId="9" fontId="1" fillId="0" borderId="0" xfId="5" applyFont="1" applyBorder="1" applyAlignment="1">
      <alignment horizontal="center" vertical="center"/>
    </xf>
    <xf numFmtId="0" fontId="1" fillId="0" borderId="1" xfId="3" applyFont="1" applyBorder="1" applyAlignment="1">
      <alignment horizontal="left" vertical="center" wrapText="1"/>
    </xf>
    <xf numFmtId="10" fontId="17" fillId="0" borderId="1" xfId="3" applyNumberFormat="1" applyFont="1" applyBorder="1" applyAlignment="1">
      <alignment horizontal="center" vertical="center"/>
    </xf>
    <xf numFmtId="0" fontId="1" fillId="0" borderId="1" xfId="3" applyFont="1" applyBorder="1" applyAlignment="1">
      <alignment vertical="center"/>
    </xf>
    <xf numFmtId="0" fontId="0" fillId="0" borderId="1" xfId="3" applyFont="1" applyBorder="1" applyAlignment="1">
      <alignment vertical="center" wrapText="1"/>
    </xf>
    <xf numFmtId="0" fontId="20" fillId="0" borderId="1" xfId="2" applyBorder="1" applyAlignment="1">
      <alignment wrapText="1"/>
    </xf>
    <xf numFmtId="0" fontId="1" fillId="0" borderId="1" xfId="2" applyFont="1" applyFill="1" applyBorder="1" applyAlignment="1">
      <alignment vertical="center"/>
    </xf>
    <xf numFmtId="0" fontId="1" fillId="0" borderId="0" xfId="2" applyFont="1" applyFill="1" applyBorder="1"/>
    <xf numFmtId="0" fontId="20" fillId="0" borderId="0" xfId="2" applyFill="1" applyBorder="1" applyAlignment="1">
      <alignment wrapText="1"/>
    </xf>
    <xf numFmtId="0" fontId="13" fillId="0" borderId="0" xfId="0" applyFont="1" applyFill="1" applyAlignment="1">
      <alignment horizontal="center" vertical="center"/>
    </xf>
    <xf numFmtId="0" fontId="13" fillId="0" borderId="0" xfId="0" applyFont="1" applyFill="1" applyBorder="1" applyAlignment="1">
      <alignment horizontal="center" vertical="center"/>
    </xf>
    <xf numFmtId="0" fontId="0" fillId="2" borderId="1" xfId="0" applyFill="1" applyBorder="1" applyAlignment="1">
      <alignment horizontal="left" vertical="top"/>
    </xf>
    <xf numFmtId="0" fontId="0" fillId="2" borderId="11" xfId="0" applyFill="1" applyBorder="1" applyAlignment="1">
      <alignment horizontal="left" vertical="top"/>
    </xf>
    <xf numFmtId="0" fontId="7" fillId="3" borderId="27" xfId="0" applyFont="1" applyFill="1" applyBorder="1" applyAlignment="1">
      <alignment horizontal="left" vertical="top" wrapText="1"/>
    </xf>
    <xf numFmtId="0" fontId="7" fillId="3" borderId="28" xfId="0" applyFont="1" applyFill="1" applyBorder="1" applyAlignment="1">
      <alignment horizontal="left" vertical="top" wrapText="1"/>
    </xf>
    <xf numFmtId="0" fontId="7" fillId="3" borderId="29" xfId="0" applyFont="1" applyFill="1" applyBorder="1" applyAlignment="1">
      <alignment horizontal="left" vertical="top" wrapText="1"/>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4" borderId="8"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9" xfId="0" applyFont="1" applyFill="1" applyBorder="1" applyAlignment="1">
      <alignment horizontal="center" vertical="center"/>
    </xf>
    <xf numFmtId="0" fontId="10" fillId="2" borderId="8" xfId="0" applyFont="1" applyFill="1" applyBorder="1" applyAlignment="1">
      <alignment horizontal="right" vertical="top"/>
    </xf>
    <xf numFmtId="0" fontId="10" fillId="2" borderId="0" xfId="0" applyFont="1" applyFill="1" applyBorder="1" applyAlignment="1">
      <alignment horizontal="right" vertical="top"/>
    </xf>
    <xf numFmtId="0" fontId="3" fillId="2" borderId="30" xfId="0" applyFont="1" applyFill="1" applyBorder="1" applyAlignment="1">
      <alignment horizontal="left" vertical="top"/>
    </xf>
    <xf numFmtId="0" fontId="3" fillId="2" borderId="31" xfId="0" applyFont="1" applyFill="1" applyBorder="1" applyAlignment="1">
      <alignment horizontal="left" vertical="top"/>
    </xf>
    <xf numFmtId="0" fontId="3" fillId="2" borderId="32"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12" xfId="0" applyFont="1" applyFill="1" applyBorder="1" applyAlignment="1">
      <alignment horizontal="left" vertical="top"/>
    </xf>
    <xf numFmtId="17" fontId="0" fillId="2" borderId="1" xfId="0" applyNumberFormat="1" applyFill="1" applyBorder="1" applyAlignment="1">
      <alignment horizontal="left" vertical="top"/>
    </xf>
    <xf numFmtId="0" fontId="0" fillId="2" borderId="1" xfId="0" applyNumberFormat="1" applyFill="1" applyBorder="1" applyAlignment="1">
      <alignment horizontal="left" vertical="top"/>
    </xf>
    <xf numFmtId="0" fontId="0" fillId="2" borderId="11" xfId="0" applyNumberFormat="1" applyFill="1" applyBorder="1" applyAlignment="1">
      <alignment horizontal="left" vertical="top"/>
    </xf>
    <xf numFmtId="0" fontId="7" fillId="3" borderId="1" xfId="0" applyFont="1" applyFill="1" applyBorder="1" applyAlignment="1">
      <alignment horizontal="left" vertical="top"/>
    </xf>
    <xf numFmtId="0" fontId="7" fillId="3" borderId="11" xfId="0" applyFont="1" applyFill="1" applyBorder="1" applyAlignment="1">
      <alignment horizontal="left" vertical="top"/>
    </xf>
    <xf numFmtId="0" fontId="0" fillId="2" borderId="1" xfId="0" applyFill="1" applyBorder="1" applyAlignment="1">
      <alignment horizontal="left" vertical="center" wrapText="1"/>
    </xf>
    <xf numFmtId="0" fontId="0" fillId="2" borderId="11" xfId="0" applyFill="1" applyBorder="1" applyAlignment="1">
      <alignment horizontal="left" vertical="center" wrapText="1"/>
    </xf>
    <xf numFmtId="0" fontId="18" fillId="7" borderId="4" xfId="0" applyFont="1" applyFill="1" applyBorder="1" applyAlignment="1">
      <alignment horizontal="left" vertical="top"/>
    </xf>
    <xf numFmtId="0" fontId="7" fillId="7" borderId="4" xfId="0" applyFont="1" applyFill="1" applyBorder="1" applyAlignment="1">
      <alignment horizontal="left" vertical="top"/>
    </xf>
    <xf numFmtId="0" fontId="7" fillId="7" borderId="14" xfId="0" applyFont="1" applyFill="1" applyBorder="1" applyAlignment="1">
      <alignment horizontal="left" vertical="top"/>
    </xf>
    <xf numFmtId="167" fontId="0" fillId="2" borderId="2" xfId="0" applyNumberFormat="1" applyFill="1" applyBorder="1" applyAlignment="1">
      <alignment horizontal="left" vertical="top"/>
    </xf>
    <xf numFmtId="167" fontId="0" fillId="2" borderId="3" xfId="0" applyNumberFormat="1" applyFill="1" applyBorder="1" applyAlignment="1">
      <alignment horizontal="left" vertical="top"/>
    </xf>
    <xf numFmtId="167" fontId="0" fillId="2" borderId="12" xfId="0" applyNumberFormat="1" applyFill="1" applyBorder="1" applyAlignment="1">
      <alignment horizontal="left" vertical="top"/>
    </xf>
    <xf numFmtId="0" fontId="7" fillId="7" borderId="25" xfId="0" applyFont="1" applyFill="1" applyBorder="1" applyAlignment="1">
      <alignment horizontal="left" vertical="top" wrapText="1"/>
    </xf>
    <xf numFmtId="0" fontId="7" fillId="7" borderId="25" xfId="0" applyFont="1" applyFill="1" applyBorder="1" applyAlignment="1">
      <alignment horizontal="left" vertical="top"/>
    </xf>
    <xf numFmtId="0" fontId="7" fillId="7" borderId="26" xfId="0" applyFont="1" applyFill="1" applyBorder="1" applyAlignment="1">
      <alignment horizontal="left" vertical="top"/>
    </xf>
    <xf numFmtId="0" fontId="0" fillId="2" borderId="2" xfId="0" applyFill="1" applyBorder="1" applyAlignment="1">
      <alignment horizontal="center" vertical="top"/>
    </xf>
    <xf numFmtId="0" fontId="0" fillId="2" borderId="3" xfId="0" applyFill="1" applyBorder="1" applyAlignment="1">
      <alignment horizontal="center" vertical="top"/>
    </xf>
    <xf numFmtId="0" fontId="0" fillId="2" borderId="12" xfId="0" applyFill="1" applyBorder="1" applyAlignment="1">
      <alignment horizontal="center" vertical="top"/>
    </xf>
    <xf numFmtId="0" fontId="11" fillId="5" borderId="34" xfId="0" applyFont="1" applyFill="1" applyBorder="1" applyAlignment="1">
      <alignment horizontal="left" vertical="top" wrapText="1"/>
    </xf>
    <xf numFmtId="0" fontId="11" fillId="5" borderId="35" xfId="0" applyFont="1" applyFill="1" applyBorder="1" applyAlignment="1">
      <alignment horizontal="left" vertical="top" wrapText="1"/>
    </xf>
    <xf numFmtId="0" fontId="1" fillId="5" borderId="19" xfId="0" applyFont="1" applyFill="1" applyBorder="1" applyAlignment="1">
      <alignment horizontal="center" vertical="top"/>
    </xf>
    <xf numFmtId="0" fontId="1" fillId="5" borderId="20" xfId="0" applyFont="1" applyFill="1" applyBorder="1" applyAlignment="1">
      <alignment horizontal="center" vertical="top"/>
    </xf>
    <xf numFmtId="0" fontId="1" fillId="5" borderId="21" xfId="0" applyFont="1" applyFill="1" applyBorder="1" applyAlignment="1">
      <alignment horizontal="center" vertical="top"/>
    </xf>
    <xf numFmtId="0" fontId="0" fillId="2" borderId="1" xfId="0" applyFill="1" applyBorder="1" applyAlignment="1">
      <alignment horizontal="left" vertical="top" wrapText="1"/>
    </xf>
    <xf numFmtId="0" fontId="0" fillId="2" borderId="11" xfId="0" applyFill="1" applyBorder="1" applyAlignment="1">
      <alignment horizontal="left" vertical="top" wrapText="1"/>
    </xf>
    <xf numFmtId="0" fontId="0" fillId="2" borderId="15" xfId="0" applyFill="1" applyBorder="1" applyAlignment="1">
      <alignment horizontal="left" vertical="top" wrapText="1"/>
    </xf>
    <xf numFmtId="0" fontId="0" fillId="2" borderId="16" xfId="0" applyFill="1" applyBorder="1" applyAlignment="1">
      <alignment horizontal="left" vertical="top" wrapText="1"/>
    </xf>
    <xf numFmtId="0" fontId="7" fillId="3" borderId="39" xfId="0" applyFont="1" applyFill="1" applyBorder="1" applyAlignment="1">
      <alignment horizontal="center" vertical="top"/>
    </xf>
    <xf numFmtId="0" fontId="7" fillId="3" borderId="0" xfId="0" applyFont="1" applyFill="1" applyBorder="1" applyAlignment="1">
      <alignment horizontal="center" vertical="top"/>
    </xf>
    <xf numFmtId="0" fontId="19" fillId="8"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1" fillId="0" borderId="2" xfId="3" applyFont="1" applyBorder="1" applyAlignment="1">
      <alignment horizontal="left" vertical="center"/>
    </xf>
    <xf numFmtId="0" fontId="1" fillId="0" borderId="3" xfId="3" applyFont="1" applyBorder="1" applyAlignment="1">
      <alignment horizontal="left" vertical="center"/>
    </xf>
    <xf numFmtId="0" fontId="1" fillId="0" borderId="1" xfId="3" applyFont="1" applyBorder="1" applyAlignment="1">
      <alignment horizontal="center" vertical="center"/>
    </xf>
  </cellXfs>
  <cellStyles count="6">
    <cellStyle name="Comma" xfId="1" builtinId="3"/>
    <cellStyle name="Comma [0] 10 2" xfId="4" xr:uid="{8B1F1637-7CD5-4D2C-B141-2C63964279F1}"/>
    <cellStyle name="Normal" xfId="0" builtinId="0"/>
    <cellStyle name="Normal 111 2 2 2" xfId="3" xr:uid="{2296A3CA-39F6-4BD3-A1C3-3FC037E91276}"/>
    <cellStyle name="Normal 2" xfId="2" xr:uid="{4DA0BDFA-BD3A-4C3B-AA5A-C7FC5E05302A}"/>
    <cellStyle name="Percent 2" xfId="5" xr:uid="{274D1314-D2A7-4C11-B4B8-E30BFA9EEC1F}"/>
  </cellStyles>
  <dxfs count="0"/>
  <tableStyles count="0" defaultTableStyle="TableStyleMedium9" defaultPivotStyle="PivotStyleLight16"/>
  <colors>
    <mruColors>
      <color rgb="FF0000FF"/>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Competitor Profile Matrix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CPM!$H$5:$H$26</c:f>
              <c:numCache>
                <c:formatCode>_(* #,##0_);_(* \(#,##0\);_(* "-"??_);_(@_)</c:formatCode>
                <c:ptCount val="22"/>
                <c:pt idx="0">
                  <c:v>14500</c:v>
                </c:pt>
                <c:pt idx="1">
                  <c:v>11600</c:v>
                </c:pt>
                <c:pt idx="2">
                  <c:v>7500</c:v>
                </c:pt>
                <c:pt idx="3">
                  <c:v>10900</c:v>
                </c:pt>
                <c:pt idx="4">
                  <c:v>5200</c:v>
                </c:pt>
                <c:pt idx="5">
                  <c:v>9950</c:v>
                </c:pt>
                <c:pt idx="6">
                  <c:v>9950</c:v>
                </c:pt>
                <c:pt idx="7">
                  <c:v>8400</c:v>
                </c:pt>
                <c:pt idx="8">
                  <c:v>7000</c:v>
                </c:pt>
                <c:pt idx="9">
                  <c:v>5750</c:v>
                </c:pt>
                <c:pt idx="10">
                  <c:v>10600</c:v>
                </c:pt>
                <c:pt idx="11">
                  <c:v>9500</c:v>
                </c:pt>
                <c:pt idx="13">
                  <c:v>8700</c:v>
                </c:pt>
                <c:pt idx="14">
                  <c:v>9500</c:v>
                </c:pt>
                <c:pt idx="15">
                  <c:v>7500</c:v>
                </c:pt>
                <c:pt idx="16">
                  <c:v>9200</c:v>
                </c:pt>
                <c:pt idx="18">
                  <c:v>6800</c:v>
                </c:pt>
                <c:pt idx="19">
                  <c:v>3500</c:v>
                </c:pt>
                <c:pt idx="20">
                  <c:v>4900</c:v>
                </c:pt>
                <c:pt idx="21">
                  <c:v>9110</c:v>
                </c:pt>
              </c:numCache>
            </c:numRef>
          </c:xVal>
          <c:yVal>
            <c:numRef>
              <c:f>CPM!$F$5:$F$27</c:f>
              <c:numCache>
                <c:formatCode>General</c:formatCode>
                <c:ptCount val="23"/>
                <c:pt idx="0">
                  <c:v>4</c:v>
                </c:pt>
                <c:pt idx="1">
                  <c:v>4</c:v>
                </c:pt>
                <c:pt idx="2">
                  <c:v>6</c:v>
                </c:pt>
                <c:pt idx="3">
                  <c:v>12</c:v>
                </c:pt>
                <c:pt idx="4">
                  <c:v>6</c:v>
                </c:pt>
                <c:pt idx="5">
                  <c:v>2.5</c:v>
                </c:pt>
                <c:pt idx="6">
                  <c:v>3</c:v>
                </c:pt>
                <c:pt idx="7">
                  <c:v>5</c:v>
                </c:pt>
                <c:pt idx="8">
                  <c:v>12</c:v>
                </c:pt>
                <c:pt idx="9">
                  <c:v>7.5</c:v>
                </c:pt>
                <c:pt idx="10">
                  <c:v>16</c:v>
                </c:pt>
                <c:pt idx="11">
                  <c:v>21</c:v>
                </c:pt>
                <c:pt idx="12">
                  <c:v>0</c:v>
                </c:pt>
                <c:pt idx="13">
                  <c:v>14</c:v>
                </c:pt>
                <c:pt idx="14">
                  <c:v>24</c:v>
                </c:pt>
                <c:pt idx="15">
                  <c:v>24</c:v>
                </c:pt>
                <c:pt idx="16">
                  <c:v>6</c:v>
                </c:pt>
                <c:pt idx="17">
                  <c:v>0</c:v>
                </c:pt>
                <c:pt idx="18">
                  <c:v>7</c:v>
                </c:pt>
                <c:pt idx="19">
                  <c:v>2</c:v>
                </c:pt>
                <c:pt idx="20">
                  <c:v>2</c:v>
                </c:pt>
                <c:pt idx="21">
                  <c:v>5</c:v>
                </c:pt>
                <c:pt idx="22">
                  <c:v>9.15</c:v>
                </c:pt>
              </c:numCache>
            </c:numRef>
          </c:yVal>
          <c:smooth val="0"/>
          <c:extLst>
            <c:ext xmlns:c16="http://schemas.microsoft.com/office/drawing/2014/chart" uri="{C3380CC4-5D6E-409C-BE32-E72D297353CC}">
              <c16:uniqueId val="{00000000-8661-45C7-BC8E-C7306D90C14C}"/>
            </c:ext>
          </c:extLst>
        </c:ser>
        <c:dLbls>
          <c:showLegendKey val="0"/>
          <c:showVal val="0"/>
          <c:showCatName val="0"/>
          <c:showSerName val="0"/>
          <c:showPercent val="0"/>
          <c:showBubbleSize val="0"/>
        </c:dLbls>
        <c:axId val="438148712"/>
        <c:axId val="438149040"/>
      </c:scatterChart>
      <c:valAx>
        <c:axId val="438148712"/>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149040"/>
        <c:crosses val="autoZero"/>
        <c:crossBetween val="midCat"/>
      </c:valAx>
      <c:valAx>
        <c:axId val="43814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148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136713</xdr:colOff>
      <xdr:row>5</xdr:row>
      <xdr:rowOff>268941</xdr:rowOff>
    </xdr:from>
    <xdr:to>
      <xdr:col>2</xdr:col>
      <xdr:colOff>672354</xdr:colOff>
      <xdr:row>9</xdr:row>
      <xdr:rowOff>10081</xdr:rowOff>
    </xdr:to>
    <xdr:grpSp>
      <xdr:nvGrpSpPr>
        <xdr:cNvPr id="10" name="Group 9">
          <a:extLst>
            <a:ext uri="{FF2B5EF4-FFF2-40B4-BE49-F238E27FC236}">
              <a16:creationId xmlns:a16="http://schemas.microsoft.com/office/drawing/2014/main" id="{00000000-0008-0000-0000-00000A000000}"/>
            </a:ext>
          </a:extLst>
        </xdr:cNvPr>
        <xdr:cNvGrpSpPr>
          <a:grpSpLocks noChangeAspect="1"/>
        </xdr:cNvGrpSpPr>
      </xdr:nvGrpSpPr>
      <xdr:grpSpPr>
        <a:xfrm>
          <a:off x="348380" y="1214385"/>
          <a:ext cx="2412418" cy="1420363"/>
          <a:chOff x="10563225" y="657225"/>
          <a:chExt cx="3810000" cy="2324100"/>
        </a:xfrm>
      </xdr:grpSpPr>
      <xdr:pic>
        <xdr:nvPicPr>
          <xdr:cNvPr id="1052" name="Picture 28">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1" cstate="print"/>
          <a:srcRect b="34585"/>
          <a:stretch>
            <a:fillRect/>
          </a:stretch>
        </xdr:blipFill>
        <xdr:spPr bwMode="auto">
          <a:xfrm>
            <a:off x="10563225" y="657225"/>
            <a:ext cx="3810000" cy="2324100"/>
          </a:xfrm>
          <a:prstGeom prst="rect">
            <a:avLst/>
          </a:prstGeom>
          <a:ln>
            <a:noFill/>
          </a:ln>
          <a:effectLst>
            <a:softEdge rad="112500"/>
          </a:effectLst>
        </xdr:spPr>
      </xdr:pic>
      <xdr:sp macro="" textlink="">
        <xdr:nvSpPr>
          <xdr:cNvPr id="7" name="Rectangle 6">
            <a:extLst>
              <a:ext uri="{FF2B5EF4-FFF2-40B4-BE49-F238E27FC236}">
                <a16:creationId xmlns:a16="http://schemas.microsoft.com/office/drawing/2014/main" id="{00000000-0008-0000-0000-000007000000}"/>
              </a:ext>
            </a:extLst>
          </xdr:cNvPr>
          <xdr:cNvSpPr/>
        </xdr:nvSpPr>
        <xdr:spPr>
          <a:xfrm>
            <a:off x="13925550" y="80010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10677525" y="771525"/>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10715625" y="230505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editAs="oneCell">
    <xdr:from>
      <xdr:col>2</xdr:col>
      <xdr:colOff>225778</xdr:colOff>
      <xdr:row>36</xdr:row>
      <xdr:rowOff>225778</xdr:rowOff>
    </xdr:from>
    <xdr:to>
      <xdr:col>4</xdr:col>
      <xdr:colOff>666749</xdr:colOff>
      <xdr:row>37</xdr:row>
      <xdr:rowOff>1425222</xdr:rowOff>
    </xdr:to>
    <xdr:pic>
      <xdr:nvPicPr>
        <xdr:cNvPr id="3" name="Picture 2">
          <a:extLst>
            <a:ext uri="{FF2B5EF4-FFF2-40B4-BE49-F238E27FC236}">
              <a16:creationId xmlns:a16="http://schemas.microsoft.com/office/drawing/2014/main" id="{5F76845A-C74E-41A0-8E6A-C01797006F7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14222" y="8974667"/>
          <a:ext cx="3799416" cy="25329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341779</xdr:colOff>
      <xdr:row>7</xdr:row>
      <xdr:rowOff>90768</xdr:rowOff>
    </xdr:from>
    <xdr:to>
      <xdr:col>17</xdr:col>
      <xdr:colOff>128867</xdr:colOff>
      <xdr:row>20</xdr:row>
      <xdr:rowOff>357468</xdr:rowOff>
    </xdr:to>
    <xdr:grpSp>
      <xdr:nvGrpSpPr>
        <xdr:cNvPr id="2" name="Group 1">
          <a:extLst>
            <a:ext uri="{FF2B5EF4-FFF2-40B4-BE49-F238E27FC236}">
              <a16:creationId xmlns:a16="http://schemas.microsoft.com/office/drawing/2014/main" id="{03FDD5C8-A542-4183-ACD9-36555288BE14}"/>
            </a:ext>
          </a:extLst>
        </xdr:cNvPr>
        <xdr:cNvGrpSpPr/>
      </xdr:nvGrpSpPr>
      <xdr:grpSpPr>
        <a:xfrm>
          <a:off x="9401112" y="1572435"/>
          <a:ext cx="4034533" cy="2651477"/>
          <a:chOff x="10258985" y="1614768"/>
          <a:chExt cx="4572000" cy="2743200"/>
        </a:xfrm>
      </xdr:grpSpPr>
      <xdr:graphicFrame macro="">
        <xdr:nvGraphicFramePr>
          <xdr:cNvPr id="3" name="Chart 2">
            <a:extLst>
              <a:ext uri="{FF2B5EF4-FFF2-40B4-BE49-F238E27FC236}">
                <a16:creationId xmlns:a16="http://schemas.microsoft.com/office/drawing/2014/main" id="{4CBAF845-0E4D-472B-8C8A-D16B615DA0B1}"/>
              </a:ext>
            </a:extLst>
          </xdr:cNvPr>
          <xdr:cNvGraphicFramePr/>
        </xdr:nvGraphicFramePr>
        <xdr:xfrm>
          <a:off x="10258985" y="1614768"/>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xnSp macro="">
        <xdr:nvCxnSpPr>
          <xdr:cNvPr id="4" name="Straight Connector 3">
            <a:extLst>
              <a:ext uri="{FF2B5EF4-FFF2-40B4-BE49-F238E27FC236}">
                <a16:creationId xmlns:a16="http://schemas.microsoft.com/office/drawing/2014/main" id="{4ADCC12C-F95F-4A23-9567-DC40698838B4}"/>
              </a:ext>
            </a:extLst>
          </xdr:cNvPr>
          <xdr:cNvCxnSpPr/>
        </xdr:nvCxnSpPr>
        <xdr:spPr>
          <a:xfrm>
            <a:off x="10559775" y="3462617"/>
            <a:ext cx="393533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 name="Straight Connector 4">
            <a:extLst>
              <a:ext uri="{FF2B5EF4-FFF2-40B4-BE49-F238E27FC236}">
                <a16:creationId xmlns:a16="http://schemas.microsoft.com/office/drawing/2014/main" id="{9FC82ADE-454D-4877-959A-847C44166791}"/>
              </a:ext>
            </a:extLst>
          </xdr:cNvPr>
          <xdr:cNvCxnSpPr/>
        </xdr:nvCxnSpPr>
        <xdr:spPr>
          <a:xfrm flipV="1">
            <a:off x="12671494" y="2093141"/>
            <a:ext cx="0" cy="1969581"/>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xdr:col>
      <xdr:colOff>402166</xdr:colOff>
      <xdr:row>16</xdr:row>
      <xdr:rowOff>116418</xdr:rowOff>
    </xdr:from>
    <xdr:to>
      <xdr:col>15</xdr:col>
      <xdr:colOff>63500</xdr:colOff>
      <xdr:row>18</xdr:row>
      <xdr:rowOff>169334</xdr:rowOff>
    </xdr:to>
    <xdr:sp macro="" textlink="">
      <xdr:nvSpPr>
        <xdr:cNvPr id="6" name="Oval 5">
          <a:extLst>
            <a:ext uri="{FF2B5EF4-FFF2-40B4-BE49-F238E27FC236}">
              <a16:creationId xmlns:a16="http://schemas.microsoft.com/office/drawing/2014/main" id="{D2DB5ACE-0D8A-40FD-A730-794D2FDAFB23}"/>
            </a:ext>
          </a:extLst>
        </xdr:cNvPr>
        <xdr:cNvSpPr/>
      </xdr:nvSpPr>
      <xdr:spPr>
        <a:xfrm>
          <a:off x="13091583" y="3354918"/>
          <a:ext cx="349250" cy="433916"/>
        </a:xfrm>
        <a:prstGeom prst="ellipse">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GZ447"/>
  <sheetViews>
    <sheetView showGridLines="0" tabSelected="1" topLeftCell="A6" zoomScale="90" zoomScaleNormal="90" zoomScaleSheetLayoutView="100" workbookViewId="0">
      <selection activeCell="C28" sqref="C28:E28"/>
    </sheetView>
  </sheetViews>
  <sheetFormatPr defaultColWidth="9.08984375" defaultRowHeight="14.5" x14ac:dyDescent="0.35"/>
  <cols>
    <col min="1" max="1" width="3" style="5" customWidth="1"/>
    <col min="2" max="2" width="26.90625" style="1" customWidth="1"/>
    <col min="3" max="3" width="45.7265625" style="1" customWidth="1"/>
    <col min="4" max="4" width="2.26953125" style="1" customWidth="1"/>
    <col min="5" max="5" width="74.26953125" style="1" customWidth="1"/>
    <col min="6" max="6" width="5.6328125" style="5" customWidth="1"/>
    <col min="7" max="208" width="9.08984375" style="35"/>
    <col min="209" max="16384" width="9.08984375" style="1"/>
  </cols>
  <sheetData>
    <row r="1" spans="1:208" s="39" customFormat="1" ht="13" x14ac:dyDescent="0.35">
      <c r="B1" s="39" t="s">
        <v>37</v>
      </c>
      <c r="E1" s="40" t="s">
        <v>40</v>
      </c>
    </row>
    <row r="2" spans="1:208" s="39" customFormat="1" ht="7.5" customHeight="1" x14ac:dyDescent="0.35">
      <c r="E2" s="40"/>
    </row>
    <row r="3" spans="1:208" ht="18" x14ac:dyDescent="0.35">
      <c r="A3" s="35"/>
      <c r="B3" s="109" t="s">
        <v>35</v>
      </c>
      <c r="C3" s="109"/>
      <c r="D3" s="109"/>
      <c r="E3" s="109"/>
      <c r="F3" s="35"/>
    </row>
    <row r="4" spans="1:208" s="5" customFormat="1" ht="18" x14ac:dyDescent="0.35">
      <c r="A4" s="35"/>
      <c r="B4" s="110" t="s">
        <v>36</v>
      </c>
      <c r="C4" s="110"/>
      <c r="D4" s="110"/>
      <c r="E4" s="110"/>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35"/>
      <c r="DY4" s="35"/>
      <c r="DZ4" s="35"/>
      <c r="EA4" s="35"/>
      <c r="EB4" s="35"/>
      <c r="EC4" s="35"/>
      <c r="ED4" s="35"/>
      <c r="EE4" s="35"/>
      <c r="EF4" s="35"/>
      <c r="EG4" s="35"/>
      <c r="EH4" s="35"/>
      <c r="EI4" s="35"/>
      <c r="EJ4" s="35"/>
      <c r="EK4" s="35"/>
      <c r="EL4" s="35"/>
      <c r="EM4" s="35"/>
      <c r="EN4" s="35"/>
      <c r="EO4" s="35"/>
      <c r="EP4" s="35"/>
      <c r="EQ4" s="35"/>
      <c r="ER4" s="35"/>
      <c r="ES4" s="35"/>
      <c r="ET4" s="35"/>
      <c r="EU4" s="35"/>
      <c r="EV4" s="35"/>
      <c r="EW4" s="35"/>
      <c r="EX4" s="35"/>
      <c r="EY4" s="35"/>
      <c r="EZ4" s="35"/>
      <c r="FA4" s="35"/>
      <c r="FB4" s="35"/>
      <c r="FC4" s="35"/>
      <c r="FD4" s="35"/>
      <c r="FE4" s="35"/>
      <c r="FF4" s="35"/>
      <c r="FG4" s="35"/>
      <c r="FH4" s="35"/>
      <c r="FI4" s="35"/>
      <c r="FJ4" s="35"/>
      <c r="FK4" s="35"/>
      <c r="FL4" s="35"/>
      <c r="FM4" s="35"/>
      <c r="FN4" s="35"/>
      <c r="FO4" s="35"/>
      <c r="FP4" s="35"/>
      <c r="FQ4" s="35"/>
      <c r="FR4" s="35"/>
      <c r="FS4" s="35"/>
      <c r="FT4" s="35"/>
      <c r="FU4" s="35"/>
      <c r="FV4" s="35"/>
      <c r="FW4" s="35"/>
      <c r="FX4" s="35"/>
      <c r="FY4" s="35"/>
      <c r="FZ4" s="35"/>
      <c r="GA4" s="35"/>
      <c r="GB4" s="35"/>
      <c r="GC4" s="35"/>
      <c r="GD4" s="35"/>
      <c r="GE4" s="35"/>
      <c r="GF4" s="35"/>
      <c r="GG4" s="35"/>
      <c r="GH4" s="35"/>
      <c r="GI4" s="35"/>
      <c r="GJ4" s="35"/>
      <c r="GK4" s="35"/>
      <c r="GL4" s="35"/>
      <c r="GM4" s="35"/>
      <c r="GN4" s="35"/>
      <c r="GO4" s="35"/>
      <c r="GP4" s="35"/>
      <c r="GQ4" s="35"/>
      <c r="GR4" s="35"/>
      <c r="GS4" s="35"/>
      <c r="GT4" s="35"/>
      <c r="GU4" s="35"/>
      <c r="GV4" s="35"/>
      <c r="GW4" s="35"/>
      <c r="GX4" s="35"/>
      <c r="GY4" s="35"/>
      <c r="GZ4" s="35"/>
    </row>
    <row r="5" spans="1:208" s="5" customFormat="1" ht="18.5" thickBot="1" x14ac:dyDescent="0.4">
      <c r="A5" s="35"/>
      <c r="B5" s="42"/>
      <c r="C5" s="42"/>
      <c r="D5" s="42"/>
      <c r="E5" s="42"/>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35"/>
      <c r="BJ5" s="35"/>
      <c r="BK5" s="35"/>
      <c r="BL5" s="35"/>
      <c r="BM5" s="35"/>
      <c r="BN5" s="35"/>
      <c r="BO5" s="35"/>
      <c r="BP5" s="35"/>
      <c r="BQ5" s="35"/>
      <c r="BR5" s="35"/>
      <c r="BS5" s="35"/>
      <c r="BT5" s="35"/>
      <c r="BU5" s="35"/>
      <c r="BV5" s="35"/>
      <c r="BW5" s="35"/>
      <c r="BX5" s="35"/>
      <c r="BY5" s="35"/>
      <c r="BZ5" s="35"/>
      <c r="CA5" s="35"/>
      <c r="CB5" s="35"/>
      <c r="CC5" s="35"/>
      <c r="CD5" s="35"/>
      <c r="CE5" s="35"/>
      <c r="CF5" s="35"/>
      <c r="CG5" s="35"/>
      <c r="CH5" s="35"/>
      <c r="CI5" s="35"/>
      <c r="CJ5" s="35"/>
      <c r="CK5" s="35"/>
      <c r="CL5" s="35"/>
      <c r="CM5" s="35"/>
      <c r="CN5" s="35"/>
      <c r="CO5" s="35"/>
      <c r="CP5" s="35"/>
      <c r="CQ5" s="35"/>
      <c r="CR5" s="35"/>
      <c r="CS5" s="35"/>
      <c r="CT5" s="35"/>
      <c r="CU5" s="35"/>
      <c r="CV5" s="35"/>
      <c r="CW5" s="35"/>
      <c r="CX5" s="35"/>
      <c r="CY5" s="35"/>
      <c r="CZ5" s="35"/>
      <c r="DA5" s="35"/>
      <c r="DB5" s="35"/>
      <c r="DC5" s="35"/>
      <c r="DD5" s="35"/>
      <c r="DE5" s="35"/>
      <c r="DF5" s="35"/>
      <c r="DG5" s="35"/>
      <c r="DH5" s="35"/>
      <c r="DI5" s="35"/>
      <c r="DJ5" s="35"/>
      <c r="DK5" s="35"/>
      <c r="DL5" s="35"/>
      <c r="DM5" s="35"/>
      <c r="DN5" s="35"/>
      <c r="DO5" s="35"/>
      <c r="DP5" s="35"/>
      <c r="DQ5" s="35"/>
      <c r="DR5" s="35"/>
      <c r="DS5" s="35"/>
      <c r="DT5" s="35"/>
      <c r="DU5" s="35"/>
      <c r="DV5" s="35"/>
      <c r="DW5" s="35"/>
      <c r="DX5" s="35"/>
      <c r="DY5" s="35"/>
      <c r="DZ5" s="35"/>
      <c r="EA5" s="35"/>
      <c r="EB5" s="35"/>
      <c r="EC5" s="35"/>
      <c r="ED5" s="35"/>
      <c r="EE5" s="35"/>
      <c r="EF5" s="35"/>
      <c r="EG5" s="35"/>
      <c r="EH5" s="35"/>
      <c r="EI5" s="35"/>
      <c r="EJ5" s="35"/>
      <c r="EK5" s="35"/>
      <c r="EL5" s="35"/>
      <c r="EM5" s="35"/>
      <c r="EN5" s="35"/>
      <c r="EO5" s="35"/>
      <c r="EP5" s="35"/>
      <c r="EQ5" s="35"/>
      <c r="ER5" s="35"/>
      <c r="ES5" s="35"/>
      <c r="ET5" s="35"/>
      <c r="EU5" s="35"/>
      <c r="EV5" s="35"/>
      <c r="EW5" s="35"/>
      <c r="EX5" s="35"/>
      <c r="EY5" s="35"/>
      <c r="EZ5" s="35"/>
      <c r="FA5" s="35"/>
      <c r="FB5" s="35"/>
      <c r="FC5" s="35"/>
      <c r="FD5" s="35"/>
      <c r="FE5" s="35"/>
      <c r="FF5" s="35"/>
      <c r="FG5" s="35"/>
      <c r="FH5" s="35"/>
      <c r="FI5" s="35"/>
      <c r="FJ5" s="35"/>
      <c r="FK5" s="35"/>
      <c r="FL5" s="35"/>
      <c r="FM5" s="35"/>
      <c r="FN5" s="35"/>
      <c r="FO5" s="35"/>
      <c r="FP5" s="35"/>
      <c r="FQ5" s="35"/>
      <c r="FR5" s="35"/>
      <c r="FS5" s="35"/>
      <c r="FT5" s="35"/>
      <c r="FU5" s="35"/>
      <c r="FV5" s="35"/>
      <c r="FW5" s="35"/>
      <c r="FX5" s="35"/>
      <c r="FY5" s="35"/>
      <c r="FZ5" s="35"/>
      <c r="GA5" s="35"/>
      <c r="GB5" s="35"/>
      <c r="GC5" s="35"/>
      <c r="GD5" s="35"/>
      <c r="GE5" s="35"/>
      <c r="GF5" s="35"/>
      <c r="GG5" s="35"/>
      <c r="GH5" s="35"/>
      <c r="GI5" s="35"/>
      <c r="GJ5" s="35"/>
      <c r="GK5" s="35"/>
      <c r="GL5" s="35"/>
      <c r="GM5" s="35"/>
      <c r="GN5" s="35"/>
      <c r="GO5" s="35"/>
      <c r="GP5" s="35"/>
      <c r="GQ5" s="35"/>
      <c r="GR5" s="35"/>
      <c r="GS5" s="35"/>
      <c r="GT5" s="35"/>
      <c r="GU5" s="35"/>
      <c r="GV5" s="35"/>
      <c r="GW5" s="35"/>
      <c r="GX5" s="35"/>
      <c r="GY5" s="35"/>
      <c r="GZ5" s="35"/>
    </row>
    <row r="6" spans="1:208" ht="37.5" customHeight="1" x14ac:dyDescent="0.35">
      <c r="A6" s="35"/>
      <c r="B6" s="116" t="s">
        <v>46</v>
      </c>
      <c r="C6" s="117"/>
      <c r="D6" s="117"/>
      <c r="E6" s="118"/>
      <c r="F6" s="35"/>
    </row>
    <row r="7" spans="1:208" ht="63.75" customHeight="1" x14ac:dyDescent="0.35">
      <c r="A7" s="35"/>
      <c r="B7" s="119" t="s">
        <v>136</v>
      </c>
      <c r="C7" s="120"/>
      <c r="D7" s="120"/>
      <c r="E7" s="121"/>
      <c r="F7" s="35"/>
    </row>
    <row r="8" spans="1:208" ht="15.5" x14ac:dyDescent="0.35">
      <c r="A8" s="35"/>
      <c r="B8" s="122" t="s">
        <v>0</v>
      </c>
      <c r="C8" s="123"/>
      <c r="D8" s="17" t="s">
        <v>7</v>
      </c>
      <c r="E8" s="23" t="s">
        <v>131</v>
      </c>
      <c r="F8" s="35"/>
    </row>
    <row r="9" spans="1:208" ht="15.5" x14ac:dyDescent="0.35">
      <c r="A9" s="35"/>
      <c r="B9" s="122" t="s">
        <v>19</v>
      </c>
      <c r="C9" s="123"/>
      <c r="D9" s="17" t="s">
        <v>7</v>
      </c>
      <c r="E9" s="18">
        <v>43984</v>
      </c>
      <c r="F9" s="35"/>
    </row>
    <row r="10" spans="1:208" ht="16" thickBot="1" x14ac:dyDescent="0.4">
      <c r="A10" s="35"/>
      <c r="B10" s="19"/>
      <c r="C10" s="20" t="s">
        <v>20</v>
      </c>
      <c r="D10" s="21" t="s">
        <v>7</v>
      </c>
      <c r="E10" s="22">
        <v>0</v>
      </c>
      <c r="F10" s="35"/>
    </row>
    <row r="11" spans="1:208" ht="18.5" x14ac:dyDescent="0.35">
      <c r="A11" s="35"/>
      <c r="B11" s="124" t="s">
        <v>21</v>
      </c>
      <c r="C11" s="125"/>
      <c r="D11" s="125"/>
      <c r="E11" s="126"/>
      <c r="F11" s="35"/>
    </row>
    <row r="12" spans="1:208" x14ac:dyDescent="0.35">
      <c r="A12" s="35"/>
      <c r="B12" s="2" t="s">
        <v>1</v>
      </c>
      <c r="C12" s="111" t="s">
        <v>137</v>
      </c>
      <c r="D12" s="111"/>
      <c r="E12" s="112"/>
      <c r="F12" s="35"/>
    </row>
    <row r="13" spans="1:208" x14ac:dyDescent="0.3">
      <c r="A13" s="35"/>
      <c r="B13" s="2" t="s">
        <v>2</v>
      </c>
      <c r="C13" s="111" t="s">
        <v>50</v>
      </c>
      <c r="D13" s="111"/>
      <c r="E13" s="112"/>
      <c r="F13" s="35"/>
      <c r="G13" s="36"/>
    </row>
    <row r="14" spans="1:208" x14ac:dyDescent="0.35">
      <c r="A14" s="35"/>
      <c r="B14" s="2" t="s">
        <v>3</v>
      </c>
      <c r="C14" s="127" t="s">
        <v>47</v>
      </c>
      <c r="D14" s="128"/>
      <c r="E14" s="129"/>
      <c r="F14" s="35"/>
    </row>
    <row r="15" spans="1:208" x14ac:dyDescent="0.35">
      <c r="A15" s="35"/>
      <c r="B15" s="2" t="s">
        <v>4</v>
      </c>
      <c r="C15" s="127" t="s">
        <v>48</v>
      </c>
      <c r="D15" s="128"/>
      <c r="E15" s="129"/>
      <c r="F15" s="35"/>
    </row>
    <row r="16" spans="1:208" ht="37.5" customHeight="1" thickBot="1" x14ac:dyDescent="0.4">
      <c r="A16" s="35"/>
      <c r="B16" s="12" t="s">
        <v>8</v>
      </c>
      <c r="C16" s="113" t="s">
        <v>51</v>
      </c>
      <c r="D16" s="114"/>
      <c r="E16" s="115"/>
      <c r="F16" s="35"/>
    </row>
    <row r="17" spans="1:6" ht="18.5" x14ac:dyDescent="0.35">
      <c r="A17" s="35"/>
      <c r="B17" s="124" t="s">
        <v>22</v>
      </c>
      <c r="C17" s="125"/>
      <c r="D17" s="125"/>
      <c r="E17" s="126"/>
      <c r="F17" s="35"/>
    </row>
    <row r="18" spans="1:6" x14ac:dyDescent="0.35">
      <c r="A18" s="35"/>
      <c r="B18" s="2" t="s">
        <v>9</v>
      </c>
      <c r="C18" s="130" t="s">
        <v>132</v>
      </c>
      <c r="D18" s="131"/>
      <c r="E18" s="132"/>
      <c r="F18" s="35"/>
    </row>
    <row r="19" spans="1:6" x14ac:dyDescent="0.35">
      <c r="A19" s="35"/>
      <c r="B19" s="2" t="s">
        <v>11</v>
      </c>
      <c r="C19" s="111" t="s">
        <v>134</v>
      </c>
      <c r="D19" s="111"/>
      <c r="E19" s="112"/>
      <c r="F19" s="35"/>
    </row>
    <row r="20" spans="1:6" x14ac:dyDescent="0.35">
      <c r="A20" s="35"/>
      <c r="B20" s="2" t="s">
        <v>24</v>
      </c>
      <c r="C20" s="140" t="s">
        <v>133</v>
      </c>
      <c r="D20" s="141"/>
      <c r="E20" s="142"/>
      <c r="F20" s="35"/>
    </row>
    <row r="21" spans="1:6" x14ac:dyDescent="0.35">
      <c r="A21" s="35"/>
      <c r="B21" s="3"/>
      <c r="C21" s="14"/>
      <c r="D21" s="15"/>
      <c r="E21" s="4"/>
      <c r="F21" s="35"/>
    </row>
    <row r="22" spans="1:6" x14ac:dyDescent="0.35">
      <c r="A22" s="35"/>
      <c r="B22" s="43" t="s">
        <v>44</v>
      </c>
      <c r="C22" s="14">
        <v>7500</v>
      </c>
      <c r="D22" s="15"/>
      <c r="E22" s="4"/>
      <c r="F22" s="35"/>
    </row>
    <row r="23" spans="1:6" x14ac:dyDescent="0.35">
      <c r="A23" s="35"/>
      <c r="B23" s="43" t="s">
        <v>43</v>
      </c>
      <c r="C23" s="14">
        <v>10000</v>
      </c>
      <c r="D23" s="15"/>
      <c r="E23" s="4"/>
      <c r="F23" s="35"/>
    </row>
    <row r="24" spans="1:6" x14ac:dyDescent="0.35">
      <c r="A24" s="35"/>
      <c r="B24" s="3"/>
      <c r="C24" s="44"/>
      <c r="D24" s="45"/>
      <c r="E24" s="46"/>
      <c r="F24" s="35"/>
    </row>
    <row r="25" spans="1:6" x14ac:dyDescent="0.35">
      <c r="A25" s="35"/>
      <c r="B25" s="11" t="s">
        <v>13</v>
      </c>
      <c r="C25" s="137" t="s">
        <v>129</v>
      </c>
      <c r="D25" s="138"/>
      <c r="E25" s="139"/>
      <c r="F25" s="35"/>
    </row>
    <row r="26" spans="1:6" ht="51" customHeight="1" thickBot="1" x14ac:dyDescent="0.4">
      <c r="A26" s="35"/>
      <c r="B26" s="12" t="s">
        <v>10</v>
      </c>
      <c r="C26" s="143" t="s">
        <v>130</v>
      </c>
      <c r="D26" s="144"/>
      <c r="E26" s="145"/>
      <c r="F26" s="35"/>
    </row>
    <row r="27" spans="1:6" ht="18.5" x14ac:dyDescent="0.35">
      <c r="A27" s="35"/>
      <c r="B27" s="124" t="s">
        <v>23</v>
      </c>
      <c r="C27" s="125"/>
      <c r="D27" s="125"/>
      <c r="E27" s="126"/>
      <c r="F27" s="35"/>
    </row>
    <row r="28" spans="1:6" x14ac:dyDescent="0.35">
      <c r="A28" s="35"/>
      <c r="B28" s="2" t="s">
        <v>6</v>
      </c>
      <c r="C28" s="111" t="s">
        <v>128</v>
      </c>
      <c r="D28" s="111"/>
      <c r="E28" s="112"/>
      <c r="F28" s="35"/>
    </row>
    <row r="29" spans="1:6" ht="33.75" customHeight="1" x14ac:dyDescent="0.35">
      <c r="A29" s="35"/>
      <c r="B29" s="2" t="s">
        <v>5</v>
      </c>
      <c r="C29" s="135" t="s">
        <v>138</v>
      </c>
      <c r="D29" s="135"/>
      <c r="E29" s="136"/>
      <c r="F29" s="35"/>
    </row>
    <row r="30" spans="1:6" x14ac:dyDescent="0.35">
      <c r="A30" s="35"/>
      <c r="B30" s="50" t="s">
        <v>45</v>
      </c>
      <c r="C30" s="47" t="s">
        <v>52</v>
      </c>
      <c r="D30" s="48"/>
      <c r="E30" s="49"/>
      <c r="F30" s="35"/>
    </row>
    <row r="31" spans="1:6" x14ac:dyDescent="0.35">
      <c r="A31" s="35"/>
      <c r="B31" s="2" t="s">
        <v>38</v>
      </c>
      <c r="C31" s="146"/>
      <c r="D31" s="147"/>
      <c r="E31" s="148"/>
      <c r="F31" s="35"/>
    </row>
    <row r="32" spans="1:6" x14ac:dyDescent="0.35">
      <c r="A32" s="35"/>
      <c r="B32" s="11" t="s">
        <v>12</v>
      </c>
      <c r="C32" s="133" t="s">
        <v>135</v>
      </c>
      <c r="D32" s="133"/>
      <c r="E32" s="134"/>
      <c r="F32" s="35"/>
    </row>
    <row r="33" spans="1:208" x14ac:dyDescent="0.35">
      <c r="A33" s="35"/>
      <c r="B33" s="156" t="s">
        <v>39</v>
      </c>
      <c r="C33" s="111" t="s">
        <v>49</v>
      </c>
      <c r="D33" s="111"/>
      <c r="E33" s="112"/>
      <c r="F33" s="35"/>
    </row>
    <row r="34" spans="1:208" x14ac:dyDescent="0.35">
      <c r="A34" s="35"/>
      <c r="B34" s="157"/>
      <c r="C34" s="51"/>
      <c r="D34" s="51"/>
      <c r="E34" s="52"/>
      <c r="F34" s="35"/>
    </row>
    <row r="35" spans="1:208" x14ac:dyDescent="0.35">
      <c r="A35" s="35"/>
      <c r="B35" s="157"/>
      <c r="C35" s="154"/>
      <c r="D35" s="154"/>
      <c r="E35" s="155"/>
      <c r="F35" s="35"/>
    </row>
    <row r="36" spans="1:208" x14ac:dyDescent="0.35">
      <c r="A36" s="35"/>
      <c r="B36" s="11" t="s">
        <v>14</v>
      </c>
      <c r="C36" s="133"/>
      <c r="D36" s="133"/>
      <c r="E36" s="134"/>
      <c r="F36" s="35"/>
    </row>
    <row r="37" spans="1:208" ht="105" customHeight="1" thickBot="1" x14ac:dyDescent="0.4">
      <c r="A37" s="35"/>
      <c r="B37" s="12" t="s">
        <v>15</v>
      </c>
      <c r="C37" s="158"/>
      <c r="D37" s="158"/>
      <c r="E37" s="158"/>
      <c r="F37" s="35"/>
    </row>
    <row r="38" spans="1:208" ht="141.75" customHeight="1" x14ac:dyDescent="0.35">
      <c r="A38" s="35"/>
      <c r="B38" s="53"/>
      <c r="C38" s="159"/>
      <c r="D38" s="159"/>
      <c r="E38" s="159"/>
      <c r="F38" s="35"/>
    </row>
    <row r="39" spans="1:208" s="5" customFormat="1" ht="15" thickBot="1" x14ac:dyDescent="0.4">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c r="CQ39" s="35"/>
      <c r="CR39" s="35"/>
      <c r="CS39" s="35"/>
      <c r="CT39" s="35"/>
      <c r="CU39" s="35"/>
      <c r="CV39" s="35"/>
      <c r="CW39" s="35"/>
      <c r="CX39" s="35"/>
      <c r="CY39" s="35"/>
      <c r="CZ39" s="35"/>
      <c r="DA39" s="35"/>
      <c r="DB39" s="35"/>
      <c r="DC39" s="35"/>
      <c r="DD39" s="35"/>
      <c r="DE39" s="35"/>
      <c r="DF39" s="35"/>
      <c r="DG39" s="35"/>
      <c r="DH39" s="35"/>
      <c r="DI39" s="35"/>
      <c r="DJ39" s="35"/>
      <c r="DK39" s="35"/>
      <c r="DL39" s="35"/>
      <c r="DM39" s="35"/>
      <c r="DN39" s="35"/>
      <c r="DO39" s="35"/>
      <c r="DP39" s="35"/>
      <c r="DQ39" s="35"/>
      <c r="DR39" s="35"/>
      <c r="DS39" s="35"/>
      <c r="DT39" s="35"/>
      <c r="DU39" s="35"/>
      <c r="DV39" s="35"/>
      <c r="DW39" s="35"/>
      <c r="DX39" s="35"/>
      <c r="DY39" s="35"/>
      <c r="DZ39" s="35"/>
      <c r="EA39" s="35"/>
      <c r="EB39" s="35"/>
      <c r="EC39" s="35"/>
      <c r="ED39" s="35"/>
      <c r="EE39" s="35"/>
      <c r="EF39" s="35"/>
      <c r="EG39" s="35"/>
      <c r="EH39" s="35"/>
      <c r="EI39" s="35"/>
      <c r="EJ39" s="35"/>
      <c r="EK39" s="35"/>
      <c r="EL39" s="35"/>
      <c r="EM39" s="35"/>
      <c r="EN39" s="35"/>
      <c r="EO39" s="35"/>
      <c r="EP39" s="35"/>
      <c r="EQ39" s="35"/>
      <c r="ER39" s="35"/>
      <c r="ES39" s="35"/>
      <c r="ET39" s="35"/>
      <c r="EU39" s="35"/>
      <c r="EV39" s="35"/>
      <c r="EW39" s="35"/>
      <c r="EX39" s="35"/>
      <c r="EY39" s="35"/>
      <c r="EZ39" s="35"/>
      <c r="FA39" s="35"/>
      <c r="FB39" s="35"/>
      <c r="FC39" s="35"/>
      <c r="FD39" s="35"/>
      <c r="FE39" s="35"/>
      <c r="FF39" s="35"/>
      <c r="FG39" s="35"/>
      <c r="FH39" s="35"/>
      <c r="FI39" s="35"/>
      <c r="FJ39" s="35"/>
      <c r="FK39" s="35"/>
      <c r="FL39" s="35"/>
      <c r="FM39" s="35"/>
      <c r="FN39" s="35"/>
      <c r="FO39" s="35"/>
      <c r="FP39" s="35"/>
      <c r="FQ39" s="35"/>
      <c r="FR39" s="35"/>
      <c r="FS39" s="35"/>
      <c r="FT39" s="35"/>
      <c r="FU39" s="35"/>
      <c r="FV39" s="35"/>
      <c r="FW39" s="35"/>
      <c r="FX39" s="35"/>
      <c r="FY39" s="35"/>
      <c r="FZ39" s="35"/>
      <c r="GA39" s="35"/>
      <c r="GB39" s="35"/>
      <c r="GC39" s="35"/>
      <c r="GD39" s="35"/>
      <c r="GE39" s="35"/>
      <c r="GF39" s="35"/>
      <c r="GG39" s="35"/>
      <c r="GH39" s="35"/>
      <c r="GI39" s="35"/>
      <c r="GJ39" s="35"/>
      <c r="GK39" s="35"/>
      <c r="GL39" s="35"/>
      <c r="GM39" s="35"/>
      <c r="GN39" s="35"/>
      <c r="GO39" s="35"/>
      <c r="GP39" s="35"/>
      <c r="GQ39" s="35"/>
      <c r="GR39" s="35"/>
      <c r="GS39" s="35"/>
      <c r="GT39" s="35"/>
      <c r="GU39" s="35"/>
      <c r="GV39" s="35"/>
      <c r="GW39" s="35"/>
      <c r="GX39" s="35"/>
      <c r="GY39" s="35"/>
      <c r="GZ39" s="35"/>
    </row>
    <row r="40" spans="1:208" s="5" customFormat="1" x14ac:dyDescent="0.35">
      <c r="A40" s="35"/>
      <c r="B40" s="151" t="s">
        <v>16</v>
      </c>
      <c r="C40" s="152"/>
      <c r="D40" s="152"/>
      <c r="E40" s="153"/>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c r="CT40" s="35"/>
      <c r="CU40" s="35"/>
      <c r="CV40" s="35"/>
      <c r="CW40" s="35"/>
      <c r="CX40" s="35"/>
      <c r="CY40" s="35"/>
      <c r="CZ40" s="35"/>
      <c r="DA40" s="35"/>
      <c r="DB40" s="35"/>
      <c r="DC40" s="35"/>
      <c r="DD40" s="35"/>
      <c r="DE40" s="35"/>
      <c r="DF40" s="35"/>
      <c r="DG40" s="35"/>
      <c r="DH40" s="35"/>
      <c r="DI40" s="35"/>
      <c r="DJ40" s="35"/>
      <c r="DK40" s="35"/>
      <c r="DL40" s="35"/>
      <c r="DM40" s="35"/>
      <c r="DN40" s="35"/>
      <c r="DO40" s="35"/>
      <c r="DP40" s="35"/>
      <c r="DQ40" s="35"/>
      <c r="DR40" s="35"/>
      <c r="DS40" s="35"/>
      <c r="DT40" s="35"/>
      <c r="DU40" s="35"/>
      <c r="DV40" s="35"/>
      <c r="DW40" s="35"/>
      <c r="DX40" s="35"/>
      <c r="DY40" s="35"/>
      <c r="DZ40" s="35"/>
      <c r="EA40" s="35"/>
      <c r="EB40" s="35"/>
      <c r="EC40" s="35"/>
      <c r="ED40" s="35"/>
      <c r="EE40" s="35"/>
      <c r="EF40" s="35"/>
      <c r="EG40" s="35"/>
      <c r="EH40" s="35"/>
      <c r="EI40" s="35"/>
      <c r="EJ40" s="35"/>
      <c r="EK40" s="35"/>
      <c r="EL40" s="35"/>
      <c r="EM40" s="35"/>
      <c r="EN40" s="35"/>
      <c r="EO40" s="35"/>
      <c r="EP40" s="35"/>
      <c r="EQ40" s="35"/>
      <c r="ER40" s="35"/>
      <c r="ES40" s="35"/>
      <c r="ET40" s="35"/>
      <c r="EU40" s="35"/>
      <c r="EV40" s="35"/>
      <c r="EW40" s="35"/>
      <c r="EX40" s="35"/>
      <c r="EY40" s="35"/>
      <c r="EZ40" s="35"/>
      <c r="FA40" s="35"/>
      <c r="FB40" s="35"/>
      <c r="FC40" s="35"/>
      <c r="FD40" s="35"/>
      <c r="FE40" s="35"/>
      <c r="FF40" s="35"/>
      <c r="FG40" s="35"/>
      <c r="FH40" s="35"/>
      <c r="FI40" s="35"/>
      <c r="FJ40" s="35"/>
      <c r="FK40" s="35"/>
      <c r="FL40" s="35"/>
      <c r="FM40" s="35"/>
      <c r="FN40" s="35"/>
      <c r="FO40" s="35"/>
      <c r="FP40" s="35"/>
      <c r="FQ40" s="35"/>
      <c r="FR40" s="35"/>
      <c r="FS40" s="35"/>
      <c r="FT40" s="35"/>
      <c r="FU40" s="35"/>
      <c r="FV40" s="35"/>
      <c r="FW40" s="35"/>
      <c r="FX40" s="35"/>
      <c r="FY40" s="35"/>
      <c r="FZ40" s="35"/>
      <c r="GA40" s="35"/>
      <c r="GB40" s="35"/>
      <c r="GC40" s="35"/>
      <c r="GD40" s="35"/>
      <c r="GE40" s="35"/>
      <c r="GF40" s="35"/>
      <c r="GG40" s="35"/>
      <c r="GH40" s="35"/>
      <c r="GI40" s="35"/>
      <c r="GJ40" s="35"/>
      <c r="GK40" s="35"/>
      <c r="GL40" s="35"/>
      <c r="GM40" s="35"/>
      <c r="GN40" s="35"/>
      <c r="GO40" s="35"/>
      <c r="GP40" s="35"/>
      <c r="GQ40" s="35"/>
      <c r="GR40" s="35"/>
      <c r="GS40" s="35"/>
      <c r="GT40" s="35"/>
      <c r="GU40" s="35"/>
      <c r="GV40" s="35"/>
      <c r="GW40" s="35"/>
      <c r="GX40" s="35"/>
      <c r="GY40" s="35"/>
      <c r="GZ40" s="35"/>
    </row>
    <row r="41" spans="1:208" x14ac:dyDescent="0.35">
      <c r="A41" s="35"/>
      <c r="B41" s="13"/>
      <c r="C41" s="6" t="s">
        <v>32</v>
      </c>
      <c r="D41" s="6"/>
      <c r="E41" s="7"/>
      <c r="F41" s="35"/>
    </row>
    <row r="42" spans="1:208" x14ac:dyDescent="0.35">
      <c r="A42" s="35"/>
      <c r="B42" s="10"/>
      <c r="C42" s="6" t="s">
        <v>17</v>
      </c>
      <c r="D42" s="6"/>
      <c r="E42" s="7"/>
      <c r="F42" s="35"/>
    </row>
    <row r="43" spans="1:208" ht="15" thickBot="1" x14ac:dyDescent="0.4">
      <c r="A43" s="35"/>
      <c r="B43" s="27"/>
      <c r="C43" s="6" t="s">
        <v>18</v>
      </c>
      <c r="D43" s="6"/>
      <c r="E43" s="7"/>
      <c r="F43" s="35"/>
    </row>
    <row r="44" spans="1:208" s="24" customFormat="1" x14ac:dyDescent="0.35">
      <c r="A44" s="38"/>
      <c r="B44" s="28" t="s">
        <v>25</v>
      </c>
      <c r="C44" s="33" t="s">
        <v>33</v>
      </c>
      <c r="D44" s="25"/>
      <c r="E44" s="29" t="s">
        <v>26</v>
      </c>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c r="BP44" s="38"/>
      <c r="BQ44" s="38"/>
      <c r="BR44" s="38"/>
      <c r="BS44" s="38"/>
      <c r="BT44" s="38"/>
      <c r="BU44" s="38"/>
      <c r="BV44" s="38"/>
      <c r="BW44" s="38"/>
      <c r="BX44" s="38"/>
      <c r="BY44" s="38"/>
      <c r="BZ44" s="38"/>
      <c r="CA44" s="38"/>
      <c r="CB44" s="38"/>
      <c r="CC44" s="38"/>
      <c r="CD44" s="38"/>
      <c r="CE44" s="38"/>
      <c r="CF44" s="38"/>
      <c r="CG44" s="38"/>
      <c r="CH44" s="38"/>
      <c r="CI44" s="38"/>
      <c r="CJ44" s="38"/>
      <c r="CK44" s="38"/>
      <c r="CL44" s="38"/>
      <c r="CM44" s="38"/>
      <c r="CN44" s="38"/>
      <c r="CO44" s="38"/>
      <c r="CP44" s="38"/>
      <c r="CQ44" s="38"/>
      <c r="CR44" s="38"/>
      <c r="CS44" s="38"/>
      <c r="CT44" s="38"/>
      <c r="CU44" s="38"/>
      <c r="CV44" s="38"/>
      <c r="CW44" s="38"/>
      <c r="CX44" s="38"/>
      <c r="CY44" s="38"/>
      <c r="CZ44" s="38"/>
      <c r="DA44" s="38"/>
      <c r="DB44" s="38"/>
      <c r="DC44" s="38"/>
      <c r="DD44" s="38"/>
      <c r="DE44" s="38"/>
      <c r="DF44" s="38"/>
      <c r="DG44" s="38"/>
      <c r="DH44" s="38"/>
      <c r="DI44" s="38"/>
      <c r="DJ44" s="38"/>
      <c r="DK44" s="38"/>
      <c r="DL44" s="38"/>
      <c r="DM44" s="38"/>
      <c r="DN44" s="38"/>
      <c r="DO44" s="38"/>
      <c r="DP44" s="38"/>
      <c r="DQ44" s="38"/>
      <c r="DR44" s="38"/>
      <c r="DS44" s="38"/>
      <c r="DT44" s="38"/>
      <c r="DU44" s="38"/>
      <c r="DV44" s="38"/>
      <c r="DW44" s="38"/>
      <c r="DX44" s="38"/>
      <c r="DY44" s="38"/>
      <c r="DZ44" s="38"/>
      <c r="EA44" s="38"/>
      <c r="EB44" s="38"/>
      <c r="EC44" s="38"/>
      <c r="ED44" s="38"/>
      <c r="EE44" s="38"/>
      <c r="EF44" s="38"/>
      <c r="EG44" s="38"/>
      <c r="EH44" s="38"/>
      <c r="EI44" s="38"/>
      <c r="EJ44" s="38"/>
      <c r="EK44" s="38"/>
      <c r="EL44" s="38"/>
      <c r="EM44" s="38"/>
      <c r="EN44" s="38"/>
      <c r="EO44" s="38"/>
      <c r="EP44" s="38"/>
      <c r="EQ44" s="38"/>
      <c r="ER44" s="38"/>
      <c r="ES44" s="38"/>
      <c r="ET44" s="38"/>
      <c r="EU44" s="38"/>
      <c r="EV44" s="38"/>
      <c r="EW44" s="38"/>
      <c r="EX44" s="38"/>
      <c r="EY44" s="38"/>
      <c r="EZ44" s="38"/>
      <c r="FA44" s="38"/>
      <c r="FB44" s="38"/>
      <c r="FC44" s="38"/>
      <c r="FD44" s="38"/>
      <c r="FE44" s="38"/>
      <c r="FF44" s="38"/>
      <c r="FG44" s="38"/>
      <c r="FH44" s="38"/>
      <c r="FI44" s="38"/>
      <c r="FJ44" s="38"/>
      <c r="FK44" s="38"/>
      <c r="FL44" s="38"/>
      <c r="FM44" s="38"/>
      <c r="FN44" s="38"/>
      <c r="FO44" s="38"/>
      <c r="FP44" s="38"/>
      <c r="FQ44" s="38"/>
      <c r="FR44" s="38"/>
      <c r="FS44" s="38"/>
      <c r="FT44" s="38"/>
      <c r="FU44" s="38"/>
      <c r="FV44" s="38"/>
      <c r="FW44" s="38"/>
      <c r="FX44" s="38"/>
      <c r="FY44" s="38"/>
      <c r="FZ44" s="38"/>
      <c r="GA44" s="38"/>
      <c r="GB44" s="38"/>
      <c r="GC44" s="38"/>
      <c r="GD44" s="38"/>
      <c r="GE44" s="38"/>
      <c r="GF44" s="38"/>
      <c r="GG44" s="38"/>
      <c r="GH44" s="38"/>
      <c r="GI44" s="38"/>
      <c r="GJ44" s="38"/>
      <c r="GK44" s="38"/>
      <c r="GL44" s="38"/>
      <c r="GM44" s="38"/>
      <c r="GN44" s="38"/>
      <c r="GO44" s="38"/>
      <c r="GP44" s="38"/>
      <c r="GQ44" s="38"/>
      <c r="GR44" s="38"/>
      <c r="GS44" s="38"/>
      <c r="GT44" s="38"/>
      <c r="GU44" s="38"/>
      <c r="GV44" s="38"/>
      <c r="GW44" s="38"/>
      <c r="GX44" s="38"/>
      <c r="GY44" s="38"/>
      <c r="GZ44" s="38"/>
    </row>
    <row r="45" spans="1:208" s="24" customFormat="1" x14ac:dyDescent="0.35">
      <c r="A45" s="38"/>
      <c r="B45" s="30"/>
      <c r="C45" s="6" t="s">
        <v>34</v>
      </c>
      <c r="D45" s="26"/>
      <c r="E45" s="7" t="s">
        <v>27</v>
      </c>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8"/>
      <c r="BX45" s="38"/>
      <c r="BY45" s="38"/>
      <c r="BZ45" s="38"/>
      <c r="CA45" s="38"/>
      <c r="CB45" s="38"/>
      <c r="CC45" s="38"/>
      <c r="CD45" s="38"/>
      <c r="CE45" s="38"/>
      <c r="CF45" s="38"/>
      <c r="CG45" s="38"/>
      <c r="CH45" s="38"/>
      <c r="CI45" s="38"/>
      <c r="CJ45" s="38"/>
      <c r="CK45" s="38"/>
      <c r="CL45" s="38"/>
      <c r="CM45" s="38"/>
      <c r="CN45" s="38"/>
      <c r="CO45" s="38"/>
      <c r="CP45" s="38"/>
      <c r="CQ45" s="38"/>
      <c r="CR45" s="38"/>
      <c r="CS45" s="38"/>
      <c r="CT45" s="38"/>
      <c r="CU45" s="38"/>
      <c r="CV45" s="38"/>
      <c r="CW45" s="38"/>
      <c r="CX45" s="38"/>
      <c r="CY45" s="38"/>
      <c r="CZ45" s="38"/>
      <c r="DA45" s="38"/>
      <c r="DB45" s="38"/>
      <c r="DC45" s="38"/>
      <c r="DD45" s="38"/>
      <c r="DE45" s="38"/>
      <c r="DF45" s="38"/>
      <c r="DG45" s="38"/>
      <c r="DH45" s="38"/>
      <c r="DI45" s="38"/>
      <c r="DJ45" s="38"/>
      <c r="DK45" s="38"/>
      <c r="DL45" s="38"/>
      <c r="DM45" s="38"/>
      <c r="DN45" s="38"/>
      <c r="DO45" s="38"/>
      <c r="DP45" s="38"/>
      <c r="DQ45" s="38"/>
      <c r="DR45" s="38"/>
      <c r="DS45" s="38"/>
      <c r="DT45" s="38"/>
      <c r="DU45" s="38"/>
      <c r="DV45" s="38"/>
      <c r="DW45" s="38"/>
      <c r="DX45" s="38"/>
      <c r="DY45" s="38"/>
      <c r="DZ45" s="38"/>
      <c r="EA45" s="38"/>
      <c r="EB45" s="38"/>
      <c r="EC45" s="38"/>
      <c r="ED45" s="38"/>
      <c r="EE45" s="38"/>
      <c r="EF45" s="38"/>
      <c r="EG45" s="38"/>
      <c r="EH45" s="38"/>
      <c r="EI45" s="38"/>
      <c r="EJ45" s="38"/>
      <c r="EK45" s="38"/>
      <c r="EL45" s="38"/>
      <c r="EM45" s="38"/>
      <c r="EN45" s="38"/>
      <c r="EO45" s="38"/>
      <c r="EP45" s="38"/>
      <c r="EQ45" s="38"/>
      <c r="ER45" s="38"/>
      <c r="ES45" s="38"/>
      <c r="ET45" s="38"/>
      <c r="EU45" s="38"/>
      <c r="EV45" s="38"/>
      <c r="EW45" s="38"/>
      <c r="EX45" s="38"/>
      <c r="EY45" s="38"/>
      <c r="EZ45" s="38"/>
      <c r="FA45" s="38"/>
      <c r="FB45" s="38"/>
      <c r="FC45" s="38"/>
      <c r="FD45" s="38"/>
      <c r="FE45" s="38"/>
      <c r="FF45" s="38"/>
      <c r="FG45" s="38"/>
      <c r="FH45" s="38"/>
      <c r="FI45" s="38"/>
      <c r="FJ45" s="38"/>
      <c r="FK45" s="38"/>
      <c r="FL45" s="38"/>
      <c r="FM45" s="38"/>
      <c r="FN45" s="38"/>
      <c r="FO45" s="38"/>
      <c r="FP45" s="38"/>
      <c r="FQ45" s="38"/>
      <c r="FR45" s="38"/>
      <c r="FS45" s="38"/>
      <c r="FT45" s="38"/>
      <c r="FU45" s="38"/>
      <c r="FV45" s="38"/>
      <c r="FW45" s="38"/>
      <c r="FX45" s="38"/>
      <c r="FY45" s="38"/>
      <c r="FZ45" s="38"/>
      <c r="GA45" s="38"/>
      <c r="GB45" s="38"/>
      <c r="GC45" s="38"/>
      <c r="GD45" s="38"/>
      <c r="GE45" s="38"/>
      <c r="GF45" s="38"/>
      <c r="GG45" s="38"/>
      <c r="GH45" s="38"/>
      <c r="GI45" s="38"/>
      <c r="GJ45" s="38"/>
      <c r="GK45" s="38"/>
      <c r="GL45" s="38"/>
      <c r="GM45" s="38"/>
      <c r="GN45" s="38"/>
      <c r="GO45" s="38"/>
      <c r="GP45" s="38"/>
      <c r="GQ45" s="38"/>
      <c r="GR45" s="38"/>
      <c r="GS45" s="38"/>
      <c r="GT45" s="38"/>
      <c r="GU45" s="38"/>
      <c r="GV45" s="38"/>
      <c r="GW45" s="38"/>
      <c r="GX45" s="38"/>
      <c r="GY45" s="38"/>
      <c r="GZ45" s="38"/>
    </row>
    <row r="46" spans="1:208" s="5" customFormat="1" ht="19" thickBot="1" x14ac:dyDescent="0.4">
      <c r="A46" s="35"/>
      <c r="B46" s="16"/>
      <c r="C46" s="8" t="s">
        <v>28</v>
      </c>
      <c r="D46" s="31"/>
      <c r="E46" s="9" t="s">
        <v>29</v>
      </c>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c r="GV46" s="35"/>
      <c r="GW46" s="35"/>
      <c r="GX46" s="35"/>
      <c r="GY46" s="35"/>
      <c r="GZ46" s="35"/>
    </row>
    <row r="47" spans="1:208" s="5" customFormat="1" ht="72.75" customHeight="1" thickBot="1" x14ac:dyDescent="0.4">
      <c r="A47" s="35"/>
      <c r="B47" s="32" t="s">
        <v>30</v>
      </c>
      <c r="C47" s="149" t="s">
        <v>31</v>
      </c>
      <c r="D47" s="149"/>
      <c r="E47" s="150"/>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c r="GV47" s="35"/>
      <c r="GW47" s="35"/>
      <c r="GX47" s="35"/>
      <c r="GY47" s="35"/>
      <c r="GZ47" s="35"/>
    </row>
    <row r="48" spans="1:208" s="5" customFormat="1" ht="4" customHeight="1" x14ac:dyDescent="0.35">
      <c r="A48" s="35"/>
      <c r="B48" s="37"/>
      <c r="C48" s="41"/>
      <c r="D48" s="41"/>
      <c r="E48" s="41"/>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c r="GU48" s="35"/>
      <c r="GV48" s="35"/>
      <c r="GW48" s="35"/>
      <c r="GX48" s="35"/>
      <c r="GY48" s="35"/>
      <c r="GZ48" s="35"/>
    </row>
    <row r="49" spans="5:5" s="35" customFormat="1" x14ac:dyDescent="0.35">
      <c r="E49" s="34" t="s">
        <v>42</v>
      </c>
    </row>
    <row r="50" spans="5:5" s="35" customFormat="1" x14ac:dyDescent="0.35">
      <c r="E50" s="34" t="s">
        <v>41</v>
      </c>
    </row>
    <row r="51" spans="5:5" s="35" customFormat="1" x14ac:dyDescent="0.35"/>
    <row r="52" spans="5:5" s="35" customFormat="1" x14ac:dyDescent="0.35"/>
    <row r="53" spans="5:5" s="35" customFormat="1" x14ac:dyDescent="0.35"/>
    <row r="54" spans="5:5" s="35" customFormat="1" x14ac:dyDescent="0.35"/>
    <row r="55" spans="5:5" s="35" customFormat="1" x14ac:dyDescent="0.35"/>
    <row r="56" spans="5:5" s="35" customFormat="1" x14ac:dyDescent="0.35"/>
    <row r="57" spans="5:5" s="35" customFormat="1" x14ac:dyDescent="0.35"/>
    <row r="58" spans="5:5" s="35" customFormat="1" x14ac:dyDescent="0.35"/>
    <row r="59" spans="5:5" s="35" customFormat="1" x14ac:dyDescent="0.35"/>
    <row r="60" spans="5:5" s="35" customFormat="1" x14ac:dyDescent="0.35"/>
    <row r="61" spans="5:5" s="35" customFormat="1" x14ac:dyDescent="0.35"/>
    <row r="62" spans="5:5" s="35" customFormat="1" x14ac:dyDescent="0.35"/>
    <row r="63" spans="5:5" s="35" customFormat="1" x14ac:dyDescent="0.35"/>
    <row r="64" spans="5:5" s="35" customFormat="1" x14ac:dyDescent="0.35"/>
    <row r="65" s="35" customFormat="1" x14ac:dyDescent="0.35"/>
    <row r="66" s="35" customFormat="1" x14ac:dyDescent="0.35"/>
    <row r="67" s="35" customFormat="1" x14ac:dyDescent="0.35"/>
    <row r="68" s="35" customFormat="1" x14ac:dyDescent="0.35"/>
    <row r="69" s="35" customFormat="1" x14ac:dyDescent="0.35"/>
    <row r="70" s="35" customFormat="1" x14ac:dyDescent="0.35"/>
    <row r="71" s="35" customFormat="1" x14ac:dyDescent="0.35"/>
    <row r="72" s="35" customFormat="1" x14ac:dyDescent="0.35"/>
    <row r="73" s="35" customFormat="1" x14ac:dyDescent="0.35"/>
    <row r="74" s="35" customFormat="1" x14ac:dyDescent="0.35"/>
    <row r="75" s="35" customFormat="1" x14ac:dyDescent="0.35"/>
    <row r="76" s="35" customFormat="1" x14ac:dyDescent="0.35"/>
    <row r="77" s="35" customFormat="1" x14ac:dyDescent="0.35"/>
    <row r="78" s="35" customFormat="1" x14ac:dyDescent="0.35"/>
    <row r="79" s="35" customFormat="1" x14ac:dyDescent="0.35"/>
    <row r="80" s="35" customFormat="1" x14ac:dyDescent="0.35"/>
    <row r="81" s="35" customFormat="1" x14ac:dyDescent="0.35"/>
    <row r="82" s="35" customFormat="1" x14ac:dyDescent="0.35"/>
    <row r="83" s="35" customFormat="1" x14ac:dyDescent="0.35"/>
    <row r="84" s="35" customFormat="1" x14ac:dyDescent="0.35"/>
    <row r="85" s="35" customFormat="1" x14ac:dyDescent="0.35"/>
    <row r="86" s="35" customFormat="1" x14ac:dyDescent="0.35"/>
    <row r="87" s="35" customFormat="1" x14ac:dyDescent="0.35"/>
    <row r="88" s="35" customFormat="1" x14ac:dyDescent="0.35"/>
    <row r="89" s="35" customFormat="1" x14ac:dyDescent="0.35"/>
    <row r="90" s="35" customFormat="1" x14ac:dyDescent="0.35"/>
    <row r="91" s="35" customFormat="1" x14ac:dyDescent="0.35"/>
    <row r="92" s="35" customFormat="1" x14ac:dyDescent="0.35"/>
    <row r="93" s="35" customFormat="1" x14ac:dyDescent="0.35"/>
    <row r="94" s="35" customFormat="1" x14ac:dyDescent="0.35"/>
    <row r="95" s="35" customFormat="1" x14ac:dyDescent="0.35"/>
    <row r="96" s="35" customFormat="1" x14ac:dyDescent="0.35"/>
    <row r="97" s="35" customFormat="1" x14ac:dyDescent="0.35"/>
    <row r="98" s="35" customFormat="1" x14ac:dyDescent="0.35"/>
    <row r="99" s="35" customFormat="1" x14ac:dyDescent="0.35"/>
    <row r="100" s="35" customFormat="1" x14ac:dyDescent="0.35"/>
    <row r="101" s="35" customFormat="1" x14ac:dyDescent="0.35"/>
    <row r="102" s="35" customFormat="1" x14ac:dyDescent="0.35"/>
    <row r="103" s="35" customFormat="1" x14ac:dyDescent="0.35"/>
    <row r="104" s="35" customFormat="1" x14ac:dyDescent="0.35"/>
    <row r="105" s="35" customFormat="1" x14ac:dyDescent="0.35"/>
    <row r="106" s="35" customFormat="1" x14ac:dyDescent="0.35"/>
    <row r="107" s="35" customFormat="1" x14ac:dyDescent="0.35"/>
    <row r="108" s="35" customFormat="1" x14ac:dyDescent="0.35"/>
    <row r="109" s="35" customFormat="1" x14ac:dyDescent="0.35"/>
    <row r="110" s="35" customFormat="1" x14ac:dyDescent="0.35"/>
    <row r="111" s="35" customFormat="1" x14ac:dyDescent="0.35"/>
    <row r="112" s="35" customFormat="1" x14ac:dyDescent="0.35"/>
    <row r="113" s="35" customFormat="1" x14ac:dyDescent="0.35"/>
    <row r="114" s="35" customFormat="1" x14ac:dyDescent="0.35"/>
    <row r="115" s="35" customFormat="1" x14ac:dyDescent="0.35"/>
    <row r="116" s="35" customFormat="1" x14ac:dyDescent="0.35"/>
    <row r="117" s="35" customFormat="1" x14ac:dyDescent="0.35"/>
    <row r="118" s="35" customFormat="1" x14ac:dyDescent="0.35"/>
    <row r="119" s="35" customFormat="1" x14ac:dyDescent="0.35"/>
    <row r="120" s="35" customFormat="1" x14ac:dyDescent="0.35"/>
    <row r="121" s="35" customFormat="1" x14ac:dyDescent="0.35"/>
    <row r="122" s="35" customFormat="1" x14ac:dyDescent="0.35"/>
    <row r="123" s="35" customFormat="1" x14ac:dyDescent="0.35"/>
    <row r="124" s="35" customFormat="1" x14ac:dyDescent="0.35"/>
    <row r="125" s="35" customFormat="1" x14ac:dyDescent="0.35"/>
    <row r="126" s="35" customFormat="1" x14ac:dyDescent="0.35"/>
    <row r="127" s="35" customFormat="1" x14ac:dyDescent="0.35"/>
    <row r="128" s="35" customFormat="1" x14ac:dyDescent="0.35"/>
    <row r="129" s="35" customFormat="1" x14ac:dyDescent="0.35"/>
    <row r="130" s="35" customFormat="1" x14ac:dyDescent="0.35"/>
    <row r="131" s="35" customFormat="1" x14ac:dyDescent="0.35"/>
    <row r="132" s="35" customFormat="1" x14ac:dyDescent="0.35"/>
    <row r="133" s="35" customFormat="1" x14ac:dyDescent="0.35"/>
    <row r="134" s="35" customFormat="1" x14ac:dyDescent="0.35"/>
    <row r="135" s="35" customFormat="1" x14ac:dyDescent="0.35"/>
    <row r="136" s="35" customFormat="1" x14ac:dyDescent="0.35"/>
    <row r="137" s="35" customFormat="1" x14ac:dyDescent="0.35"/>
    <row r="138" s="35" customFormat="1" x14ac:dyDescent="0.35"/>
    <row r="139" s="35" customFormat="1" x14ac:dyDescent="0.35"/>
    <row r="140" s="35" customFormat="1" x14ac:dyDescent="0.35"/>
    <row r="141" s="35" customFormat="1" x14ac:dyDescent="0.35"/>
    <row r="142" s="35" customFormat="1" x14ac:dyDescent="0.35"/>
    <row r="143" s="35" customFormat="1" x14ac:dyDescent="0.35"/>
    <row r="144" s="35" customFormat="1" x14ac:dyDescent="0.35"/>
    <row r="145" s="35" customFormat="1" x14ac:dyDescent="0.35"/>
    <row r="146" s="35" customFormat="1" x14ac:dyDescent="0.35"/>
    <row r="147" s="35" customFormat="1" x14ac:dyDescent="0.35"/>
    <row r="148" s="35" customFormat="1" x14ac:dyDescent="0.35"/>
    <row r="149" s="35" customFormat="1" x14ac:dyDescent="0.35"/>
    <row r="150" s="35" customFormat="1" x14ac:dyDescent="0.35"/>
    <row r="151" s="35" customFormat="1" x14ac:dyDescent="0.35"/>
    <row r="152" s="35" customFormat="1" x14ac:dyDescent="0.35"/>
    <row r="153" s="35" customFormat="1" x14ac:dyDescent="0.35"/>
    <row r="154" s="35" customFormat="1" x14ac:dyDescent="0.35"/>
    <row r="155" s="35" customFormat="1" x14ac:dyDescent="0.35"/>
    <row r="156" s="35" customFormat="1" x14ac:dyDescent="0.35"/>
    <row r="157" s="35" customFormat="1" x14ac:dyDescent="0.35"/>
    <row r="158" s="35" customFormat="1" x14ac:dyDescent="0.35"/>
    <row r="159" s="35" customFormat="1" x14ac:dyDescent="0.35"/>
    <row r="160" s="35" customFormat="1" x14ac:dyDescent="0.35"/>
    <row r="161" s="35" customFormat="1" x14ac:dyDescent="0.35"/>
    <row r="162" s="35" customFormat="1" x14ac:dyDescent="0.35"/>
    <row r="163" s="35" customFormat="1" x14ac:dyDescent="0.35"/>
    <row r="164" s="35" customFormat="1" x14ac:dyDescent="0.35"/>
    <row r="165" s="35" customFormat="1" x14ac:dyDescent="0.35"/>
    <row r="166" s="35" customFormat="1" x14ac:dyDescent="0.35"/>
    <row r="167" s="35" customFormat="1" x14ac:dyDescent="0.35"/>
    <row r="168" s="35" customFormat="1" x14ac:dyDescent="0.35"/>
    <row r="169" s="35" customFormat="1" x14ac:dyDescent="0.35"/>
    <row r="170" s="35" customFormat="1" x14ac:dyDescent="0.35"/>
    <row r="171" s="35" customFormat="1" x14ac:dyDescent="0.35"/>
    <row r="172" s="35" customFormat="1" x14ac:dyDescent="0.35"/>
    <row r="173" s="35" customFormat="1" x14ac:dyDescent="0.35"/>
    <row r="174" s="35" customFormat="1" x14ac:dyDescent="0.35"/>
    <row r="175" s="35" customFormat="1" x14ac:dyDescent="0.35"/>
    <row r="176" s="35" customFormat="1" x14ac:dyDescent="0.35"/>
    <row r="177" s="35" customFormat="1" x14ac:dyDescent="0.35"/>
    <row r="178" s="35" customFormat="1" x14ac:dyDescent="0.35"/>
    <row r="179" s="35" customFormat="1" x14ac:dyDescent="0.35"/>
    <row r="180" s="35" customFormat="1" x14ac:dyDescent="0.35"/>
    <row r="181" s="35" customFormat="1" x14ac:dyDescent="0.35"/>
    <row r="182" s="35" customFormat="1" x14ac:dyDescent="0.35"/>
    <row r="183" s="35" customFormat="1" x14ac:dyDescent="0.35"/>
    <row r="184" s="35" customFormat="1" x14ac:dyDescent="0.35"/>
    <row r="185" s="35" customFormat="1" x14ac:dyDescent="0.35"/>
    <row r="186" s="35" customFormat="1" x14ac:dyDescent="0.35"/>
    <row r="187" s="35" customFormat="1" x14ac:dyDescent="0.35"/>
    <row r="188" s="35" customFormat="1" x14ac:dyDescent="0.35"/>
    <row r="189" s="35" customFormat="1" x14ac:dyDescent="0.35"/>
    <row r="190" s="35" customFormat="1" x14ac:dyDescent="0.35"/>
    <row r="191" s="35" customFormat="1" x14ac:dyDescent="0.35"/>
    <row r="192" s="35" customFormat="1" x14ac:dyDescent="0.35"/>
    <row r="193" s="35" customFormat="1" x14ac:dyDescent="0.35"/>
    <row r="194" s="35" customFormat="1" x14ac:dyDescent="0.35"/>
    <row r="195" s="35" customFormat="1" x14ac:dyDescent="0.35"/>
    <row r="196" s="35" customFormat="1" x14ac:dyDescent="0.35"/>
    <row r="197" s="35" customFormat="1" x14ac:dyDescent="0.35"/>
    <row r="198" s="35" customFormat="1" x14ac:dyDescent="0.35"/>
    <row r="199" s="35" customFormat="1" x14ac:dyDescent="0.35"/>
    <row r="200" s="35" customFormat="1" x14ac:dyDescent="0.35"/>
    <row r="201" s="35" customFormat="1" x14ac:dyDescent="0.35"/>
    <row r="202" s="35" customFormat="1" x14ac:dyDescent="0.35"/>
    <row r="203" s="35" customFormat="1" x14ac:dyDescent="0.35"/>
    <row r="204" s="35" customFormat="1" x14ac:dyDescent="0.35"/>
    <row r="205" s="35" customFormat="1" x14ac:dyDescent="0.35"/>
    <row r="206" s="35" customFormat="1" x14ac:dyDescent="0.35"/>
    <row r="207" s="35" customFormat="1" x14ac:dyDescent="0.35"/>
    <row r="208" s="35" customFormat="1" x14ac:dyDescent="0.35"/>
    <row r="209" s="35" customFormat="1" x14ac:dyDescent="0.35"/>
    <row r="210" s="35" customFormat="1" x14ac:dyDescent="0.35"/>
    <row r="211" s="35" customFormat="1" x14ac:dyDescent="0.35"/>
    <row r="212" s="35" customFormat="1" x14ac:dyDescent="0.35"/>
    <row r="213" s="35" customFormat="1" x14ac:dyDescent="0.35"/>
    <row r="214" s="35" customFormat="1" x14ac:dyDescent="0.35"/>
    <row r="215" s="35" customFormat="1" x14ac:dyDescent="0.35"/>
    <row r="216" s="35" customFormat="1" x14ac:dyDescent="0.35"/>
    <row r="217" s="35" customFormat="1" x14ac:dyDescent="0.35"/>
    <row r="218" s="35" customFormat="1" x14ac:dyDescent="0.35"/>
    <row r="219" s="35" customFormat="1" x14ac:dyDescent="0.35"/>
    <row r="220" s="35" customFormat="1" x14ac:dyDescent="0.35"/>
    <row r="221" s="35" customFormat="1" x14ac:dyDescent="0.35"/>
    <row r="222" s="35" customFormat="1" x14ac:dyDescent="0.35"/>
    <row r="223" s="35" customFormat="1" x14ac:dyDescent="0.35"/>
    <row r="224" s="35" customFormat="1" x14ac:dyDescent="0.35"/>
    <row r="225" s="35" customFormat="1" x14ac:dyDescent="0.35"/>
    <row r="226" s="35" customFormat="1" x14ac:dyDescent="0.35"/>
    <row r="227" s="35" customFormat="1" x14ac:dyDescent="0.35"/>
    <row r="228" s="35" customFormat="1" x14ac:dyDescent="0.35"/>
    <row r="229" s="35" customFormat="1" x14ac:dyDescent="0.35"/>
    <row r="230" s="35" customFormat="1" x14ac:dyDescent="0.35"/>
    <row r="231" s="35" customFormat="1" x14ac:dyDescent="0.35"/>
    <row r="232" s="35" customFormat="1" x14ac:dyDescent="0.35"/>
    <row r="233" s="35" customFormat="1" x14ac:dyDescent="0.35"/>
    <row r="234" s="35" customFormat="1" x14ac:dyDescent="0.35"/>
    <row r="235" s="35" customFormat="1" x14ac:dyDescent="0.35"/>
    <row r="236" s="35" customFormat="1" x14ac:dyDescent="0.35"/>
    <row r="237" s="35" customFormat="1" x14ac:dyDescent="0.35"/>
    <row r="238" s="35" customFormat="1" x14ac:dyDescent="0.35"/>
    <row r="239" s="35" customFormat="1" x14ac:dyDescent="0.35"/>
    <row r="240" s="35" customFormat="1" x14ac:dyDescent="0.35"/>
    <row r="241" s="35" customFormat="1" x14ac:dyDescent="0.35"/>
    <row r="242" s="35" customFormat="1" x14ac:dyDescent="0.35"/>
    <row r="243" s="35" customFormat="1" x14ac:dyDescent="0.35"/>
    <row r="244" s="35" customFormat="1" x14ac:dyDescent="0.35"/>
    <row r="245" s="35" customFormat="1" x14ac:dyDescent="0.35"/>
    <row r="246" s="35" customFormat="1" x14ac:dyDescent="0.35"/>
    <row r="247" s="35" customFormat="1" x14ac:dyDescent="0.35"/>
    <row r="248" s="35" customFormat="1" x14ac:dyDescent="0.35"/>
    <row r="249" s="35" customFormat="1" x14ac:dyDescent="0.35"/>
    <row r="250" s="35" customFormat="1" x14ac:dyDescent="0.35"/>
    <row r="251" s="35" customFormat="1" x14ac:dyDescent="0.35"/>
    <row r="252" s="35" customFormat="1" x14ac:dyDescent="0.35"/>
    <row r="253" s="35" customFormat="1" x14ac:dyDescent="0.35"/>
    <row r="254" s="35" customFormat="1" x14ac:dyDescent="0.35"/>
    <row r="255" s="35" customFormat="1" x14ac:dyDescent="0.35"/>
    <row r="256" s="35" customFormat="1" x14ac:dyDescent="0.35"/>
    <row r="257" s="35" customFormat="1" x14ac:dyDescent="0.35"/>
    <row r="258" s="35" customFormat="1" x14ac:dyDescent="0.35"/>
    <row r="259" s="35" customFormat="1" x14ac:dyDescent="0.35"/>
    <row r="260" s="35" customFormat="1" x14ac:dyDescent="0.35"/>
    <row r="261" s="35" customFormat="1" x14ac:dyDescent="0.35"/>
    <row r="262" s="35" customFormat="1" x14ac:dyDescent="0.35"/>
    <row r="263" s="35" customFormat="1" x14ac:dyDescent="0.35"/>
    <row r="264" s="35" customFormat="1" x14ac:dyDescent="0.35"/>
    <row r="265" s="35" customFormat="1" x14ac:dyDescent="0.35"/>
    <row r="266" s="35" customFormat="1" x14ac:dyDescent="0.35"/>
    <row r="267" s="35" customFormat="1" x14ac:dyDescent="0.35"/>
    <row r="268" s="35" customFormat="1" x14ac:dyDescent="0.35"/>
    <row r="269" s="35" customFormat="1" x14ac:dyDescent="0.35"/>
    <row r="270" s="35" customFormat="1" x14ac:dyDescent="0.35"/>
    <row r="271" s="35" customFormat="1" x14ac:dyDescent="0.35"/>
    <row r="272" s="35" customFormat="1" x14ac:dyDescent="0.35"/>
    <row r="273" s="35" customFormat="1" x14ac:dyDescent="0.35"/>
    <row r="274" s="35" customFormat="1" x14ac:dyDescent="0.35"/>
    <row r="275" s="35" customFormat="1" x14ac:dyDescent="0.35"/>
    <row r="276" s="35" customFormat="1" x14ac:dyDescent="0.35"/>
    <row r="277" s="35" customFormat="1" x14ac:dyDescent="0.35"/>
    <row r="278" s="35" customFormat="1" x14ac:dyDescent="0.35"/>
    <row r="279" s="35" customFormat="1" x14ac:dyDescent="0.35"/>
    <row r="280" s="35" customFormat="1" x14ac:dyDescent="0.35"/>
    <row r="281" s="35" customFormat="1" x14ac:dyDescent="0.35"/>
    <row r="282" s="35" customFormat="1" x14ac:dyDescent="0.35"/>
    <row r="283" s="35" customFormat="1" x14ac:dyDescent="0.35"/>
    <row r="284" s="35" customFormat="1" x14ac:dyDescent="0.35"/>
    <row r="285" s="35" customFormat="1" x14ac:dyDescent="0.35"/>
    <row r="286" s="35" customFormat="1" x14ac:dyDescent="0.35"/>
    <row r="287" s="35" customFormat="1" x14ac:dyDescent="0.35"/>
    <row r="288" s="35" customFormat="1" x14ac:dyDescent="0.35"/>
    <row r="289" s="35" customFormat="1" x14ac:dyDescent="0.35"/>
    <row r="290" s="35" customFormat="1" x14ac:dyDescent="0.35"/>
    <row r="291" s="35" customFormat="1" x14ac:dyDescent="0.35"/>
    <row r="292" s="35" customFormat="1" x14ac:dyDescent="0.35"/>
    <row r="293" s="35" customFormat="1" x14ac:dyDescent="0.35"/>
    <row r="294" s="35" customFormat="1" x14ac:dyDescent="0.35"/>
    <row r="295" s="35" customFormat="1" x14ac:dyDescent="0.35"/>
    <row r="296" s="35" customFormat="1" x14ac:dyDescent="0.35"/>
    <row r="297" s="35" customFormat="1" x14ac:dyDescent="0.35"/>
    <row r="298" s="35" customFormat="1" x14ac:dyDescent="0.35"/>
    <row r="299" s="35" customFormat="1" x14ac:dyDescent="0.35"/>
    <row r="300" s="35" customFormat="1" x14ac:dyDescent="0.35"/>
    <row r="301" s="35" customFormat="1" x14ac:dyDescent="0.35"/>
    <row r="302" s="35" customFormat="1" x14ac:dyDescent="0.35"/>
    <row r="303" s="35" customFormat="1" x14ac:dyDescent="0.35"/>
    <row r="304" s="35" customFormat="1" x14ac:dyDescent="0.35"/>
    <row r="305" s="35" customFormat="1" x14ac:dyDescent="0.35"/>
    <row r="306" s="35" customFormat="1" x14ac:dyDescent="0.35"/>
    <row r="307" s="35" customFormat="1" x14ac:dyDescent="0.35"/>
    <row r="308" s="35" customFormat="1" x14ac:dyDescent="0.35"/>
    <row r="309" s="35" customFormat="1" x14ac:dyDescent="0.35"/>
    <row r="310" s="35" customFormat="1" x14ac:dyDescent="0.35"/>
    <row r="311" s="35" customFormat="1" x14ac:dyDescent="0.35"/>
    <row r="312" s="35" customFormat="1" x14ac:dyDescent="0.35"/>
    <row r="313" s="35" customFormat="1" x14ac:dyDescent="0.35"/>
    <row r="314" s="35" customFormat="1" x14ac:dyDescent="0.35"/>
    <row r="315" s="35" customFormat="1" x14ac:dyDescent="0.35"/>
    <row r="316" s="35" customFormat="1" x14ac:dyDescent="0.35"/>
    <row r="317" s="35" customFormat="1" x14ac:dyDescent="0.35"/>
    <row r="318" s="35" customFormat="1" x14ac:dyDescent="0.35"/>
    <row r="319" s="35" customFormat="1" x14ac:dyDescent="0.35"/>
    <row r="320" s="35" customFormat="1" x14ac:dyDescent="0.35"/>
    <row r="321" s="35" customFormat="1" x14ac:dyDescent="0.35"/>
    <row r="322" s="35" customFormat="1" x14ac:dyDescent="0.35"/>
    <row r="323" s="35" customFormat="1" x14ac:dyDescent="0.35"/>
    <row r="324" s="35" customFormat="1" x14ac:dyDescent="0.35"/>
    <row r="325" s="35" customFormat="1" x14ac:dyDescent="0.35"/>
    <row r="326" s="35" customFormat="1" x14ac:dyDescent="0.35"/>
    <row r="327" s="35" customFormat="1" x14ac:dyDescent="0.35"/>
    <row r="328" s="35" customFormat="1" x14ac:dyDescent="0.35"/>
    <row r="329" s="35" customFormat="1" x14ac:dyDescent="0.35"/>
    <row r="330" s="35" customFormat="1" x14ac:dyDescent="0.35"/>
    <row r="331" s="35" customFormat="1" x14ac:dyDescent="0.35"/>
    <row r="332" s="35" customFormat="1" x14ac:dyDescent="0.35"/>
    <row r="333" s="35" customFormat="1" x14ac:dyDescent="0.35"/>
    <row r="334" s="35" customFormat="1" x14ac:dyDescent="0.35"/>
    <row r="335" s="35" customFormat="1" x14ac:dyDescent="0.35"/>
    <row r="336" s="35" customFormat="1" x14ac:dyDescent="0.35"/>
    <row r="337" s="35" customFormat="1" x14ac:dyDescent="0.35"/>
    <row r="338" s="35" customFormat="1" x14ac:dyDescent="0.35"/>
    <row r="339" s="35" customFormat="1" x14ac:dyDescent="0.35"/>
    <row r="340" s="35" customFormat="1" x14ac:dyDescent="0.35"/>
    <row r="341" s="35" customFormat="1" x14ac:dyDescent="0.35"/>
    <row r="342" s="35" customFormat="1" x14ac:dyDescent="0.35"/>
    <row r="343" s="35" customFormat="1" x14ac:dyDescent="0.35"/>
    <row r="344" s="35" customFormat="1" x14ac:dyDescent="0.35"/>
    <row r="345" s="35" customFormat="1" x14ac:dyDescent="0.35"/>
    <row r="346" s="35" customFormat="1" x14ac:dyDescent="0.35"/>
    <row r="347" s="35" customFormat="1" x14ac:dyDescent="0.35"/>
    <row r="348" s="35" customFormat="1" x14ac:dyDescent="0.35"/>
    <row r="349" s="35" customFormat="1" x14ac:dyDescent="0.35"/>
    <row r="350" s="35" customFormat="1" x14ac:dyDescent="0.35"/>
    <row r="351" s="35" customFormat="1" x14ac:dyDescent="0.35"/>
    <row r="352" s="35" customFormat="1" x14ac:dyDescent="0.35"/>
    <row r="353" s="35" customFormat="1" x14ac:dyDescent="0.35"/>
    <row r="354" s="35" customFormat="1" x14ac:dyDescent="0.35"/>
    <row r="355" s="35" customFormat="1" x14ac:dyDescent="0.35"/>
    <row r="356" s="35" customFormat="1" x14ac:dyDescent="0.35"/>
    <row r="357" s="35" customFormat="1" x14ac:dyDescent="0.35"/>
    <row r="358" s="35" customFormat="1" x14ac:dyDescent="0.35"/>
    <row r="359" s="35" customFormat="1" x14ac:dyDescent="0.35"/>
    <row r="360" s="35" customFormat="1" x14ac:dyDescent="0.35"/>
    <row r="361" s="35" customFormat="1" x14ac:dyDescent="0.35"/>
    <row r="362" s="35" customFormat="1" x14ac:dyDescent="0.35"/>
    <row r="363" s="35" customFormat="1" x14ac:dyDescent="0.35"/>
    <row r="364" s="35" customFormat="1" x14ac:dyDescent="0.35"/>
    <row r="365" s="35" customFormat="1" x14ac:dyDescent="0.35"/>
    <row r="366" s="35" customFormat="1" x14ac:dyDescent="0.35"/>
    <row r="367" s="35" customFormat="1" x14ac:dyDescent="0.35"/>
    <row r="368" s="35" customFormat="1" x14ac:dyDescent="0.35"/>
    <row r="369" s="35" customFormat="1" x14ac:dyDescent="0.35"/>
    <row r="370" s="35" customFormat="1" x14ac:dyDescent="0.35"/>
    <row r="371" s="35" customFormat="1" x14ac:dyDescent="0.35"/>
    <row r="372" s="35" customFormat="1" x14ac:dyDescent="0.35"/>
    <row r="373" s="35" customFormat="1" x14ac:dyDescent="0.35"/>
    <row r="374" s="35" customFormat="1" x14ac:dyDescent="0.35"/>
    <row r="375" s="35" customFormat="1" x14ac:dyDescent="0.35"/>
    <row r="376" s="35" customFormat="1" x14ac:dyDescent="0.35"/>
    <row r="377" s="35" customFormat="1" x14ac:dyDescent="0.35"/>
    <row r="378" s="35" customFormat="1" x14ac:dyDescent="0.35"/>
    <row r="379" s="35" customFormat="1" x14ac:dyDescent="0.35"/>
    <row r="380" s="35" customFormat="1" x14ac:dyDescent="0.35"/>
    <row r="381" s="35" customFormat="1" x14ac:dyDescent="0.35"/>
    <row r="382" s="35" customFormat="1" x14ac:dyDescent="0.35"/>
    <row r="383" s="35" customFormat="1" x14ac:dyDescent="0.35"/>
    <row r="384" s="35" customFormat="1" x14ac:dyDescent="0.35"/>
    <row r="385" s="35" customFormat="1" x14ac:dyDescent="0.35"/>
    <row r="386" s="35" customFormat="1" x14ac:dyDescent="0.35"/>
    <row r="387" s="35" customFormat="1" x14ac:dyDescent="0.35"/>
    <row r="388" s="35" customFormat="1" x14ac:dyDescent="0.35"/>
    <row r="389" s="35" customFormat="1" x14ac:dyDescent="0.35"/>
    <row r="390" s="35" customFormat="1" x14ac:dyDescent="0.35"/>
    <row r="391" s="35" customFormat="1" x14ac:dyDescent="0.35"/>
    <row r="392" s="35" customFormat="1" x14ac:dyDescent="0.35"/>
    <row r="393" s="35" customFormat="1" x14ac:dyDescent="0.35"/>
    <row r="394" s="35" customFormat="1" x14ac:dyDescent="0.35"/>
    <row r="395" s="35" customFormat="1" x14ac:dyDescent="0.35"/>
    <row r="396" s="35" customFormat="1" x14ac:dyDescent="0.35"/>
    <row r="397" s="35" customFormat="1" x14ac:dyDescent="0.35"/>
    <row r="398" s="35" customFormat="1" x14ac:dyDescent="0.35"/>
    <row r="399" s="35" customFormat="1" x14ac:dyDescent="0.35"/>
    <row r="400" s="35" customFormat="1" x14ac:dyDescent="0.35"/>
    <row r="401" s="35" customFormat="1" x14ac:dyDescent="0.35"/>
    <row r="402" s="35" customFormat="1" x14ac:dyDescent="0.35"/>
    <row r="403" s="35" customFormat="1" x14ac:dyDescent="0.35"/>
    <row r="404" s="35" customFormat="1" x14ac:dyDescent="0.35"/>
    <row r="405" s="35" customFormat="1" x14ac:dyDescent="0.35"/>
    <row r="406" s="35" customFormat="1" x14ac:dyDescent="0.35"/>
    <row r="407" s="35" customFormat="1" x14ac:dyDescent="0.35"/>
    <row r="408" s="35" customFormat="1" x14ac:dyDescent="0.35"/>
    <row r="409" s="35" customFormat="1" x14ac:dyDescent="0.35"/>
    <row r="410" s="35" customFormat="1" x14ac:dyDescent="0.35"/>
    <row r="411" s="35" customFormat="1" x14ac:dyDescent="0.35"/>
    <row r="412" s="35" customFormat="1" x14ac:dyDescent="0.35"/>
    <row r="413" s="35" customFormat="1" x14ac:dyDescent="0.35"/>
    <row r="414" s="35" customFormat="1" x14ac:dyDescent="0.35"/>
    <row r="415" s="35" customFormat="1" x14ac:dyDescent="0.35"/>
    <row r="416" s="35" customFormat="1" x14ac:dyDescent="0.35"/>
    <row r="417" s="35" customFormat="1" x14ac:dyDescent="0.35"/>
    <row r="418" s="35" customFormat="1" x14ac:dyDescent="0.35"/>
    <row r="419" s="35" customFormat="1" x14ac:dyDescent="0.35"/>
    <row r="420" s="35" customFormat="1" x14ac:dyDescent="0.35"/>
    <row r="421" s="35" customFormat="1" x14ac:dyDescent="0.35"/>
    <row r="422" s="35" customFormat="1" x14ac:dyDescent="0.35"/>
    <row r="423" s="35" customFormat="1" x14ac:dyDescent="0.35"/>
    <row r="424" s="35" customFormat="1" x14ac:dyDescent="0.35"/>
    <row r="425" s="35" customFormat="1" x14ac:dyDescent="0.35"/>
    <row r="426" s="35" customFormat="1" x14ac:dyDescent="0.35"/>
    <row r="427" s="35" customFormat="1" x14ac:dyDescent="0.35"/>
    <row r="428" s="35" customFormat="1" x14ac:dyDescent="0.35"/>
    <row r="429" s="35" customFormat="1" x14ac:dyDescent="0.35"/>
    <row r="430" s="35" customFormat="1" x14ac:dyDescent="0.35"/>
    <row r="431" s="35" customFormat="1" x14ac:dyDescent="0.35"/>
    <row r="432" s="35" customFormat="1" x14ac:dyDescent="0.35"/>
    <row r="433" s="35" customFormat="1" x14ac:dyDescent="0.35"/>
    <row r="434" s="35" customFormat="1" x14ac:dyDescent="0.35"/>
    <row r="435" s="35" customFormat="1" x14ac:dyDescent="0.35"/>
    <row r="436" s="35" customFormat="1" x14ac:dyDescent="0.35"/>
    <row r="437" s="35" customFormat="1" x14ac:dyDescent="0.35"/>
    <row r="438" s="35" customFormat="1" x14ac:dyDescent="0.35"/>
    <row r="439" s="35" customFormat="1" x14ac:dyDescent="0.35"/>
    <row r="440" s="35" customFormat="1" x14ac:dyDescent="0.35"/>
    <row r="441" s="35" customFormat="1" x14ac:dyDescent="0.35"/>
    <row r="442" s="35" customFormat="1" x14ac:dyDescent="0.35"/>
    <row r="443" s="35" customFormat="1" x14ac:dyDescent="0.35"/>
    <row r="444" s="35" customFormat="1" x14ac:dyDescent="0.35"/>
    <row r="445" s="35" customFormat="1" x14ac:dyDescent="0.35"/>
    <row r="446" s="35" customFormat="1" x14ac:dyDescent="0.35"/>
    <row r="447" s="35" customFormat="1" x14ac:dyDescent="0.35"/>
  </sheetData>
  <mergeCells count="30">
    <mergeCell ref="C47:E47"/>
    <mergeCell ref="C32:E32"/>
    <mergeCell ref="B40:E40"/>
    <mergeCell ref="C35:E35"/>
    <mergeCell ref="C33:E33"/>
    <mergeCell ref="B33:B35"/>
    <mergeCell ref="C37:E38"/>
    <mergeCell ref="C18:E18"/>
    <mergeCell ref="C19:E19"/>
    <mergeCell ref="C15:E15"/>
    <mergeCell ref="C28:E28"/>
    <mergeCell ref="C36:E36"/>
    <mergeCell ref="C29:E29"/>
    <mergeCell ref="C25:E25"/>
    <mergeCell ref="B17:E17"/>
    <mergeCell ref="B27:E27"/>
    <mergeCell ref="C20:E20"/>
    <mergeCell ref="C26:E26"/>
    <mergeCell ref="C31:E31"/>
    <mergeCell ref="B3:E3"/>
    <mergeCell ref="B4:E4"/>
    <mergeCell ref="C12:E12"/>
    <mergeCell ref="C13:E13"/>
    <mergeCell ref="C16:E16"/>
    <mergeCell ref="B6:E6"/>
    <mergeCell ref="B7:E7"/>
    <mergeCell ref="B8:C8"/>
    <mergeCell ref="B9:C9"/>
    <mergeCell ref="B11:E11"/>
    <mergeCell ref="C14:E14"/>
  </mergeCells>
  <pageMargins left="0.6" right="0.45" top="0.75" bottom="0.75" header="0.55000000000000004" footer="0.55000000000000004"/>
  <pageSetup paperSize="9" scale="76" orientation="portrait" r:id="rId1"/>
  <colBreaks count="1" manualBreakCount="1">
    <brk id="5"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289D0-AF26-4D65-8DE1-B3AFF1FF9249}">
  <dimension ref="A1:J27"/>
  <sheetViews>
    <sheetView topLeftCell="B3" zoomScale="90" zoomScaleNormal="90" workbookViewId="0">
      <selection activeCell="L25" sqref="L25"/>
    </sheetView>
  </sheetViews>
  <sheetFormatPr defaultRowHeight="14.5" x14ac:dyDescent="0.35"/>
  <cols>
    <col min="1" max="1" width="9" style="72"/>
    <col min="2" max="2" width="18.7265625" bestFit="1" customWidth="1"/>
    <col min="3" max="3" width="30.453125" customWidth="1"/>
    <col min="4" max="4" width="9" style="72"/>
    <col min="5" max="6" width="11.7265625" style="72" customWidth="1"/>
    <col min="7" max="7" width="9" style="72"/>
    <col min="8" max="8" width="10.08984375" style="73" bestFit="1" customWidth="1"/>
    <col min="9" max="9" width="11.26953125" bestFit="1" customWidth="1"/>
  </cols>
  <sheetData>
    <row r="1" spans="1:9" ht="15" customHeight="1" x14ac:dyDescent="0.35">
      <c r="A1" s="160" t="s">
        <v>53</v>
      </c>
      <c r="B1" s="160"/>
      <c r="C1" s="160"/>
      <c r="D1" s="160"/>
      <c r="E1" s="160"/>
      <c r="F1" s="160"/>
      <c r="G1" s="160"/>
      <c r="H1" s="160"/>
      <c r="I1" s="160"/>
    </row>
    <row r="2" spans="1:9" ht="15" customHeight="1" x14ac:dyDescent="0.35">
      <c r="A2" s="160"/>
      <c r="B2" s="160"/>
      <c r="C2" s="160"/>
      <c r="D2" s="160"/>
      <c r="E2" s="160"/>
      <c r="F2" s="160"/>
      <c r="G2" s="160"/>
      <c r="H2" s="160"/>
      <c r="I2" s="160"/>
    </row>
    <row r="3" spans="1:9" x14ac:dyDescent="0.35">
      <c r="A3" s="161"/>
      <c r="B3" s="161"/>
      <c r="C3" s="161"/>
      <c r="D3" s="161"/>
      <c r="E3" s="161"/>
      <c r="F3" s="161"/>
      <c r="G3" s="161"/>
      <c r="H3" s="161"/>
      <c r="I3" s="161"/>
    </row>
    <row r="4" spans="1:9" x14ac:dyDescent="0.35">
      <c r="A4" s="54" t="s">
        <v>54</v>
      </c>
      <c r="B4" s="55" t="s">
        <v>55</v>
      </c>
      <c r="C4" s="55" t="s">
        <v>56</v>
      </c>
      <c r="D4" s="54" t="s">
        <v>57</v>
      </c>
      <c r="E4" s="54" t="s">
        <v>58</v>
      </c>
      <c r="F4" s="54" t="s">
        <v>59</v>
      </c>
      <c r="G4" s="54" t="s">
        <v>60</v>
      </c>
      <c r="H4" s="56" t="s">
        <v>61</v>
      </c>
      <c r="I4" s="55" t="s">
        <v>62</v>
      </c>
    </row>
    <row r="5" spans="1:9" ht="29" x14ac:dyDescent="0.35">
      <c r="A5" s="57">
        <v>1</v>
      </c>
      <c r="B5" s="58" t="s">
        <v>63</v>
      </c>
      <c r="C5" s="59" t="s">
        <v>64</v>
      </c>
      <c r="D5" s="57">
        <v>1</v>
      </c>
      <c r="E5" s="57">
        <v>4</v>
      </c>
      <c r="F5" s="57">
        <f>E5*D5</f>
        <v>4</v>
      </c>
      <c r="G5" s="57">
        <v>60</v>
      </c>
      <c r="H5" s="60">
        <v>14500</v>
      </c>
      <c r="I5" s="61">
        <f>H5/F5</f>
        <v>3625</v>
      </c>
    </row>
    <row r="6" spans="1:9" x14ac:dyDescent="0.35">
      <c r="A6" s="161">
        <v>2</v>
      </c>
      <c r="B6" s="162" t="s">
        <v>65</v>
      </c>
      <c r="C6" s="62" t="s">
        <v>66</v>
      </c>
      <c r="D6" s="57">
        <v>1</v>
      </c>
      <c r="E6" s="57">
        <v>4</v>
      </c>
      <c r="F6" s="57">
        <f t="shared" ref="F6:F26" si="0">E6*D6</f>
        <v>4</v>
      </c>
      <c r="G6" s="57">
        <v>75</v>
      </c>
      <c r="H6" s="60">
        <v>11600</v>
      </c>
      <c r="I6" s="61">
        <f t="shared" ref="I6:I26" si="1">H6/F6</f>
        <v>2900</v>
      </c>
    </row>
    <row r="7" spans="1:9" x14ac:dyDescent="0.35">
      <c r="A7" s="161"/>
      <c r="B7" s="162"/>
      <c r="C7" s="62" t="s">
        <v>67</v>
      </c>
      <c r="D7" s="57">
        <v>2</v>
      </c>
      <c r="E7" s="57">
        <v>3</v>
      </c>
      <c r="F7" s="57">
        <f t="shared" si="0"/>
        <v>6</v>
      </c>
      <c r="G7" s="57">
        <v>75</v>
      </c>
      <c r="H7" s="60">
        <v>7500</v>
      </c>
      <c r="I7" s="61">
        <f t="shared" si="1"/>
        <v>1250</v>
      </c>
    </row>
    <row r="8" spans="1:9" x14ac:dyDescent="0.35">
      <c r="A8" s="161">
        <v>3</v>
      </c>
      <c r="B8" s="162" t="s">
        <v>68</v>
      </c>
      <c r="C8" s="62" t="s">
        <v>69</v>
      </c>
      <c r="D8" s="57">
        <v>2</v>
      </c>
      <c r="E8" s="57">
        <v>6</v>
      </c>
      <c r="F8" s="57">
        <f t="shared" si="0"/>
        <v>12</v>
      </c>
      <c r="G8" s="57">
        <v>160</v>
      </c>
      <c r="H8" s="60">
        <v>10900</v>
      </c>
      <c r="I8" s="61">
        <f t="shared" si="1"/>
        <v>908.33333333333337</v>
      </c>
    </row>
    <row r="9" spans="1:9" x14ac:dyDescent="0.35">
      <c r="A9" s="161"/>
      <c r="B9" s="162"/>
      <c r="C9" s="62" t="s">
        <v>70</v>
      </c>
      <c r="D9" s="57">
        <v>3</v>
      </c>
      <c r="E9" s="57">
        <v>2</v>
      </c>
      <c r="F9" s="57">
        <f t="shared" si="0"/>
        <v>6</v>
      </c>
      <c r="G9" s="57">
        <v>55</v>
      </c>
      <c r="H9" s="60">
        <v>5200</v>
      </c>
      <c r="I9" s="61">
        <f t="shared" si="1"/>
        <v>866.66666666666663</v>
      </c>
    </row>
    <row r="10" spans="1:9" x14ac:dyDescent="0.35">
      <c r="A10" s="161">
        <v>4</v>
      </c>
      <c r="B10" s="162" t="s">
        <v>71</v>
      </c>
      <c r="C10" s="62" t="s">
        <v>72</v>
      </c>
      <c r="D10" s="57">
        <v>1</v>
      </c>
      <c r="E10" s="57">
        <v>2.5</v>
      </c>
      <c r="F10" s="57">
        <f t="shared" si="0"/>
        <v>2.5</v>
      </c>
      <c r="G10" s="57">
        <v>68</v>
      </c>
      <c r="H10" s="60">
        <v>9950</v>
      </c>
      <c r="I10" s="61">
        <f t="shared" si="1"/>
        <v>3980</v>
      </c>
    </row>
    <row r="11" spans="1:9" x14ac:dyDescent="0.35">
      <c r="A11" s="161"/>
      <c r="B11" s="162"/>
      <c r="C11" s="62" t="s">
        <v>73</v>
      </c>
      <c r="D11" s="57">
        <v>3</v>
      </c>
      <c r="E11" s="57">
        <v>1</v>
      </c>
      <c r="F11" s="57">
        <f t="shared" si="0"/>
        <v>3</v>
      </c>
      <c r="G11" s="57">
        <v>57</v>
      </c>
      <c r="H11" s="60">
        <v>9950</v>
      </c>
      <c r="I11" s="61">
        <f t="shared" si="1"/>
        <v>3316.6666666666665</v>
      </c>
    </row>
    <row r="12" spans="1:9" x14ac:dyDescent="0.35">
      <c r="A12" s="57">
        <v>5</v>
      </c>
      <c r="B12" s="62" t="s">
        <v>74</v>
      </c>
      <c r="C12" s="62" t="s">
        <v>75</v>
      </c>
      <c r="D12" s="57">
        <v>2</v>
      </c>
      <c r="E12" s="57">
        <v>2.5</v>
      </c>
      <c r="F12" s="57">
        <f t="shared" si="0"/>
        <v>5</v>
      </c>
      <c r="G12" s="57">
        <v>50</v>
      </c>
      <c r="H12" s="60">
        <v>8400</v>
      </c>
      <c r="I12" s="61">
        <f t="shared" si="1"/>
        <v>1680</v>
      </c>
    </row>
    <row r="13" spans="1:9" x14ac:dyDescent="0.35">
      <c r="A13" s="161">
        <v>6</v>
      </c>
      <c r="B13" s="162" t="s">
        <v>76</v>
      </c>
      <c r="C13" s="62" t="s">
        <v>77</v>
      </c>
      <c r="D13" s="57">
        <v>4</v>
      </c>
      <c r="E13" s="57">
        <v>3</v>
      </c>
      <c r="F13" s="57">
        <f t="shared" si="0"/>
        <v>12</v>
      </c>
      <c r="G13" s="57">
        <v>55</v>
      </c>
      <c r="H13" s="60">
        <v>7000</v>
      </c>
      <c r="I13" s="61">
        <f t="shared" si="1"/>
        <v>583.33333333333337</v>
      </c>
    </row>
    <row r="14" spans="1:9" x14ac:dyDescent="0.35">
      <c r="A14" s="161"/>
      <c r="B14" s="162"/>
      <c r="C14" s="62" t="s">
        <v>78</v>
      </c>
      <c r="D14" s="57">
        <v>3</v>
      </c>
      <c r="E14" s="57">
        <v>2.5</v>
      </c>
      <c r="F14" s="57">
        <f t="shared" si="0"/>
        <v>7.5</v>
      </c>
      <c r="G14" s="57">
        <v>50</v>
      </c>
      <c r="H14" s="60">
        <v>5750</v>
      </c>
      <c r="I14" s="61">
        <f t="shared" si="1"/>
        <v>766.66666666666663</v>
      </c>
    </row>
    <row r="15" spans="1:9" x14ac:dyDescent="0.35">
      <c r="A15" s="57">
        <v>7</v>
      </c>
      <c r="B15" s="62" t="s">
        <v>79</v>
      </c>
      <c r="C15" s="62" t="s">
        <v>80</v>
      </c>
      <c r="D15" s="57">
        <v>2</v>
      </c>
      <c r="E15" s="57">
        <v>8</v>
      </c>
      <c r="F15" s="57">
        <f t="shared" si="0"/>
        <v>16</v>
      </c>
      <c r="G15" s="57">
        <v>160</v>
      </c>
      <c r="H15" s="60">
        <v>10600</v>
      </c>
      <c r="I15" s="61">
        <f t="shared" si="1"/>
        <v>662.5</v>
      </c>
    </row>
    <row r="16" spans="1:9" x14ac:dyDescent="0.35">
      <c r="A16" s="161">
        <v>8</v>
      </c>
      <c r="B16" s="162" t="s">
        <v>81</v>
      </c>
      <c r="C16" s="62" t="s">
        <v>82</v>
      </c>
      <c r="D16" s="57">
        <v>7</v>
      </c>
      <c r="E16" s="57">
        <v>3</v>
      </c>
      <c r="F16" s="57">
        <f t="shared" si="0"/>
        <v>21</v>
      </c>
      <c r="G16" s="57">
        <v>80</v>
      </c>
      <c r="H16" s="60">
        <v>9500</v>
      </c>
      <c r="I16" s="61">
        <f t="shared" si="1"/>
        <v>452.38095238095241</v>
      </c>
    </row>
    <row r="17" spans="1:10" x14ac:dyDescent="0.35">
      <c r="A17" s="161"/>
      <c r="B17" s="162"/>
      <c r="C17" s="63" t="s">
        <v>83</v>
      </c>
      <c r="D17" s="64">
        <v>9</v>
      </c>
      <c r="E17" s="64">
        <v>7</v>
      </c>
      <c r="F17" s="64" t="s">
        <v>84</v>
      </c>
      <c r="G17" s="64">
        <v>220</v>
      </c>
      <c r="H17" s="65"/>
      <c r="I17" s="66">
        <f>J17/(D17*E17)</f>
        <v>388.88888888888891</v>
      </c>
      <c r="J17" s="67">
        <v>24500</v>
      </c>
    </row>
    <row r="18" spans="1:10" x14ac:dyDescent="0.35">
      <c r="A18" s="161"/>
      <c r="B18" s="162"/>
      <c r="C18" s="62" t="s">
        <v>85</v>
      </c>
      <c r="D18" s="57">
        <v>7</v>
      </c>
      <c r="E18" s="57">
        <v>2</v>
      </c>
      <c r="F18" s="57">
        <f t="shared" si="0"/>
        <v>14</v>
      </c>
      <c r="G18" s="57">
        <v>50</v>
      </c>
      <c r="H18" s="60">
        <v>8700</v>
      </c>
      <c r="I18" s="61">
        <f t="shared" si="1"/>
        <v>621.42857142857144</v>
      </c>
      <c r="J18" s="68"/>
    </row>
    <row r="19" spans="1:10" x14ac:dyDescent="0.35">
      <c r="A19" s="57">
        <v>9</v>
      </c>
      <c r="B19" s="62" t="s">
        <v>86</v>
      </c>
      <c r="C19" s="62"/>
      <c r="D19" s="57">
        <v>8</v>
      </c>
      <c r="E19" s="57">
        <v>3</v>
      </c>
      <c r="F19" s="57">
        <f t="shared" si="0"/>
        <v>24</v>
      </c>
      <c r="G19" s="57">
        <v>70</v>
      </c>
      <c r="H19" s="60">
        <v>9500</v>
      </c>
      <c r="I19" s="61">
        <f t="shared" si="1"/>
        <v>395.83333333333331</v>
      </c>
      <c r="J19" s="68"/>
    </row>
    <row r="20" spans="1:10" x14ac:dyDescent="0.35">
      <c r="A20" s="57">
        <v>10</v>
      </c>
      <c r="B20" s="62" t="s">
        <v>87</v>
      </c>
      <c r="C20" s="62"/>
      <c r="D20" s="57">
        <v>4</v>
      </c>
      <c r="E20" s="57">
        <v>6</v>
      </c>
      <c r="F20" s="57">
        <f t="shared" si="0"/>
        <v>24</v>
      </c>
      <c r="G20" s="57">
        <v>140</v>
      </c>
      <c r="H20" s="60">
        <v>7500</v>
      </c>
      <c r="I20" s="61">
        <f t="shared" si="1"/>
        <v>312.5</v>
      </c>
      <c r="J20" s="68"/>
    </row>
    <row r="21" spans="1:10" ht="43.5" x14ac:dyDescent="0.35">
      <c r="A21" s="57">
        <v>11</v>
      </c>
      <c r="B21" s="69" t="s">
        <v>88</v>
      </c>
      <c r="C21" s="59" t="s">
        <v>89</v>
      </c>
      <c r="D21" s="57">
        <v>2</v>
      </c>
      <c r="E21" s="57">
        <v>3</v>
      </c>
      <c r="F21" s="57">
        <f t="shared" si="0"/>
        <v>6</v>
      </c>
      <c r="G21" s="57">
        <v>55</v>
      </c>
      <c r="H21" s="60">
        <v>9200</v>
      </c>
      <c r="I21" s="61">
        <f t="shared" si="1"/>
        <v>1533.3333333333333</v>
      </c>
      <c r="J21" s="68"/>
    </row>
    <row r="22" spans="1:10" x14ac:dyDescent="0.35">
      <c r="A22" s="70">
        <v>12</v>
      </c>
      <c r="B22" s="71" t="s">
        <v>90</v>
      </c>
      <c r="C22" s="63" t="s">
        <v>91</v>
      </c>
      <c r="D22" s="64">
        <v>5</v>
      </c>
      <c r="E22" s="64">
        <v>10</v>
      </c>
      <c r="F22" s="64" t="s">
        <v>84</v>
      </c>
      <c r="G22" s="64">
        <v>100</v>
      </c>
      <c r="H22" s="65"/>
      <c r="I22" s="66">
        <f>J22/(D22*E22)</f>
        <v>510</v>
      </c>
      <c r="J22" s="67">
        <v>25500</v>
      </c>
    </row>
    <row r="23" spans="1:10" x14ac:dyDescent="0.35">
      <c r="A23" s="57">
        <v>13</v>
      </c>
      <c r="B23" s="62" t="s">
        <v>92</v>
      </c>
      <c r="C23" s="62" t="s">
        <v>93</v>
      </c>
      <c r="D23" s="57">
        <v>7</v>
      </c>
      <c r="E23" s="57">
        <v>1</v>
      </c>
      <c r="F23" s="57">
        <f t="shared" si="0"/>
        <v>7</v>
      </c>
      <c r="G23" s="57">
        <v>100</v>
      </c>
      <c r="H23" s="60">
        <v>6800</v>
      </c>
      <c r="I23" s="61">
        <f t="shared" si="1"/>
        <v>971.42857142857144</v>
      </c>
    </row>
    <row r="24" spans="1:10" x14ac:dyDescent="0.35">
      <c r="A24" s="57">
        <v>14</v>
      </c>
      <c r="B24" s="62" t="s">
        <v>94</v>
      </c>
      <c r="C24" s="62" t="s">
        <v>95</v>
      </c>
      <c r="D24" s="57">
        <v>2</v>
      </c>
      <c r="E24" s="57">
        <v>1</v>
      </c>
      <c r="F24" s="57">
        <f t="shared" si="0"/>
        <v>2</v>
      </c>
      <c r="G24" s="57">
        <v>20</v>
      </c>
      <c r="H24" s="60">
        <v>3500</v>
      </c>
      <c r="I24" s="61">
        <f t="shared" si="1"/>
        <v>1750</v>
      </c>
    </row>
    <row r="25" spans="1:10" x14ac:dyDescent="0.35">
      <c r="A25" s="57">
        <v>15</v>
      </c>
      <c r="B25" s="62" t="s">
        <v>96</v>
      </c>
      <c r="C25" s="62" t="s">
        <v>84</v>
      </c>
      <c r="D25" s="57">
        <v>2</v>
      </c>
      <c r="E25" s="57">
        <v>1</v>
      </c>
      <c r="F25" s="57">
        <f t="shared" si="0"/>
        <v>2</v>
      </c>
      <c r="G25" s="57">
        <v>25</v>
      </c>
      <c r="H25" s="60">
        <v>4900</v>
      </c>
      <c r="I25" s="61">
        <f t="shared" si="1"/>
        <v>2450</v>
      </c>
    </row>
    <row r="26" spans="1:10" x14ac:dyDescent="0.35">
      <c r="A26" s="57">
        <v>16</v>
      </c>
      <c r="B26" s="62" t="s">
        <v>97</v>
      </c>
      <c r="C26" s="62" t="s">
        <v>98</v>
      </c>
      <c r="D26" s="57">
        <v>5</v>
      </c>
      <c r="E26" s="57">
        <v>1</v>
      </c>
      <c r="F26" s="57">
        <f t="shared" si="0"/>
        <v>5</v>
      </c>
      <c r="G26" s="57">
        <v>30</v>
      </c>
      <c r="H26" s="60">
        <v>9110</v>
      </c>
      <c r="I26" s="61">
        <f t="shared" si="1"/>
        <v>1822</v>
      </c>
    </row>
    <row r="27" spans="1:10" x14ac:dyDescent="0.35">
      <c r="F27" s="72">
        <f>AVERAGE(F5:F26)</f>
        <v>9.15</v>
      </c>
      <c r="G27" s="72">
        <f>AVERAGE(G23:G26,G18:G21,G5:G16)</f>
        <v>71.75</v>
      </c>
      <c r="H27" s="73">
        <f>AVERAGE(H5:H26)</f>
        <v>8503</v>
      </c>
    </row>
  </sheetData>
  <mergeCells count="12">
    <mergeCell ref="A10:A11"/>
    <mergeCell ref="B10:B11"/>
    <mergeCell ref="A13:A14"/>
    <mergeCell ref="B13:B14"/>
    <mergeCell ref="A16:A18"/>
    <mergeCell ref="B16:B18"/>
    <mergeCell ref="A1:I2"/>
    <mergeCell ref="A3:I3"/>
    <mergeCell ref="A6:A7"/>
    <mergeCell ref="B6:B7"/>
    <mergeCell ref="A8:A9"/>
    <mergeCell ref="B8:B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F54F-DB34-4E12-BFEE-3A8CCCB3978D}">
  <dimension ref="A3:J24"/>
  <sheetViews>
    <sheetView topLeftCell="C1" workbookViewId="0">
      <selection activeCell="J7" sqref="J7:J8"/>
    </sheetView>
  </sheetViews>
  <sheetFormatPr defaultRowHeight="14.5" x14ac:dyDescent="0.35"/>
  <cols>
    <col min="1" max="1" width="17.36328125" bestFit="1" customWidth="1"/>
    <col min="2" max="2" width="33.6328125" customWidth="1"/>
    <col min="3" max="3" width="12.08984375" bestFit="1" customWidth="1"/>
    <col min="4" max="4" width="12.26953125" bestFit="1" customWidth="1"/>
    <col min="5" max="5" width="11" bestFit="1" customWidth="1"/>
    <col min="6" max="6" width="16.08984375" bestFit="1" customWidth="1"/>
    <col min="10" max="10" width="40.08984375" bestFit="1" customWidth="1"/>
    <col min="13" max="13" width="12.08984375" bestFit="1" customWidth="1"/>
  </cols>
  <sheetData>
    <row r="3" spans="1:10" x14ac:dyDescent="0.35">
      <c r="A3" s="74"/>
      <c r="B3" s="75"/>
      <c r="C3" s="76" t="s">
        <v>99</v>
      </c>
      <c r="D3" s="77" t="s">
        <v>100</v>
      </c>
      <c r="E3" s="77" t="s">
        <v>101</v>
      </c>
      <c r="F3" s="78"/>
    </row>
    <row r="4" spans="1:10" x14ac:dyDescent="0.35">
      <c r="A4" s="79" t="s">
        <v>102</v>
      </c>
      <c r="B4" s="80" t="s">
        <v>103</v>
      </c>
      <c r="C4" s="81">
        <v>0.02</v>
      </c>
      <c r="D4" s="81">
        <v>0.09</v>
      </c>
      <c r="E4" s="81">
        <v>0.19</v>
      </c>
      <c r="F4" s="82"/>
    </row>
    <row r="5" spans="1:10" x14ac:dyDescent="0.35">
      <c r="A5" s="79" t="s">
        <v>102</v>
      </c>
      <c r="B5" s="80" t="s">
        <v>104</v>
      </c>
      <c r="C5" s="81">
        <v>0.17</v>
      </c>
      <c r="D5" s="81">
        <f>C5</f>
        <v>0.17</v>
      </c>
      <c r="E5" s="81">
        <f>C5</f>
        <v>0.17</v>
      </c>
      <c r="F5" s="82"/>
    </row>
    <row r="6" spans="1:10" x14ac:dyDescent="0.35">
      <c r="A6" s="83" t="s">
        <v>102</v>
      </c>
      <c r="B6" s="84" t="s">
        <v>105</v>
      </c>
      <c r="C6" s="85">
        <v>0.78259999999999996</v>
      </c>
      <c r="D6" s="85">
        <f>C6</f>
        <v>0.78259999999999996</v>
      </c>
      <c r="E6" s="85">
        <f>C6</f>
        <v>0.78259999999999996</v>
      </c>
      <c r="F6" s="82"/>
    </row>
    <row r="7" spans="1:10" x14ac:dyDescent="0.35">
      <c r="A7" s="86" t="s">
        <v>106</v>
      </c>
      <c r="B7" s="87" t="s">
        <v>107</v>
      </c>
      <c r="C7" s="88">
        <f>C15*C4*C5*C6</f>
        <v>693377.24779231998</v>
      </c>
      <c r="D7" s="88">
        <f>C15*D4*D5*D6</f>
        <v>3120197.6150654401</v>
      </c>
      <c r="E7" s="88">
        <f>C15*E4*E5*E6</f>
        <v>6587083.8540270394</v>
      </c>
      <c r="F7" s="82"/>
      <c r="J7" s="68"/>
    </row>
    <row r="8" spans="1:10" x14ac:dyDescent="0.35">
      <c r="A8" s="83" t="s">
        <v>102</v>
      </c>
      <c r="B8" s="84" t="s">
        <v>108</v>
      </c>
      <c r="C8" s="89">
        <v>0.68799999999999994</v>
      </c>
      <c r="D8" s="89">
        <f>$C8</f>
        <v>0.68799999999999994</v>
      </c>
      <c r="E8" s="89">
        <f>$C8</f>
        <v>0.68799999999999994</v>
      </c>
      <c r="F8" s="90"/>
      <c r="J8" s="68"/>
    </row>
    <row r="9" spans="1:10" x14ac:dyDescent="0.35">
      <c r="A9" s="83" t="s">
        <v>102</v>
      </c>
      <c r="B9" s="84" t="s">
        <v>109</v>
      </c>
      <c r="C9" s="89">
        <v>0.01</v>
      </c>
      <c r="D9" s="89">
        <f>$C9</f>
        <v>0.01</v>
      </c>
      <c r="E9" s="89">
        <f>$C9</f>
        <v>0.01</v>
      </c>
      <c r="F9" s="90"/>
    </row>
    <row r="10" spans="1:10" x14ac:dyDescent="0.35">
      <c r="A10" s="83" t="s">
        <v>102</v>
      </c>
      <c r="B10" s="84" t="s">
        <v>110</v>
      </c>
      <c r="C10" s="89">
        <v>0.42199999999999999</v>
      </c>
      <c r="D10" s="89">
        <v>0.42199999999999999</v>
      </c>
      <c r="E10" s="89">
        <v>0.42199999999999999</v>
      </c>
      <c r="F10" s="90"/>
    </row>
    <row r="11" spans="1:10" x14ac:dyDescent="0.35">
      <c r="A11" s="83" t="s">
        <v>111</v>
      </c>
      <c r="B11" s="91" t="s">
        <v>112</v>
      </c>
      <c r="C11" s="92">
        <v>2</v>
      </c>
      <c r="D11" s="92">
        <v>2</v>
      </c>
      <c r="E11" s="92">
        <v>2</v>
      </c>
      <c r="F11" s="78"/>
    </row>
    <row r="12" spans="1:10" x14ac:dyDescent="0.35">
      <c r="A12" s="83" t="s">
        <v>113</v>
      </c>
      <c r="B12" s="91" t="s">
        <v>114</v>
      </c>
      <c r="C12" s="93">
        <v>12000</v>
      </c>
      <c r="D12" s="93">
        <f>C12</f>
        <v>12000</v>
      </c>
      <c r="E12" s="93">
        <f>C12</f>
        <v>12000</v>
      </c>
      <c r="F12" s="94" t="s">
        <v>115</v>
      </c>
    </row>
    <row r="13" spans="1:10" x14ac:dyDescent="0.35">
      <c r="A13" s="86" t="s">
        <v>116</v>
      </c>
      <c r="B13" s="91" t="s">
        <v>114</v>
      </c>
      <c r="C13" s="95">
        <f>C7*C8*C9*C10*C11*C12</f>
        <v>48314970.387607433</v>
      </c>
      <c r="D13" s="95">
        <f t="shared" ref="D13:E13" si="0">D7*D8*D9*D10*D11*D12</f>
        <v>217417366.74423349</v>
      </c>
      <c r="E13" s="95">
        <f t="shared" si="0"/>
        <v>458992218.68227065</v>
      </c>
      <c r="F13" s="96">
        <f>SUM(C13:E13)</f>
        <v>724724555.81411159</v>
      </c>
    </row>
    <row r="15" spans="1:10" x14ac:dyDescent="0.35">
      <c r="A15" s="163" t="s">
        <v>117</v>
      </c>
      <c r="B15" s="164"/>
      <c r="C15" s="97">
        <v>260585848</v>
      </c>
    </row>
    <row r="16" spans="1:10" x14ac:dyDescent="0.35">
      <c r="A16" s="98"/>
      <c r="B16" s="99"/>
      <c r="C16" s="99"/>
      <c r="D16" s="100"/>
    </row>
    <row r="17" spans="1:2" x14ac:dyDescent="0.35">
      <c r="A17" s="165" t="s">
        <v>118</v>
      </c>
      <c r="B17" s="165"/>
    </row>
    <row r="18" spans="1:2" ht="29" x14ac:dyDescent="0.35">
      <c r="A18" s="101" t="s">
        <v>119</v>
      </c>
      <c r="B18" s="102">
        <v>0.78259999999999996</v>
      </c>
    </row>
    <row r="20" spans="1:2" ht="29" x14ac:dyDescent="0.35">
      <c r="A20" s="103" t="s">
        <v>120</v>
      </c>
      <c r="B20" s="104" t="s">
        <v>121</v>
      </c>
    </row>
    <row r="21" spans="1:2" x14ac:dyDescent="0.35">
      <c r="A21" s="103" t="s">
        <v>122</v>
      </c>
      <c r="B21" s="105" t="s">
        <v>123</v>
      </c>
    </row>
    <row r="22" spans="1:2" ht="29" x14ac:dyDescent="0.35">
      <c r="A22" s="103" t="s">
        <v>124</v>
      </c>
      <c r="B22" s="104" t="s">
        <v>125</v>
      </c>
    </row>
    <row r="23" spans="1:2" ht="29" x14ac:dyDescent="0.35">
      <c r="A23" s="106" t="s">
        <v>126</v>
      </c>
      <c r="B23" s="104" t="s">
        <v>127</v>
      </c>
    </row>
    <row r="24" spans="1:2" x14ac:dyDescent="0.35">
      <c r="A24" s="107"/>
      <c r="B24" s="108"/>
    </row>
  </sheetData>
  <mergeCells count="2">
    <mergeCell ref="A15:B15"/>
    <mergeCell ref="A17:B1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Product</vt:lpstr>
      <vt:lpstr>CPM</vt:lpstr>
      <vt:lpstr>Analisis Potensi</vt:lpstr>
      <vt:lpstr>Product!Print_Area</vt:lpstr>
    </vt:vector>
  </TitlesOfParts>
  <Company>PT NUtrifood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aprianto.rieza</dc:creator>
  <cp:lastModifiedBy>Bagus Sindhu Perkoso</cp:lastModifiedBy>
  <cp:lastPrinted>2014-01-03T01:34:56Z</cp:lastPrinted>
  <dcterms:created xsi:type="dcterms:W3CDTF">2010-02-03T06:36:43Z</dcterms:created>
  <dcterms:modified xsi:type="dcterms:W3CDTF">2020-06-02T09:31:33Z</dcterms:modified>
</cp:coreProperties>
</file>