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U:\01. Info PKP &amp; Workbook\PKP &amp; Workbook (Active)\PKP\2021\"/>
    </mc:Choice>
  </mc:AlternateContent>
  <xr:revisionPtr revIDLastSave="0" documentId="8_{47B5756E-4195-4413-8C92-2A5DBC21C200}" xr6:coauthVersionLast="47" xr6:coauthVersionMax="47" xr10:uidLastSave="{00000000-0000-0000-0000-000000000000}"/>
  <bookViews>
    <workbookView xWindow="1860" yWindow="1860" windowWidth="14400" windowHeight="7360" xr2:uid="{00000000-000D-0000-FFFF-FFFF00000000}"/>
  </bookViews>
  <sheets>
    <sheet name="Market" sheetId="2" r:id="rId1"/>
    <sheet name="Market Potency" sheetId="4" r:id="rId2"/>
    <sheet name="Research" sheetId="5" r:id="rId3"/>
  </sheets>
  <definedNames>
    <definedName name="_xlnm._FilterDatabase" localSheetId="0" hidden="1">Market!$D$6:$J$25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2" l="1"/>
  <c r="AE7" i="2"/>
  <c r="F2" i="2"/>
  <c r="I7" i="2"/>
  <c r="R7" i="2"/>
  <c r="C5" i="4"/>
  <c r="C9" i="4" s="1"/>
  <c r="C12" i="4" s="1"/>
  <c r="C16" i="4" s="1"/>
  <c r="X19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Indi Raisa Girsang</author>
  </authors>
  <commentList>
    <comment ref="A2" authorId="0" shapeId="0" xr:uid="{639763F9-96A2-4BC6-9804-CE9361C10465}">
      <text>
        <r>
          <rPr>
            <b/>
            <sz val="9"/>
            <color indexed="81"/>
            <rFont val="Tahoma"/>
            <family val="2"/>
          </rPr>
          <t>Indi Raisa Girsang:</t>
        </r>
        <r>
          <rPr>
            <sz val="9"/>
            <color indexed="81"/>
            <rFont val="Tahoma"/>
            <family val="2"/>
          </rPr>
          <t xml:space="preserve">
Market Riset
</t>
        </r>
      </text>
    </comment>
    <comment ref="C16" authorId="0" shapeId="0" xr:uid="{8E90D6A6-9B5A-41A3-8482-C70F5C503C57}">
      <text>
        <r>
          <rPr>
            <b/>
            <sz val="9"/>
            <color indexed="81"/>
            <rFont val="Tahoma"/>
            <family val="2"/>
          </rPr>
          <t>Indi Raisa Girsang:</t>
        </r>
        <r>
          <rPr>
            <sz val="9"/>
            <color indexed="81"/>
            <rFont val="Tahoma"/>
            <family val="2"/>
          </rPr>
          <t xml:space="preserve">
Fokus di A1 A2, NKA (Lion, Carrefour)</t>
        </r>
      </text>
    </comment>
  </commentList>
</comments>
</file>

<file path=xl/sharedStrings.xml><?xml version="1.0" encoding="utf-8"?>
<sst xmlns="http://schemas.openxmlformats.org/spreadsheetml/2006/main" count="35" uniqueCount="30">
  <si>
    <t>SES SU, U12</t>
  </si>
  <si>
    <t xml:space="preserve">Choose Tropicana Slim </t>
  </si>
  <si>
    <t xml:space="preserve">Target market TS </t>
  </si>
  <si>
    <t>persons</t>
  </si>
  <si>
    <t>Consume TS</t>
  </si>
  <si>
    <t xml:space="preserve">Price TS  </t>
  </si>
  <si>
    <t>per portion</t>
  </si>
  <si>
    <t>Sales potency</t>
  </si>
  <si>
    <t>Round Up Market Potency</t>
  </si>
  <si>
    <t>per month</t>
  </si>
  <si>
    <t>pcs per month</t>
  </si>
  <si>
    <t>- min 1x konsumsi perbulan</t>
  </si>
  <si>
    <t>- per mo</t>
  </si>
  <si>
    <t>100 gr</t>
  </si>
  <si>
    <t>per gram</t>
  </si>
  <si>
    <t>F, 24-55</t>
  </si>
  <si>
    <t xml:space="preserve">        Stock abon di rumah</t>
  </si>
  <si>
    <t xml:space="preserve">       Ingin abon yang sehat</t>
  </si>
  <si>
    <t>Jumlah penduduk Jakarta</t>
  </si>
  <si>
    <t>based on research</t>
  </si>
  <si>
    <t>AVG</t>
  </si>
  <si>
    <t>per gr</t>
  </si>
  <si>
    <t>200 gr</t>
  </si>
  <si>
    <t>Abon Nabati Vegood</t>
  </si>
  <si>
    <t>Abon Vegan SDFOOD</t>
  </si>
  <si>
    <t>Abon Vegan Gadhing Sesa</t>
  </si>
  <si>
    <t>200 gram</t>
  </si>
  <si>
    <t xml:space="preserve">       Menjadi vegan</t>
  </si>
  <si>
    <t>Jakarta population</t>
  </si>
  <si>
    <t>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</si>
</sst>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6" formatCode="&quot;Rp&quot;#,##0;[Red]\-&quot;Rp&quot;#,##0"/>
    <numFmt numFmtId="42" formatCode="_-&quot;Rp&quot;* #,##0_-;\-&quot;Rp&quot;* #,##0_-;_-&quot;Rp&quot;* &quot;-&quot;_-;_-@_-"/>
    <numFmt numFmtId="41" formatCode="_-* #,##0_-;\-* #,##0_-;_-* &quot;-&quot;_-;_-@_-"/>
    <numFmt numFmtId="44" formatCode="_-&quot;Rp&quot;* #,##0.00_-;\-&quot;Rp&quot;* #,##0.00_-;_-&quot;Rp&quot;* &quot;-&quot;??_-;_-@_-"/>
    <numFmt numFmtId="43" formatCode="_-* #,##0.00_-;\-* #,##0.00_-;_-* &quot;-&quot;??_-;_-@_-"/>
    <numFmt numFmtId="166" formatCode="_-&quot;Rp&quot;* #,##0.00_-;\-&quot;Rp&quot;* #,##0.00_-;_-&quot;Rp&quot;* &quot;-&quot;_-;_-@_-"/>
    <numFmt numFmtId="167" formatCode="_(* #,##0_);_(* \(#,##0\);_(* &quot;-&quot;??_);_(@_)"/>
    <numFmt numFmtId="168" formatCode="0.0%"/>
    <numFmt numFmtId="169" formatCode="[$IDR]\ #,##0_);\([$IDR]\ #,##0\)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20"/>
      <color theme="1"/>
      <name val="Calibri"/>
      <family val="2"/>
      <scheme val="minor"/>
    </font>
    <font>
      <sz val="2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41" fontId="5" fillId="0" borderId="0" applyFont="0" applyFill="0" applyBorder="0" applyAlignment="0" applyProtection="0"/>
    <xf numFmtId="42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39">
    <xf numFmtId="0" fontId="0" fillId="0" borderId="0" xfId="0"/>
    <xf numFmtId="42" fontId="0" fillId="0" borderId="0" xfId="2" applyFont="1" applyBorder="1" applyAlignment="1">
      <alignment horizontal="center"/>
    </xf>
    <xf numFmtId="41" fontId="0" fillId="0" borderId="0" xfId="1" applyFont="1"/>
    <xf numFmtId="167" fontId="0" fillId="0" borderId="0" xfId="3" applyNumberFormat="1" applyFont="1"/>
    <xf numFmtId="9" fontId="0" fillId="0" borderId="0" xfId="0" applyNumberFormat="1"/>
    <xf numFmtId="9" fontId="0" fillId="0" borderId="0" xfId="4" applyFont="1"/>
    <xf numFmtId="168" fontId="0" fillId="0" borderId="0" xfId="4" applyNumberFormat="1" applyFont="1"/>
    <xf numFmtId="0" fontId="0" fillId="0" borderId="0" xfId="0" quotePrefix="1"/>
    <xf numFmtId="0" fontId="7" fillId="0" borderId="0" xfId="0" applyFont="1"/>
    <xf numFmtId="169" fontId="0" fillId="0" borderId="0" xfId="3" applyNumberFormat="1" applyFont="1"/>
    <xf numFmtId="9" fontId="1" fillId="0" borderId="0" xfId="0" applyNumberFormat="1" applyFont="1"/>
    <xf numFmtId="169" fontId="8" fillId="4" borderId="0" xfId="3" applyNumberFormat="1" applyFont="1" applyFill="1"/>
    <xf numFmtId="0" fontId="0" fillId="0" borderId="0" xfId="0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42" fontId="1" fillId="3" borderId="0" xfId="2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42" fontId="1" fillId="0" borderId="0" xfId="2" applyFont="1" applyBorder="1" applyAlignment="1">
      <alignment horizontal="center"/>
    </xf>
    <xf numFmtId="9" fontId="1" fillId="0" borderId="0" xfId="2" quotePrefix="1" applyNumberFormat="1" applyFont="1" applyBorder="1" applyAlignment="1">
      <alignment horizontal="center"/>
    </xf>
    <xf numFmtId="0" fontId="1" fillId="0" borderId="0" xfId="0" quotePrefix="1" applyFont="1" applyBorder="1" applyAlignment="1">
      <alignment horizontal="center"/>
    </xf>
    <xf numFmtId="166" fontId="0" fillId="0" borderId="0" xfId="2" applyNumberFormat="1" applyFon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44" fontId="0" fillId="0" borderId="0" xfId="0" applyNumberFormat="1" applyBorder="1" applyAlignment="1">
      <alignment horizontal="center"/>
    </xf>
    <xf numFmtId="6" fontId="6" fillId="0" borderId="0" xfId="2" applyNumberFormat="1" applyFont="1" applyBorder="1" applyAlignment="1">
      <alignment horizontal="left"/>
    </xf>
    <xf numFmtId="42" fontId="1" fillId="0" borderId="0" xfId="2" applyFont="1" applyBorder="1" applyAlignment="1">
      <alignment horizontal="left"/>
    </xf>
    <xf numFmtId="6" fontId="6" fillId="0" borderId="0" xfId="0" applyNumberFormat="1" applyFont="1" applyBorder="1" applyAlignment="1">
      <alignment horizontal="left"/>
    </xf>
    <xf numFmtId="0" fontId="1" fillId="0" borderId="0" xfId="0" applyFont="1" applyBorder="1" applyAlignment="1">
      <alignment horizontal="left"/>
    </xf>
    <xf numFmtId="42" fontId="0" fillId="4" borderId="0" xfId="2" applyFont="1" applyFill="1" applyBorder="1" applyAlignment="1">
      <alignment horizontal="center"/>
    </xf>
    <xf numFmtId="6" fontId="0" fillId="4" borderId="0" xfId="0" applyNumberFormat="1" applyFill="1" applyBorder="1" applyAlignment="1">
      <alignment horizontal="left"/>
    </xf>
    <xf numFmtId="0" fontId="0" fillId="4" borderId="0" xfId="0" applyFill="1" applyBorder="1" applyAlignment="1">
      <alignment horizontal="left"/>
    </xf>
    <xf numFmtId="41" fontId="0" fillId="0" borderId="0" xfId="0" applyNumberFormat="1"/>
    <xf numFmtId="6" fontId="6" fillId="2" borderId="0" xfId="0" applyNumberFormat="1" applyFont="1" applyFill="1" applyBorder="1" applyAlignment="1">
      <alignment horizontal="left"/>
    </xf>
    <xf numFmtId="6" fontId="0" fillId="2" borderId="0" xfId="0" applyNumberFormat="1" applyFill="1" applyBorder="1" applyAlignment="1">
      <alignment horizontal="left"/>
    </xf>
    <xf numFmtId="0" fontId="1" fillId="2" borderId="0" xfId="0" applyFont="1" applyFill="1" applyBorder="1" applyAlignment="1">
      <alignment horizontal="left"/>
    </xf>
    <xf numFmtId="0" fontId="0" fillId="2" borderId="0" xfId="0" applyFill="1" applyBorder="1" applyAlignment="1">
      <alignment horizontal="left"/>
    </xf>
    <xf numFmtId="0" fontId="0" fillId="2" borderId="0" xfId="0" applyFill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2" fillId="3" borderId="0" xfId="0" applyFont="1" applyFill="1" applyBorder="1" applyAlignment="1">
      <alignment horizontal="center"/>
    </xf>
  </cellXfs>
  <cellStyles count="5">
    <cellStyle name="Comma" xfId="3" builtinId="3"/>
    <cellStyle name="Comma [0]" xfId="1" builtinId="6"/>
    <cellStyle name="Currency [0]" xfId="2" builtinId="7"/>
    <cellStyle name="Normal" xfId="0" builtinId="0"/>
    <cellStyle name="Percent" xfId="4" builtinId="5"/>
  </cellStyles>
  <dxfs count="0"/>
  <tableStyles count="0" defaultTableStyle="TableStyleMedium9" defaultPivotStyle="PivotStyleLight16"/>
  <colors>
    <mruColors>
      <color rgb="FF0000FF"/>
      <color rgb="FFCCFFCC"/>
      <color rgb="FFFFCC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9.png"/><Relationship Id="rId1" Type="http://schemas.openxmlformats.org/officeDocument/2006/relationships/image" Target="../media/image8.png"/><Relationship Id="rId4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526678</xdr:colOff>
      <xdr:row>13</xdr:row>
      <xdr:rowOff>78440</xdr:rowOff>
    </xdr:from>
    <xdr:to>
      <xdr:col>8</xdr:col>
      <xdr:colOff>186031</xdr:colOff>
      <xdr:row>46</xdr:row>
      <xdr:rowOff>11206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25DB1E02-134A-4761-95A3-FFE5D99AAC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7266" y="4583205"/>
          <a:ext cx="6214794" cy="62192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459441</xdr:colOff>
      <xdr:row>46</xdr:row>
      <xdr:rowOff>56030</xdr:rowOff>
    </xdr:from>
    <xdr:to>
      <xdr:col>8</xdr:col>
      <xdr:colOff>474543</xdr:colOff>
      <xdr:row>80</xdr:row>
      <xdr:rowOff>156882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F095F236-849F-4DAC-9E91-9AB1E94504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0029" y="10847295"/>
          <a:ext cx="6570543" cy="65778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679483</xdr:colOff>
      <xdr:row>14</xdr:row>
      <xdr:rowOff>29543</xdr:rowOff>
    </xdr:from>
    <xdr:to>
      <xdr:col>22</xdr:col>
      <xdr:colOff>208481</xdr:colOff>
      <xdr:row>59</xdr:row>
      <xdr:rowOff>29543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228F63F6-FA3A-494B-8787-54CDED9854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68165" y="4705452"/>
          <a:ext cx="8534452" cy="857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26</xdr:col>
      <xdr:colOff>484910</xdr:colOff>
      <xdr:row>12</xdr:row>
      <xdr:rowOff>173181</xdr:rowOff>
    </xdr:from>
    <xdr:to>
      <xdr:col>41</xdr:col>
      <xdr:colOff>56285</xdr:colOff>
      <xdr:row>57</xdr:row>
      <xdr:rowOff>164522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8DCF2622-7FE7-483F-A511-370780538C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5774" y="4468090"/>
          <a:ext cx="8455602" cy="85638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26</xdr:col>
      <xdr:colOff>484909</xdr:colOff>
      <xdr:row>59</xdr:row>
      <xdr:rowOff>121229</xdr:rowOff>
    </xdr:from>
    <xdr:to>
      <xdr:col>41</xdr:col>
      <xdr:colOff>56285</xdr:colOff>
      <xdr:row>104</xdr:row>
      <xdr:rowOff>116899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DAD0251B-A38F-4836-82F4-5D9318D9E0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5773" y="13577456"/>
          <a:ext cx="8455603" cy="85681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295275</xdr:colOff>
      <xdr:row>3</xdr:row>
      <xdr:rowOff>85725</xdr:rowOff>
    </xdr:from>
    <xdr:to>
      <xdr:col>22</xdr:col>
      <xdr:colOff>17764</xdr:colOff>
      <xdr:row>35</xdr:row>
      <xdr:rowOff>168399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3510F25-DEAD-42EC-9427-F21F3F98D5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77525" y="657225"/>
          <a:ext cx="6428089" cy="6178674"/>
        </a:xfrm>
        <a:prstGeom prst="rect">
          <a:avLst/>
        </a:prstGeom>
      </xdr:spPr>
    </xdr:pic>
    <xdr:clientData/>
  </xdr:twoCellAnchor>
  <xdr:twoCellAnchor editAs="oneCell">
    <xdr:from>
      <xdr:col>2</xdr:col>
      <xdr:colOff>698054</xdr:colOff>
      <xdr:row>20</xdr:row>
      <xdr:rowOff>9525</xdr:rowOff>
    </xdr:from>
    <xdr:to>
      <xdr:col>11</xdr:col>
      <xdr:colOff>334586</xdr:colOff>
      <xdr:row>35</xdr:row>
      <xdr:rowOff>66675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AE07B2D-73FF-4FC9-B1B0-A1F9817488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422204" y="4010025"/>
          <a:ext cx="7294632" cy="29146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209550</xdr:colOff>
      <xdr:row>4</xdr:row>
      <xdr:rowOff>85725</xdr:rowOff>
    </xdr:from>
    <xdr:to>
      <xdr:col>10</xdr:col>
      <xdr:colOff>10263</xdr:colOff>
      <xdr:row>14</xdr:row>
      <xdr:rowOff>133623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749CAAD-5D19-46AA-A0E9-65968AB10A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9150" y="847725"/>
          <a:ext cx="5287113" cy="1952898"/>
        </a:xfrm>
        <a:prstGeom prst="rect">
          <a:avLst/>
        </a:prstGeom>
      </xdr:spPr>
    </xdr:pic>
    <xdr:clientData/>
  </xdr:twoCellAnchor>
  <xdr:twoCellAnchor editAs="oneCell">
    <xdr:from>
      <xdr:col>1</xdr:col>
      <xdr:colOff>228600</xdr:colOff>
      <xdr:row>14</xdr:row>
      <xdr:rowOff>123825</xdr:rowOff>
    </xdr:from>
    <xdr:to>
      <xdr:col>10</xdr:col>
      <xdr:colOff>296050</xdr:colOff>
      <xdr:row>24</xdr:row>
      <xdr:rowOff>57407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A08FC47-3B31-4DEF-8501-2A3FB7D40B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8200" y="2790825"/>
          <a:ext cx="5553850" cy="1838582"/>
        </a:xfrm>
        <a:prstGeom prst="rect">
          <a:avLst/>
        </a:prstGeom>
      </xdr:spPr>
    </xdr:pic>
    <xdr:clientData/>
  </xdr:twoCellAnchor>
  <xdr:twoCellAnchor editAs="oneCell">
    <xdr:from>
      <xdr:col>10</xdr:col>
      <xdr:colOff>571500</xdr:colOff>
      <xdr:row>2</xdr:row>
      <xdr:rowOff>123825</xdr:rowOff>
    </xdr:from>
    <xdr:to>
      <xdr:col>23</xdr:col>
      <xdr:colOff>39132</xdr:colOff>
      <xdr:row>32</xdr:row>
      <xdr:rowOff>105570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715C2D3-C58D-403A-8A47-9B159D99F5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667500" y="504825"/>
          <a:ext cx="7392432" cy="5696745"/>
        </a:xfrm>
        <a:prstGeom prst="rect">
          <a:avLst/>
        </a:prstGeom>
      </xdr:spPr>
    </xdr:pic>
    <xdr:clientData/>
  </xdr:twoCellAnchor>
  <xdr:twoCellAnchor editAs="oneCell">
    <xdr:from>
      <xdr:col>23</xdr:col>
      <xdr:colOff>38100</xdr:colOff>
      <xdr:row>1</xdr:row>
      <xdr:rowOff>180975</xdr:rowOff>
    </xdr:from>
    <xdr:to>
      <xdr:col>30</xdr:col>
      <xdr:colOff>133959</xdr:colOff>
      <xdr:row>35</xdr:row>
      <xdr:rowOff>181879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1EF637A-DB38-4D62-B8F6-A1B8DE6174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058900" y="371475"/>
          <a:ext cx="4363059" cy="647790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635BC-1AFD-4965-B15C-173C1E2D1C87}">
  <dimension ref="D1:AN48"/>
  <sheetViews>
    <sheetView showGridLines="0" tabSelected="1" zoomScale="70" zoomScaleNormal="70" workbookViewId="0">
      <selection activeCell="G4" sqref="G4"/>
    </sheetView>
  </sheetViews>
  <sheetFormatPr defaultColWidth="8.453125" defaultRowHeight="14.5" x14ac:dyDescent="0.35"/>
  <cols>
    <col min="1" max="3" width="8.453125" style="12"/>
    <col min="4" max="4" width="13.1796875" style="12" bestFit="1" customWidth="1"/>
    <col min="5" max="5" width="20.81640625" style="12" bestFit="1" customWidth="1"/>
    <col min="6" max="6" width="10.81640625" style="12" bestFit="1" customWidth="1"/>
    <col min="7" max="7" width="19.7265625" style="12" bestFit="1" customWidth="1"/>
    <col min="8" max="8" width="25.453125" style="1" customWidth="1"/>
    <col min="9" max="9" width="10.453125" style="1" bestFit="1" customWidth="1"/>
    <col min="10" max="10" width="10.7265625" style="12" bestFit="1" customWidth="1"/>
    <col min="11" max="12" width="12.26953125" style="12" bestFit="1" customWidth="1"/>
    <col min="13" max="13" width="8.453125" style="12"/>
    <col min="14" max="15" width="16" style="12" customWidth="1"/>
    <col min="16" max="16" width="22.54296875" style="12" customWidth="1"/>
    <col min="17" max="17" width="18.26953125" style="12" customWidth="1"/>
    <col min="18" max="29" width="8.453125" style="12"/>
    <col min="30" max="30" width="16.81640625" style="12" bestFit="1" customWidth="1"/>
    <col min="31" max="16384" width="8.453125" style="12"/>
  </cols>
  <sheetData>
    <row r="1" spans="4:40" ht="33.5" x14ac:dyDescent="0.75">
      <c r="E1" s="36"/>
      <c r="F1" s="36"/>
    </row>
    <row r="2" spans="4:40" ht="33.5" x14ac:dyDescent="0.75">
      <c r="E2" s="36" t="s">
        <v>20</v>
      </c>
      <c r="F2" s="36">
        <f>AVERAGE(I7,R7,AE7)</f>
        <v>361.33333333333331</v>
      </c>
      <c r="G2" s="35" t="s">
        <v>21</v>
      </c>
    </row>
    <row r="3" spans="4:40" x14ac:dyDescent="0.35">
      <c r="E3" s="12" t="s">
        <v>29</v>
      </c>
      <c r="F3" s="12">
        <f>400</f>
        <v>400</v>
      </c>
      <c r="G3" s="12" t="s">
        <v>14</v>
      </c>
    </row>
    <row r="6" spans="4:40" s="15" customFormat="1" ht="31" x14ac:dyDescent="0.7">
      <c r="D6" s="13"/>
      <c r="E6" s="38" t="s">
        <v>23</v>
      </c>
      <c r="F6" s="38"/>
      <c r="G6" s="38"/>
      <c r="H6" s="38"/>
      <c r="I6" s="14"/>
      <c r="J6" s="13"/>
      <c r="M6" s="13"/>
      <c r="N6" s="38" t="s">
        <v>24</v>
      </c>
      <c r="O6" s="38"/>
      <c r="P6" s="38"/>
      <c r="Q6" s="38"/>
      <c r="R6" s="14"/>
      <c r="S6" s="13"/>
      <c r="AB6" s="38" t="s">
        <v>25</v>
      </c>
      <c r="AC6" s="38"/>
      <c r="AD6" s="38"/>
      <c r="AE6" s="38"/>
      <c r="AF6" s="38"/>
      <c r="AG6" s="38"/>
      <c r="AH6" s="38"/>
      <c r="AI6" s="38"/>
      <c r="AJ6" s="38"/>
    </row>
    <row r="7" spans="4:40" ht="26" x14ac:dyDescent="0.6">
      <c r="H7" s="22">
        <v>49000</v>
      </c>
      <c r="I7" s="26">
        <f>H7/200</f>
        <v>245</v>
      </c>
      <c r="Q7" s="24">
        <v>88000</v>
      </c>
      <c r="R7" s="27">
        <f>Q7/200</f>
        <v>440</v>
      </c>
      <c r="AD7" s="24">
        <v>39900</v>
      </c>
      <c r="AE7" s="27">
        <f>AD7/100</f>
        <v>399</v>
      </c>
    </row>
    <row r="8" spans="4:40" x14ac:dyDescent="0.35">
      <c r="H8" s="23" t="s">
        <v>26</v>
      </c>
      <c r="I8" s="26" t="s">
        <v>14</v>
      </c>
      <c r="Q8" s="25" t="s">
        <v>22</v>
      </c>
      <c r="R8" s="28" t="s">
        <v>14</v>
      </c>
      <c r="AD8" s="25" t="s">
        <v>13</v>
      </c>
      <c r="AE8" s="28" t="s">
        <v>14</v>
      </c>
      <c r="AN8"/>
    </row>
    <row r="10" spans="4:40" ht="26" x14ac:dyDescent="0.6">
      <c r="Q10" s="30"/>
      <c r="R10" s="31"/>
    </row>
    <row r="11" spans="4:40" x14ac:dyDescent="0.35">
      <c r="Q11" s="32"/>
      <c r="R11" s="33"/>
    </row>
    <row r="12" spans="4:40" x14ac:dyDescent="0.35">
      <c r="Q12" s="34"/>
      <c r="R12" s="34"/>
    </row>
    <row r="13" spans="4:40" x14ac:dyDescent="0.35">
      <c r="O13"/>
    </row>
    <row r="14" spans="4:40" x14ac:dyDescent="0.35">
      <c r="F14"/>
    </row>
    <row r="20" spans="19:19" x14ac:dyDescent="0.35">
      <c r="S20"/>
    </row>
    <row r="38" spans="7:12" x14ac:dyDescent="0.35">
      <c r="H38" s="16"/>
      <c r="I38" s="17"/>
      <c r="J38" s="18"/>
      <c r="K38" s="37"/>
      <c r="L38" s="37"/>
    </row>
    <row r="39" spans="7:12" x14ac:dyDescent="0.35">
      <c r="G39" s="15"/>
      <c r="H39" s="19"/>
      <c r="I39" s="19"/>
      <c r="J39" s="20"/>
      <c r="K39" s="21"/>
      <c r="L39" s="21"/>
    </row>
    <row r="40" spans="7:12" x14ac:dyDescent="0.35">
      <c r="G40" s="15"/>
      <c r="H40" s="19"/>
      <c r="I40" s="19"/>
      <c r="J40" s="20"/>
      <c r="K40" s="21"/>
      <c r="L40" s="21"/>
    </row>
    <row r="48" spans="7:12" x14ac:dyDescent="0.35">
      <c r="H48"/>
    </row>
  </sheetData>
  <mergeCells count="4">
    <mergeCell ref="K38:L38"/>
    <mergeCell ref="E6:H6"/>
    <mergeCell ref="N6:Q6"/>
    <mergeCell ref="AB6:AJ6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B532C-651C-4AE0-9819-13CDEF6A3DF1}">
  <dimension ref="A1:X21"/>
  <sheetViews>
    <sheetView workbookViewId="0">
      <selection activeCell="C18" sqref="C18"/>
    </sheetView>
  </sheetViews>
  <sheetFormatPr defaultRowHeight="14.5" x14ac:dyDescent="0.35"/>
  <cols>
    <col min="1" max="1" width="31.7265625" bestFit="1" customWidth="1"/>
    <col min="3" max="3" width="29.453125" customWidth="1"/>
    <col min="4" max="4" width="21.453125" bestFit="1" customWidth="1"/>
    <col min="24" max="24" width="10.54296875" bestFit="1" customWidth="1"/>
  </cols>
  <sheetData>
    <row r="1" spans="1:23" x14ac:dyDescent="0.35">
      <c r="A1" t="s">
        <v>18</v>
      </c>
      <c r="C1" s="3">
        <v>10177924</v>
      </c>
    </row>
    <row r="2" spans="1:23" x14ac:dyDescent="0.35">
      <c r="A2" t="s">
        <v>0</v>
      </c>
      <c r="B2" s="4"/>
      <c r="C2" s="5">
        <v>0.3</v>
      </c>
      <c r="D2" t="s">
        <v>28</v>
      </c>
    </row>
    <row r="3" spans="1:23" x14ac:dyDescent="0.35">
      <c r="A3" t="s">
        <v>15</v>
      </c>
      <c r="B3" s="4"/>
      <c r="C3" s="5">
        <v>0.24</v>
      </c>
      <c r="D3" t="s">
        <v>28</v>
      </c>
    </row>
    <row r="4" spans="1:23" x14ac:dyDescent="0.35">
      <c r="A4" t="s">
        <v>16</v>
      </c>
      <c r="C4" s="4">
        <v>0.46</v>
      </c>
      <c r="D4" t="s">
        <v>19</v>
      </c>
    </row>
    <row r="5" spans="1:23" x14ac:dyDescent="0.35">
      <c r="A5" t="s">
        <v>17</v>
      </c>
      <c r="C5" s="4">
        <f>31/48</f>
        <v>0.64583333333333337</v>
      </c>
      <c r="D5" t="s">
        <v>19</v>
      </c>
    </row>
    <row r="6" spans="1:23" x14ac:dyDescent="0.35">
      <c r="A6" t="s">
        <v>27</v>
      </c>
      <c r="C6" s="4">
        <v>1.4E-2</v>
      </c>
    </row>
    <row r="7" spans="1:23" x14ac:dyDescent="0.35">
      <c r="A7" t="s">
        <v>1</v>
      </c>
      <c r="B7" s="4"/>
      <c r="C7" s="6">
        <v>0.5</v>
      </c>
    </row>
    <row r="8" spans="1:23" x14ac:dyDescent="0.35">
      <c r="B8" s="4"/>
      <c r="C8" s="6"/>
    </row>
    <row r="9" spans="1:23" x14ac:dyDescent="0.35">
      <c r="A9" t="s">
        <v>2</v>
      </c>
      <c r="B9" s="4"/>
      <c r="C9" s="3">
        <f>C1*C2*C3*C4*C5*C6*C7</f>
        <v>1523.9405605200002</v>
      </c>
      <c r="D9" t="s">
        <v>3</v>
      </c>
    </row>
    <row r="10" spans="1:23" x14ac:dyDescent="0.35">
      <c r="B10" s="4"/>
      <c r="C10" s="3"/>
    </row>
    <row r="11" spans="1:23" x14ac:dyDescent="0.35">
      <c r="A11" t="s">
        <v>4</v>
      </c>
      <c r="B11" s="4"/>
      <c r="C11" s="6"/>
    </row>
    <row r="12" spans="1:23" x14ac:dyDescent="0.35">
      <c r="A12" s="7" t="s">
        <v>11</v>
      </c>
      <c r="B12" s="4"/>
      <c r="C12" s="3">
        <f>C9</f>
        <v>1523.9405605200002</v>
      </c>
      <c r="D12" t="s">
        <v>10</v>
      </c>
    </row>
    <row r="13" spans="1:23" x14ac:dyDescent="0.35">
      <c r="A13" s="8"/>
      <c r="B13" s="4"/>
      <c r="C13" s="5"/>
      <c r="W13">
        <v>524826</v>
      </c>
    </row>
    <row r="14" spans="1:23" x14ac:dyDescent="0.35">
      <c r="A14" t="s">
        <v>5</v>
      </c>
      <c r="B14" s="4"/>
      <c r="C14" s="9">
        <v>36000</v>
      </c>
      <c r="D14" t="s">
        <v>6</v>
      </c>
      <c r="W14">
        <v>509726</v>
      </c>
    </row>
    <row r="15" spans="1:23" x14ac:dyDescent="0.35">
      <c r="A15" s="7" t="s">
        <v>7</v>
      </c>
      <c r="C15" s="3"/>
      <c r="W15">
        <v>451364</v>
      </c>
    </row>
    <row r="16" spans="1:23" x14ac:dyDescent="0.35">
      <c r="A16" s="7" t="s">
        <v>12</v>
      </c>
      <c r="B16" s="10"/>
      <c r="C16" s="11">
        <f>C14*C12</f>
        <v>54861860.178720005</v>
      </c>
      <c r="W16">
        <v>380792</v>
      </c>
    </row>
    <row r="17" spans="1:24" x14ac:dyDescent="0.35">
      <c r="A17" t="s">
        <v>8</v>
      </c>
      <c r="C17" s="11">
        <v>50000000</v>
      </c>
      <c r="D17" t="s">
        <v>9</v>
      </c>
      <c r="W17">
        <v>323266</v>
      </c>
    </row>
    <row r="18" spans="1:24" x14ac:dyDescent="0.35">
      <c r="W18">
        <v>267752</v>
      </c>
    </row>
    <row r="19" spans="1:24" x14ac:dyDescent="0.35">
      <c r="X19" s="2">
        <f>SUM(W13:W18)</f>
        <v>2457726</v>
      </c>
    </row>
    <row r="21" spans="1:24" x14ac:dyDescent="0.35">
      <c r="X21" s="29"/>
    </row>
  </sheetData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D8F0A-3C10-40E2-80C6-8B42108CE3A0}">
  <dimension ref="A1"/>
  <sheetViews>
    <sheetView showGridLines="0" zoomScale="85" zoomScaleNormal="85" workbookViewId="0">
      <selection activeCell="G37" sqref="G37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Market</vt:lpstr>
      <vt:lpstr>Market Potency</vt:lpstr>
      <vt:lpstr>Research</vt:lpstr>
    </vt:vector>
  </TitlesOfParts>
  <Company>PT NUtrifood Indonesia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aprianto.rieza</dc:creator>
  <cp:lastModifiedBy>Charissa Lungkat</cp:lastModifiedBy>
  <cp:lastPrinted>2014-01-03T01:34:56Z</cp:lastPrinted>
  <dcterms:created xsi:type="dcterms:W3CDTF">2010-02-03T06:36:43Z</dcterms:created>
  <dcterms:modified xsi:type="dcterms:W3CDTF">2021-07-22T08:11:41Z</dcterms:modified>
</cp:coreProperties>
</file>