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issa.lungkat\Documents\"/>
    </mc:Choice>
  </mc:AlternateContent>
  <xr:revisionPtr revIDLastSave="0" documentId="13_ncr:1_{82B75C1F-2F0A-447E-8DE7-D90D049712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rket" sheetId="8" r:id="rId1"/>
    <sheet name="Market Potency" sheetId="7" r:id="rId2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8" l="1"/>
  <c r="C10" i="7"/>
  <c r="D5" i="8"/>
  <c r="E5" i="8" s="1"/>
  <c r="D6" i="8"/>
  <c r="E6" i="8" s="1"/>
  <c r="D4" i="8"/>
  <c r="E4" i="8" s="1"/>
  <c r="D3" i="8"/>
  <c r="E3" i="8" s="1"/>
  <c r="C13" i="7" l="1"/>
  <c r="Q28" i="7" l="1"/>
  <c r="Q30" i="7"/>
  <c r="P36" i="7"/>
  <c r="P37" i="7"/>
  <c r="Q32" i="7" l="1"/>
  <c r="Q31" i="7"/>
  <c r="C1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770CEA0D-7E3A-47DD-AD48-5F6CFB835319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</commentList>
</comments>
</file>

<file path=xl/sharedStrings.xml><?xml version="1.0" encoding="utf-8"?>
<sst xmlns="http://schemas.openxmlformats.org/spreadsheetml/2006/main" count="34" uniqueCount="33">
  <si>
    <t>Jumlah penduduk Indonesia</t>
  </si>
  <si>
    <t>SES SU, U12</t>
  </si>
  <si>
    <t>Indonesian population</t>
  </si>
  <si>
    <t>F, 25-50</t>
  </si>
  <si>
    <t xml:space="preserve">                Suka Memasak</t>
  </si>
  <si>
    <t xml:space="preserve">Choose Tropicana Slim </t>
  </si>
  <si>
    <t xml:space="preserve">Target market TS </t>
  </si>
  <si>
    <t>persons</t>
  </si>
  <si>
    <t xml:space="preserve">Price TS  </t>
  </si>
  <si>
    <t>Sales potency</t>
  </si>
  <si>
    <t>per month</t>
  </si>
  <si>
    <t>Pembulatan</t>
  </si>
  <si>
    <t>Beli TS</t>
  </si>
  <si>
    <t>porsi</t>
  </si>
  <si>
    <t>per porsi</t>
  </si>
  <si>
    <t>Reference Broth &amp; Co</t>
  </si>
  <si>
    <t>Merk</t>
  </si>
  <si>
    <t>Harga</t>
  </si>
  <si>
    <t>Harga/gr</t>
  </si>
  <si>
    <t>Preferred Price</t>
  </si>
  <si>
    <t>Price List</t>
  </si>
  <si>
    <t>Bone Broth yang ready di Indo</t>
  </si>
  <si>
    <t>Broth &amp; Co Chicken</t>
  </si>
  <si>
    <t>ml</t>
  </si>
  <si>
    <t>Broth &amp; Co Beef</t>
  </si>
  <si>
    <t>Harga per 200</t>
  </si>
  <si>
    <t>chicken</t>
  </si>
  <si>
    <t>Doctor Broth Chicken</t>
  </si>
  <si>
    <t>Reference produk luar negri yg shelf stable</t>
  </si>
  <si>
    <t xml:space="preserve">                       Suka mengonsumsi bone broth </t>
  </si>
  <si>
    <t>1 pack per bulan</t>
  </si>
  <si>
    <t xml:space="preserve">                           Pilih bone broth chicken</t>
  </si>
  <si>
    <t xml:space="preserve">                    Healthy 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</si>
</sst>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_);_(* \(#,##0\);_(* &quot;-&quot;_);_(@_)"/>
    <numFmt numFmtId="165" formatCode="&quot;Rp&quot;#,##0"/>
    <numFmt numFmtId="166" formatCode="_(* #,##0.00_);_(* \(#,##0.00\);_(* &quot;-&quot;??_);_(@_)"/>
    <numFmt numFmtId="167" formatCode="_(* #,##0_);_(* \(#,##0\);_(* &quot;-&quot;??_);_(@_)"/>
    <numFmt numFmtId="168" formatCode="0.0%"/>
    <numFmt numFmtId="169" formatCode="[$IDR]\ #,##0_);\([$IDR]\ #,##0\)"/>
    <numFmt numFmtId="170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vertical="top"/>
    </xf>
    <xf numFmtId="167" fontId="0" fillId="0" borderId="0" xfId="5" applyNumberFormat="1" applyFont="1"/>
    <xf numFmtId="9" fontId="0" fillId="0" borderId="0" xfId="0" applyNumberFormat="1"/>
    <xf numFmtId="9" fontId="0" fillId="0" borderId="0" xfId="4" applyFont="1"/>
    <xf numFmtId="168" fontId="0" fillId="0" borderId="0" xfId="4" applyNumberFormat="1" applyFont="1"/>
    <xf numFmtId="0" fontId="0" fillId="0" borderId="0" xfId="0" quotePrefix="1"/>
    <xf numFmtId="0" fontId="5" fillId="0" borderId="0" xfId="0" applyFont="1"/>
    <xf numFmtId="169" fontId="0" fillId="0" borderId="0" xfId="5" applyNumberFormat="1" applyFont="1"/>
    <xf numFmtId="9" fontId="1" fillId="0" borderId="0" xfId="0" applyNumberFormat="1" applyFont="1"/>
    <xf numFmtId="0" fontId="0" fillId="2" borderId="0" xfId="0" applyFill="1"/>
    <xf numFmtId="0" fontId="7" fillId="0" borderId="0" xfId="0" applyFont="1"/>
    <xf numFmtId="169" fontId="0" fillId="0" borderId="0" xfId="0" applyNumberFormat="1"/>
    <xf numFmtId="16" fontId="0" fillId="0" borderId="0" xfId="0" applyNumberFormat="1"/>
    <xf numFmtId="164" fontId="6" fillId="2" borderId="0" xfId="2" applyFont="1" applyFill="1"/>
    <xf numFmtId="164" fontId="0" fillId="0" borderId="0" xfId="2" applyNumberFormat="1" applyFont="1"/>
    <xf numFmtId="0" fontId="9" fillId="0" borderId="0" xfId="0" applyFont="1"/>
    <xf numFmtId="0" fontId="1" fillId="0" borderId="1" xfId="0" applyFont="1" applyBorder="1"/>
    <xf numFmtId="165" fontId="0" fillId="0" borderId="1" xfId="0" applyNumberFormat="1" applyBorder="1"/>
    <xf numFmtId="0" fontId="0" fillId="0" borderId="1" xfId="0" applyBorder="1"/>
    <xf numFmtId="170" fontId="0" fillId="0" borderId="1" xfId="0" applyNumberFormat="1" applyBorder="1"/>
    <xf numFmtId="165" fontId="8" fillId="0" borderId="0" xfId="6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7">
    <cellStyle name="Comma [0]" xfId="2" builtinId="6"/>
    <cellStyle name="Comma 2" xfId="3" xr:uid="{E54C141A-1F0B-4801-9EE6-6173B957D553}"/>
    <cellStyle name="Comma 3" xfId="5" xr:uid="{E7BEE41F-1D85-460A-9FDF-34CE7F4A1C0E}"/>
    <cellStyle name="Hyperlink" xfId="6" builtinId="8"/>
    <cellStyle name="Normal" xfId="0" builtinId="0"/>
    <cellStyle name="Normal 111 2 2" xfId="1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74705</xdr:colOff>
      <xdr:row>8</xdr:row>
      <xdr:rowOff>30886</xdr:rowOff>
    </xdr:from>
    <xdr:to>
      <xdr:col>6</xdr:col>
      <xdr:colOff>515700</xdr:colOff>
      <xdr:row>23</xdr:row>
      <xdr:rowOff>103716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DA874E-FD45-4D98-95E9-659ED6541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05" y="1525004"/>
          <a:ext cx="8382230" cy="2874300"/>
        </a:xfrm>
        <a:prstGeom prst="rect">
          <a:avLst/>
        </a:prstGeom>
      </xdr:spPr>
    </xdr:pic>
    <xdr:clientData/>
  </xdr:twoCellAnchor>
  <xdr:twoCellAnchor editAs="oneCell">
    <xdr:from>
      <xdr:col>0</xdr:col>
      <xdr:colOff>141942</xdr:colOff>
      <xdr:row>26</xdr:row>
      <xdr:rowOff>81825</xdr:rowOff>
    </xdr:from>
    <xdr:to>
      <xdr:col>4</xdr:col>
      <xdr:colOff>276412</xdr:colOff>
      <xdr:row>39</xdr:row>
      <xdr:rowOff>25567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FFFA26-295B-44B4-9394-02D51338F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42" y="4937707"/>
          <a:ext cx="6170705" cy="2371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171004</xdr:colOff>
      <xdr:row>17</xdr:row>
      <xdr:rowOff>0</xdr:rowOff>
    </xdr:from>
    <xdr:ext cx="4265914" cy="3960693"/>
    <xdr:pic>
      <xdr:nvPicPr>
        <xdr:cNvPr id="2" name="Picture 1">
          <a:extLst>
            <a:ext uri="{FF2B5EF4-FFF2-40B4-BE49-F238E27FC236}">
              <a16:creationId xmlns:a16="http://schemas.microsoft.com/office/drawing/2014/main" id="{2FB1C757-C2B3-4E48-B968-05034DC6B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204" y="3130550"/>
          <a:ext cx="4265914" cy="39606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40</xdr:row>
      <xdr:rowOff>38100</xdr:rowOff>
    </xdr:from>
    <xdr:ext cx="6286231" cy="3691967"/>
    <xdr:pic>
      <xdr:nvPicPr>
        <xdr:cNvPr id="3" name="Picture 2">
          <a:extLst>
            <a:ext uri="{FF2B5EF4-FFF2-40B4-BE49-F238E27FC236}">
              <a16:creationId xmlns:a16="http://schemas.microsoft.com/office/drawing/2014/main" id="{388520E0-334C-4E95-B3EC-8A1D30822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7404100"/>
          <a:ext cx="6286231" cy="3691967"/>
        </a:xfrm>
        <a:prstGeom prst="rect">
          <a:avLst/>
        </a:prstGeom>
      </xdr:spPr>
    </xdr:pic>
    <xdr:clientData/>
  </xdr:oneCellAnchor>
  <xdr:oneCellAnchor>
    <xdr:from>
      <xdr:col>18</xdr:col>
      <xdr:colOff>29225</xdr:colOff>
      <xdr:row>40</xdr:row>
      <xdr:rowOff>0</xdr:rowOff>
    </xdr:from>
    <xdr:ext cx="3104762" cy="3215859"/>
    <xdr:pic>
      <xdr:nvPicPr>
        <xdr:cNvPr id="4" name="Picture 3">
          <a:extLst>
            <a:ext uri="{FF2B5EF4-FFF2-40B4-BE49-F238E27FC236}">
              <a16:creationId xmlns:a16="http://schemas.microsoft.com/office/drawing/2014/main" id="{4D27B908-D205-447A-A4C0-772A900E1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02025" y="7366000"/>
          <a:ext cx="3104762" cy="32158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B08-185F-48BC-8C54-0C5D3000B6E9}">
  <dimension ref="A1:F26"/>
  <sheetViews>
    <sheetView showGridLines="0" tabSelected="1" zoomScale="85" zoomScaleNormal="85" workbookViewId="0">
      <selection activeCell="B25" sqref="B25"/>
    </sheetView>
  </sheetViews>
  <sheetFormatPr defaultRowHeight="14.5" x14ac:dyDescent="0.35"/>
  <cols>
    <col min="1" max="1" width="52.81640625" bestFit="1" customWidth="1"/>
    <col min="2" max="2" width="9.90625" bestFit="1" customWidth="1"/>
    <col min="4" max="4" width="14.90625" customWidth="1"/>
    <col min="5" max="5" width="16.1796875" customWidth="1"/>
    <col min="6" max="6" width="11.08984375" bestFit="1" customWidth="1"/>
  </cols>
  <sheetData>
    <row r="1" spans="1:6" x14ac:dyDescent="0.35">
      <c r="A1" s="16" t="s">
        <v>21</v>
      </c>
    </row>
    <row r="2" spans="1:6" x14ac:dyDescent="0.35">
      <c r="A2" s="17" t="s">
        <v>16</v>
      </c>
      <c r="B2" s="17" t="s">
        <v>17</v>
      </c>
      <c r="C2" s="17" t="s">
        <v>23</v>
      </c>
      <c r="D2" s="17" t="s">
        <v>18</v>
      </c>
      <c r="E2" s="17" t="s">
        <v>25</v>
      </c>
    </row>
    <row r="3" spans="1:6" x14ac:dyDescent="0.35">
      <c r="A3" s="19" t="s">
        <v>22</v>
      </c>
      <c r="B3" s="18">
        <v>85000</v>
      </c>
      <c r="C3" s="19">
        <v>210</v>
      </c>
      <c r="D3" s="20">
        <f>B3/C3</f>
        <v>404.76190476190476</v>
      </c>
      <c r="E3" s="18">
        <f>D3*200</f>
        <v>80952.380952380947</v>
      </c>
    </row>
    <row r="4" spans="1:6" x14ac:dyDescent="0.35">
      <c r="A4" s="19" t="s">
        <v>24</v>
      </c>
      <c r="B4" s="18">
        <v>120000</v>
      </c>
      <c r="C4" s="19">
        <v>210</v>
      </c>
      <c r="D4" s="20">
        <f>B4/C4</f>
        <v>571.42857142857144</v>
      </c>
      <c r="E4" s="18">
        <f t="shared" ref="E4:E6" si="0">D4*200</f>
        <v>114285.71428571429</v>
      </c>
      <c r="F4" s="21"/>
    </row>
    <row r="5" spans="1:6" x14ac:dyDescent="0.35">
      <c r="A5" s="19" t="s">
        <v>27</v>
      </c>
      <c r="B5" s="18">
        <v>70000</v>
      </c>
      <c r="C5" s="19">
        <v>210</v>
      </c>
      <c r="D5" s="20">
        <f t="shared" ref="D5:D6" si="1">B5/C5</f>
        <v>333.33333333333331</v>
      </c>
      <c r="E5" s="18">
        <f t="shared" si="0"/>
        <v>66666.666666666657</v>
      </c>
      <c r="F5" s="21"/>
    </row>
    <row r="6" spans="1:6" x14ac:dyDescent="0.35">
      <c r="A6" s="19"/>
      <c r="B6" s="19">
        <v>95000</v>
      </c>
      <c r="C6" s="19">
        <v>210</v>
      </c>
      <c r="D6" s="20">
        <f t="shared" si="1"/>
        <v>452.38095238095241</v>
      </c>
      <c r="E6" s="18">
        <f t="shared" si="0"/>
        <v>90476.190476190488</v>
      </c>
    </row>
    <row r="7" spans="1:6" x14ac:dyDescent="0.35">
      <c r="D7" t="s">
        <v>19</v>
      </c>
      <c r="E7" s="22">
        <v>80000</v>
      </c>
      <c r="F7" t="s">
        <v>26</v>
      </c>
    </row>
    <row r="8" spans="1:6" x14ac:dyDescent="0.35">
      <c r="A8" t="s">
        <v>15</v>
      </c>
      <c r="D8" t="s">
        <v>20</v>
      </c>
      <c r="E8" s="22">
        <f>E7/1.3</f>
        <v>61538.461538461539</v>
      </c>
    </row>
    <row r="9" spans="1:6" x14ac:dyDescent="0.35">
      <c r="D9" s="23"/>
      <c r="E9" s="24"/>
    </row>
    <row r="26" spans="1:1" x14ac:dyDescent="0.35">
      <c r="A26" s="1" t="s">
        <v>28</v>
      </c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8FD9-9DBB-44DB-BEBC-28971621929B}">
  <dimension ref="A1:Q37"/>
  <sheetViews>
    <sheetView zoomScale="70" zoomScaleNormal="70" workbookViewId="0">
      <selection activeCell="C16" sqref="C16"/>
    </sheetView>
  </sheetViews>
  <sheetFormatPr defaultRowHeight="14.5" x14ac:dyDescent="0.35"/>
  <cols>
    <col min="1" max="1" width="43.54296875" bestFit="1" customWidth="1"/>
    <col min="2" max="2" width="17" customWidth="1"/>
    <col min="3" max="3" width="21.08984375" bestFit="1" customWidth="1"/>
    <col min="6" max="6" width="10.36328125" bestFit="1" customWidth="1"/>
  </cols>
  <sheetData>
    <row r="1" spans="1:6" x14ac:dyDescent="0.35">
      <c r="A1" t="s">
        <v>0</v>
      </c>
      <c r="C1" s="2">
        <v>267000000</v>
      </c>
    </row>
    <row r="2" spans="1:6" x14ac:dyDescent="0.35">
      <c r="A2" t="s">
        <v>1</v>
      </c>
      <c r="B2" s="3"/>
      <c r="C2" s="4">
        <v>0.3</v>
      </c>
      <c r="D2" t="s">
        <v>2</v>
      </c>
    </row>
    <row r="3" spans="1:6" x14ac:dyDescent="0.35">
      <c r="A3" t="s">
        <v>3</v>
      </c>
      <c r="B3" s="3"/>
      <c r="C3" s="4">
        <v>0.38</v>
      </c>
      <c r="D3" t="s">
        <v>2</v>
      </c>
    </row>
    <row r="4" spans="1:6" x14ac:dyDescent="0.35">
      <c r="A4" t="s">
        <v>4</v>
      </c>
      <c r="C4" s="3">
        <v>0.87</v>
      </c>
    </row>
    <row r="5" spans="1:6" x14ac:dyDescent="0.35">
      <c r="A5" t="s">
        <v>32</v>
      </c>
      <c r="C5" s="3">
        <v>0.2</v>
      </c>
    </row>
    <row r="6" spans="1:6" x14ac:dyDescent="0.35">
      <c r="A6" t="s">
        <v>29</v>
      </c>
      <c r="C6" s="3">
        <v>0.03</v>
      </c>
      <c r="D6" s="11"/>
    </row>
    <row r="7" spans="1:6" x14ac:dyDescent="0.35">
      <c r="A7" t="s">
        <v>31</v>
      </c>
      <c r="C7" s="3">
        <v>0.5</v>
      </c>
      <c r="D7" s="11"/>
    </row>
    <row r="8" spans="1:6" x14ac:dyDescent="0.35">
      <c r="A8" t="s">
        <v>5</v>
      </c>
      <c r="B8" s="3"/>
      <c r="C8" s="4">
        <v>0.03</v>
      </c>
    </row>
    <row r="9" spans="1:6" x14ac:dyDescent="0.35">
      <c r="B9" s="3"/>
      <c r="C9" s="5"/>
    </row>
    <row r="10" spans="1:6" x14ac:dyDescent="0.35">
      <c r="A10" t="s">
        <v>6</v>
      </c>
      <c r="B10" s="3"/>
      <c r="C10" s="2">
        <f>C1*C2*C3*C4*C6*C5*C8</f>
        <v>4766.590799999999</v>
      </c>
      <c r="D10" t="s">
        <v>7</v>
      </c>
    </row>
    <row r="11" spans="1:6" x14ac:dyDescent="0.35">
      <c r="B11" s="3"/>
      <c r="C11" s="2"/>
    </row>
    <row r="12" spans="1:6" x14ac:dyDescent="0.35">
      <c r="A12" t="s">
        <v>12</v>
      </c>
      <c r="B12" s="3"/>
      <c r="C12" s="5"/>
    </row>
    <row r="13" spans="1:6" x14ac:dyDescent="0.35">
      <c r="A13" s="6" t="s">
        <v>30</v>
      </c>
      <c r="B13" s="3"/>
      <c r="C13" s="15">
        <f>C10</f>
        <v>4766.590799999999</v>
      </c>
      <c r="D13" t="s">
        <v>13</v>
      </c>
      <c r="F13" s="13"/>
    </row>
    <row r="14" spans="1:6" x14ac:dyDescent="0.35">
      <c r="A14" s="7"/>
      <c r="B14" s="3"/>
      <c r="C14" s="4"/>
    </row>
    <row r="15" spans="1:6" x14ac:dyDescent="0.35">
      <c r="A15" t="s">
        <v>8</v>
      </c>
      <c r="B15" s="3"/>
      <c r="C15" s="8">
        <v>61000</v>
      </c>
      <c r="D15" t="s">
        <v>14</v>
      </c>
    </row>
    <row r="16" spans="1:6" x14ac:dyDescent="0.35">
      <c r="C16" s="2"/>
    </row>
    <row r="17" spans="1:17" x14ac:dyDescent="0.35">
      <c r="A17" s="6" t="s">
        <v>9</v>
      </c>
      <c r="B17" s="9"/>
      <c r="C17" s="14">
        <f>C13*C15</f>
        <v>290762038.79999995</v>
      </c>
      <c r="D17" t="s">
        <v>10</v>
      </c>
      <c r="F17" s="12"/>
    </row>
    <row r="18" spans="1:17" x14ac:dyDescent="0.35">
      <c r="C18" s="2"/>
    </row>
    <row r="19" spans="1:17" x14ac:dyDescent="0.35">
      <c r="B19" t="s">
        <v>11</v>
      </c>
      <c r="C19" s="14">
        <v>300000000</v>
      </c>
    </row>
    <row r="26" spans="1:17" x14ac:dyDescent="0.35">
      <c r="P26">
        <v>464982</v>
      </c>
      <c r="Q26">
        <v>883883</v>
      </c>
    </row>
    <row r="27" spans="1:17" x14ac:dyDescent="0.35">
      <c r="P27">
        <v>524826</v>
      </c>
    </row>
    <row r="28" spans="1:17" x14ac:dyDescent="0.35">
      <c r="P28">
        <v>509726</v>
      </c>
      <c r="Q28">
        <f>10177924-(945955+847117+730643+706550)</f>
        <v>6947659</v>
      </c>
    </row>
    <row r="29" spans="1:17" x14ac:dyDescent="0.35">
      <c r="P29">
        <v>451364</v>
      </c>
    </row>
    <row r="30" spans="1:17" x14ac:dyDescent="0.35">
      <c r="P30">
        <v>380792</v>
      </c>
      <c r="Q30">
        <f>10177924</f>
        <v>10177924</v>
      </c>
    </row>
    <row r="31" spans="1:17" x14ac:dyDescent="0.35">
      <c r="P31" s="10">
        <v>323266</v>
      </c>
      <c r="Q31">
        <f>Q30-Q28</f>
        <v>3230265</v>
      </c>
    </row>
    <row r="32" spans="1:17" x14ac:dyDescent="0.35">
      <c r="P32">
        <v>323266</v>
      </c>
      <c r="Q32" s="4">
        <f>Q28/Q30</f>
        <v>0.68262044401196154</v>
      </c>
    </row>
    <row r="33" spans="16:16" x14ac:dyDescent="0.35">
      <c r="P33" s="10">
        <v>267752</v>
      </c>
    </row>
    <row r="34" spans="16:16" x14ac:dyDescent="0.35">
      <c r="P34">
        <v>284080</v>
      </c>
    </row>
    <row r="35" spans="16:16" x14ac:dyDescent="0.35">
      <c r="P35">
        <v>375893</v>
      </c>
    </row>
    <row r="36" spans="16:16" x14ac:dyDescent="0.35">
      <c r="P36">
        <f>SUM(P28:P35)</f>
        <v>2916139</v>
      </c>
    </row>
    <row r="37" spans="16:16" x14ac:dyDescent="0.35">
      <c r="P37" s="5">
        <f>SUM(P27:P33)/10177924</f>
        <v>0.27323764649844112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2021-08-27T12:01:05Z</dcterms:modified>
</cp:coreProperties>
</file>