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07" i="1" l="1"/>
  <c r="I106" i="1"/>
  <c r="H107" i="1"/>
  <c r="H106" i="1"/>
  <c r="G106" i="1"/>
  <c r="B106" i="1"/>
  <c r="I102" i="1" l="1"/>
  <c r="I101" i="1"/>
  <c r="H102" i="1"/>
  <c r="H101" i="1"/>
  <c r="G101" i="1"/>
  <c r="B101" i="1"/>
  <c r="I94" i="1" l="1"/>
  <c r="I93" i="1"/>
  <c r="H94" i="1"/>
  <c r="H93" i="1"/>
  <c r="G97" i="1"/>
  <c r="G96" i="1"/>
  <c r="G95" i="1"/>
  <c r="G94" i="1"/>
  <c r="G93" i="1"/>
  <c r="B93" i="1"/>
  <c r="I86" i="1" l="1"/>
  <c r="I85" i="1"/>
  <c r="H86" i="1"/>
  <c r="H85" i="1"/>
  <c r="G89" i="1"/>
  <c r="G88" i="1"/>
  <c r="G87" i="1"/>
  <c r="G86" i="1"/>
  <c r="G85" i="1"/>
  <c r="B85" i="1"/>
  <c r="I79" i="1" l="1"/>
  <c r="I78" i="1"/>
  <c r="H79" i="1"/>
  <c r="H78" i="1"/>
  <c r="G81" i="1"/>
  <c r="G80" i="1"/>
  <c r="G79" i="1"/>
  <c r="G78" i="1"/>
  <c r="B78" i="1"/>
  <c r="I67" i="1" l="1"/>
  <c r="I66" i="1"/>
  <c r="H67" i="1"/>
  <c r="H66" i="1"/>
  <c r="G74" i="1"/>
  <c r="G73" i="1"/>
  <c r="G72" i="1"/>
  <c r="G71" i="1"/>
  <c r="G70" i="1"/>
  <c r="G69" i="1"/>
  <c r="G68" i="1"/>
  <c r="G67" i="1"/>
  <c r="G66" i="1"/>
  <c r="B66" i="1"/>
  <c r="I58" i="1" l="1"/>
  <c r="I57" i="1"/>
  <c r="H58" i="1"/>
  <c r="H57" i="1"/>
  <c r="G62" i="1"/>
  <c r="G61" i="1"/>
  <c r="G60" i="1"/>
  <c r="G59" i="1"/>
  <c r="G58" i="1"/>
  <c r="G57" i="1"/>
  <c r="B57" i="1"/>
  <c r="I48" i="1" l="1"/>
  <c r="I47" i="1"/>
  <c r="H48" i="1"/>
  <c r="H47" i="1"/>
  <c r="G53" i="1"/>
  <c r="G52" i="1"/>
  <c r="G51" i="1"/>
  <c r="G50" i="1"/>
  <c r="G49" i="1"/>
  <c r="G48" i="1"/>
  <c r="G47" i="1"/>
  <c r="B47" i="1"/>
  <c r="I42" i="1" l="1"/>
  <c r="I41" i="1"/>
  <c r="H42" i="1"/>
  <c r="H41" i="1"/>
  <c r="G43" i="1"/>
  <c r="G42" i="1"/>
  <c r="G41" i="1"/>
  <c r="B41" i="1"/>
  <c r="I36" i="1" l="1"/>
  <c r="I35" i="1"/>
  <c r="H36" i="1"/>
  <c r="H35" i="1"/>
  <c r="G37" i="1"/>
  <c r="G36" i="1"/>
  <c r="G35" i="1"/>
  <c r="B35" i="1"/>
  <c r="I29" i="1" l="1"/>
  <c r="I28" i="1"/>
  <c r="H29" i="1"/>
  <c r="H28" i="1"/>
  <c r="G31" i="1"/>
  <c r="G30" i="1"/>
  <c r="G29" i="1"/>
  <c r="G28" i="1"/>
  <c r="B28" i="1"/>
  <c r="I21" i="1" l="1"/>
  <c r="I20" i="1"/>
  <c r="H21" i="1"/>
  <c r="H20" i="1"/>
  <c r="G24" i="1"/>
  <c r="G23" i="1"/>
  <c r="G22" i="1"/>
  <c r="G21" i="1"/>
  <c r="G20" i="1"/>
  <c r="B20" i="1"/>
  <c r="I13" i="1" l="1"/>
  <c r="I12" i="1"/>
  <c r="H13" i="1"/>
  <c r="H12" i="1"/>
  <c r="G16" i="1"/>
  <c r="G15" i="1"/>
  <c r="G14" i="1"/>
  <c r="G13" i="1"/>
  <c r="G12" i="1"/>
  <c r="B12" i="1"/>
  <c r="I5" i="1" l="1"/>
  <c r="I4" i="1"/>
  <c r="H5" i="1"/>
  <c r="H4" i="1"/>
  <c r="G8" i="1"/>
  <c r="G7" i="1"/>
  <c r="G6" i="1"/>
  <c r="G5" i="1"/>
  <c r="G4" i="1"/>
  <c r="B4" i="1"/>
</calcChain>
</file>

<file path=xl/sharedStrings.xml><?xml version="1.0" encoding="utf-8"?>
<sst xmlns="http://schemas.openxmlformats.org/spreadsheetml/2006/main" count="39" uniqueCount="36">
  <si>
    <t>Execution Summary Report</t>
  </si>
  <si>
    <t>INPUT File Name</t>
  </si>
  <si>
    <t>OUTPUT File Name</t>
  </si>
  <si>
    <t>Total No of Queries</t>
  </si>
  <si>
    <t>No of Queries Passed</t>
  </si>
  <si>
    <t>No of Queries Failed - Mismatches</t>
  </si>
  <si>
    <t>No of Queries Failed - SQL Error</t>
  </si>
  <si>
    <t>Passed WorkSheets</t>
  </si>
  <si>
    <t>Failed WorkSheets</t>
  </si>
  <si>
    <t>Error WorkSheets</t>
  </si>
  <si>
    <t>File Execution Time</t>
  </si>
  <si>
    <t>DIM_APPLICATION_LV.sql</t>
  </si>
  <si>
    <t>33 Sec</t>
  </si>
  <si>
    <t>Dim_Loan_Instrument_LV.sql</t>
  </si>
  <si>
    <t>31 Sec</t>
  </si>
  <si>
    <t>Dim_Loan_Instrument_Risk_LV.sql</t>
  </si>
  <si>
    <t>32 Sec</t>
  </si>
  <si>
    <t>DIM_PERFORMANCE_LV.sql</t>
  </si>
  <si>
    <t>24 Sec</t>
  </si>
  <si>
    <t>DIM_PRODUCT_MASTER_LV.sql</t>
  </si>
  <si>
    <t>15 Sec</t>
  </si>
  <si>
    <t>DIM_SECURED_COLLATERAL_LV.sql</t>
  </si>
  <si>
    <t>42 Sec</t>
  </si>
  <si>
    <t>FACT_APPLICATION_LV.sql</t>
  </si>
  <si>
    <t>1 Min</t>
  </si>
  <si>
    <t>FACT_LOAN_INSTRUMENT_INTEREST_LV.sql</t>
  </si>
  <si>
    <t>35 Sec</t>
  </si>
  <si>
    <t>FACT_LOAN_INSTRUMENT_LV.sql</t>
  </si>
  <si>
    <t>FACT_PERFORMANCE_LV.sql</t>
  </si>
  <si>
    <t>28 Sec</t>
  </si>
  <si>
    <t>FACT_SECURED_COLLATERAL_LV.sql</t>
  </si>
  <si>
    <t>INSTRUMENT_COLLATERAL_RELATION_LV.sql</t>
  </si>
  <si>
    <t>COLLATERAL_HIERARCHY_RELATION_LV.sql</t>
  </si>
  <si>
    <t>16 Sec</t>
  </si>
  <si>
    <t>PROD_MASTER_HIERARCHY_RELATION_LV.sql</t>
  </si>
  <si>
    <t>9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</si>
</sst>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1596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186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5" fillId="0" borderId="1" xfId="1" applyFont="1" applyBorder="1"/>
    <xf numFmtId="0" fontId="2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4" fillId="0" borderId="1" xfId="1" applyBorder="1"/>
    <xf numFmtId="0" fontId="9" fillId="0" borderId="1" xfId="1" applyFont="1" applyBorder="1"/>
    <xf numFmtId="0" fontId="10" fillId="0" borderId="1" xfId="1" applyFont="1" applyBorder="1"/>
    <xf numFmtId="0" fontId="3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zoomScale="85" zoomScaleNormal="85" workbookViewId="0">
      <selection sqref="A1:J1"/>
    </sheetView>
  </sheetViews>
  <sheetFormatPr defaultRowHeight="15" x14ac:dyDescent="0.25"/>
  <cols>
    <col min="1" max="1" width="42.140625" bestFit="1" customWidth="1"/>
    <col min="2" max="2" width="50.28515625" bestFit="1" customWidth="1"/>
    <col min="3" max="3" width="18.42578125" bestFit="1" customWidth="1"/>
    <col min="4" max="4" width="20.140625" bestFit="1" customWidth="1"/>
    <col min="5" max="5" width="32.140625" bestFit="1" customWidth="1"/>
    <col min="6" max="6" width="29.28515625" bestFit="1" customWidth="1"/>
    <col min="7" max="7" width="18.7109375" bestFit="1" customWidth="1"/>
    <col min="8" max="8" width="18" bestFit="1" customWidth="1"/>
    <col min="9" max="9" width="16.7109375" bestFit="1" customWidth="1"/>
    <col min="10" max="10" width="18.5703125" bestFit="1" customWidth="1"/>
  </cols>
  <sheetData>
    <row r="1" spans="1:10" ht="26.25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s="3" t="s">
        <v>11</v>
      </c>
      <c r="B4" s="4" t="str">
        <f>HYPERLINK("\\04vfile002\Control\EDM\FARM\FARM-01_UAT Test Results\Consumer\ALS\DIM_APPLICATION_LV_9_29_2016_.xlsx","DIM_APPLICATION_LV_9_29_2016_")</f>
        <v>DIM_APPLICATION_LV_9_29_2016_</v>
      </c>
      <c r="C4" s="5">
        <v>5</v>
      </c>
      <c r="D4" s="6">
        <v>5</v>
      </c>
      <c r="E4" s="7"/>
      <c r="F4" s="8"/>
      <c r="G4" s="9" t="str">
        <f>HYPERLINK("[\\04vfile002\Control\EDM\FARM\FARM-01_UAT Test Results\Consumer\ALS\DIM_APPLICATION_LV_9_29_2016_.xlsx]Query1!A1","Query1")</f>
        <v>Query1</v>
      </c>
      <c r="H4" s="10" t="str">
        <f>HYPERLINK("[\\04vfile002\Control\EDM\FARM\FARM-01_UAT Test Results\Consumer\ALS\DIM_APPLICATION_LV_9_29_2016_.xlsx]!A1","")</f>
        <v/>
      </c>
      <c r="I4" s="11" t="str">
        <f>HYPERLINK("[\\04vfile002\Control\EDM\FARM\FARM-01_UAT Test Results\Consumer\ALS\DIM_APPLICATION_LV_9_29_2016_.xlsx]!A1","")</f>
        <v/>
      </c>
      <c r="J4" s="6" t="s">
        <v>12</v>
      </c>
    </row>
    <row r="5" spans="1:10" x14ac:dyDescent="0.25">
      <c r="A5" s="3"/>
      <c r="B5" s="3"/>
      <c r="C5" s="3"/>
      <c r="D5" s="3"/>
      <c r="E5" s="3"/>
      <c r="F5" s="3"/>
      <c r="G5" s="9" t="str">
        <f>HYPERLINK("[\\04vfile002\Control\EDM\FARM\FARM-01_UAT Test Results\Consumer\ALS\DIM_APPLICATION_LV_9_29_2016_.xlsx]Query2!A1","Query2")</f>
        <v>Query2</v>
      </c>
      <c r="H5" s="10" t="str">
        <f>HYPERLINK("[\\04vfile002\Control\EDM\FARM\FARM-01_UAT Test Results\Consumer\ALS\DIM_APPLICATION_LV_9_29_2016_.xlsx]!A1","")</f>
        <v/>
      </c>
      <c r="I5" s="11" t="str">
        <f>HYPERLINK("[\\04vfile002\Control\EDM\FARM\FARM-01_UAT Test Results\Consumer\ALS\DIM_APPLICATION_LV_9_29_2016_.xlsx]!A1","")</f>
        <v/>
      </c>
      <c r="J5" s="3"/>
    </row>
    <row r="6" spans="1:10" x14ac:dyDescent="0.25">
      <c r="A6" s="3"/>
      <c r="B6" s="3"/>
      <c r="C6" s="3"/>
      <c r="D6" s="3"/>
      <c r="E6" s="3"/>
      <c r="F6" s="3"/>
      <c r="G6" s="9" t="str">
        <f>HYPERLINK("[\\04vfile002\Control\EDM\FARM\FARM-01_UAT Test Results\Consumer\ALS\DIM_APPLICATION_LV_9_29_2016_.xlsx]Query3!A1","Query3")</f>
        <v>Query3</v>
      </c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9" t="str">
        <f>HYPERLINK("[\\04vfile002\Control\EDM\FARM\FARM-01_UAT Test Results\Consumer\ALS\DIM_APPLICATION_LV_9_29_2016_.xlsx]Query4!A1","Query4")</f>
        <v>Query4</v>
      </c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9" t="str">
        <f>HYPERLINK("[\\04vfile002\Control\EDM\FARM\FARM-01_UAT Test Results\Consumer\ALS\DIM_APPLICATION_LV_9_29_2016_.xlsx]Query5!A1","Query5")</f>
        <v>Query5</v>
      </c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 t="s">
        <v>13</v>
      </c>
      <c r="B12" s="4" t="str">
        <f>HYPERLINK("\\04vfile002\Control\EDM\FARM\FARM-01_UAT Test Results\Consumer\ALS\Dim_Loan_Instrument_LV_9_29_2016_.xlsx","Dim_Loan_Instrument_LV_9_29_2016_")</f>
        <v>Dim_Loan_Instrument_LV_9_29_2016_</v>
      </c>
      <c r="C12" s="5">
        <v>5</v>
      </c>
      <c r="D12" s="6">
        <v>5</v>
      </c>
      <c r="E12" s="7"/>
      <c r="F12" s="8"/>
      <c r="G12" s="9" t="str">
        <f>HYPERLINK("[\\04vfile002\Control\EDM\FARM\FARM-01_UAT Test Results\Consumer\ALS\Dim_Loan_Instrument_LV_9_29_2016_.xlsx]Query1!A1","Query1")</f>
        <v>Query1</v>
      </c>
      <c r="H12" s="10" t="str">
        <f>HYPERLINK("[\\04vfile002\Control\EDM\FARM\FARM-01_UAT Test Results\Consumer\ALS\Dim_Loan_Instrument_LV_9_29_2016_.xlsx]!A1","")</f>
        <v/>
      </c>
      <c r="I12" s="11" t="str">
        <f>HYPERLINK("[\\04vfile002\Control\EDM\FARM\FARM-01_UAT Test Results\Consumer\ALS\Dim_Loan_Instrument_LV_9_29_2016_.xlsx]!A1","")</f>
        <v/>
      </c>
      <c r="J12" s="6" t="s">
        <v>14</v>
      </c>
    </row>
    <row r="13" spans="1:10" x14ac:dyDescent="0.25">
      <c r="A13" s="3"/>
      <c r="B13" s="3"/>
      <c r="C13" s="3"/>
      <c r="D13" s="3"/>
      <c r="E13" s="3"/>
      <c r="F13" s="3"/>
      <c r="G13" s="9" t="str">
        <f>HYPERLINK("[\\04vfile002\Control\EDM\FARM\FARM-01_UAT Test Results\Consumer\ALS\Dim_Loan_Instrument_LV_9_29_2016_.xlsx]Query2!A1","Query2")</f>
        <v>Query2</v>
      </c>
      <c r="H13" s="10" t="str">
        <f>HYPERLINK("[\\04vfile002\Control\EDM\FARM\FARM-01_UAT Test Results\Consumer\ALS\Dim_Loan_Instrument_LV_9_29_2016_.xlsx]!A1","")</f>
        <v/>
      </c>
      <c r="I13" s="11" t="str">
        <f>HYPERLINK("[\\04vfile002\Control\EDM\FARM\FARM-01_UAT Test Results\Consumer\ALS\Dim_Loan_Instrument_LV_9_29_2016_.xlsx]!A1","")</f>
        <v/>
      </c>
      <c r="J13" s="3"/>
    </row>
    <row r="14" spans="1:10" x14ac:dyDescent="0.25">
      <c r="A14" s="3"/>
      <c r="B14" s="3"/>
      <c r="C14" s="3"/>
      <c r="D14" s="3"/>
      <c r="E14" s="3"/>
      <c r="F14" s="3"/>
      <c r="G14" s="9" t="str">
        <f>HYPERLINK("[\\04vfile002\Control\EDM\FARM\FARM-01_UAT Test Results\Consumer\ALS\Dim_Loan_Instrument_LV_9_29_2016_.xlsx]Query3!A1","Query3")</f>
        <v>Query3</v>
      </c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9" t="str">
        <f>HYPERLINK("[\\04vfile002\Control\EDM\FARM\FARM-01_UAT Test Results\Consumer\ALS\Dim_Loan_Instrument_LV_9_29_2016_.xlsx]Query4!A1","Query4")</f>
        <v>Query4</v>
      </c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9" t="str">
        <f>HYPERLINK("[\\04vfile002\Control\EDM\FARM\FARM-01_UAT Test Results\Consumer\ALS\Dim_Loan_Instrument_LV_9_29_2016_.xlsx]Query5!A1","Query5")</f>
        <v>Query5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 t="s">
        <v>15</v>
      </c>
      <c r="B20" s="4" t="str">
        <f>HYPERLINK("\\04vfile002\Control\EDM\FARM\FARM-01_UAT Test Results\Consumer\ALS\Dim_Loan_Instrument_Risk_LV_9_29_2016_.xlsx","Dim_Loan_Instrument_Risk_LV_9_29_2016_")</f>
        <v>Dim_Loan_Instrument_Risk_LV_9_29_2016_</v>
      </c>
      <c r="C20" s="5">
        <v>5</v>
      </c>
      <c r="D20" s="6">
        <v>5</v>
      </c>
      <c r="E20" s="7"/>
      <c r="F20" s="8"/>
      <c r="G20" s="9" t="str">
        <f>HYPERLINK("[\\04vfile002\Control\EDM\FARM\FARM-01_UAT Test Results\Consumer\ALS\Dim_Loan_Instrument_Risk_LV_9_29_2016_.xlsx]Query1!A1","Query1")</f>
        <v>Query1</v>
      </c>
      <c r="H20" s="10" t="str">
        <f>HYPERLINK("[\\04vfile002\Control\EDM\FARM\FARM-01_UAT Test Results\Consumer\ALS\Dim_Loan_Instrument_Risk_LV_9_29_2016_.xlsx]!A1","")</f>
        <v/>
      </c>
      <c r="I20" s="11" t="str">
        <f>HYPERLINK("[\\04vfile002\Control\EDM\FARM\FARM-01_UAT Test Results\Consumer\ALS\Dim_Loan_Instrument_Risk_LV_9_29_2016_.xlsx]!A1","")</f>
        <v/>
      </c>
      <c r="J20" s="6" t="s">
        <v>16</v>
      </c>
    </row>
    <row r="21" spans="1:10" x14ac:dyDescent="0.25">
      <c r="A21" s="3"/>
      <c r="B21" s="3"/>
      <c r="C21" s="3"/>
      <c r="D21" s="3"/>
      <c r="E21" s="3"/>
      <c r="F21" s="3"/>
      <c r="G21" s="9" t="str">
        <f>HYPERLINK("[\\04vfile002\Control\EDM\FARM\FARM-01_UAT Test Results\Consumer\ALS\Dim_Loan_Instrument_Risk_LV_9_29_2016_.xlsx]Query2!A1","Query2")</f>
        <v>Query2</v>
      </c>
      <c r="H21" s="10" t="str">
        <f>HYPERLINK("[\\04vfile002\Control\EDM\FARM\FARM-01_UAT Test Results\Consumer\ALS\Dim_Loan_Instrument_Risk_LV_9_29_2016_.xlsx]!A1","")</f>
        <v/>
      </c>
      <c r="I21" s="11" t="str">
        <f>HYPERLINK("[\\04vfile002\Control\EDM\FARM\FARM-01_UAT Test Results\Consumer\ALS\Dim_Loan_Instrument_Risk_LV_9_29_2016_.xlsx]!A1","")</f>
        <v/>
      </c>
      <c r="J21" s="3"/>
    </row>
    <row r="22" spans="1:10" x14ac:dyDescent="0.25">
      <c r="A22" s="3"/>
      <c r="B22" s="3"/>
      <c r="C22" s="3"/>
      <c r="D22" s="3"/>
      <c r="E22" s="3"/>
      <c r="F22" s="3"/>
      <c r="G22" s="9" t="str">
        <f>HYPERLINK("[\\04vfile002\Control\EDM\FARM\FARM-01_UAT Test Results\Consumer\ALS\Dim_Loan_Instrument_Risk_LV_9_29_2016_.xlsx]Query3!A1","Query3")</f>
        <v>Query3</v>
      </c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9" t="str">
        <f>HYPERLINK("[\\04vfile002\Control\EDM\FARM\FARM-01_UAT Test Results\Consumer\ALS\Dim_Loan_Instrument_Risk_LV_9_29_2016_.xlsx]Query4!A1","Query4")</f>
        <v>Query4</v>
      </c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9" t="str">
        <f>HYPERLINK("[\\04vfile002\Control\EDM\FARM\FARM-01_UAT Test Results\Consumer\ALS\Dim_Loan_Instrument_Risk_LV_9_29_2016_.xlsx]Query5!A1","Query5")</f>
        <v>Query5</v>
      </c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 t="s">
        <v>17</v>
      </c>
      <c r="B28" s="4" t="str">
        <f>HYPERLINK("\\04vfile002\Control\EDM\FARM\FARM-01_UAT Test Results\Consumer\ALS\DIM_PERFORMANCE_LV_9_29_2016_.xlsx","DIM_PERFORMANCE_LV_9_29_2016_")</f>
        <v>DIM_PERFORMANCE_LV_9_29_2016_</v>
      </c>
      <c r="C28" s="5">
        <v>4</v>
      </c>
      <c r="D28" s="6">
        <v>4</v>
      </c>
      <c r="E28" s="7"/>
      <c r="F28" s="8"/>
      <c r="G28" s="9" t="str">
        <f>HYPERLINK("[\\04vfile002\Control\EDM\FARM\FARM-01_UAT Test Results\Consumer\ALS\DIM_PERFORMANCE_LV_9_29_2016_.xlsx]Query1!A1","Query1")</f>
        <v>Query1</v>
      </c>
      <c r="H28" s="10" t="str">
        <f>HYPERLINK("[\\04vfile002\Control\EDM\FARM\FARM-01_UAT Test Results\Consumer\ALS\DIM_PERFORMANCE_LV_9_29_2016_.xlsx]!A1","")</f>
        <v/>
      </c>
      <c r="I28" s="11" t="str">
        <f>HYPERLINK("[\\04vfile002\Control\EDM\FARM\FARM-01_UAT Test Results\Consumer\ALS\DIM_PERFORMANCE_LV_9_29_2016_.xlsx]!A1","")</f>
        <v/>
      </c>
      <c r="J28" s="6" t="s">
        <v>18</v>
      </c>
    </row>
    <row r="29" spans="1:10" x14ac:dyDescent="0.25">
      <c r="A29" s="3"/>
      <c r="B29" s="3"/>
      <c r="C29" s="3"/>
      <c r="D29" s="3"/>
      <c r="E29" s="3"/>
      <c r="F29" s="3"/>
      <c r="G29" s="9" t="str">
        <f>HYPERLINK("[\\04vfile002\Control\EDM\FARM\FARM-01_UAT Test Results\Consumer\ALS\DIM_PERFORMANCE_LV_9_29_2016_.xlsx]Query2!A1","Query2")</f>
        <v>Query2</v>
      </c>
      <c r="H29" s="10" t="str">
        <f>HYPERLINK("[\\04vfile002\Control\EDM\FARM\FARM-01_UAT Test Results\Consumer\ALS\DIM_PERFORMANCE_LV_9_29_2016_.xlsx]!A1","")</f>
        <v/>
      </c>
      <c r="I29" s="11" t="str">
        <f>HYPERLINK("[\\04vfile002\Control\EDM\FARM\FARM-01_UAT Test Results\Consumer\ALS\DIM_PERFORMANCE_LV_9_29_2016_.xlsx]!A1","")</f>
        <v/>
      </c>
      <c r="J29" s="3"/>
    </row>
    <row r="30" spans="1:10" x14ac:dyDescent="0.25">
      <c r="A30" s="3"/>
      <c r="B30" s="3"/>
      <c r="C30" s="3"/>
      <c r="D30" s="3"/>
      <c r="E30" s="3"/>
      <c r="F30" s="3"/>
      <c r="G30" s="9" t="str">
        <f>HYPERLINK("[\\04vfile002\Control\EDM\FARM\FARM-01_UAT Test Results\Consumer\ALS\DIM_PERFORMANCE_LV_9_29_2016_.xlsx]Query3!A1","Query3")</f>
        <v>Query3</v>
      </c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9" t="str">
        <f>HYPERLINK("[\\04vfile002\Control\EDM\FARM\FARM-01_UAT Test Results\Consumer\ALS\DIM_PERFORMANCE_LV_9_29_2016_.xlsx]Query4!A1","Query4")</f>
        <v>Query4</v>
      </c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 t="s">
        <v>19</v>
      </c>
      <c r="B35" s="4" t="str">
        <f>HYPERLINK("\\04vfile002\Control\EDM\FARM\FARM-01_UAT Test Results\Consumer\ALS\DIM_PRODUCT_MASTER_LV_9_29_2016_.xlsx","DIM_PRODUCT_MASTER_LV_9_29_2016_")</f>
        <v>DIM_PRODUCT_MASTER_LV_9_29_2016_</v>
      </c>
      <c r="C35" s="5">
        <v>3</v>
      </c>
      <c r="D35" s="6">
        <v>3</v>
      </c>
      <c r="E35" s="7"/>
      <c r="F35" s="8"/>
      <c r="G35" s="9" t="str">
        <f>HYPERLINK("[\\04vfile002\Control\EDM\FARM\FARM-01_UAT Test Results\Consumer\ALS\DIM_PRODUCT_MASTER_LV_9_29_2016_.xlsx]Query1!A1","Query1")</f>
        <v>Query1</v>
      </c>
      <c r="H35" s="10" t="str">
        <f>HYPERLINK("[\\04vfile002\Control\EDM\FARM\FARM-01_UAT Test Results\Consumer\ALS\DIM_PRODUCT_MASTER_LV_9_29_2016_.xlsx]!A1","")</f>
        <v/>
      </c>
      <c r="I35" s="11" t="str">
        <f>HYPERLINK("[\\04vfile002\Control\EDM\FARM\FARM-01_UAT Test Results\Consumer\ALS\DIM_PRODUCT_MASTER_LV_9_29_2016_.xlsx]!A1","")</f>
        <v/>
      </c>
      <c r="J35" s="6" t="s">
        <v>20</v>
      </c>
    </row>
    <row r="36" spans="1:10" x14ac:dyDescent="0.25">
      <c r="A36" s="3"/>
      <c r="B36" s="3"/>
      <c r="C36" s="3"/>
      <c r="D36" s="3"/>
      <c r="E36" s="3"/>
      <c r="F36" s="3"/>
      <c r="G36" s="9" t="str">
        <f>HYPERLINK("[\\04vfile002\Control\EDM\FARM\FARM-01_UAT Test Results\Consumer\ALS\DIM_PRODUCT_MASTER_LV_9_29_2016_.xlsx]Query2!A1","Query2")</f>
        <v>Query2</v>
      </c>
      <c r="H36" s="10" t="str">
        <f>HYPERLINK("[\\04vfile002\Control\EDM\FARM\FARM-01_UAT Test Results\Consumer\ALS\DIM_PRODUCT_MASTER_LV_9_29_2016_.xlsx]!A1","")</f>
        <v/>
      </c>
      <c r="I36" s="11" t="str">
        <f>HYPERLINK("[\\04vfile002\Control\EDM\FARM\FARM-01_UAT Test Results\Consumer\ALS\DIM_PRODUCT_MASTER_LV_9_29_2016_.xlsx]!A1","")</f>
        <v/>
      </c>
      <c r="J36" s="3"/>
    </row>
    <row r="37" spans="1:10" x14ac:dyDescent="0.25">
      <c r="A37" s="3"/>
      <c r="B37" s="3"/>
      <c r="C37" s="3"/>
      <c r="D37" s="3"/>
      <c r="E37" s="3"/>
      <c r="F37" s="3"/>
      <c r="G37" s="9" t="str">
        <f>HYPERLINK("[\\04vfile002\Control\EDM\FARM\FARM-01_UAT Test Results\Consumer\ALS\DIM_PRODUCT_MASTER_LV_9_29_2016_.xlsx]Query3!A1","Query3")</f>
        <v>Query3</v>
      </c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 t="s">
        <v>21</v>
      </c>
      <c r="B41" s="4" t="str">
        <f>HYPERLINK("\\04vfile002\Control\EDM\FARM\FARM-01_UAT Test Results\Consumer\ALS\DIM_SECURED_COLLATERAL_LV_9_29_2016_.xlsx","DIM_SECURED_COLLATERAL_LV_9_29_2016_")</f>
        <v>DIM_SECURED_COLLATERAL_LV_9_29_2016_</v>
      </c>
      <c r="C41" s="5">
        <v>5</v>
      </c>
      <c r="D41" s="6">
        <v>3</v>
      </c>
      <c r="E41" s="7">
        <v>2</v>
      </c>
      <c r="F41" s="8"/>
      <c r="G41" s="9" t="str">
        <f>HYPERLINK("[\\04vfile002\Control\EDM\FARM\FARM-01_UAT Test Results\Consumer\ALS\DIM_SECURED_COLLATERAL_LV_9_29_2016_.xlsx]Query1!A1","Query1")</f>
        <v>Query1</v>
      </c>
      <c r="H41" s="10" t="str">
        <f>HYPERLINK("[\\04vfile002\Control\EDM\FARM\FARM-01_UAT Test Results\Consumer\ALS\DIM_SECURED_COLLATERAL_LV_9_29_2016_.xlsx] Query2!A1"," Query2")</f>
        <v xml:space="preserve"> Query2</v>
      </c>
      <c r="I41" s="11" t="str">
        <f>HYPERLINK("[\\04vfile002\Control\EDM\FARM\FARM-01_UAT Test Results\Consumer\ALS\DIM_SECURED_COLLATERAL_LV_9_29_2016_.xlsx]!A1","")</f>
        <v/>
      </c>
      <c r="J41" s="6" t="s">
        <v>22</v>
      </c>
    </row>
    <row r="42" spans="1:10" x14ac:dyDescent="0.25">
      <c r="A42" s="3"/>
      <c r="B42" s="3"/>
      <c r="C42" s="3"/>
      <c r="D42" s="3"/>
      <c r="E42" s="3"/>
      <c r="F42" s="3"/>
      <c r="G42" s="9" t="str">
        <f>HYPERLINK("[\\04vfile002\Control\EDM\FARM\FARM-01_UAT Test Results\Consumer\ALS\DIM_SECURED_COLLATERAL_LV_9_29_2016_.xlsx]Query4!A1","Query4")</f>
        <v>Query4</v>
      </c>
      <c r="H42" s="10" t="str">
        <f>HYPERLINK("[\\04vfile002\Control\EDM\FARM\FARM-01_UAT Test Results\Consumer\ALS\DIM_SECURED_COLLATERAL_LV_9_29_2016_.xlsx] Query3!A1"," Query3")</f>
        <v xml:space="preserve"> Query3</v>
      </c>
      <c r="I42" s="11" t="str">
        <f>HYPERLINK("[\\04vfile002\Control\EDM\FARM\FARM-01_UAT Test Results\Consumer\ALS\DIM_SECURED_COLLATERAL_LV_9_29_2016_.xlsx]!A1","")</f>
        <v/>
      </c>
      <c r="J42" s="3"/>
    </row>
    <row r="43" spans="1:10" x14ac:dyDescent="0.25">
      <c r="A43" s="3"/>
      <c r="B43" s="3"/>
      <c r="C43" s="3"/>
      <c r="D43" s="3"/>
      <c r="E43" s="3"/>
      <c r="F43" s="3"/>
      <c r="G43" s="9" t="str">
        <f>HYPERLINK("[\\04vfile002\Control\EDM\FARM\FARM-01_UAT Test Results\Consumer\ALS\DIM_SECURED_COLLATERAL_LV_9_29_2016_.xlsx]Query5!A1","Query5")</f>
        <v>Query5</v>
      </c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 t="s">
        <v>23</v>
      </c>
      <c r="B47" s="4" t="str">
        <f>HYPERLINK("\\04vfile002\Control\EDM\FARM\FARM-01_UAT Test Results\Consumer\ALS\FACT_APPLICATION_LV_9_29_2016_.xlsx","FACT_APPLICATION_LV_9_29_2016_")</f>
        <v>FACT_APPLICATION_LV_9_29_2016_</v>
      </c>
      <c r="C47" s="5">
        <v>7</v>
      </c>
      <c r="D47" s="6">
        <v>7</v>
      </c>
      <c r="E47" s="7"/>
      <c r="F47" s="8"/>
      <c r="G47" s="9" t="str">
        <f>HYPERLINK("[\\04vfile002\Control\EDM\FARM\FARM-01_UAT Test Results\Consumer\ALS\FACT_APPLICATION_LV_9_29_2016_.xlsx]Query1!A1","Query1")</f>
        <v>Query1</v>
      </c>
      <c r="H47" s="10" t="str">
        <f>HYPERLINK("[\\04vfile002\Control\EDM\FARM\FARM-01_UAT Test Results\Consumer\ALS\FACT_APPLICATION_LV_9_29_2016_.xlsx]!A1","")</f>
        <v/>
      </c>
      <c r="I47" s="11" t="str">
        <f>HYPERLINK("[\\04vfile002\Control\EDM\FARM\FARM-01_UAT Test Results\Consumer\ALS\FACT_APPLICATION_LV_9_29_2016_.xlsx]!A1","")</f>
        <v/>
      </c>
      <c r="J47" s="6" t="s">
        <v>24</v>
      </c>
    </row>
    <row r="48" spans="1:10" x14ac:dyDescent="0.25">
      <c r="A48" s="3"/>
      <c r="B48" s="3"/>
      <c r="C48" s="3"/>
      <c r="D48" s="3"/>
      <c r="E48" s="3"/>
      <c r="F48" s="3"/>
      <c r="G48" s="9" t="str">
        <f>HYPERLINK("[\\04vfile002\Control\EDM\FARM\FARM-01_UAT Test Results\Consumer\ALS\FACT_APPLICATION_LV_9_29_2016_.xlsx]Query2!A1","Query2")</f>
        <v>Query2</v>
      </c>
      <c r="H48" s="10" t="str">
        <f>HYPERLINK("[\\04vfile002\Control\EDM\FARM\FARM-01_UAT Test Results\Consumer\ALS\FACT_APPLICATION_LV_9_29_2016_.xlsx]!A1","")</f>
        <v/>
      </c>
      <c r="I48" s="11" t="str">
        <f>HYPERLINK("[\\04vfile002\Control\EDM\FARM\FARM-01_UAT Test Results\Consumer\ALS\FACT_APPLICATION_LV_9_29_2016_.xlsx]!A1","")</f>
        <v/>
      </c>
      <c r="J48" s="3"/>
    </row>
    <row r="49" spans="1:10" x14ac:dyDescent="0.25">
      <c r="A49" s="3"/>
      <c r="B49" s="3"/>
      <c r="C49" s="3"/>
      <c r="D49" s="3"/>
      <c r="E49" s="3"/>
      <c r="F49" s="3"/>
      <c r="G49" s="9" t="str">
        <f>HYPERLINK("[\\04vfile002\Control\EDM\FARM\FARM-01_UAT Test Results\Consumer\ALS\FACT_APPLICATION_LV_9_29_2016_.xlsx]Query3!A1","Query3")</f>
        <v>Query3</v>
      </c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9" t="str">
        <f>HYPERLINK("[\\04vfile002\Control\EDM\FARM\FARM-01_UAT Test Results\Consumer\ALS\FACT_APPLICATION_LV_9_29_2016_.xlsx]Query4!A1","Query4")</f>
        <v>Query4</v>
      </c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9" t="str">
        <f>HYPERLINK("[\\04vfile002\Control\EDM\FARM\FARM-01_UAT Test Results\Consumer\ALS\FACT_APPLICATION_LV_9_29_2016_.xlsx]Query5!A1","Query5")</f>
        <v>Query5</v>
      </c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9" t="str">
        <f>HYPERLINK("[\\04vfile002\Control\EDM\FARM\FARM-01_UAT Test Results\Consumer\ALS\FACT_APPLICATION_LV_9_29_2016_.xlsx]Query6!A1","Query6")</f>
        <v>Query6</v>
      </c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9" t="str">
        <f>HYPERLINK("[\\04vfile002\Control\EDM\FARM\FARM-01_UAT Test Results\Consumer\ALS\FACT_APPLICATION_LV_9_29_2016_.xlsx]Query7!A1","Query7")</f>
        <v>Query7</v>
      </c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 t="s">
        <v>25</v>
      </c>
      <c r="B57" s="4" t="str">
        <f>HYPERLINK("\\04vfile002\Control\EDM\FARM\FARM-01_UAT Test Results\Consumer\ALS\FACT_LOAN_INSTRUMENT_INTEREST_LV_9_29_2016_.xlsx","FACT_LOAN_INSTRUMENT_INTEREST_LV_9_29_2016_")</f>
        <v>FACT_LOAN_INSTRUMENT_INTEREST_LV_9_29_2016_</v>
      </c>
      <c r="C57" s="5">
        <v>6</v>
      </c>
      <c r="D57" s="6">
        <v>6</v>
      </c>
      <c r="E57" s="7"/>
      <c r="F57" s="8"/>
      <c r="G57" s="9" t="str">
        <f>HYPERLINK("[\\04vfile002\Control\EDM\FARM\FARM-01_UAT Test Results\Consumer\ALS\FACT_LOAN_INSTRUMENT_INTEREST_LV_9_29_2016_.xlsx]Query1!A1","Query1")</f>
        <v>Query1</v>
      </c>
      <c r="H57" s="10" t="str">
        <f>HYPERLINK("[\\04vfile002\Control\EDM\FARM\FARM-01_UAT Test Results\Consumer\ALS\FACT_LOAN_INSTRUMENT_INTEREST_LV_9_29_2016_.xlsx]!A1","")</f>
        <v/>
      </c>
      <c r="I57" s="11" t="str">
        <f>HYPERLINK("[\\04vfile002\Control\EDM\FARM\FARM-01_UAT Test Results\Consumer\ALS\FACT_LOAN_INSTRUMENT_INTEREST_LV_9_29_2016_.xlsx]!A1","")</f>
        <v/>
      </c>
      <c r="J57" s="6" t="s">
        <v>26</v>
      </c>
    </row>
    <row r="58" spans="1:10" x14ac:dyDescent="0.25">
      <c r="A58" s="3"/>
      <c r="B58" s="3"/>
      <c r="C58" s="3"/>
      <c r="D58" s="3"/>
      <c r="E58" s="3"/>
      <c r="F58" s="3"/>
      <c r="G58" s="9" t="str">
        <f>HYPERLINK("[\\04vfile002\Control\EDM\FARM\FARM-01_UAT Test Results\Consumer\ALS\FACT_LOAN_INSTRUMENT_INTEREST_LV_9_29_2016_.xlsx]Query2!A1","Query2")</f>
        <v>Query2</v>
      </c>
      <c r="H58" s="10" t="str">
        <f>HYPERLINK("[\\04vfile002\Control\EDM\FARM\FARM-01_UAT Test Results\Consumer\ALS\FACT_LOAN_INSTRUMENT_INTEREST_LV_9_29_2016_.xlsx]!A1","")</f>
        <v/>
      </c>
      <c r="I58" s="11" t="str">
        <f>HYPERLINK("[\\04vfile002\Control\EDM\FARM\FARM-01_UAT Test Results\Consumer\ALS\FACT_LOAN_INSTRUMENT_INTEREST_LV_9_29_2016_.xlsx]!A1","")</f>
        <v/>
      </c>
      <c r="J58" s="3"/>
    </row>
    <row r="59" spans="1:10" x14ac:dyDescent="0.25">
      <c r="A59" s="3"/>
      <c r="B59" s="3"/>
      <c r="C59" s="3"/>
      <c r="D59" s="3"/>
      <c r="E59" s="3"/>
      <c r="F59" s="3"/>
      <c r="G59" s="9" t="str">
        <f>HYPERLINK("[\\04vfile002\Control\EDM\FARM\FARM-01_UAT Test Results\Consumer\ALS\FACT_LOAN_INSTRUMENT_INTEREST_LV_9_29_2016_.xlsx]Query3!A1","Query3")</f>
        <v>Query3</v>
      </c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9" t="str">
        <f>HYPERLINK("[\\04vfile002\Control\EDM\FARM\FARM-01_UAT Test Results\Consumer\ALS\FACT_LOAN_INSTRUMENT_INTEREST_LV_9_29_2016_.xlsx]Query4!A1","Query4")</f>
        <v>Query4</v>
      </c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9" t="str">
        <f>HYPERLINK("[\\04vfile002\Control\EDM\FARM\FARM-01_UAT Test Results\Consumer\ALS\FACT_LOAN_INSTRUMENT_INTEREST_LV_9_29_2016_.xlsx]Query5!A1","Query5")</f>
        <v>Query5</v>
      </c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9" t="str">
        <f>HYPERLINK("[\\04vfile002\Control\EDM\FARM\FARM-01_UAT Test Results\Consumer\ALS\FACT_LOAN_INSTRUMENT_INTEREST_LV_9_29_2016_.xlsx]Query6!A1","Query6")</f>
        <v>Query6</v>
      </c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 t="s">
        <v>27</v>
      </c>
      <c r="B66" s="4" t="str">
        <f>HYPERLINK("\\04vfile002\Control\EDM\FARM\FARM-01_UAT Test Results\Consumer\ALS\FACT_LOAN_INSTRUMENT_LV_9_29_2016_.xlsx","FACT_LOAN_INSTRUMENT_LV_9_29_2016_")</f>
        <v>FACT_LOAN_INSTRUMENT_LV_9_29_2016_</v>
      </c>
      <c r="C66" s="5">
        <v>11</v>
      </c>
      <c r="D66" s="6">
        <v>9</v>
      </c>
      <c r="E66" s="7">
        <v>2</v>
      </c>
      <c r="F66" s="8"/>
      <c r="G66" s="9" t="str">
        <f>HYPERLINK("[\\04vfile002\Control\EDM\FARM\FARM-01_UAT Test Results\Consumer\ALS\FACT_LOAN_INSTRUMENT_LV_9_29_2016_.xlsx]Query1!A1","Query1")</f>
        <v>Query1</v>
      </c>
      <c r="H66" s="10" t="str">
        <f>HYPERLINK("[\\04vfile002\Control\EDM\FARM\FARM-01_UAT Test Results\Consumer\ALS\FACT_LOAN_INSTRUMENT_LV_9_29_2016_.xlsx] Query2!A1"," Query2")</f>
        <v xml:space="preserve"> Query2</v>
      </c>
      <c r="I66" s="11" t="str">
        <f>HYPERLINK("[\\04vfile002\Control\EDM\FARM\FARM-01_UAT Test Results\Consumer\ALS\FACT_LOAN_INSTRUMENT_LV_9_29_2016_.xlsx]!A1","")</f>
        <v/>
      </c>
      <c r="J66" s="6" t="s">
        <v>24</v>
      </c>
    </row>
    <row r="67" spans="1:10" x14ac:dyDescent="0.25">
      <c r="A67" s="3"/>
      <c r="B67" s="3"/>
      <c r="C67" s="3"/>
      <c r="D67" s="3"/>
      <c r="E67" s="3"/>
      <c r="F67" s="3"/>
      <c r="G67" s="9" t="str">
        <f>HYPERLINK("[\\04vfile002\Control\EDM\FARM\FARM-01_UAT Test Results\Consumer\ALS\FACT_LOAN_INSTRUMENT_LV_9_29_2016_.xlsx]Query4!A1","Query4")</f>
        <v>Query4</v>
      </c>
      <c r="H67" s="10" t="str">
        <f>HYPERLINK("[\\04vfile002\Control\EDM\FARM\FARM-01_UAT Test Results\Consumer\ALS\FACT_LOAN_INSTRUMENT_LV_9_29_2016_.xlsx] Query3!A1"," Query3")</f>
        <v xml:space="preserve"> Query3</v>
      </c>
      <c r="I67" s="11" t="str">
        <f>HYPERLINK("[\\04vfile002\Control\EDM\FARM\FARM-01_UAT Test Results\Consumer\ALS\FACT_LOAN_INSTRUMENT_LV_9_29_2016_.xlsx]!A1","")</f>
        <v/>
      </c>
      <c r="J67" s="3"/>
    </row>
    <row r="68" spans="1:10" x14ac:dyDescent="0.25">
      <c r="A68" s="3"/>
      <c r="B68" s="3"/>
      <c r="C68" s="3"/>
      <c r="D68" s="3"/>
      <c r="E68" s="3"/>
      <c r="F68" s="3"/>
      <c r="G68" s="9" t="str">
        <f>HYPERLINK("[\\04vfile002\Control\EDM\FARM\FARM-01_UAT Test Results\Consumer\ALS\FACT_LOAN_INSTRUMENT_LV_9_29_2016_.xlsx]Query5!A1","Query5")</f>
        <v>Query5</v>
      </c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9" t="str">
        <f>HYPERLINK("[\\04vfile002\Control\EDM\FARM\FARM-01_UAT Test Results\Consumer\ALS\FACT_LOAN_INSTRUMENT_LV_9_29_2016_.xlsx]Query6!A1","Query6")</f>
        <v>Query6</v>
      </c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9" t="str">
        <f>HYPERLINK("[\\04vfile002\Control\EDM\FARM\FARM-01_UAT Test Results\Consumer\ALS\FACT_LOAN_INSTRUMENT_LV_9_29_2016_.xlsx]Query7!A1","Query7")</f>
        <v>Query7</v>
      </c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9" t="str">
        <f>HYPERLINK("[\\04vfile002\Control\EDM\FARM\FARM-01_UAT Test Results\Consumer\ALS\FACT_LOAN_INSTRUMENT_LV_9_29_2016_.xlsx]Query8!A1","Query8")</f>
        <v>Query8</v>
      </c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9" t="str">
        <f>HYPERLINK("[\\04vfile002\Control\EDM\FARM\FARM-01_UAT Test Results\Consumer\ALS\FACT_LOAN_INSTRUMENT_LV_9_29_2016_.xlsx]Query9!A1","Query9")</f>
        <v>Query9</v>
      </c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9" t="str">
        <f>HYPERLINK("[\\04vfile002\Control\EDM\FARM\FARM-01_UAT Test Results\Consumer\ALS\FACT_LOAN_INSTRUMENT_LV_9_29_2016_.xlsx]Query10!A1","Query10")</f>
        <v>Query10</v>
      </c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9" t="str">
        <f>HYPERLINK("[\\04vfile002\Control\EDM\FARM\FARM-01_UAT Test Results\Consumer\ALS\FACT_LOAN_INSTRUMENT_LV_9_29_2016_.xlsx]Query11!A1","Query11")</f>
        <v>Query11</v>
      </c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 t="s">
        <v>28</v>
      </c>
      <c r="B78" s="4" t="str">
        <f>HYPERLINK("\\04vfile002\Control\EDM\FARM\FARM-01_UAT Test Results\Consumer\ALS\FACT_PERFORMANCE_LV_9_29_2016_.xlsx","FACT_PERFORMANCE_LV_9_29_2016_")</f>
        <v>FACT_PERFORMANCE_LV_9_29_2016_</v>
      </c>
      <c r="C78" s="5">
        <v>4</v>
      </c>
      <c r="D78" s="6">
        <v>4</v>
      </c>
      <c r="E78" s="7"/>
      <c r="F78" s="8"/>
      <c r="G78" s="9" t="str">
        <f>HYPERLINK("[\\04vfile002\Control\EDM\FARM\FARM-01_UAT Test Results\Consumer\ALS\FACT_PERFORMANCE_LV_9_29_2016_.xlsx]Query1!A1","Query1")</f>
        <v>Query1</v>
      </c>
      <c r="H78" s="10" t="str">
        <f>HYPERLINK("[\\04vfile002\Control\EDM\FARM\FARM-01_UAT Test Results\Consumer\ALS\FACT_PERFORMANCE_LV_9_29_2016_.xlsx]!A1","")</f>
        <v/>
      </c>
      <c r="I78" s="11" t="str">
        <f>HYPERLINK("[\\04vfile002\Control\EDM\FARM\FARM-01_UAT Test Results\Consumer\ALS\FACT_PERFORMANCE_LV_9_29_2016_.xlsx]!A1","")</f>
        <v/>
      </c>
      <c r="J78" s="6" t="s">
        <v>29</v>
      </c>
    </row>
    <row r="79" spans="1:10" x14ac:dyDescent="0.25">
      <c r="A79" s="3"/>
      <c r="B79" s="3"/>
      <c r="C79" s="3"/>
      <c r="D79" s="3"/>
      <c r="E79" s="3"/>
      <c r="F79" s="3"/>
      <c r="G79" s="9" t="str">
        <f>HYPERLINK("[\\04vfile002\Control\EDM\FARM\FARM-01_UAT Test Results\Consumer\ALS\FACT_PERFORMANCE_LV_9_29_2016_.xlsx]Query2!A1","Query2")</f>
        <v>Query2</v>
      </c>
      <c r="H79" s="10" t="str">
        <f>HYPERLINK("[\\04vfile002\Control\EDM\FARM\FARM-01_UAT Test Results\Consumer\ALS\FACT_PERFORMANCE_LV_9_29_2016_.xlsx]!A1","")</f>
        <v/>
      </c>
      <c r="I79" s="11" t="str">
        <f>HYPERLINK("[\\04vfile002\Control\EDM\FARM\FARM-01_UAT Test Results\Consumer\ALS\FACT_PERFORMANCE_LV_9_29_2016_.xlsx]!A1","")</f>
        <v/>
      </c>
      <c r="J79" s="3"/>
    </row>
    <row r="80" spans="1:10" x14ac:dyDescent="0.25">
      <c r="A80" s="3"/>
      <c r="B80" s="3"/>
      <c r="C80" s="3"/>
      <c r="D80" s="3"/>
      <c r="E80" s="3"/>
      <c r="F80" s="3"/>
      <c r="G80" s="9" t="str">
        <f>HYPERLINK("[\\04vfile002\Control\EDM\FARM\FARM-01_UAT Test Results\Consumer\ALS\FACT_PERFORMANCE_LV_9_29_2016_.xlsx]Query3!A1","Query3")</f>
        <v>Query3</v>
      </c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9" t="str">
        <f>HYPERLINK("[\\04vfile002\Control\EDM\FARM\FARM-01_UAT Test Results\Consumer\ALS\FACT_PERFORMANCE_LV_9_29_2016_.xlsx]Query4!A1","Query4")</f>
        <v>Query4</v>
      </c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 t="s">
        <v>30</v>
      </c>
      <c r="B85" s="4" t="str">
        <f>HYPERLINK("\\04vfile002\Control\EDM\FARM\FARM-01_UAT Test Results\Consumer\ALS\FACT_SECURED_COLLATERAL_LV_9_29_2016_.xlsx","FACT_SECURED_COLLATERAL_LV_9_29_2016_")</f>
        <v>FACT_SECURED_COLLATERAL_LV_9_29_2016_</v>
      </c>
      <c r="C85" s="5">
        <v>5</v>
      </c>
      <c r="D85" s="6">
        <v>5</v>
      </c>
      <c r="E85" s="7"/>
      <c r="F85" s="8"/>
      <c r="G85" s="9" t="str">
        <f>HYPERLINK("[\\04vfile002\Control\EDM\FARM\FARM-01_UAT Test Results\Consumer\ALS\FACT_SECURED_COLLATERAL_LV_9_29_2016_.xlsx]Query1!A1","Query1")</f>
        <v>Query1</v>
      </c>
      <c r="H85" s="10" t="str">
        <f>HYPERLINK("[\\04vfile002\Control\EDM\FARM\FARM-01_UAT Test Results\Consumer\ALS\FACT_SECURED_COLLATERAL_LV_9_29_2016_.xlsx]!A1","")</f>
        <v/>
      </c>
      <c r="I85" s="11" t="str">
        <f>HYPERLINK("[\\04vfile002\Control\EDM\FARM\FARM-01_UAT Test Results\Consumer\ALS\FACT_SECURED_COLLATERAL_LV_9_29_2016_.xlsx]!A1","")</f>
        <v/>
      </c>
      <c r="J85" s="6" t="s">
        <v>14</v>
      </c>
    </row>
    <row r="86" spans="1:10" x14ac:dyDescent="0.25">
      <c r="A86" s="3"/>
      <c r="B86" s="3"/>
      <c r="C86" s="3"/>
      <c r="D86" s="3"/>
      <c r="E86" s="3"/>
      <c r="F86" s="3"/>
      <c r="G86" s="9" t="str">
        <f>HYPERLINK("[\\04vfile002\Control\EDM\FARM\FARM-01_UAT Test Results\Consumer\ALS\FACT_SECURED_COLLATERAL_LV_9_29_2016_.xlsx]Query2!A1","Query2")</f>
        <v>Query2</v>
      </c>
      <c r="H86" s="10" t="str">
        <f>HYPERLINK("[\\04vfile002\Control\EDM\FARM\FARM-01_UAT Test Results\Consumer\ALS\FACT_SECURED_COLLATERAL_LV_9_29_2016_.xlsx]!A1","")</f>
        <v/>
      </c>
      <c r="I86" s="11" t="str">
        <f>HYPERLINK("[\\04vfile002\Control\EDM\FARM\FARM-01_UAT Test Results\Consumer\ALS\FACT_SECURED_COLLATERAL_LV_9_29_2016_.xlsx]!A1","")</f>
        <v/>
      </c>
      <c r="J86" s="3"/>
    </row>
    <row r="87" spans="1:10" x14ac:dyDescent="0.25">
      <c r="A87" s="3"/>
      <c r="B87" s="3"/>
      <c r="C87" s="3"/>
      <c r="D87" s="3"/>
      <c r="E87" s="3"/>
      <c r="F87" s="3"/>
      <c r="G87" s="9" t="str">
        <f>HYPERLINK("[\\04vfile002\Control\EDM\FARM\FARM-01_UAT Test Results\Consumer\ALS\FACT_SECURED_COLLATERAL_LV_9_29_2016_.xlsx]Query3!A1","Query3")</f>
        <v>Query3</v>
      </c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9" t="str">
        <f>HYPERLINK("[\\04vfile002\Control\EDM\FARM\FARM-01_UAT Test Results\Consumer\ALS\FACT_SECURED_COLLATERAL_LV_9_29_2016_.xlsx]Query4!A1","Query4")</f>
        <v>Query4</v>
      </c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9" t="str">
        <f>HYPERLINK("[\\04vfile002\Control\EDM\FARM\FARM-01_UAT Test Results\Consumer\ALS\FACT_SECURED_COLLATERAL_LV_9_29_2016_.xlsx]Query5!A1","Query5")</f>
        <v>Query5</v>
      </c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 t="s">
        <v>31</v>
      </c>
      <c r="B93" s="4" t="str">
        <f>HYPERLINK("\\04vfile002\Control\EDM\FARM\FARM-01_UAT Test Results\Consumer\ALS\INSTRUMENT_COLLATERAL_RELATION_LV_9_29_2016_.xlsx","INSTRUMENT_COLLATERAL_RELATION_LV_9_29_2016_")</f>
        <v>INSTRUMENT_COLLATERAL_RELATION_LV_9_29_2016_</v>
      </c>
      <c r="C93" s="5">
        <v>5</v>
      </c>
      <c r="D93" s="6">
        <v>5</v>
      </c>
      <c r="E93" s="7"/>
      <c r="F93" s="8"/>
      <c r="G93" s="9" t="str">
        <f>HYPERLINK("[\\04vfile002\Control\EDM\FARM\FARM-01_UAT Test Results\Consumer\ALS\INSTRUMENT_COLLATERAL_RELATION_LV_9_29_2016_.xlsx]Query1!A1","Query1")</f>
        <v>Query1</v>
      </c>
      <c r="H93" s="10" t="str">
        <f>HYPERLINK("[\\04vfile002\Control\EDM\FARM\FARM-01_UAT Test Results\Consumer\ALS\INSTRUMENT_COLLATERAL_RELATION_LV_9_29_2016_.xlsx]!A1","")</f>
        <v/>
      </c>
      <c r="I93" s="11" t="str">
        <f>HYPERLINK("[\\04vfile002\Control\EDM\FARM\FARM-01_UAT Test Results\Consumer\ALS\INSTRUMENT_COLLATERAL_RELATION_LV_9_29_2016_.xlsx]!A1","")</f>
        <v/>
      </c>
      <c r="J93" s="6" t="s">
        <v>24</v>
      </c>
    </row>
    <row r="94" spans="1:10" x14ac:dyDescent="0.25">
      <c r="A94" s="3"/>
      <c r="B94" s="3"/>
      <c r="C94" s="3"/>
      <c r="D94" s="3"/>
      <c r="E94" s="3"/>
      <c r="F94" s="3"/>
      <c r="G94" s="9" t="str">
        <f>HYPERLINK("[\\04vfile002\Control\EDM\FARM\FARM-01_UAT Test Results\Consumer\ALS\INSTRUMENT_COLLATERAL_RELATION_LV_9_29_2016_.xlsx]Query2!A1","Query2")</f>
        <v>Query2</v>
      </c>
      <c r="H94" s="10" t="str">
        <f>HYPERLINK("[\\04vfile002\Control\EDM\FARM\FARM-01_UAT Test Results\Consumer\ALS\INSTRUMENT_COLLATERAL_RELATION_LV_9_29_2016_.xlsx]!A1","")</f>
        <v/>
      </c>
      <c r="I94" s="11" t="str">
        <f>HYPERLINK("[\\04vfile002\Control\EDM\FARM\FARM-01_UAT Test Results\Consumer\ALS\INSTRUMENT_COLLATERAL_RELATION_LV_9_29_2016_.xlsx]!A1","")</f>
        <v/>
      </c>
      <c r="J94" s="3"/>
    </row>
    <row r="95" spans="1:10" x14ac:dyDescent="0.25">
      <c r="A95" s="3"/>
      <c r="B95" s="3"/>
      <c r="C95" s="3"/>
      <c r="D95" s="3"/>
      <c r="E95" s="3"/>
      <c r="F95" s="3"/>
      <c r="G95" s="9" t="str">
        <f>HYPERLINK("[\\04vfile002\Control\EDM\FARM\FARM-01_UAT Test Results\Consumer\ALS\INSTRUMENT_COLLATERAL_RELATION_LV_9_29_2016_.xlsx]Query3!A1","Query3")</f>
        <v>Query3</v>
      </c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9" t="str">
        <f>HYPERLINK("[\\04vfile002\Control\EDM\FARM\FARM-01_UAT Test Results\Consumer\ALS\INSTRUMENT_COLLATERAL_RELATION_LV_9_29_2016_.xlsx]Query4!A1","Query4")</f>
        <v>Query4</v>
      </c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9" t="str">
        <f>HYPERLINK("[\\04vfile002\Control\EDM\FARM\FARM-01_UAT Test Results\Consumer\ALS\INSTRUMENT_COLLATERAL_RELATION_LV_9_29_2016_.xlsx]Query5!A1","Query5")</f>
        <v>Query5</v>
      </c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 t="s">
        <v>32</v>
      </c>
      <c r="B101" s="4" t="str">
        <f>HYPERLINK("\\04vfile002\Control\EDM\FARM\FARM-01_UAT Test Results\Consumer\ALS\COLLATERAL_HIERARCHY_RELATION_LV_9_29_2016_.xlsx","COLLATERAL_HIERARCHY_RELATION_LV_9_29_2016_")</f>
        <v>COLLATERAL_HIERARCHY_RELATION_LV_9_29_2016_</v>
      </c>
      <c r="C101" s="5">
        <v>1</v>
      </c>
      <c r="D101" s="6">
        <v>1</v>
      </c>
      <c r="E101" s="7"/>
      <c r="F101" s="8"/>
      <c r="G101" s="9" t="str">
        <f>HYPERLINK("[\\04vfile002\Control\EDM\FARM\FARM-01_UAT Test Results\Consumer\ALS\COLLATERAL_HIERARCHY_RELATION_LV_9_29_2016_.xlsx]Query1!A1","Query1")</f>
        <v>Query1</v>
      </c>
      <c r="H101" s="10" t="str">
        <f>HYPERLINK("[\\04vfile002\Control\EDM\FARM\FARM-01_UAT Test Results\Consumer\ALS\COLLATERAL_HIERARCHY_RELATION_LV_9_29_2016_.xlsx]!A1","")</f>
        <v/>
      </c>
      <c r="I101" s="11" t="str">
        <f>HYPERLINK("[\\04vfile002\Control\EDM\FARM\FARM-01_UAT Test Results\Consumer\ALS\COLLATERAL_HIERARCHY_RELATION_LV_9_29_2016_.xlsx]!A1","")</f>
        <v/>
      </c>
      <c r="J101" s="6" t="s">
        <v>33</v>
      </c>
    </row>
    <row r="102" spans="1:10" x14ac:dyDescent="0.25">
      <c r="A102" s="3"/>
      <c r="B102" s="3"/>
      <c r="C102" s="3"/>
      <c r="D102" s="3"/>
      <c r="E102" s="3"/>
      <c r="F102" s="3"/>
      <c r="G102" s="3"/>
      <c r="H102" s="10" t="str">
        <f>HYPERLINK("[\\04vfile002\Control\EDM\FARM\FARM-01_UAT Test Results\Consumer\ALS\COLLATERAL_HIERARCHY_RELATION_LV_9_29_2016_.xlsx]!A1","")</f>
        <v/>
      </c>
      <c r="I102" s="11" t="str">
        <f>HYPERLINK("[\\04vfile002\Control\EDM\FARM\FARM-01_UAT Test Results\Consumer\ALS\COLLATERAL_HIERARCHY_RELATION_LV_9_29_2016_.xlsx]!A1","")</f>
        <v/>
      </c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 t="s">
        <v>34</v>
      </c>
      <c r="B106" s="4" t="str">
        <f>HYPERLINK("\\04vfile002\Control\EDM\FARM\FARM-01_UAT Test Results\Consumer\ALS\PROD_MASTER_HIERARCHY_RELATION_LV_9_29_2016_.xlsx","PROD_MASTER_HIERARCHY_RELATION_LV_9_29_2016_")</f>
        <v>PROD_MASTER_HIERARCHY_RELATION_LV_9_29_2016_</v>
      </c>
      <c r="C106" s="5">
        <v>1</v>
      </c>
      <c r="D106" s="6">
        <v>1</v>
      </c>
      <c r="E106" s="7"/>
      <c r="F106" s="8"/>
      <c r="G106" s="9" t="str">
        <f>HYPERLINK("[\\04vfile002\Control\EDM\FARM\FARM-01_UAT Test Results\Consumer\ALS\PROD_MASTER_HIERARCHY_RELATION_LV_9_29_2016_.xlsx]Query1!A1","Query1")</f>
        <v>Query1</v>
      </c>
      <c r="H106" s="10" t="str">
        <f>HYPERLINK("[\\04vfile002\Control\EDM\FARM\FARM-01_UAT Test Results\Consumer\ALS\PROD_MASTER_HIERARCHY_RELATION_LV_9_29_2016_.xlsx]!A1","")</f>
        <v/>
      </c>
      <c r="I106" s="11" t="str">
        <f>HYPERLINK("[\\04vfile002\Control\EDM\FARM\FARM-01_UAT Test Results\Consumer\ALS\PROD_MASTER_HIERARCHY_RELATION_LV_9_29_2016_.xlsx]!A1","")</f>
        <v/>
      </c>
      <c r="J106" s="6" t="s">
        <v>35</v>
      </c>
    </row>
    <row r="107" spans="1:10" x14ac:dyDescent="0.25">
      <c r="A107" s="3"/>
      <c r="B107" s="3"/>
      <c r="C107" s="3"/>
      <c r="D107" s="3"/>
      <c r="E107" s="3"/>
      <c r="F107" s="3"/>
      <c r="G107" s="3"/>
      <c r="H107" s="10" t="str">
        <f>HYPERLINK("[\\04vfile002\Control\EDM\FARM\FARM-01_UAT Test Results\Consumer\ALS\PROD_MASTER_HIERARCHY_RELATION_LV_9_29_2016_.xlsx]!A1","")</f>
        <v/>
      </c>
      <c r="I107" s="11" t="str">
        <f>HYPERLINK("[\\04vfile002\Control\EDM\FARM\FARM-01_UAT Test Results\Consumer\ALS\PROD_MASTER_HIERARCHY_RELATION_LV_9_29_2016_.xlsx]!A1","")</f>
        <v/>
      </c>
      <c r="J107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 Of The 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Chittoor Sukumaran, Satish Chandra (Contractor)</dc:creator>
  <cp:lastModifiedBy>Chittoor Sukumaran, Satish Chandra (Contractor)</cp:lastModifiedBy>
  <dcterms:created xsi:type="dcterms:W3CDTF">2016-09-29T22:10:32Z</dcterms:created>
  <dcterms:modified xsi:type="dcterms:W3CDTF">2016-09-29T22:21:53Z</dcterms:modified>
</cp:coreProperties>
</file>