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440" windowHeight="9735"/>
  </bookViews>
  <sheets>
    <sheet name="Data" sheetId="1" r:id="rId1"/>
    <sheet name="Hist1" sheetId="26" r:id="rId2"/>
    <sheet name="Hist6" sheetId="31" r:id="rId3"/>
    <sheet name="Hist5" sheetId="30" r:id="rId4"/>
    <sheet name="Hist4" sheetId="29" r:id="rId5"/>
    <sheet name="Hist3" sheetId="28" r:id="rId6"/>
    <sheet name="Hist2" sheetId="27" r:id="rId7"/>
    <sheet name="Bins" sheetId="2" r:id="rId8"/>
    <sheet name="ScatterPlot" sheetId="15" r:id="rId9"/>
    <sheet name="Diff" sheetId="16" r:id="rId10"/>
    <sheet name="MoreScatters" sheetId="17" r:id="rId11"/>
    <sheet name="Compare All" sheetId="18" r:id="rId12"/>
  </sheets>
  <definedNames>
    <definedName name="DIFF1">Bins!$G$2</definedName>
    <definedName name="DIFF2">Bins!$H$2</definedName>
    <definedName name="DIFF3">Bins!$I$2</definedName>
    <definedName name="DIFF4">Bins!$J$2</definedName>
    <definedName name="DIFF5">Bins!$K$2</definedName>
    <definedName name="DIFF6">Bins!$L$2</definedName>
    <definedName name="ECONOMIC1_SOLUTION">Data!$T$3:$T$102</definedName>
    <definedName name="ECONOMIC2_SOLUTION">Data!$AA$3:$AA$102</definedName>
    <definedName name="FASTEST_SOLUTION">Data!$M$3:$M$102</definedName>
    <definedName name="HTBRID1_SOLUTION">Data!$AH$3:$AH$102</definedName>
    <definedName name="HYBRID1_SOLUTION">Data!$AH$3:$AH$102</definedName>
    <definedName name="HYBRID2_SOLUTION">Data!$AO$3:$AO$102</definedName>
    <definedName name="METRIC1">Data!$F$3:$F$102</definedName>
    <definedName name="METRIC1_BINS">Bins!$A$2:$A$101</definedName>
    <definedName name="Metric2">Data!$M$3:$M$102</definedName>
    <definedName name="METRIC2_BINS">Bins!$B$2:$B$101</definedName>
    <definedName name="METRIC3">Data!$T$3:$T$102</definedName>
    <definedName name="METRIC3_BINS">Bins!$C$2:$C$101</definedName>
    <definedName name="METRIC4">Data!$AA$3:$AA$102</definedName>
    <definedName name="METRIC4_BINS">Bins!$D$2:$D$101</definedName>
    <definedName name="METRIC5">Data!$AH$3:$AH$102</definedName>
    <definedName name="METRIC5_BINS">Bins!$E$2:$E$101</definedName>
    <definedName name="METRIC6">Data!$AO$3:$AO$102</definedName>
    <definedName name="METRIC6_BINS">Bins!$F$2:$F$101</definedName>
    <definedName name="MIN_EXPANDS">Data!$BL$3</definedName>
    <definedName name="SHORTEST_SOLUTION">Data!$F$3:$F$102</definedName>
  </definedName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7"/>
  <c r="BK68"/>
  <c r="BK69"/>
  <c r="BK70"/>
  <c r="BK71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6"/>
  <c r="BK97"/>
  <c r="BK98"/>
  <c r="BK99"/>
  <c r="BK100"/>
  <c r="BK101"/>
  <c r="BK102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91"/>
  <c r="BJ92"/>
  <c r="BJ93"/>
  <c r="BJ94"/>
  <c r="BJ95"/>
  <c r="BJ96"/>
  <c r="BJ97"/>
  <c r="BJ98"/>
  <c r="BJ99"/>
  <c r="BJ100"/>
  <c r="BJ101"/>
  <c r="BJ102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I91"/>
  <c r="BI92"/>
  <c r="BI93"/>
  <c r="BI94"/>
  <c r="BI95"/>
  <c r="BI96"/>
  <c r="BI97"/>
  <c r="BI98"/>
  <c r="BI99"/>
  <c r="BI100"/>
  <c r="BI101"/>
  <c r="BI102"/>
  <c r="BH4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7"/>
  <c r="BH68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H91"/>
  <c r="BH92"/>
  <c r="BH93"/>
  <c r="BH94"/>
  <c r="BH95"/>
  <c r="BH96"/>
  <c r="BH97"/>
  <c r="BH98"/>
  <c r="BH99"/>
  <c r="BH100"/>
  <c r="BH101"/>
  <c r="BH102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7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G91"/>
  <c r="BG92"/>
  <c r="BG93"/>
  <c r="BG94"/>
  <c r="BG95"/>
  <c r="BG96"/>
  <c r="BG97"/>
  <c r="BG98"/>
  <c r="BG99"/>
  <c r="BG100"/>
  <c r="BG101"/>
  <c r="BG102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F91"/>
  <c r="BF92"/>
  <c r="BF93"/>
  <c r="BF94"/>
  <c r="BF95"/>
  <c r="BF96"/>
  <c r="BF97"/>
  <c r="BF98"/>
  <c r="BF99"/>
  <c r="BF100"/>
  <c r="BF101"/>
  <c r="BF102"/>
  <c r="BK3"/>
  <c r="BJ3"/>
  <c r="BI3"/>
  <c r="BH3"/>
  <c r="BG3"/>
  <c r="BF3"/>
  <c r="L5" i="2"/>
  <c r="K5"/>
  <c r="J5"/>
  <c r="I5"/>
  <c r="H5"/>
  <c r="G5"/>
  <c r="D46" i="18" l="1"/>
  <c r="A46"/>
  <c r="A47" s="1"/>
  <c r="B46"/>
  <c r="C46"/>
  <c r="C47" s="1"/>
  <c r="BL4" i="1"/>
  <c r="BL5"/>
  <c r="BL6"/>
  <c r="BL7"/>
  <c r="BL8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7"/>
  <c r="BL68"/>
  <c r="BL69"/>
  <c r="BL70"/>
  <c r="BL71"/>
  <c r="BL72"/>
  <c r="BL73"/>
  <c r="BL74"/>
  <c r="BL75"/>
  <c r="BL76"/>
  <c r="BL77"/>
  <c r="BL78"/>
  <c r="BL79"/>
  <c r="BL80"/>
  <c r="BL81"/>
  <c r="BL82"/>
  <c r="BL83"/>
  <c r="BL84"/>
  <c r="BL85"/>
  <c r="BL86"/>
  <c r="BL87"/>
  <c r="BL88"/>
  <c r="BL89"/>
  <c r="BL90"/>
  <c r="BL91"/>
  <c r="BL92"/>
  <c r="BL93"/>
  <c r="BL94"/>
  <c r="BL95"/>
  <c r="BL96"/>
  <c r="BL97"/>
  <c r="BL98"/>
  <c r="BL99"/>
  <c r="BL100"/>
  <c r="BL101"/>
  <c r="BL102"/>
  <c r="BL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47"/>
  <c r="BE48"/>
  <c r="BE49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E68"/>
  <c r="BE69"/>
  <c r="BE70"/>
  <c r="BE71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E91"/>
  <c r="BE92"/>
  <c r="BE93"/>
  <c r="BE94"/>
  <c r="BE95"/>
  <c r="BE96"/>
  <c r="BE97"/>
  <c r="BE98"/>
  <c r="BE99"/>
  <c r="BE100"/>
  <c r="BE101"/>
  <c r="BE102"/>
  <c r="BD4"/>
  <c r="BD6"/>
  <c r="BD8"/>
  <c r="BD10"/>
  <c r="BD12"/>
  <c r="BD14"/>
  <c r="BD16"/>
  <c r="BD18"/>
  <c r="BD20"/>
  <c r="BD22"/>
  <c r="BD24"/>
  <c r="BD26"/>
  <c r="BD28"/>
  <c r="BD30"/>
  <c r="BD32"/>
  <c r="BD34"/>
  <c r="BD36"/>
  <c r="BD38"/>
  <c r="BD40"/>
  <c r="BD42"/>
  <c r="BD44"/>
  <c r="BD46"/>
  <c r="BD48"/>
  <c r="BD50"/>
  <c r="BD52"/>
  <c r="BD54"/>
  <c r="BD56"/>
  <c r="BD58"/>
  <c r="BD60"/>
  <c r="BD62"/>
  <c r="BD64"/>
  <c r="BD66"/>
  <c r="BD68"/>
  <c r="BD70"/>
  <c r="BD72"/>
  <c r="BD74"/>
  <c r="BD76"/>
  <c r="BD78"/>
  <c r="BD80"/>
  <c r="BD82"/>
  <c r="BD84"/>
  <c r="BD86"/>
  <c r="BD88"/>
  <c r="BD90"/>
  <c r="BD92"/>
  <c r="BD94"/>
  <c r="BD96"/>
  <c r="BD98"/>
  <c r="BD100"/>
  <c r="BD102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B4"/>
  <c r="BB6"/>
  <c r="BB8"/>
  <c r="BB10"/>
  <c r="BB12"/>
  <c r="BB14"/>
  <c r="BB16"/>
  <c r="BB18"/>
  <c r="BB20"/>
  <c r="BB22"/>
  <c r="BB24"/>
  <c r="BB26"/>
  <c r="BB28"/>
  <c r="BB30"/>
  <c r="BB32"/>
  <c r="BB34"/>
  <c r="BB36"/>
  <c r="BB38"/>
  <c r="BB40"/>
  <c r="BB42"/>
  <c r="BB44"/>
  <c r="BB46"/>
  <c r="BB48"/>
  <c r="BB50"/>
  <c r="BB52"/>
  <c r="BB54"/>
  <c r="BB56"/>
  <c r="BB58"/>
  <c r="BB60"/>
  <c r="BB62"/>
  <c r="BB64"/>
  <c r="BB66"/>
  <c r="BB68"/>
  <c r="BB70"/>
  <c r="BB72"/>
  <c r="BB74"/>
  <c r="BB76"/>
  <c r="BB78"/>
  <c r="BB80"/>
  <c r="BB82"/>
  <c r="BB84"/>
  <c r="BB86"/>
  <c r="BB88"/>
  <c r="BB90"/>
  <c r="BB92"/>
  <c r="BB94"/>
  <c r="BB96"/>
  <c r="BB98"/>
  <c r="BB100"/>
  <c r="BB102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A101"/>
  <c r="BA102"/>
  <c r="AZ4"/>
  <c r="AZ6"/>
  <c r="AZ8"/>
  <c r="AZ10"/>
  <c r="AZ12"/>
  <c r="AZ14"/>
  <c r="AZ16"/>
  <c r="AZ18"/>
  <c r="AZ20"/>
  <c r="AZ22"/>
  <c r="AZ24"/>
  <c r="AZ26"/>
  <c r="AZ28"/>
  <c r="AZ30"/>
  <c r="AZ32"/>
  <c r="AZ34"/>
  <c r="AZ36"/>
  <c r="AZ38"/>
  <c r="AZ40"/>
  <c r="AZ42"/>
  <c r="AZ44"/>
  <c r="AZ46"/>
  <c r="AZ48"/>
  <c r="AZ50"/>
  <c r="AZ52"/>
  <c r="AZ54"/>
  <c r="AZ56"/>
  <c r="AZ58"/>
  <c r="AZ60"/>
  <c r="AZ62"/>
  <c r="AZ64"/>
  <c r="AZ66"/>
  <c r="AZ68"/>
  <c r="AZ70"/>
  <c r="AZ72"/>
  <c r="AZ74"/>
  <c r="AZ76"/>
  <c r="AZ78"/>
  <c r="AZ80"/>
  <c r="AZ82"/>
  <c r="AZ84"/>
  <c r="AZ86"/>
  <c r="AZ88"/>
  <c r="AZ90"/>
  <c r="AZ92"/>
  <c r="AZ94"/>
  <c r="AZ96"/>
  <c r="AZ98"/>
  <c r="AZ100"/>
  <c r="AZ102"/>
  <c r="BD3"/>
  <c r="BB3"/>
  <c r="AZ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8"/>
  <c r="AW99"/>
  <c r="AW100"/>
  <c r="AW101"/>
  <c r="AW102"/>
  <c r="AX3"/>
  <c r="AW3"/>
  <c r="F2" i="2"/>
  <c r="E2"/>
  <c r="D2"/>
  <c r="C2"/>
  <c r="I2" s="1"/>
  <c r="A2"/>
  <c r="B2"/>
  <c r="BQ102" i="1" l="1"/>
  <c r="BO102"/>
  <c r="BR102"/>
  <c r="BP102"/>
  <c r="BN102"/>
  <c r="BM102"/>
  <c r="BQ100"/>
  <c r="BO100"/>
  <c r="BR100"/>
  <c r="BP100"/>
  <c r="BM100"/>
  <c r="BN100"/>
  <c r="BQ98"/>
  <c r="BO98"/>
  <c r="BR98"/>
  <c r="BP98"/>
  <c r="BN98"/>
  <c r="BM98"/>
  <c r="BQ96"/>
  <c r="BO96"/>
  <c r="BR96"/>
  <c r="BP96"/>
  <c r="BN96"/>
  <c r="BM96"/>
  <c r="BQ94"/>
  <c r="BO94"/>
  <c r="BR94"/>
  <c r="BP94"/>
  <c r="BN94"/>
  <c r="BM94"/>
  <c r="BQ92"/>
  <c r="BO92"/>
  <c r="BR92"/>
  <c r="BP92"/>
  <c r="BN92"/>
  <c r="BM92"/>
  <c r="BQ90"/>
  <c r="BO90"/>
  <c r="BR90"/>
  <c r="BP90"/>
  <c r="BN90"/>
  <c r="BM90"/>
  <c r="BQ88"/>
  <c r="BO88"/>
  <c r="BR88"/>
  <c r="BP88"/>
  <c r="BN88"/>
  <c r="BM88"/>
  <c r="BQ86"/>
  <c r="BO86"/>
  <c r="BR86"/>
  <c r="BP86"/>
  <c r="BN86"/>
  <c r="BM86"/>
  <c r="BQ84"/>
  <c r="BO84"/>
  <c r="BR84"/>
  <c r="BP84"/>
  <c r="BN84"/>
  <c r="BM84"/>
  <c r="BQ82"/>
  <c r="BO82"/>
  <c r="BR82"/>
  <c r="BP82"/>
  <c r="BN82"/>
  <c r="BM82"/>
  <c r="BQ80"/>
  <c r="BO80"/>
  <c r="BR80"/>
  <c r="BP80"/>
  <c r="BN80"/>
  <c r="BM80"/>
  <c r="BQ78"/>
  <c r="BO78"/>
  <c r="BR78"/>
  <c r="BP78"/>
  <c r="BN78"/>
  <c r="BM78"/>
  <c r="BQ76"/>
  <c r="BO76"/>
  <c r="BR76"/>
  <c r="BP76"/>
  <c r="BN76"/>
  <c r="BM76"/>
  <c r="BQ74"/>
  <c r="BO74"/>
  <c r="BR74"/>
  <c r="BP74"/>
  <c r="BN74"/>
  <c r="BM74"/>
  <c r="BQ72"/>
  <c r="BO72"/>
  <c r="BR72"/>
  <c r="BP72"/>
  <c r="BN72"/>
  <c r="BM72"/>
  <c r="BQ70"/>
  <c r="BO70"/>
  <c r="BR70"/>
  <c r="BP70"/>
  <c r="BN70"/>
  <c r="BM70"/>
  <c r="BQ68"/>
  <c r="BO68"/>
  <c r="BR68"/>
  <c r="BP68"/>
  <c r="BN68"/>
  <c r="BM68"/>
  <c r="BQ66"/>
  <c r="BO66"/>
  <c r="BR66"/>
  <c r="BP66"/>
  <c r="BN66"/>
  <c r="BM66"/>
  <c r="BQ64"/>
  <c r="BO64"/>
  <c r="BR64"/>
  <c r="BP64"/>
  <c r="BN64"/>
  <c r="BM64"/>
  <c r="BQ62"/>
  <c r="BO62"/>
  <c r="BR62"/>
  <c r="BP62"/>
  <c r="BN62"/>
  <c r="BM62"/>
  <c r="BQ60"/>
  <c r="BO60"/>
  <c r="BR60"/>
  <c r="BP60"/>
  <c r="BN60"/>
  <c r="BM60"/>
  <c r="BQ58"/>
  <c r="BO58"/>
  <c r="BR58"/>
  <c r="BP58"/>
  <c r="BN58"/>
  <c r="BM58"/>
  <c r="BQ56"/>
  <c r="BO56"/>
  <c r="BR56"/>
  <c r="BP56"/>
  <c r="BN56"/>
  <c r="BM56"/>
  <c r="BQ54"/>
  <c r="BO54"/>
  <c r="BR54"/>
  <c r="BP54"/>
  <c r="BN54"/>
  <c r="BM54"/>
  <c r="BQ52"/>
  <c r="BO52"/>
  <c r="BR52"/>
  <c r="BP52"/>
  <c r="BN52"/>
  <c r="BM52"/>
  <c r="BQ50"/>
  <c r="BO50"/>
  <c r="BR50"/>
  <c r="BP50"/>
  <c r="BN50"/>
  <c r="BM50"/>
  <c r="BQ48"/>
  <c r="BO48"/>
  <c r="BR48"/>
  <c r="BP48"/>
  <c r="BN48"/>
  <c r="BM48"/>
  <c r="BQ46"/>
  <c r="BO46"/>
  <c r="BR46"/>
  <c r="BP46"/>
  <c r="BN46"/>
  <c r="BM46"/>
  <c r="BQ44"/>
  <c r="BO44"/>
  <c r="BR44"/>
  <c r="BP44"/>
  <c r="BN44"/>
  <c r="BM44"/>
  <c r="BQ42"/>
  <c r="BO42"/>
  <c r="BR42"/>
  <c r="BP42"/>
  <c r="BN42"/>
  <c r="BM42"/>
  <c r="BQ40"/>
  <c r="BO40"/>
  <c r="BR40"/>
  <c r="BP40"/>
  <c r="BN40"/>
  <c r="BM40"/>
  <c r="BQ38"/>
  <c r="BO38"/>
  <c r="BR38"/>
  <c r="BP38"/>
  <c r="BN38"/>
  <c r="BM38"/>
  <c r="BQ36"/>
  <c r="BO36"/>
  <c r="BR36"/>
  <c r="BP36"/>
  <c r="BN36"/>
  <c r="BM36"/>
  <c r="BQ34"/>
  <c r="BO34"/>
  <c r="BR34"/>
  <c r="BP34"/>
  <c r="BN34"/>
  <c r="BM34"/>
  <c r="BQ32"/>
  <c r="BO32"/>
  <c r="BR32"/>
  <c r="BP32"/>
  <c r="BN32"/>
  <c r="BM32"/>
  <c r="BQ30"/>
  <c r="BO30"/>
  <c r="BR30"/>
  <c r="BP30"/>
  <c r="BN30"/>
  <c r="BM30"/>
  <c r="BQ28"/>
  <c r="BO28"/>
  <c r="BR28"/>
  <c r="BP28"/>
  <c r="BN28"/>
  <c r="BM28"/>
  <c r="BQ26"/>
  <c r="BO26"/>
  <c r="BR26"/>
  <c r="BP26"/>
  <c r="BN26"/>
  <c r="BM26"/>
  <c r="BQ24"/>
  <c r="BO24"/>
  <c r="BR24"/>
  <c r="BP24"/>
  <c r="BN24"/>
  <c r="BM24"/>
  <c r="BQ22"/>
  <c r="BO22"/>
  <c r="BR22"/>
  <c r="BP22"/>
  <c r="BN22"/>
  <c r="BM22"/>
  <c r="BQ20"/>
  <c r="BO20"/>
  <c r="BR20"/>
  <c r="BP20"/>
  <c r="BN20"/>
  <c r="BM20"/>
  <c r="BQ18"/>
  <c r="BO18"/>
  <c r="BR18"/>
  <c r="BP18"/>
  <c r="BN18"/>
  <c r="BM18"/>
  <c r="BQ16"/>
  <c r="BO16"/>
  <c r="BM16"/>
  <c r="BR16"/>
  <c r="BP16"/>
  <c r="BN16"/>
  <c r="BQ14"/>
  <c r="BO14"/>
  <c r="BM14"/>
  <c r="BR14"/>
  <c r="BP14"/>
  <c r="BN14"/>
  <c r="BQ12"/>
  <c r="BO12"/>
  <c r="BM12"/>
  <c r="BR12"/>
  <c r="BP12"/>
  <c r="BN12"/>
  <c r="BQ10"/>
  <c r="BO10"/>
  <c r="BM10"/>
  <c r="BR10"/>
  <c r="BP10"/>
  <c r="BN10"/>
  <c r="BQ8"/>
  <c r="BO8"/>
  <c r="BM8"/>
  <c r="BR8"/>
  <c r="BP8"/>
  <c r="BN8"/>
  <c r="BQ6"/>
  <c r="BO6"/>
  <c r="BM6"/>
  <c r="BR6"/>
  <c r="BP6"/>
  <c r="BN6"/>
  <c r="BQ4"/>
  <c r="BO4"/>
  <c r="BM4"/>
  <c r="BR4"/>
  <c r="BP4"/>
  <c r="BN4"/>
  <c r="B47" i="18"/>
  <c r="D47"/>
  <c r="BR3" i="1"/>
  <c r="BO3"/>
  <c r="BM3"/>
  <c r="BP3"/>
  <c r="BQ3"/>
  <c r="BN3"/>
  <c r="BR101"/>
  <c r="BP101"/>
  <c r="BN101"/>
  <c r="BQ101"/>
  <c r="BO101"/>
  <c r="BM101"/>
  <c r="BR99"/>
  <c r="BP99"/>
  <c r="BN99"/>
  <c r="BQ99"/>
  <c r="BO99"/>
  <c r="BM99"/>
  <c r="BR97"/>
  <c r="BP97"/>
  <c r="BN97"/>
  <c r="BQ97"/>
  <c r="BO97"/>
  <c r="BM97"/>
  <c r="BR95"/>
  <c r="BP95"/>
  <c r="BN95"/>
  <c r="BQ95"/>
  <c r="BO95"/>
  <c r="BM95"/>
  <c r="BR93"/>
  <c r="BP93"/>
  <c r="BN93"/>
  <c r="BQ93"/>
  <c r="BO93"/>
  <c r="BM93"/>
  <c r="BR91"/>
  <c r="BP91"/>
  <c r="BN91"/>
  <c r="BQ91"/>
  <c r="BO91"/>
  <c r="BM91"/>
  <c r="BR89"/>
  <c r="BP89"/>
  <c r="BN89"/>
  <c r="BQ89"/>
  <c r="BO89"/>
  <c r="BM89"/>
  <c r="BR87"/>
  <c r="BP87"/>
  <c r="BN87"/>
  <c r="BQ87"/>
  <c r="BO87"/>
  <c r="BM87"/>
  <c r="BR85"/>
  <c r="BP85"/>
  <c r="BN85"/>
  <c r="BQ85"/>
  <c r="BO85"/>
  <c r="BM85"/>
  <c r="BR83"/>
  <c r="BP83"/>
  <c r="BN83"/>
  <c r="BQ83"/>
  <c r="BO83"/>
  <c r="BM83"/>
  <c r="BR81"/>
  <c r="BP81"/>
  <c r="BN81"/>
  <c r="BQ81"/>
  <c r="BO81"/>
  <c r="BM81"/>
  <c r="BR79"/>
  <c r="BP79"/>
  <c r="BN79"/>
  <c r="BQ79"/>
  <c r="BO79"/>
  <c r="BM79"/>
  <c r="BR77"/>
  <c r="BP77"/>
  <c r="BN77"/>
  <c r="BQ77"/>
  <c r="BO77"/>
  <c r="BM77"/>
  <c r="BR75"/>
  <c r="BP75"/>
  <c r="BN75"/>
  <c r="BQ75"/>
  <c r="BO75"/>
  <c r="BM75"/>
  <c r="BR73"/>
  <c r="BP73"/>
  <c r="BN73"/>
  <c r="BQ73"/>
  <c r="BO73"/>
  <c r="BM73"/>
  <c r="BR71"/>
  <c r="BP71"/>
  <c r="BN71"/>
  <c r="BQ71"/>
  <c r="BO71"/>
  <c r="BM71"/>
  <c r="BR69"/>
  <c r="BP69"/>
  <c r="BN69"/>
  <c r="BQ69"/>
  <c r="BO69"/>
  <c r="BM69"/>
  <c r="BR67"/>
  <c r="BP67"/>
  <c r="BN67"/>
  <c r="BQ67"/>
  <c r="BO67"/>
  <c r="BM67"/>
  <c r="BR65"/>
  <c r="BP65"/>
  <c r="BN65"/>
  <c r="BQ65"/>
  <c r="BO65"/>
  <c r="BM65"/>
  <c r="BR63"/>
  <c r="BP63"/>
  <c r="BN63"/>
  <c r="BQ63"/>
  <c r="BO63"/>
  <c r="BM63"/>
  <c r="BR61"/>
  <c r="BP61"/>
  <c r="BN61"/>
  <c r="BQ61"/>
  <c r="BO61"/>
  <c r="BM61"/>
  <c r="BR59"/>
  <c r="BP59"/>
  <c r="BN59"/>
  <c r="BQ59"/>
  <c r="BO59"/>
  <c r="BM59"/>
  <c r="BR57"/>
  <c r="BP57"/>
  <c r="BN57"/>
  <c r="BQ57"/>
  <c r="BO57"/>
  <c r="BM57"/>
  <c r="BR55"/>
  <c r="BP55"/>
  <c r="BN55"/>
  <c r="BQ55"/>
  <c r="BO55"/>
  <c r="BM55"/>
  <c r="BR53"/>
  <c r="BP53"/>
  <c r="BN53"/>
  <c r="BQ53"/>
  <c r="BO53"/>
  <c r="BM53"/>
  <c r="BR51"/>
  <c r="BP51"/>
  <c r="BN51"/>
  <c r="BQ51"/>
  <c r="BO51"/>
  <c r="BM51"/>
  <c r="BR49"/>
  <c r="BP49"/>
  <c r="BN49"/>
  <c r="BQ49"/>
  <c r="BO49"/>
  <c r="BM49"/>
  <c r="BR47"/>
  <c r="BP47"/>
  <c r="BN47"/>
  <c r="BQ47"/>
  <c r="BO47"/>
  <c r="BM47"/>
  <c r="BR45"/>
  <c r="BP45"/>
  <c r="BN45"/>
  <c r="BQ45"/>
  <c r="BO45"/>
  <c r="BM45"/>
  <c r="BR43"/>
  <c r="BP43"/>
  <c r="BN43"/>
  <c r="BQ43"/>
  <c r="BO43"/>
  <c r="BM43"/>
  <c r="BR41"/>
  <c r="BP41"/>
  <c r="BN41"/>
  <c r="BQ41"/>
  <c r="BO41"/>
  <c r="BM41"/>
  <c r="BR39"/>
  <c r="BP39"/>
  <c r="BN39"/>
  <c r="BQ39"/>
  <c r="BO39"/>
  <c r="BM39"/>
  <c r="BR37"/>
  <c r="BP37"/>
  <c r="BN37"/>
  <c r="BQ37"/>
  <c r="BO37"/>
  <c r="BM37"/>
  <c r="BR35"/>
  <c r="BP35"/>
  <c r="BN35"/>
  <c r="BQ35"/>
  <c r="BO35"/>
  <c r="BM35"/>
  <c r="BR33"/>
  <c r="BP33"/>
  <c r="BN33"/>
  <c r="BQ33"/>
  <c r="BO33"/>
  <c r="BM33"/>
  <c r="BR31"/>
  <c r="BP31"/>
  <c r="BN31"/>
  <c r="BQ31"/>
  <c r="BO31"/>
  <c r="BM31"/>
  <c r="BR29"/>
  <c r="BP29"/>
  <c r="BN29"/>
  <c r="BQ29"/>
  <c r="BO29"/>
  <c r="BM29"/>
  <c r="BR27"/>
  <c r="BP27"/>
  <c r="BN27"/>
  <c r="BQ27"/>
  <c r="BO27"/>
  <c r="BM27"/>
  <c r="BR25"/>
  <c r="BP25"/>
  <c r="BN25"/>
  <c r="BQ25"/>
  <c r="BO25"/>
  <c r="BM25"/>
  <c r="BR23"/>
  <c r="BP23"/>
  <c r="BN23"/>
  <c r="BQ23"/>
  <c r="BO23"/>
  <c r="BM23"/>
  <c r="BR21"/>
  <c r="BP21"/>
  <c r="BN21"/>
  <c r="BQ21"/>
  <c r="BO21"/>
  <c r="BM21"/>
  <c r="BR19"/>
  <c r="BP19"/>
  <c r="BN19"/>
  <c r="BQ19"/>
  <c r="BO19"/>
  <c r="BM19"/>
  <c r="BR17"/>
  <c r="BP17"/>
  <c r="BN17"/>
  <c r="BQ17"/>
  <c r="BO17"/>
  <c r="BM17"/>
  <c r="BR15"/>
  <c r="BP15"/>
  <c r="BN15"/>
  <c r="BQ15"/>
  <c r="BO15"/>
  <c r="BM15"/>
  <c r="BR13"/>
  <c r="BP13"/>
  <c r="BN13"/>
  <c r="BQ13"/>
  <c r="BO13"/>
  <c r="BM13"/>
  <c r="BR11"/>
  <c r="BP11"/>
  <c r="BN11"/>
  <c r="BQ11"/>
  <c r="BO11"/>
  <c r="BM11"/>
  <c r="BR9"/>
  <c r="BP9"/>
  <c r="BN9"/>
  <c r="BQ9"/>
  <c r="BO9"/>
  <c r="BM9"/>
  <c r="BR7"/>
  <c r="BP7"/>
  <c r="BN7"/>
  <c r="BQ7"/>
  <c r="BO7"/>
  <c r="BM7"/>
  <c r="BR5"/>
  <c r="BP5"/>
  <c r="BN5"/>
  <c r="BQ5"/>
  <c r="BO5"/>
  <c r="BM5"/>
  <c r="J2" i="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L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K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G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H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D5" i="1"/>
  <c r="BD7"/>
  <c r="BD9"/>
  <c r="BD11"/>
  <c r="BD13"/>
  <c r="BD15"/>
  <c r="BA3"/>
  <c r="BC3"/>
  <c r="BE3"/>
  <c r="AZ101"/>
  <c r="AZ99"/>
  <c r="AZ97"/>
  <c r="AZ95"/>
  <c r="AZ93"/>
  <c r="AZ91"/>
  <c r="AZ89"/>
  <c r="AZ87"/>
  <c r="AZ85"/>
  <c r="AZ83"/>
  <c r="AZ81"/>
  <c r="AZ79"/>
  <c r="AZ77"/>
  <c r="AZ75"/>
  <c r="AZ73"/>
  <c r="AZ71"/>
  <c r="AZ69"/>
  <c r="AZ67"/>
  <c r="AZ65"/>
  <c r="AZ63"/>
  <c r="AZ61"/>
  <c r="AZ59"/>
  <c r="AZ57"/>
  <c r="AZ55"/>
  <c r="AZ53"/>
  <c r="AZ51"/>
  <c r="AZ49"/>
  <c r="AZ47"/>
  <c r="AZ45"/>
  <c r="AZ43"/>
  <c r="AZ41"/>
  <c r="AZ39"/>
  <c r="AZ37"/>
  <c r="AZ35"/>
  <c r="AZ33"/>
  <c r="AZ31"/>
  <c r="AZ29"/>
  <c r="AZ27"/>
  <c r="AZ25"/>
  <c r="AZ23"/>
  <c r="AZ21"/>
  <c r="AZ19"/>
  <c r="AZ17"/>
  <c r="AZ15"/>
  <c r="AZ13"/>
  <c r="AZ11"/>
  <c r="AZ9"/>
  <c r="AZ7"/>
  <c r="AZ5"/>
  <c r="BB101"/>
  <c r="BB99"/>
  <c r="BB97"/>
  <c r="BB95"/>
  <c r="BB93"/>
  <c r="BB91"/>
  <c r="BB89"/>
  <c r="BB87"/>
  <c r="BB85"/>
  <c r="BB83"/>
  <c r="BB81"/>
  <c r="BB79"/>
  <c r="BB77"/>
  <c r="BB75"/>
  <c r="BB73"/>
  <c r="BB71"/>
  <c r="BB69"/>
  <c r="BB67"/>
  <c r="BB65"/>
  <c r="BB63"/>
  <c r="BB61"/>
  <c r="BB59"/>
  <c r="BB57"/>
  <c r="BB55"/>
  <c r="BB53"/>
  <c r="BB51"/>
  <c r="BB49"/>
  <c r="BB47"/>
  <c r="BB45"/>
  <c r="BB43"/>
  <c r="BB41"/>
  <c r="BB39"/>
  <c r="BB37"/>
  <c r="BB35"/>
  <c r="BB33"/>
  <c r="BB31"/>
  <c r="BB29"/>
  <c r="BB27"/>
  <c r="BB25"/>
  <c r="BB23"/>
  <c r="BB21"/>
  <c r="BB19"/>
  <c r="BB17"/>
  <c r="BB15"/>
  <c r="BB13"/>
  <c r="BB11"/>
  <c r="BB9"/>
  <c r="BB7"/>
  <c r="BB5"/>
  <c r="BD101"/>
  <c r="BD99"/>
  <c r="BD97"/>
  <c r="BD95"/>
  <c r="BD93"/>
  <c r="BD91"/>
  <c r="BD89"/>
  <c r="BD87"/>
  <c r="BD85"/>
  <c r="BD83"/>
  <c r="BD81"/>
  <c r="BD79"/>
  <c r="BD77"/>
  <c r="BD75"/>
  <c r="BD73"/>
  <c r="BD71"/>
  <c r="BD69"/>
  <c r="BD67"/>
  <c r="BD65"/>
  <c r="BD63"/>
  <c r="BD61"/>
  <c r="BD59"/>
  <c r="BD57"/>
  <c r="BD55"/>
  <c r="BD53"/>
  <c r="BD51"/>
  <c r="BD49"/>
  <c r="BD47"/>
  <c r="BD45"/>
  <c r="BD43"/>
  <c r="BD41"/>
  <c r="BD39"/>
  <c r="BD37"/>
  <c r="BD35"/>
  <c r="BD33"/>
  <c r="BD31"/>
  <c r="BD29"/>
  <c r="BD27"/>
  <c r="BD25"/>
  <c r="BD23"/>
  <c r="BD21"/>
  <c r="BD19"/>
  <c r="BD17"/>
</calcChain>
</file>

<file path=xl/comments1.xml><?xml version="1.0" encoding="utf-8"?>
<comments xmlns="http://schemas.openxmlformats.org/spreadsheetml/2006/main">
  <authors>
    <author>Gal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Meters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Meters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Hours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Liters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Hours*1000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Meters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Hours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Liters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Liters*1000</t>
        </r>
      </text>
    </comment>
    <comment ref="U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Meters</t>
        </r>
      </text>
    </comment>
    <comment ref="V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Hours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Liters</t>
        </r>
      </text>
    </comment>
    <comment ref="AA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Liters*1000</t>
        </r>
      </text>
    </comment>
    <comment ref="AB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Meters</t>
        </r>
      </text>
    </comment>
    <comment ref="AC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Hours</t>
        </r>
      </text>
    </comment>
    <comment ref="AD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Liters</t>
        </r>
      </text>
    </comment>
    <comment ref="AI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Meters</t>
        </r>
      </text>
    </comment>
    <comment ref="AJ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Hours</t>
        </r>
      </text>
    </comment>
    <comment ref="AK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Liters</t>
        </r>
      </text>
    </comment>
    <comment ref="AP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Meters</t>
        </r>
      </text>
    </comment>
    <comment ref="AQ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Hours</t>
        </r>
      </text>
    </comment>
    <comment ref="AR2" author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Liters</t>
        </r>
      </text>
    </comment>
  </commentList>
</comments>
</file>

<file path=xl/sharedStrings.xml><?xml version="1.0" encoding="utf-8"?>
<sst xmlns="http://schemas.openxmlformats.org/spreadsheetml/2006/main" count="182" uniqueCount="87">
  <si>
    <t>test#</t>
  </si>
  <si>
    <t>src</t>
  </si>
  <si>
    <t>dest</t>
  </si>
  <si>
    <t>airDistance</t>
  </si>
  <si>
    <t>solution</t>
  </si>
  <si>
    <t>Distance</t>
  </si>
  <si>
    <t>Time</t>
  </si>
  <si>
    <t>Fuel</t>
  </si>
  <si>
    <t>Expands</t>
  </si>
  <si>
    <t>shortest</t>
  </si>
  <si>
    <t>fastest</t>
  </si>
  <si>
    <t>economic Peugeot 508</t>
  </si>
  <si>
    <t>economic Ford Focus</t>
  </si>
  <si>
    <t>hybrid Peugeot 508</t>
  </si>
  <si>
    <t>hybrid Ford Focus</t>
  </si>
  <si>
    <t>airDistance[Meter]</t>
  </si>
  <si>
    <t>cpuTime[Sec]</t>
  </si>
  <si>
    <t>path[Nodes]</t>
  </si>
  <si>
    <t>Bin</t>
  </si>
  <si>
    <t>More</t>
  </si>
  <si>
    <t>Frequency</t>
  </si>
  <si>
    <t>Metric1 Bins</t>
  </si>
  <si>
    <t>Metric2 Bins</t>
  </si>
  <si>
    <t>Metric3 Bins</t>
  </si>
  <si>
    <t>Metric4 Bins</t>
  </si>
  <si>
    <t>Metric5 Bins</t>
  </si>
  <si>
    <t>Metric6 Bins</t>
  </si>
  <si>
    <t>DIFF1</t>
  </si>
  <si>
    <t>DIFF2</t>
  </si>
  <si>
    <t>DIFF3</t>
  </si>
  <si>
    <t>DIFF4</t>
  </si>
  <si>
    <t>DIFF5</t>
  </si>
  <si>
    <t>DIFF6</t>
  </si>
  <si>
    <t>Shortest</t>
  </si>
  <si>
    <t>Scatter</t>
  </si>
  <si>
    <t>X</t>
  </si>
  <si>
    <t>Y</t>
  </si>
  <si>
    <t>cpu time</t>
  </si>
  <si>
    <t>expands</t>
  </si>
  <si>
    <t>Fastest</t>
  </si>
  <si>
    <t>hyb1-hyb2</t>
  </si>
  <si>
    <t>shortest_time-fastest_time</t>
  </si>
  <si>
    <t>fastest_distance-shortest_distance</t>
  </si>
  <si>
    <t>cpu</t>
  </si>
  <si>
    <t>nodes</t>
  </si>
  <si>
    <t>Hybrid1</t>
  </si>
  <si>
    <t>Economic1</t>
  </si>
  <si>
    <t>Hybrid2</t>
  </si>
  <si>
    <t>Economic2</t>
  </si>
  <si>
    <t>compares how much distance is used in route from fastest heuristic comparing to the shortest heuristic</t>
  </si>
  <si>
    <t>compares how much time is used in route from 'shortest time' heuristic comparing to the route gained using 'shortest path in kilometers' heuristic</t>
  </si>
  <si>
    <t>shortest-airDistance</t>
  </si>
  <si>
    <t>fastest-airdistance</t>
  </si>
  <si>
    <t>eco1-airdistance</t>
  </si>
  <si>
    <t>eco2-airdistance</t>
  </si>
  <si>
    <t>hybrid1-airdistance</t>
  </si>
  <si>
    <t>hybrid2-airdistance</t>
  </si>
  <si>
    <t>min expands</t>
  </si>
  <si>
    <t>shortest expands ratio</t>
  </si>
  <si>
    <t>fastest expands ratio</t>
  </si>
  <si>
    <t>eco1 expands ratio</t>
  </si>
  <si>
    <t>eco2 expands ratio</t>
  </si>
  <si>
    <t>hybrid1 expands ratio</t>
  </si>
  <si>
    <t>hybrid2 expands ratio</t>
  </si>
  <si>
    <t>j3</t>
  </si>
  <si>
    <t>q3</t>
  </si>
  <si>
    <t>x3</t>
  </si>
  <si>
    <t>al3</t>
  </si>
  <si>
    <t>ae3 (omitted from min)</t>
  </si>
  <si>
    <t>as3 (omitted from min)</t>
  </si>
  <si>
    <t>avg expands</t>
  </si>
  <si>
    <t>eco</t>
  </si>
  <si>
    <t>hybrid</t>
  </si>
  <si>
    <t>compares the average expands between the heuristics</t>
  </si>
  <si>
    <t>MAX1</t>
  </si>
  <si>
    <t>MAX2</t>
  </si>
  <si>
    <t>MAX3</t>
  </si>
  <si>
    <t>MAX4</t>
  </si>
  <si>
    <t>MAX5</t>
  </si>
  <si>
    <t>MAX6</t>
  </si>
  <si>
    <t>Eco1</t>
  </si>
  <si>
    <t>eco1</t>
  </si>
  <si>
    <t>eco2</t>
  </si>
  <si>
    <t>hybrid1</t>
  </si>
  <si>
    <t>hybrid2</t>
  </si>
  <si>
    <t>peugeot - ford [liters]</t>
  </si>
  <si>
    <t>shows that Peugeot 508 is less economic than Ford Focus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</si>
</sst>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i/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22" xfId="0" applyBorder="1"/>
    <xf numFmtId="0" fontId="18" fillId="0" borderId="23" xfId="0" applyFont="1" applyBorder="1"/>
    <xf numFmtId="0" fontId="0" fillId="0" borderId="21" xfId="0" applyBorder="1"/>
    <xf numFmtId="0" fontId="0" fillId="0" borderId="20" xfId="0" applyBorder="1"/>
    <xf numFmtId="0" fontId="18" fillId="0" borderId="24" xfId="0" applyFont="1" applyBorder="1"/>
    <xf numFmtId="0" fontId="18" fillId="0" borderId="12" xfId="0" applyFont="1" applyBorder="1"/>
    <xf numFmtId="0" fontId="18" fillId="0" borderId="13" xfId="0" applyFont="1" applyBorder="1"/>
    <xf numFmtId="0" fontId="0" fillId="0" borderId="19" xfId="0" applyBorder="1"/>
    <xf numFmtId="0" fontId="18" fillId="0" borderId="11" xfId="0" applyFont="1" applyBorder="1"/>
    <xf numFmtId="0" fontId="0" fillId="0" borderId="0" xfId="0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14" xfId="0" applyFont="1" applyBorder="1"/>
    <xf numFmtId="0" fontId="18" fillId="0" borderId="10" xfId="0" applyFont="1" applyBorder="1"/>
    <xf numFmtId="0" fontId="18" fillId="0" borderId="15" xfId="0" applyFont="1" applyBorder="1"/>
    <xf numFmtId="0" fontId="0" fillId="0" borderId="0" xfId="0"/>
    <xf numFmtId="0" fontId="19" fillId="0" borderId="10" xfId="0" applyFont="1" applyBorder="1"/>
    <xf numFmtId="0" fontId="19" fillId="0" borderId="15" xfId="0" applyFont="1" applyBorder="1"/>
    <xf numFmtId="0" fontId="19" fillId="0" borderId="14" xfId="0" applyFont="1" applyBorder="1"/>
    <xf numFmtId="0" fontId="19" fillId="0" borderId="19" xfId="0" applyFont="1" applyBorder="1"/>
    <xf numFmtId="0" fontId="0" fillId="0" borderId="0" xfId="0" applyFill="1" applyBorder="1" applyAlignment="1"/>
    <xf numFmtId="0" fontId="0" fillId="0" borderId="25" xfId="0" applyFill="1" applyBorder="1" applyAlignment="1"/>
    <xf numFmtId="0" fontId="20" fillId="0" borderId="26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21" fillId="0" borderId="0" xfId="0" applyFont="1"/>
    <xf numFmtId="0" fontId="18" fillId="0" borderId="27" xfId="0" applyFont="1" applyFill="1" applyBorder="1"/>
    <xf numFmtId="0" fontId="18" fillId="0" borderId="0" xfId="0" applyFont="1" applyFill="1" applyBorder="1"/>
    <xf numFmtId="0" fontId="18" fillId="0" borderId="28" xfId="0" applyFont="1" applyFill="1" applyBorder="1"/>
    <xf numFmtId="0" fontId="18" fillId="0" borderId="29" xfId="0" applyFont="1" applyFill="1" applyBorder="1"/>
    <xf numFmtId="0" fontId="18" fillId="0" borderId="30" xfId="0" applyFont="1" applyFill="1" applyBorder="1"/>
    <xf numFmtId="10" fontId="0" fillId="0" borderId="0" xfId="0" applyNumberFormat="1"/>
    <xf numFmtId="0" fontId="22" fillId="0" borderId="0" xfId="0" applyFont="1" applyFill="1" applyBorder="1"/>
    <xf numFmtId="10" fontId="18" fillId="0" borderId="0" xfId="0" applyNumberFormat="1" applyFont="1"/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Hist1!$A$2:$A$24</c:f>
              <c:strCache>
                <c:ptCount val="23"/>
                <c:pt idx="0">
                  <c:v>11995</c:v>
                </c:pt>
                <c:pt idx="1">
                  <c:v>30418.25</c:v>
                </c:pt>
                <c:pt idx="2">
                  <c:v>48841.5</c:v>
                </c:pt>
                <c:pt idx="3">
                  <c:v>67264.75</c:v>
                </c:pt>
                <c:pt idx="4">
                  <c:v>85688</c:v>
                </c:pt>
                <c:pt idx="5">
                  <c:v>104111.25</c:v>
                </c:pt>
                <c:pt idx="6">
                  <c:v>122534.5</c:v>
                </c:pt>
                <c:pt idx="7">
                  <c:v>140957.75</c:v>
                </c:pt>
                <c:pt idx="8">
                  <c:v>159381</c:v>
                </c:pt>
                <c:pt idx="9">
                  <c:v>177804.25</c:v>
                </c:pt>
                <c:pt idx="10">
                  <c:v>196227.5</c:v>
                </c:pt>
                <c:pt idx="11">
                  <c:v>214650.75</c:v>
                </c:pt>
                <c:pt idx="12">
                  <c:v>233074</c:v>
                </c:pt>
                <c:pt idx="13">
                  <c:v>251497.25</c:v>
                </c:pt>
                <c:pt idx="14">
                  <c:v>269920.5</c:v>
                </c:pt>
                <c:pt idx="15">
                  <c:v>288343.75</c:v>
                </c:pt>
                <c:pt idx="16">
                  <c:v>306767</c:v>
                </c:pt>
                <c:pt idx="17">
                  <c:v>325190.25</c:v>
                </c:pt>
                <c:pt idx="18">
                  <c:v>343613.5</c:v>
                </c:pt>
                <c:pt idx="19">
                  <c:v>362036.75</c:v>
                </c:pt>
                <c:pt idx="20">
                  <c:v>380460</c:v>
                </c:pt>
                <c:pt idx="21">
                  <c:v>398883.25</c:v>
                </c:pt>
                <c:pt idx="22">
                  <c:v>More</c:v>
                </c:pt>
              </c:strCache>
            </c:strRef>
          </c:cat>
          <c:val>
            <c:numRef>
              <c:f>Hist1!$B$2:$B$24</c:f>
              <c:numCache>
                <c:formatCode>General</c:formatCode>
                <c:ptCount val="23"/>
                <c:pt idx="0">
                  <c:v>1</c:v>
                </c:pt>
                <c:pt idx="1">
                  <c:v>9</c:v>
                </c:pt>
                <c:pt idx="2">
                  <c:v>9</c:v>
                </c:pt>
                <c:pt idx="3">
                  <c:v>17</c:v>
                </c:pt>
                <c:pt idx="4">
                  <c:v>18</c:v>
                </c:pt>
                <c:pt idx="5">
                  <c:v>6</c:v>
                </c:pt>
                <c:pt idx="6">
                  <c:v>12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axId val="67399680"/>
        <c:axId val="67401600"/>
      </c:barChart>
      <c:catAx>
        <c:axId val="6739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67401600"/>
        <c:crosses val="autoZero"/>
        <c:auto val="1"/>
        <c:lblAlgn val="ctr"/>
        <c:lblOffset val="100"/>
      </c:catAx>
      <c:valAx>
        <c:axId val="674016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67399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Data!$AM$2</c:f>
              <c:strCache>
                <c:ptCount val="1"/>
                <c:pt idx="0">
                  <c:v>cpuTime[Sec]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numFmt formatCode="General" sourceLinked="0"/>
            </c:trendlineLbl>
          </c:trendline>
          <c:xVal>
            <c:numRef>
              <c:f>Data!$AL$3:$AL$102</c:f>
              <c:numCache>
                <c:formatCode>General</c:formatCode>
                <c:ptCount val="100"/>
                <c:pt idx="0">
                  <c:v>393991</c:v>
                </c:pt>
                <c:pt idx="1">
                  <c:v>46477</c:v>
                </c:pt>
                <c:pt idx="2">
                  <c:v>80873</c:v>
                </c:pt>
                <c:pt idx="3">
                  <c:v>601336</c:v>
                </c:pt>
                <c:pt idx="4">
                  <c:v>508422</c:v>
                </c:pt>
                <c:pt idx="5">
                  <c:v>171105</c:v>
                </c:pt>
                <c:pt idx="6">
                  <c:v>59764</c:v>
                </c:pt>
                <c:pt idx="7">
                  <c:v>31047</c:v>
                </c:pt>
                <c:pt idx="8">
                  <c:v>97879</c:v>
                </c:pt>
                <c:pt idx="9">
                  <c:v>22976</c:v>
                </c:pt>
                <c:pt idx="10">
                  <c:v>425749</c:v>
                </c:pt>
                <c:pt idx="11">
                  <c:v>16982</c:v>
                </c:pt>
                <c:pt idx="12">
                  <c:v>263152</c:v>
                </c:pt>
                <c:pt idx="13">
                  <c:v>63045</c:v>
                </c:pt>
                <c:pt idx="14">
                  <c:v>25061</c:v>
                </c:pt>
                <c:pt idx="15">
                  <c:v>282308</c:v>
                </c:pt>
                <c:pt idx="16">
                  <c:v>215915</c:v>
                </c:pt>
                <c:pt idx="17">
                  <c:v>17939</c:v>
                </c:pt>
                <c:pt idx="18">
                  <c:v>162424</c:v>
                </c:pt>
                <c:pt idx="19">
                  <c:v>49859</c:v>
                </c:pt>
                <c:pt idx="20">
                  <c:v>53133</c:v>
                </c:pt>
                <c:pt idx="21">
                  <c:v>169999</c:v>
                </c:pt>
                <c:pt idx="22">
                  <c:v>406311</c:v>
                </c:pt>
                <c:pt idx="23">
                  <c:v>142452</c:v>
                </c:pt>
                <c:pt idx="24">
                  <c:v>41357</c:v>
                </c:pt>
                <c:pt idx="25">
                  <c:v>46424</c:v>
                </c:pt>
                <c:pt idx="26">
                  <c:v>99140</c:v>
                </c:pt>
                <c:pt idx="27">
                  <c:v>239936</c:v>
                </c:pt>
                <c:pt idx="28">
                  <c:v>69140</c:v>
                </c:pt>
                <c:pt idx="29">
                  <c:v>29760</c:v>
                </c:pt>
                <c:pt idx="30">
                  <c:v>129863</c:v>
                </c:pt>
                <c:pt idx="31">
                  <c:v>124776</c:v>
                </c:pt>
                <c:pt idx="32">
                  <c:v>311263</c:v>
                </c:pt>
                <c:pt idx="33">
                  <c:v>482769</c:v>
                </c:pt>
                <c:pt idx="34">
                  <c:v>76050</c:v>
                </c:pt>
                <c:pt idx="35">
                  <c:v>115847</c:v>
                </c:pt>
                <c:pt idx="36">
                  <c:v>396887</c:v>
                </c:pt>
                <c:pt idx="37">
                  <c:v>4679</c:v>
                </c:pt>
                <c:pt idx="38">
                  <c:v>47845</c:v>
                </c:pt>
                <c:pt idx="39">
                  <c:v>35593</c:v>
                </c:pt>
                <c:pt idx="40">
                  <c:v>403032</c:v>
                </c:pt>
                <c:pt idx="41">
                  <c:v>2530</c:v>
                </c:pt>
                <c:pt idx="42">
                  <c:v>45169</c:v>
                </c:pt>
                <c:pt idx="43">
                  <c:v>139358</c:v>
                </c:pt>
                <c:pt idx="44">
                  <c:v>52971</c:v>
                </c:pt>
                <c:pt idx="45">
                  <c:v>74351</c:v>
                </c:pt>
                <c:pt idx="46">
                  <c:v>478730</c:v>
                </c:pt>
                <c:pt idx="47">
                  <c:v>329653</c:v>
                </c:pt>
                <c:pt idx="48">
                  <c:v>36856</c:v>
                </c:pt>
                <c:pt idx="49">
                  <c:v>52136</c:v>
                </c:pt>
                <c:pt idx="50">
                  <c:v>301096</c:v>
                </c:pt>
                <c:pt idx="51">
                  <c:v>11050</c:v>
                </c:pt>
                <c:pt idx="52">
                  <c:v>61608</c:v>
                </c:pt>
                <c:pt idx="53">
                  <c:v>231804</c:v>
                </c:pt>
                <c:pt idx="54">
                  <c:v>16061</c:v>
                </c:pt>
                <c:pt idx="55">
                  <c:v>221026</c:v>
                </c:pt>
                <c:pt idx="56">
                  <c:v>138102</c:v>
                </c:pt>
                <c:pt idx="57">
                  <c:v>152198</c:v>
                </c:pt>
                <c:pt idx="58">
                  <c:v>380592</c:v>
                </c:pt>
                <c:pt idx="59">
                  <c:v>531525</c:v>
                </c:pt>
                <c:pt idx="60">
                  <c:v>66464</c:v>
                </c:pt>
                <c:pt idx="61">
                  <c:v>452367</c:v>
                </c:pt>
                <c:pt idx="62">
                  <c:v>43572</c:v>
                </c:pt>
                <c:pt idx="63">
                  <c:v>61029</c:v>
                </c:pt>
                <c:pt idx="64">
                  <c:v>91675</c:v>
                </c:pt>
                <c:pt idx="65">
                  <c:v>99953</c:v>
                </c:pt>
                <c:pt idx="66">
                  <c:v>20289</c:v>
                </c:pt>
                <c:pt idx="67">
                  <c:v>37437</c:v>
                </c:pt>
                <c:pt idx="68">
                  <c:v>611225</c:v>
                </c:pt>
                <c:pt idx="69">
                  <c:v>38173</c:v>
                </c:pt>
                <c:pt idx="70">
                  <c:v>309524</c:v>
                </c:pt>
                <c:pt idx="71">
                  <c:v>207202</c:v>
                </c:pt>
                <c:pt idx="72">
                  <c:v>8744</c:v>
                </c:pt>
                <c:pt idx="73">
                  <c:v>192176</c:v>
                </c:pt>
                <c:pt idx="74">
                  <c:v>34156</c:v>
                </c:pt>
                <c:pt idx="75">
                  <c:v>206397</c:v>
                </c:pt>
                <c:pt idx="76">
                  <c:v>591801</c:v>
                </c:pt>
                <c:pt idx="77">
                  <c:v>75215</c:v>
                </c:pt>
                <c:pt idx="78">
                  <c:v>26932</c:v>
                </c:pt>
                <c:pt idx="79">
                  <c:v>398462</c:v>
                </c:pt>
                <c:pt idx="80">
                  <c:v>275446</c:v>
                </c:pt>
                <c:pt idx="81">
                  <c:v>142134</c:v>
                </c:pt>
                <c:pt idx="82">
                  <c:v>11668</c:v>
                </c:pt>
                <c:pt idx="83">
                  <c:v>168455</c:v>
                </c:pt>
                <c:pt idx="84">
                  <c:v>285649</c:v>
                </c:pt>
                <c:pt idx="85">
                  <c:v>42359</c:v>
                </c:pt>
                <c:pt idx="86">
                  <c:v>230098</c:v>
                </c:pt>
                <c:pt idx="87">
                  <c:v>187323</c:v>
                </c:pt>
                <c:pt idx="88">
                  <c:v>270041</c:v>
                </c:pt>
                <c:pt idx="89">
                  <c:v>89675</c:v>
                </c:pt>
                <c:pt idx="90">
                  <c:v>269919</c:v>
                </c:pt>
                <c:pt idx="91">
                  <c:v>898452</c:v>
                </c:pt>
                <c:pt idx="92">
                  <c:v>1445</c:v>
                </c:pt>
                <c:pt idx="93">
                  <c:v>332450</c:v>
                </c:pt>
                <c:pt idx="94">
                  <c:v>26644</c:v>
                </c:pt>
                <c:pt idx="95">
                  <c:v>127949</c:v>
                </c:pt>
                <c:pt idx="96">
                  <c:v>450676</c:v>
                </c:pt>
                <c:pt idx="97">
                  <c:v>26367</c:v>
                </c:pt>
                <c:pt idx="98">
                  <c:v>384614</c:v>
                </c:pt>
                <c:pt idx="99">
                  <c:v>410524</c:v>
                </c:pt>
              </c:numCache>
            </c:numRef>
          </c:xVal>
          <c:yVal>
            <c:numRef>
              <c:f>Data!$AM$3:$AM$102</c:f>
              <c:numCache>
                <c:formatCode>General</c:formatCode>
                <c:ptCount val="100"/>
                <c:pt idx="0">
                  <c:v>47</c:v>
                </c:pt>
                <c:pt idx="1">
                  <c:v>5</c:v>
                </c:pt>
                <c:pt idx="2">
                  <c:v>9</c:v>
                </c:pt>
                <c:pt idx="3">
                  <c:v>74</c:v>
                </c:pt>
                <c:pt idx="4">
                  <c:v>62</c:v>
                </c:pt>
                <c:pt idx="5">
                  <c:v>19</c:v>
                </c:pt>
                <c:pt idx="6">
                  <c:v>7</c:v>
                </c:pt>
                <c:pt idx="7">
                  <c:v>3</c:v>
                </c:pt>
                <c:pt idx="8">
                  <c:v>11</c:v>
                </c:pt>
                <c:pt idx="9">
                  <c:v>2</c:v>
                </c:pt>
                <c:pt idx="10">
                  <c:v>52</c:v>
                </c:pt>
                <c:pt idx="11">
                  <c:v>1</c:v>
                </c:pt>
                <c:pt idx="12">
                  <c:v>32</c:v>
                </c:pt>
                <c:pt idx="13">
                  <c:v>7</c:v>
                </c:pt>
                <c:pt idx="14">
                  <c:v>2</c:v>
                </c:pt>
                <c:pt idx="15">
                  <c:v>33</c:v>
                </c:pt>
                <c:pt idx="16">
                  <c:v>25</c:v>
                </c:pt>
                <c:pt idx="17">
                  <c:v>2</c:v>
                </c:pt>
                <c:pt idx="18">
                  <c:v>19</c:v>
                </c:pt>
                <c:pt idx="19">
                  <c:v>5</c:v>
                </c:pt>
                <c:pt idx="20">
                  <c:v>7</c:v>
                </c:pt>
                <c:pt idx="21">
                  <c:v>20</c:v>
                </c:pt>
                <c:pt idx="22">
                  <c:v>48</c:v>
                </c:pt>
                <c:pt idx="23">
                  <c:v>17</c:v>
                </c:pt>
                <c:pt idx="24">
                  <c:v>4</c:v>
                </c:pt>
                <c:pt idx="25">
                  <c:v>5</c:v>
                </c:pt>
                <c:pt idx="26">
                  <c:v>11</c:v>
                </c:pt>
                <c:pt idx="27">
                  <c:v>28</c:v>
                </c:pt>
                <c:pt idx="28">
                  <c:v>8</c:v>
                </c:pt>
                <c:pt idx="29">
                  <c:v>3</c:v>
                </c:pt>
                <c:pt idx="30">
                  <c:v>15</c:v>
                </c:pt>
                <c:pt idx="31">
                  <c:v>14</c:v>
                </c:pt>
                <c:pt idx="32">
                  <c:v>38</c:v>
                </c:pt>
                <c:pt idx="33">
                  <c:v>58</c:v>
                </c:pt>
                <c:pt idx="34">
                  <c:v>9</c:v>
                </c:pt>
                <c:pt idx="35">
                  <c:v>14</c:v>
                </c:pt>
                <c:pt idx="36">
                  <c:v>49</c:v>
                </c:pt>
                <c:pt idx="37">
                  <c:v>0</c:v>
                </c:pt>
                <c:pt idx="38">
                  <c:v>5</c:v>
                </c:pt>
                <c:pt idx="39">
                  <c:v>4</c:v>
                </c:pt>
                <c:pt idx="40">
                  <c:v>48</c:v>
                </c:pt>
                <c:pt idx="41">
                  <c:v>0</c:v>
                </c:pt>
                <c:pt idx="42">
                  <c:v>5</c:v>
                </c:pt>
                <c:pt idx="43">
                  <c:v>16</c:v>
                </c:pt>
                <c:pt idx="44">
                  <c:v>6</c:v>
                </c:pt>
                <c:pt idx="45">
                  <c:v>9</c:v>
                </c:pt>
                <c:pt idx="46">
                  <c:v>59</c:v>
                </c:pt>
                <c:pt idx="47">
                  <c:v>40</c:v>
                </c:pt>
                <c:pt idx="48">
                  <c:v>4</c:v>
                </c:pt>
                <c:pt idx="49">
                  <c:v>6</c:v>
                </c:pt>
                <c:pt idx="50">
                  <c:v>36</c:v>
                </c:pt>
                <c:pt idx="51">
                  <c:v>1</c:v>
                </c:pt>
                <c:pt idx="52">
                  <c:v>7</c:v>
                </c:pt>
                <c:pt idx="53">
                  <c:v>29</c:v>
                </c:pt>
                <c:pt idx="54">
                  <c:v>1</c:v>
                </c:pt>
                <c:pt idx="55">
                  <c:v>27</c:v>
                </c:pt>
                <c:pt idx="56">
                  <c:v>16</c:v>
                </c:pt>
                <c:pt idx="57">
                  <c:v>17</c:v>
                </c:pt>
                <c:pt idx="58">
                  <c:v>46</c:v>
                </c:pt>
                <c:pt idx="59">
                  <c:v>64</c:v>
                </c:pt>
                <c:pt idx="60">
                  <c:v>7</c:v>
                </c:pt>
                <c:pt idx="61">
                  <c:v>54</c:v>
                </c:pt>
                <c:pt idx="62">
                  <c:v>5</c:v>
                </c:pt>
                <c:pt idx="63">
                  <c:v>7</c:v>
                </c:pt>
                <c:pt idx="64">
                  <c:v>10</c:v>
                </c:pt>
                <c:pt idx="65">
                  <c:v>11</c:v>
                </c:pt>
                <c:pt idx="66">
                  <c:v>2</c:v>
                </c:pt>
                <c:pt idx="67">
                  <c:v>4</c:v>
                </c:pt>
                <c:pt idx="68">
                  <c:v>75</c:v>
                </c:pt>
                <c:pt idx="69">
                  <c:v>4</c:v>
                </c:pt>
                <c:pt idx="70">
                  <c:v>37</c:v>
                </c:pt>
                <c:pt idx="71">
                  <c:v>25</c:v>
                </c:pt>
                <c:pt idx="72">
                  <c:v>1</c:v>
                </c:pt>
                <c:pt idx="73">
                  <c:v>22</c:v>
                </c:pt>
                <c:pt idx="74">
                  <c:v>4</c:v>
                </c:pt>
                <c:pt idx="75">
                  <c:v>24</c:v>
                </c:pt>
                <c:pt idx="76">
                  <c:v>72</c:v>
                </c:pt>
                <c:pt idx="77">
                  <c:v>9</c:v>
                </c:pt>
                <c:pt idx="78">
                  <c:v>3</c:v>
                </c:pt>
                <c:pt idx="79">
                  <c:v>48</c:v>
                </c:pt>
                <c:pt idx="80">
                  <c:v>34</c:v>
                </c:pt>
                <c:pt idx="81">
                  <c:v>15</c:v>
                </c:pt>
                <c:pt idx="82">
                  <c:v>1</c:v>
                </c:pt>
                <c:pt idx="83">
                  <c:v>20</c:v>
                </c:pt>
                <c:pt idx="84">
                  <c:v>33</c:v>
                </c:pt>
                <c:pt idx="85">
                  <c:v>5</c:v>
                </c:pt>
                <c:pt idx="86">
                  <c:v>29</c:v>
                </c:pt>
                <c:pt idx="87">
                  <c:v>22</c:v>
                </c:pt>
                <c:pt idx="88">
                  <c:v>32</c:v>
                </c:pt>
                <c:pt idx="89">
                  <c:v>10</c:v>
                </c:pt>
                <c:pt idx="90">
                  <c:v>32</c:v>
                </c:pt>
                <c:pt idx="91">
                  <c:v>112</c:v>
                </c:pt>
                <c:pt idx="92">
                  <c:v>0</c:v>
                </c:pt>
                <c:pt idx="93">
                  <c:v>40</c:v>
                </c:pt>
                <c:pt idx="94">
                  <c:v>2</c:v>
                </c:pt>
                <c:pt idx="95">
                  <c:v>15</c:v>
                </c:pt>
                <c:pt idx="96">
                  <c:v>56</c:v>
                </c:pt>
                <c:pt idx="97">
                  <c:v>2</c:v>
                </c:pt>
                <c:pt idx="98">
                  <c:v>47</c:v>
                </c:pt>
                <c:pt idx="99">
                  <c:v>49</c:v>
                </c:pt>
              </c:numCache>
            </c:numRef>
          </c:yVal>
        </c:ser>
        <c:axId val="75694464"/>
        <c:axId val="75696000"/>
      </c:scatterChart>
      <c:valAx>
        <c:axId val="75694464"/>
        <c:scaling>
          <c:orientation val="minMax"/>
        </c:scaling>
        <c:axPos val="b"/>
        <c:numFmt formatCode="General" sourceLinked="1"/>
        <c:tickLblPos val="nextTo"/>
        <c:crossAx val="75696000"/>
        <c:crosses val="autoZero"/>
        <c:crossBetween val="midCat"/>
      </c:valAx>
      <c:valAx>
        <c:axId val="75696000"/>
        <c:scaling>
          <c:orientation val="minMax"/>
        </c:scaling>
        <c:axPos val="l"/>
        <c:majorGridlines/>
        <c:numFmt formatCode="General" sourceLinked="1"/>
        <c:tickLblPos val="nextTo"/>
        <c:crossAx val="756944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Data!$AV$2</c:f>
              <c:strCache>
                <c:ptCount val="1"/>
                <c:pt idx="0">
                  <c:v>peugeot - ford [liters]</c:v>
                </c:pt>
              </c:strCache>
            </c:strRef>
          </c:tx>
          <c:marker>
            <c:symbol val="none"/>
          </c:marker>
          <c:val>
            <c:numRef>
              <c:f>Data!$AV$3:$AV$102</c:f>
              <c:numCache>
                <c:formatCode>General</c:formatCode>
                <c:ptCount val="100"/>
                <c:pt idx="0">
                  <c:v>0.97371886447</c:v>
                </c:pt>
                <c:pt idx="1">
                  <c:v>0.46479676712000034</c:v>
                </c:pt>
                <c:pt idx="2">
                  <c:v>1.6959524087000026</c:v>
                </c:pt>
                <c:pt idx="3">
                  <c:v>1.3254455405000007</c:v>
                </c:pt>
                <c:pt idx="4">
                  <c:v>1.2923390610000005</c:v>
                </c:pt>
                <c:pt idx="5">
                  <c:v>0.72746724110000105</c:v>
                </c:pt>
                <c:pt idx="6">
                  <c:v>0.63971796537000003</c:v>
                </c:pt>
                <c:pt idx="7">
                  <c:v>0.26104323177000016</c:v>
                </c:pt>
                <c:pt idx="8">
                  <c:v>0.46726336997000001</c:v>
                </c:pt>
                <c:pt idx="9">
                  <c:v>0.27755646576000026</c:v>
                </c:pt>
                <c:pt idx="10">
                  <c:v>1.0721210456000008</c:v>
                </c:pt>
                <c:pt idx="11">
                  <c:v>0.28809712786999991</c:v>
                </c:pt>
                <c:pt idx="12">
                  <c:v>1.0679048284999999</c:v>
                </c:pt>
                <c:pt idx="13">
                  <c:v>0.42238923853999949</c:v>
                </c:pt>
                <c:pt idx="14">
                  <c:v>0.21751189367000007</c:v>
                </c:pt>
                <c:pt idx="15">
                  <c:v>0.97297248588000007</c:v>
                </c:pt>
                <c:pt idx="16">
                  <c:v>0.70631233762999912</c:v>
                </c:pt>
                <c:pt idx="17">
                  <c:v>0.26490207293000001</c:v>
                </c:pt>
                <c:pt idx="18">
                  <c:v>1.0936670885000004</c:v>
                </c:pt>
                <c:pt idx="19">
                  <c:v>0.49190348541000001</c:v>
                </c:pt>
                <c:pt idx="20">
                  <c:v>0.47678944388999978</c:v>
                </c:pt>
                <c:pt idx="21">
                  <c:v>1.169185783660001</c:v>
                </c:pt>
                <c:pt idx="22">
                  <c:v>1.1158187923000005</c:v>
                </c:pt>
                <c:pt idx="23">
                  <c:v>0.70457323510000058</c:v>
                </c:pt>
                <c:pt idx="24">
                  <c:v>0.50015717061000031</c:v>
                </c:pt>
                <c:pt idx="25">
                  <c:v>0.50020884948</c:v>
                </c:pt>
                <c:pt idx="26">
                  <c:v>0.64391744088999892</c:v>
                </c:pt>
                <c:pt idx="27">
                  <c:v>0.7922544427299999</c:v>
                </c:pt>
                <c:pt idx="28">
                  <c:v>0.46851746309000009</c:v>
                </c:pt>
                <c:pt idx="29">
                  <c:v>0.26874038739000022</c:v>
                </c:pt>
                <c:pt idx="30">
                  <c:v>0.74342857420999919</c:v>
                </c:pt>
                <c:pt idx="31">
                  <c:v>0.67031781273999969</c:v>
                </c:pt>
                <c:pt idx="32">
                  <c:v>1.8582650459999985</c:v>
                </c:pt>
                <c:pt idx="33">
                  <c:v>1.1950559052000007</c:v>
                </c:pt>
                <c:pt idx="34">
                  <c:v>0.62419904262999992</c:v>
                </c:pt>
                <c:pt idx="35">
                  <c:v>0.96501756853999998</c:v>
                </c:pt>
                <c:pt idx="36">
                  <c:v>1.3943253136000002</c:v>
                </c:pt>
                <c:pt idx="37">
                  <c:v>6.9905291929999974E-2</c:v>
                </c:pt>
                <c:pt idx="38">
                  <c:v>0.4363827061799998</c:v>
                </c:pt>
                <c:pt idx="39">
                  <c:v>0.43180132645000047</c:v>
                </c:pt>
                <c:pt idx="40">
                  <c:v>1.3681885475999989</c:v>
                </c:pt>
                <c:pt idx="41">
                  <c:v>4.9558680208999985E-2</c:v>
                </c:pt>
                <c:pt idx="42">
                  <c:v>0.49381654178999995</c:v>
                </c:pt>
                <c:pt idx="43">
                  <c:v>0.55449259074000024</c:v>
                </c:pt>
                <c:pt idx="44">
                  <c:v>0.57705634366000003</c:v>
                </c:pt>
                <c:pt idx="45">
                  <c:v>0.46064150571000029</c:v>
                </c:pt>
                <c:pt idx="46">
                  <c:v>1.2705031025000006</c:v>
                </c:pt>
                <c:pt idx="47">
                  <c:v>1.4353354756600001</c:v>
                </c:pt>
                <c:pt idx="48">
                  <c:v>0.37859271560999969</c:v>
                </c:pt>
                <c:pt idx="49">
                  <c:v>0.38353583639000044</c:v>
                </c:pt>
                <c:pt idx="50">
                  <c:v>0.91912147849999926</c:v>
                </c:pt>
                <c:pt idx="51">
                  <c:v>0.21646842045999984</c:v>
                </c:pt>
                <c:pt idx="52">
                  <c:v>0.63425038571999992</c:v>
                </c:pt>
                <c:pt idx="53">
                  <c:v>0.87066212954</c:v>
                </c:pt>
                <c:pt idx="54">
                  <c:v>0.51722815518000065</c:v>
                </c:pt>
                <c:pt idx="55">
                  <c:v>0.99294891219999959</c:v>
                </c:pt>
                <c:pt idx="56">
                  <c:v>0.64243916084000008</c:v>
                </c:pt>
                <c:pt idx="57">
                  <c:v>0.80543694361999951</c:v>
                </c:pt>
                <c:pt idx="58">
                  <c:v>1.203796384199999</c:v>
                </c:pt>
                <c:pt idx="59">
                  <c:v>1.3009406037999998</c:v>
                </c:pt>
                <c:pt idx="60">
                  <c:v>0.50350611611000018</c:v>
                </c:pt>
                <c:pt idx="61">
                  <c:v>1.2940545647999988</c:v>
                </c:pt>
                <c:pt idx="62">
                  <c:v>0.44094551004000004</c:v>
                </c:pt>
                <c:pt idx="63">
                  <c:v>0.61499335941999922</c:v>
                </c:pt>
                <c:pt idx="64">
                  <c:v>0.67112400100000014</c:v>
                </c:pt>
                <c:pt idx="65">
                  <c:v>0.64935450106000003</c:v>
                </c:pt>
                <c:pt idx="66">
                  <c:v>0.37470519203000002</c:v>
                </c:pt>
                <c:pt idx="67">
                  <c:v>0.3457615884099996</c:v>
                </c:pt>
                <c:pt idx="68">
                  <c:v>1.5148000694000001</c:v>
                </c:pt>
                <c:pt idx="69">
                  <c:v>0.4201503607499999</c:v>
                </c:pt>
                <c:pt idx="70">
                  <c:v>0.95332799699999848</c:v>
                </c:pt>
                <c:pt idx="71">
                  <c:v>0.82630331057999951</c:v>
                </c:pt>
                <c:pt idx="72">
                  <c:v>0.18189137806000008</c:v>
                </c:pt>
                <c:pt idx="73">
                  <c:v>0.91085310519999985</c:v>
                </c:pt>
                <c:pt idx="74">
                  <c:v>0.36656573426999967</c:v>
                </c:pt>
                <c:pt idx="75">
                  <c:v>0.82961877289000041</c:v>
                </c:pt>
                <c:pt idx="76">
                  <c:v>1.4444904179999993</c:v>
                </c:pt>
                <c:pt idx="77">
                  <c:v>0.41345316073000005</c:v>
                </c:pt>
                <c:pt idx="78">
                  <c:v>0.49789398933999929</c:v>
                </c:pt>
                <c:pt idx="79">
                  <c:v>1.0008010295000003</c:v>
                </c:pt>
                <c:pt idx="80">
                  <c:v>1.0013026362500004</c:v>
                </c:pt>
                <c:pt idx="81">
                  <c:v>0.58160663502999888</c:v>
                </c:pt>
                <c:pt idx="82">
                  <c:v>0.25177099288999988</c:v>
                </c:pt>
                <c:pt idx="83">
                  <c:v>0.76250512543000148</c:v>
                </c:pt>
                <c:pt idx="84">
                  <c:v>0.89184974193000022</c:v>
                </c:pt>
                <c:pt idx="85">
                  <c:v>0.56731175768000053</c:v>
                </c:pt>
                <c:pt idx="86">
                  <c:v>0.61859461095000001</c:v>
                </c:pt>
                <c:pt idx="87">
                  <c:v>1.0819294456000006</c:v>
                </c:pt>
                <c:pt idx="88">
                  <c:v>0.98333764014000002</c:v>
                </c:pt>
                <c:pt idx="89">
                  <c:v>0.38952687866999985</c:v>
                </c:pt>
                <c:pt idx="90">
                  <c:v>0.86508409639999995</c:v>
                </c:pt>
                <c:pt idx="91">
                  <c:v>2.9693049366999986</c:v>
                </c:pt>
                <c:pt idx="92">
                  <c:v>3.6561208236999987E-2</c:v>
                </c:pt>
                <c:pt idx="93">
                  <c:v>1.1263195443000005</c:v>
                </c:pt>
                <c:pt idx="94">
                  <c:v>0.36657637086000022</c:v>
                </c:pt>
                <c:pt idx="95">
                  <c:v>0.62975813907999967</c:v>
                </c:pt>
                <c:pt idx="96">
                  <c:v>1.3210985709000016</c:v>
                </c:pt>
                <c:pt idx="97">
                  <c:v>0.23635010545000024</c:v>
                </c:pt>
                <c:pt idx="98">
                  <c:v>1.1584290486999997</c:v>
                </c:pt>
                <c:pt idx="99">
                  <c:v>0.97806858969999844</c:v>
                </c:pt>
              </c:numCache>
            </c:numRef>
          </c:val>
        </c:ser>
        <c:marker val="1"/>
        <c:axId val="75757440"/>
        <c:axId val="75758976"/>
      </c:lineChart>
      <c:catAx>
        <c:axId val="75757440"/>
        <c:scaling>
          <c:orientation val="minMax"/>
        </c:scaling>
        <c:axPos val="b"/>
        <c:tickLblPos val="nextTo"/>
        <c:crossAx val="75758976"/>
        <c:crosses val="autoZero"/>
        <c:auto val="1"/>
        <c:lblAlgn val="ctr"/>
        <c:lblOffset val="100"/>
      </c:catAx>
      <c:valAx>
        <c:axId val="75758976"/>
        <c:scaling>
          <c:orientation val="minMax"/>
        </c:scaling>
        <c:axPos val="l"/>
        <c:majorGridlines/>
        <c:numFmt formatCode="General" sourceLinked="1"/>
        <c:tickLblPos val="nextTo"/>
        <c:crossAx val="757574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Data!$AW$2</c:f>
              <c:strCache>
                <c:ptCount val="1"/>
                <c:pt idx="0">
                  <c:v>hyb1-hyb2</c:v>
                </c:pt>
              </c:strCache>
            </c:strRef>
          </c:tx>
          <c:marker>
            <c:symbol val="none"/>
          </c:marker>
          <c:val>
            <c:numRef>
              <c:f>Data!$AW$3:$AW$102</c:f>
              <c:numCache>
                <c:formatCode>General</c:formatCode>
                <c:ptCount val="100"/>
                <c:pt idx="0">
                  <c:v>3128.1906981999928</c:v>
                </c:pt>
                <c:pt idx="1">
                  <c:v>1821.4463681999987</c:v>
                </c:pt>
                <c:pt idx="2">
                  <c:v>6783.8096350000123</c:v>
                </c:pt>
                <c:pt idx="3">
                  <c:v>4787.3396180000273</c:v>
                </c:pt>
                <c:pt idx="4">
                  <c:v>4850.9085250000062</c:v>
                </c:pt>
                <c:pt idx="5">
                  <c:v>2807.8001670000085</c:v>
                </c:pt>
                <c:pt idx="6">
                  <c:v>2558.8718614999998</c:v>
                </c:pt>
                <c:pt idx="7">
                  <c:v>899.4899433999999</c:v>
                </c:pt>
                <c:pt idx="8">
                  <c:v>1711.3433098000023</c:v>
                </c:pt>
                <c:pt idx="9">
                  <c:v>1110.2258629999997</c:v>
                </c:pt>
                <c:pt idx="10">
                  <c:v>3818.9385059999913</c:v>
                </c:pt>
                <c:pt idx="11">
                  <c:v>1135.9841159000061</c:v>
                </c:pt>
                <c:pt idx="12">
                  <c:v>4063.0282605999964</c:v>
                </c:pt>
                <c:pt idx="13">
                  <c:v>1690.7485182000019</c:v>
                </c:pt>
                <c:pt idx="14">
                  <c:v>742.55217880000055</c:v>
                </c:pt>
                <c:pt idx="15">
                  <c:v>3388.1772117999935</c:v>
                </c:pt>
                <c:pt idx="16">
                  <c:v>2798.0959262999968</c:v>
                </c:pt>
                <c:pt idx="17">
                  <c:v>1059.4023864999981</c:v>
                </c:pt>
                <c:pt idx="18">
                  <c:v>4116.5127369999827</c:v>
                </c:pt>
                <c:pt idx="19">
                  <c:v>1932.4920411999992</c:v>
                </c:pt>
                <c:pt idx="20">
                  <c:v>1305.3052502999999</c:v>
                </c:pt>
                <c:pt idx="21">
                  <c:v>4676.4261183000053</c:v>
                </c:pt>
                <c:pt idx="22">
                  <c:v>2878.0376629999955</c:v>
                </c:pt>
                <c:pt idx="23">
                  <c:v>2652.3273140999954</c:v>
                </c:pt>
                <c:pt idx="24">
                  <c:v>2000.6286823999981</c:v>
                </c:pt>
                <c:pt idx="25">
                  <c:v>1998.2100233000019</c:v>
                </c:pt>
                <c:pt idx="26">
                  <c:v>2554.4055760999909</c:v>
                </c:pt>
                <c:pt idx="27">
                  <c:v>2727.3544763999962</c:v>
                </c:pt>
                <c:pt idx="28">
                  <c:v>1871.8285132000019</c:v>
                </c:pt>
                <c:pt idx="29">
                  <c:v>1074.9615495000035</c:v>
                </c:pt>
                <c:pt idx="30">
                  <c:v>2826.1997687999974</c:v>
                </c:pt>
                <c:pt idx="31">
                  <c:v>2577.2998406000042</c:v>
                </c:pt>
                <c:pt idx="32">
                  <c:v>7430.8653660000127</c:v>
                </c:pt>
                <c:pt idx="33">
                  <c:v>3944.9037850000022</c:v>
                </c:pt>
                <c:pt idx="34">
                  <c:v>2495.8328946999973</c:v>
                </c:pt>
                <c:pt idx="35">
                  <c:v>3857.556448400006</c:v>
                </c:pt>
                <c:pt idx="36">
                  <c:v>5506.8597569999984</c:v>
                </c:pt>
                <c:pt idx="37">
                  <c:v>279.6211677199999</c:v>
                </c:pt>
                <c:pt idx="38">
                  <c:v>1636.8135087000046</c:v>
                </c:pt>
                <c:pt idx="39">
                  <c:v>1727.205305800002</c:v>
                </c:pt>
                <c:pt idx="40">
                  <c:v>5032.7319319999951</c:v>
                </c:pt>
                <c:pt idx="41">
                  <c:v>201.30734244000041</c:v>
                </c:pt>
                <c:pt idx="42">
                  <c:v>1955.0962020000006</c:v>
                </c:pt>
                <c:pt idx="43">
                  <c:v>1593.2540479000018</c:v>
                </c:pt>
                <c:pt idx="44">
                  <c:v>2305.6241202999954</c:v>
                </c:pt>
                <c:pt idx="45">
                  <c:v>1842.5660228999986</c:v>
                </c:pt>
                <c:pt idx="46">
                  <c:v>3774.874112999998</c:v>
                </c:pt>
                <c:pt idx="47">
                  <c:v>5498.5132278999954</c:v>
                </c:pt>
                <c:pt idx="48">
                  <c:v>1377.2697747000057</c:v>
                </c:pt>
                <c:pt idx="49">
                  <c:v>1457.8100591999973</c:v>
                </c:pt>
                <c:pt idx="50">
                  <c:v>3420.9117109999934</c:v>
                </c:pt>
                <c:pt idx="51">
                  <c:v>869.66156060000139</c:v>
                </c:pt>
                <c:pt idx="52">
                  <c:v>2440.6340771000032</c:v>
                </c:pt>
                <c:pt idx="53">
                  <c:v>2481.0655262000073</c:v>
                </c:pt>
                <c:pt idx="54">
                  <c:v>2068.9126207000008</c:v>
                </c:pt>
                <c:pt idx="55">
                  <c:v>3430.4428128</c:v>
                </c:pt>
                <c:pt idx="56">
                  <c:v>2405.2559662999993</c:v>
                </c:pt>
                <c:pt idx="57">
                  <c:v>2861.583372100009</c:v>
                </c:pt>
                <c:pt idx="58">
                  <c:v>4577.2170290000213</c:v>
                </c:pt>
                <c:pt idx="59">
                  <c:v>4584.0961919999972</c:v>
                </c:pt>
                <c:pt idx="60">
                  <c:v>1989.7040326999995</c:v>
                </c:pt>
                <c:pt idx="61">
                  <c:v>4827.1220550000144</c:v>
                </c:pt>
                <c:pt idx="62">
                  <c:v>1763.7820401999998</c:v>
                </c:pt>
                <c:pt idx="63">
                  <c:v>2287.8392036000005</c:v>
                </c:pt>
                <c:pt idx="64">
                  <c:v>2683.9761904000043</c:v>
                </c:pt>
                <c:pt idx="65">
                  <c:v>1995.5654789999971</c:v>
                </c:pt>
                <c:pt idx="66">
                  <c:v>1503.3430963999999</c:v>
                </c:pt>
                <c:pt idx="67">
                  <c:v>1385.9355810999987</c:v>
                </c:pt>
                <c:pt idx="68">
                  <c:v>4948.8857849999913</c:v>
                </c:pt>
                <c:pt idx="69">
                  <c:v>1680.6014429999996</c:v>
                </c:pt>
                <c:pt idx="70">
                  <c:v>2736.6064935000031</c:v>
                </c:pt>
                <c:pt idx="71">
                  <c:v>3307.6395049999992</c:v>
                </c:pt>
                <c:pt idx="72">
                  <c:v>724.9035229000001</c:v>
                </c:pt>
                <c:pt idx="73">
                  <c:v>3488.8807329999981</c:v>
                </c:pt>
                <c:pt idx="74">
                  <c:v>1466.2629371000003</c:v>
                </c:pt>
                <c:pt idx="75">
                  <c:v>2603.6722611000005</c:v>
                </c:pt>
                <c:pt idx="76">
                  <c:v>4857.408105999988</c:v>
                </c:pt>
                <c:pt idx="77">
                  <c:v>1640.3567019000038</c:v>
                </c:pt>
                <c:pt idx="78">
                  <c:v>1991.5759573999967</c:v>
                </c:pt>
                <c:pt idx="79">
                  <c:v>3902.9073470000003</c:v>
                </c:pt>
                <c:pt idx="80">
                  <c:v>3813.1694750000024</c:v>
                </c:pt>
                <c:pt idx="81">
                  <c:v>2265.3497502999962</c:v>
                </c:pt>
                <c:pt idx="82">
                  <c:v>1024.3220667999976</c:v>
                </c:pt>
                <c:pt idx="83">
                  <c:v>2735.391131100012</c:v>
                </c:pt>
                <c:pt idx="84">
                  <c:v>3060.6292596999992</c:v>
                </c:pt>
                <c:pt idx="85">
                  <c:v>2263.009072099987</c:v>
                </c:pt>
                <c:pt idx="86">
                  <c:v>2442.6580087000038</c:v>
                </c:pt>
                <c:pt idx="87">
                  <c:v>4251.3398529999977</c:v>
                </c:pt>
                <c:pt idx="88">
                  <c:v>3210.1940280999988</c:v>
                </c:pt>
                <c:pt idx="89">
                  <c:v>1508.7309834000043</c:v>
                </c:pt>
                <c:pt idx="90">
                  <c:v>3057.9875679999968</c:v>
                </c:pt>
                <c:pt idx="91">
                  <c:v>9739.3299029999762</c:v>
                </c:pt>
                <c:pt idx="92">
                  <c:v>146.24483294000038</c:v>
                </c:pt>
                <c:pt idx="93">
                  <c:v>4065.2260299999907</c:v>
                </c:pt>
                <c:pt idx="94">
                  <c:v>1466.3054833999995</c:v>
                </c:pt>
                <c:pt idx="95">
                  <c:v>2493.8413032000026</c:v>
                </c:pt>
                <c:pt idx="96">
                  <c:v>4420.9555370000016</c:v>
                </c:pt>
                <c:pt idx="97">
                  <c:v>938.17671219999829</c:v>
                </c:pt>
                <c:pt idx="98">
                  <c:v>3361.869365999999</c:v>
                </c:pt>
                <c:pt idx="99">
                  <c:v>3827.5308350000123</c:v>
                </c:pt>
              </c:numCache>
            </c:numRef>
          </c:val>
        </c:ser>
        <c:marker val="1"/>
        <c:axId val="150568320"/>
        <c:axId val="150574208"/>
      </c:lineChart>
      <c:catAx>
        <c:axId val="150568320"/>
        <c:scaling>
          <c:orientation val="minMax"/>
        </c:scaling>
        <c:axPos val="b"/>
        <c:tickLblPos val="nextTo"/>
        <c:crossAx val="150574208"/>
        <c:crosses val="autoZero"/>
        <c:auto val="1"/>
        <c:lblAlgn val="ctr"/>
        <c:lblOffset val="100"/>
      </c:catAx>
      <c:valAx>
        <c:axId val="150574208"/>
        <c:scaling>
          <c:orientation val="minMax"/>
        </c:scaling>
        <c:axPos val="l"/>
        <c:majorGridlines/>
        <c:numFmt formatCode="General" sourceLinked="1"/>
        <c:tickLblPos val="nextTo"/>
        <c:crossAx val="1505683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Data!$AX$2</c:f>
              <c:strCache>
                <c:ptCount val="1"/>
                <c:pt idx="0">
                  <c:v>shortest_time-fastest_time</c:v>
                </c:pt>
              </c:strCache>
            </c:strRef>
          </c:tx>
          <c:marker>
            <c:symbol val="none"/>
          </c:marker>
          <c:val>
            <c:numRef>
              <c:f>Data!$AX$3:$AX$102</c:f>
              <c:numCache>
                <c:formatCode>General</c:formatCode>
                <c:ptCount val="100"/>
                <c:pt idx="0">
                  <c:v>0.34863436259999991</c:v>
                </c:pt>
                <c:pt idx="1">
                  <c:v>1.3818705630999961E-2</c:v>
                </c:pt>
                <c:pt idx="2">
                  <c:v>7.0517064410000163E-2</c:v>
                </c:pt>
                <c:pt idx="3">
                  <c:v>9.3652775229999818E-2</c:v>
                </c:pt>
                <c:pt idx="4">
                  <c:v>0.20347939308999985</c:v>
                </c:pt>
                <c:pt idx="5">
                  <c:v>1.3252825109999922E-2</c:v>
                </c:pt>
                <c:pt idx="6">
                  <c:v>6.4056241219999643E-3</c:v>
                </c:pt>
                <c:pt idx="7">
                  <c:v>2.6070478006000042E-2</c:v>
                </c:pt>
                <c:pt idx="8">
                  <c:v>0.10754870433700003</c:v>
                </c:pt>
                <c:pt idx="9">
                  <c:v>2.8593408507999962E-2</c:v>
                </c:pt>
                <c:pt idx="10">
                  <c:v>0.53433912037000009</c:v>
                </c:pt>
                <c:pt idx="11">
                  <c:v>3.5152910179999663E-3</c:v>
                </c:pt>
                <c:pt idx="12">
                  <c:v>0.1945007755899999</c:v>
                </c:pt>
                <c:pt idx="13">
                  <c:v>0</c:v>
                </c:pt>
                <c:pt idx="14">
                  <c:v>1.7289832109000036E-2</c:v>
                </c:pt>
                <c:pt idx="15">
                  <c:v>0.18352076484999991</c:v>
                </c:pt>
                <c:pt idx="16">
                  <c:v>9.1350484449999936E-2</c:v>
                </c:pt>
                <c:pt idx="17">
                  <c:v>3.3366680723999953E-2</c:v>
                </c:pt>
                <c:pt idx="18">
                  <c:v>0.10376982708999982</c:v>
                </c:pt>
                <c:pt idx="19">
                  <c:v>4.8019572274999978E-2</c:v>
                </c:pt>
                <c:pt idx="20">
                  <c:v>0.21598579822300001</c:v>
                </c:pt>
                <c:pt idx="21">
                  <c:v>2.7890212799999148E-3</c:v>
                </c:pt>
                <c:pt idx="22">
                  <c:v>0.43279680301000023</c:v>
                </c:pt>
                <c:pt idx="23">
                  <c:v>8.6287159909999911E-2</c:v>
                </c:pt>
                <c:pt idx="24">
                  <c:v>7.8677143864000043E-2</c:v>
                </c:pt>
                <c:pt idx="25">
                  <c:v>2.0195594121000027E-2</c:v>
                </c:pt>
                <c:pt idx="26">
                  <c:v>1.6284778419999979E-2</c:v>
                </c:pt>
                <c:pt idx="27">
                  <c:v>0.23849379518000013</c:v>
                </c:pt>
                <c:pt idx="28">
                  <c:v>3.5591699885999972E-2</c:v>
                </c:pt>
                <c:pt idx="29">
                  <c:v>1.388145218300002E-2</c:v>
                </c:pt>
                <c:pt idx="30">
                  <c:v>8.0867516439999898E-2</c:v>
                </c:pt>
                <c:pt idx="31">
                  <c:v>2.4474903612999976E-2</c:v>
                </c:pt>
                <c:pt idx="32">
                  <c:v>0.1240187345499999</c:v>
                </c:pt>
                <c:pt idx="33">
                  <c:v>7.0247119139999814E-2</c:v>
                </c:pt>
                <c:pt idx="34">
                  <c:v>5.3075454407000011E-2</c:v>
                </c:pt>
                <c:pt idx="35">
                  <c:v>3.9978736959999983E-2</c:v>
                </c:pt>
                <c:pt idx="36">
                  <c:v>0.1261342433799999</c:v>
                </c:pt>
                <c:pt idx="37">
                  <c:v>1.1458511823000006E-2</c:v>
                </c:pt>
                <c:pt idx="38">
                  <c:v>4.4813489363999981E-2</c:v>
                </c:pt>
                <c:pt idx="39">
                  <c:v>0</c:v>
                </c:pt>
                <c:pt idx="40">
                  <c:v>0.13546215052999999</c:v>
                </c:pt>
                <c:pt idx="41">
                  <c:v>3.7747089208999968E-3</c:v>
                </c:pt>
                <c:pt idx="42">
                  <c:v>6.5181090817999943E-2</c:v>
                </c:pt>
                <c:pt idx="43">
                  <c:v>0.27596060630200003</c:v>
                </c:pt>
                <c:pt idx="44">
                  <c:v>1.9569410698E-2</c:v>
                </c:pt>
                <c:pt idx="45">
                  <c:v>2.1246987860999988E-2</c:v>
                </c:pt>
                <c:pt idx="46">
                  <c:v>0.48822311955999997</c:v>
                </c:pt>
                <c:pt idx="47">
                  <c:v>9.0047002880000004E-2</c:v>
                </c:pt>
                <c:pt idx="48">
                  <c:v>0.18542606208900003</c:v>
                </c:pt>
                <c:pt idx="49">
                  <c:v>5.1388327387000055E-2</c:v>
                </c:pt>
                <c:pt idx="50">
                  <c:v>9.8374014840000079E-2</c:v>
                </c:pt>
                <c:pt idx="51">
                  <c:v>0.13220598786600002</c:v>
                </c:pt>
                <c:pt idx="52">
                  <c:v>5.157130206799998E-2</c:v>
                </c:pt>
                <c:pt idx="53">
                  <c:v>5.2005338900000142E-2</c:v>
                </c:pt>
                <c:pt idx="54">
                  <c:v>0</c:v>
                </c:pt>
                <c:pt idx="55">
                  <c:v>0.19975724541000006</c:v>
                </c:pt>
                <c:pt idx="56">
                  <c:v>0.17084385849200001</c:v>
                </c:pt>
                <c:pt idx="57">
                  <c:v>0.20031081237999993</c:v>
                </c:pt>
                <c:pt idx="58">
                  <c:v>0.18147172975999992</c:v>
                </c:pt>
                <c:pt idx="59">
                  <c:v>0.20268602768999999</c:v>
                </c:pt>
                <c:pt idx="60">
                  <c:v>1.6063154161000015E-2</c:v>
                </c:pt>
                <c:pt idx="61">
                  <c:v>0.49372146780000015</c:v>
                </c:pt>
                <c:pt idx="62">
                  <c:v>0.13975563009300007</c:v>
                </c:pt>
                <c:pt idx="63">
                  <c:v>5.2138953997000081E-2</c:v>
                </c:pt>
                <c:pt idx="64">
                  <c:v>3.5691687466000044E-2</c:v>
                </c:pt>
                <c:pt idx="65">
                  <c:v>0.33175485849000008</c:v>
                </c:pt>
                <c:pt idx="66">
                  <c:v>5.6312729690000118E-3</c:v>
                </c:pt>
                <c:pt idx="67">
                  <c:v>6.1977189399997634E-4</c:v>
                </c:pt>
                <c:pt idx="68">
                  <c:v>0.74449568095999985</c:v>
                </c:pt>
                <c:pt idx="69">
                  <c:v>7.2627757802000037E-2</c:v>
                </c:pt>
                <c:pt idx="70">
                  <c:v>0.44174776833999996</c:v>
                </c:pt>
                <c:pt idx="71">
                  <c:v>4.244350282000009E-2</c:v>
                </c:pt>
                <c:pt idx="72">
                  <c:v>2.1096639018999996E-2</c:v>
                </c:pt>
                <c:pt idx="73">
                  <c:v>0.13117213240999992</c:v>
                </c:pt>
                <c:pt idx="74">
                  <c:v>0.12033520780700002</c:v>
                </c:pt>
                <c:pt idx="75">
                  <c:v>0.17797012678000002</c:v>
                </c:pt>
                <c:pt idx="76">
                  <c:v>0.72303997595000014</c:v>
                </c:pt>
                <c:pt idx="77">
                  <c:v>0.16198165315099999</c:v>
                </c:pt>
                <c:pt idx="78">
                  <c:v>1.5239137812000036E-2</c:v>
                </c:pt>
                <c:pt idx="79">
                  <c:v>0.13330468811999996</c:v>
                </c:pt>
                <c:pt idx="80">
                  <c:v>0.21086878750999993</c:v>
                </c:pt>
                <c:pt idx="81">
                  <c:v>1.4170329829999995E-2</c:v>
                </c:pt>
                <c:pt idx="82">
                  <c:v>1.1616925073000051E-2</c:v>
                </c:pt>
                <c:pt idx="83">
                  <c:v>1.8760104629999885E-2</c:v>
                </c:pt>
                <c:pt idx="84">
                  <c:v>6.9691878470000024E-2</c:v>
                </c:pt>
                <c:pt idx="85">
                  <c:v>0.11056222824999984</c:v>
                </c:pt>
                <c:pt idx="86">
                  <c:v>8.1998120439999989E-2</c:v>
                </c:pt>
                <c:pt idx="87">
                  <c:v>0.10765152736000005</c:v>
                </c:pt>
                <c:pt idx="88">
                  <c:v>0.41693310739</c:v>
                </c:pt>
                <c:pt idx="89">
                  <c:v>3.2766456132000021E-2</c:v>
                </c:pt>
                <c:pt idx="90">
                  <c:v>0.17810618959000002</c:v>
                </c:pt>
                <c:pt idx="91">
                  <c:v>0.4195213687399999</c:v>
                </c:pt>
                <c:pt idx="92">
                  <c:v>8.3279986490000096E-4</c:v>
                </c:pt>
                <c:pt idx="93">
                  <c:v>9.0640616010000175E-2</c:v>
                </c:pt>
                <c:pt idx="94">
                  <c:v>3.0883558269000022E-2</c:v>
                </c:pt>
                <c:pt idx="95">
                  <c:v>0.10334891793000001</c:v>
                </c:pt>
                <c:pt idx="96">
                  <c:v>0.12198885560000017</c:v>
                </c:pt>
                <c:pt idx="97">
                  <c:v>6.311895659000033E-3</c:v>
                </c:pt>
                <c:pt idx="98">
                  <c:v>0.32026428642000004</c:v>
                </c:pt>
                <c:pt idx="99">
                  <c:v>0.12095354060999997</c:v>
                </c:pt>
              </c:numCache>
            </c:numRef>
          </c:val>
        </c:ser>
        <c:marker val="1"/>
        <c:axId val="150589824"/>
        <c:axId val="150591360"/>
      </c:lineChart>
      <c:catAx>
        <c:axId val="150589824"/>
        <c:scaling>
          <c:orientation val="minMax"/>
        </c:scaling>
        <c:axPos val="b"/>
        <c:tickLblPos val="nextTo"/>
        <c:crossAx val="150591360"/>
        <c:crosses val="autoZero"/>
        <c:auto val="1"/>
        <c:lblAlgn val="ctr"/>
        <c:lblOffset val="100"/>
      </c:catAx>
      <c:valAx>
        <c:axId val="150591360"/>
        <c:scaling>
          <c:orientation val="minMax"/>
        </c:scaling>
        <c:axPos val="l"/>
        <c:majorGridlines/>
        <c:numFmt formatCode="General" sourceLinked="1"/>
        <c:tickLblPos val="nextTo"/>
        <c:crossAx val="1505898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Data!$AY$2</c:f>
              <c:strCache>
                <c:ptCount val="1"/>
                <c:pt idx="0">
                  <c:v>fastest_distance-shortest_distance</c:v>
                </c:pt>
              </c:strCache>
            </c:strRef>
          </c:tx>
          <c:marker>
            <c:symbol val="none"/>
          </c:marker>
          <c:val>
            <c:numRef>
              <c:f>Data!$AY$3:$AY$102</c:f>
              <c:numCache>
                <c:formatCode>General</c:formatCode>
                <c:ptCount val="100"/>
                <c:pt idx="0">
                  <c:v>4717</c:v>
                </c:pt>
                <c:pt idx="1">
                  <c:v>735</c:v>
                </c:pt>
                <c:pt idx="2">
                  <c:v>1636</c:v>
                </c:pt>
                <c:pt idx="3">
                  <c:v>5098</c:v>
                </c:pt>
                <c:pt idx="4">
                  <c:v>11629</c:v>
                </c:pt>
                <c:pt idx="5">
                  <c:v>1035</c:v>
                </c:pt>
                <c:pt idx="6">
                  <c:v>2</c:v>
                </c:pt>
                <c:pt idx="7">
                  <c:v>221</c:v>
                </c:pt>
                <c:pt idx="8">
                  <c:v>4207</c:v>
                </c:pt>
                <c:pt idx="9">
                  <c:v>910</c:v>
                </c:pt>
                <c:pt idx="10">
                  <c:v>6763</c:v>
                </c:pt>
                <c:pt idx="11">
                  <c:v>227</c:v>
                </c:pt>
                <c:pt idx="12">
                  <c:v>6713</c:v>
                </c:pt>
                <c:pt idx="13">
                  <c:v>0</c:v>
                </c:pt>
                <c:pt idx="14">
                  <c:v>1390</c:v>
                </c:pt>
                <c:pt idx="15">
                  <c:v>4113</c:v>
                </c:pt>
                <c:pt idx="16">
                  <c:v>2591</c:v>
                </c:pt>
                <c:pt idx="17">
                  <c:v>1879</c:v>
                </c:pt>
                <c:pt idx="18">
                  <c:v>1580</c:v>
                </c:pt>
                <c:pt idx="19">
                  <c:v>382</c:v>
                </c:pt>
                <c:pt idx="20">
                  <c:v>3177</c:v>
                </c:pt>
                <c:pt idx="21">
                  <c:v>285</c:v>
                </c:pt>
                <c:pt idx="22">
                  <c:v>6620</c:v>
                </c:pt>
                <c:pt idx="23">
                  <c:v>2683</c:v>
                </c:pt>
                <c:pt idx="24">
                  <c:v>4043</c:v>
                </c:pt>
                <c:pt idx="25">
                  <c:v>1111</c:v>
                </c:pt>
                <c:pt idx="26">
                  <c:v>660</c:v>
                </c:pt>
                <c:pt idx="27">
                  <c:v>3906</c:v>
                </c:pt>
                <c:pt idx="28">
                  <c:v>3079</c:v>
                </c:pt>
                <c:pt idx="29">
                  <c:v>600</c:v>
                </c:pt>
                <c:pt idx="30">
                  <c:v>1122</c:v>
                </c:pt>
                <c:pt idx="31">
                  <c:v>5863</c:v>
                </c:pt>
                <c:pt idx="32">
                  <c:v>14741</c:v>
                </c:pt>
                <c:pt idx="33">
                  <c:v>1397</c:v>
                </c:pt>
                <c:pt idx="34">
                  <c:v>751</c:v>
                </c:pt>
                <c:pt idx="35">
                  <c:v>1280</c:v>
                </c:pt>
                <c:pt idx="36">
                  <c:v>3424</c:v>
                </c:pt>
                <c:pt idx="37">
                  <c:v>792</c:v>
                </c:pt>
                <c:pt idx="38">
                  <c:v>344</c:v>
                </c:pt>
                <c:pt idx="39">
                  <c:v>0</c:v>
                </c:pt>
                <c:pt idx="40">
                  <c:v>4758</c:v>
                </c:pt>
                <c:pt idx="41">
                  <c:v>182</c:v>
                </c:pt>
                <c:pt idx="42">
                  <c:v>3597</c:v>
                </c:pt>
                <c:pt idx="43">
                  <c:v>6577</c:v>
                </c:pt>
                <c:pt idx="44">
                  <c:v>1203</c:v>
                </c:pt>
                <c:pt idx="45">
                  <c:v>179</c:v>
                </c:pt>
                <c:pt idx="46">
                  <c:v>3625</c:v>
                </c:pt>
                <c:pt idx="47">
                  <c:v>9032</c:v>
                </c:pt>
                <c:pt idx="48">
                  <c:v>1467</c:v>
                </c:pt>
                <c:pt idx="49">
                  <c:v>1758</c:v>
                </c:pt>
                <c:pt idx="50">
                  <c:v>7082</c:v>
                </c:pt>
                <c:pt idx="51">
                  <c:v>1364</c:v>
                </c:pt>
                <c:pt idx="52">
                  <c:v>1071</c:v>
                </c:pt>
                <c:pt idx="53">
                  <c:v>532</c:v>
                </c:pt>
                <c:pt idx="54">
                  <c:v>0</c:v>
                </c:pt>
                <c:pt idx="55">
                  <c:v>8877</c:v>
                </c:pt>
                <c:pt idx="56">
                  <c:v>3100</c:v>
                </c:pt>
                <c:pt idx="57">
                  <c:v>2641</c:v>
                </c:pt>
                <c:pt idx="58">
                  <c:v>4544</c:v>
                </c:pt>
                <c:pt idx="59">
                  <c:v>7172</c:v>
                </c:pt>
                <c:pt idx="60">
                  <c:v>996</c:v>
                </c:pt>
                <c:pt idx="61">
                  <c:v>3469</c:v>
                </c:pt>
                <c:pt idx="62">
                  <c:v>2799</c:v>
                </c:pt>
                <c:pt idx="63">
                  <c:v>800</c:v>
                </c:pt>
                <c:pt idx="64">
                  <c:v>2443</c:v>
                </c:pt>
                <c:pt idx="65">
                  <c:v>4849</c:v>
                </c:pt>
                <c:pt idx="66">
                  <c:v>338</c:v>
                </c:pt>
                <c:pt idx="67">
                  <c:v>2</c:v>
                </c:pt>
                <c:pt idx="68">
                  <c:v>9286</c:v>
                </c:pt>
                <c:pt idx="69">
                  <c:v>160</c:v>
                </c:pt>
                <c:pt idx="70">
                  <c:v>6074</c:v>
                </c:pt>
                <c:pt idx="71">
                  <c:v>2282</c:v>
                </c:pt>
                <c:pt idx="72">
                  <c:v>487</c:v>
                </c:pt>
                <c:pt idx="73">
                  <c:v>6816</c:v>
                </c:pt>
                <c:pt idx="74">
                  <c:v>2927</c:v>
                </c:pt>
                <c:pt idx="75">
                  <c:v>2973</c:v>
                </c:pt>
                <c:pt idx="76">
                  <c:v>7304</c:v>
                </c:pt>
                <c:pt idx="77">
                  <c:v>4162</c:v>
                </c:pt>
                <c:pt idx="78">
                  <c:v>397</c:v>
                </c:pt>
                <c:pt idx="79">
                  <c:v>1967</c:v>
                </c:pt>
                <c:pt idx="80">
                  <c:v>6814</c:v>
                </c:pt>
                <c:pt idx="81">
                  <c:v>808</c:v>
                </c:pt>
                <c:pt idx="82">
                  <c:v>209</c:v>
                </c:pt>
                <c:pt idx="83">
                  <c:v>266</c:v>
                </c:pt>
                <c:pt idx="84">
                  <c:v>9302</c:v>
                </c:pt>
                <c:pt idx="85">
                  <c:v>1107</c:v>
                </c:pt>
                <c:pt idx="86">
                  <c:v>2631</c:v>
                </c:pt>
                <c:pt idx="87">
                  <c:v>6057</c:v>
                </c:pt>
                <c:pt idx="88">
                  <c:v>6666</c:v>
                </c:pt>
                <c:pt idx="89">
                  <c:v>909</c:v>
                </c:pt>
                <c:pt idx="90">
                  <c:v>5906</c:v>
                </c:pt>
                <c:pt idx="91">
                  <c:v>6452</c:v>
                </c:pt>
                <c:pt idx="92">
                  <c:v>64</c:v>
                </c:pt>
                <c:pt idx="93">
                  <c:v>136</c:v>
                </c:pt>
                <c:pt idx="94">
                  <c:v>2343</c:v>
                </c:pt>
                <c:pt idx="95">
                  <c:v>1116</c:v>
                </c:pt>
                <c:pt idx="96">
                  <c:v>5010</c:v>
                </c:pt>
                <c:pt idx="97">
                  <c:v>199</c:v>
                </c:pt>
                <c:pt idx="98">
                  <c:v>4337</c:v>
                </c:pt>
                <c:pt idx="99">
                  <c:v>5151</c:v>
                </c:pt>
              </c:numCache>
            </c:numRef>
          </c:val>
        </c:ser>
        <c:marker val="1"/>
        <c:axId val="76051968"/>
        <c:axId val="76053504"/>
      </c:lineChart>
      <c:catAx>
        <c:axId val="76051968"/>
        <c:scaling>
          <c:orientation val="minMax"/>
        </c:scaling>
        <c:axPos val="b"/>
        <c:tickLblPos val="nextTo"/>
        <c:crossAx val="76053504"/>
        <c:crosses val="autoZero"/>
        <c:auto val="1"/>
        <c:lblAlgn val="ctr"/>
        <c:lblOffset val="100"/>
      </c:catAx>
      <c:valAx>
        <c:axId val="76053504"/>
        <c:scaling>
          <c:orientation val="minMax"/>
        </c:scaling>
        <c:axPos val="l"/>
        <c:majorGridlines/>
        <c:numFmt formatCode="General" sourceLinked="1"/>
        <c:tickLblPos val="nextTo"/>
        <c:crossAx val="76051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Data!$L$2</c:f>
              <c:strCache>
                <c:ptCount val="1"/>
                <c:pt idx="0">
                  <c:v>path[Nodes]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Data!$K$3:$K$102</c:f>
              <c:numCache>
                <c:formatCode>General</c:formatCode>
                <c:ptCount val="100"/>
                <c:pt idx="0">
                  <c:v>18</c:v>
                </c:pt>
                <c:pt idx="1">
                  <c:v>1</c:v>
                </c:pt>
                <c:pt idx="2">
                  <c:v>3</c:v>
                </c:pt>
                <c:pt idx="3">
                  <c:v>31</c:v>
                </c:pt>
                <c:pt idx="4">
                  <c:v>28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25</c:v>
                </c:pt>
                <c:pt idx="11">
                  <c:v>0</c:v>
                </c:pt>
                <c:pt idx="12">
                  <c:v>14</c:v>
                </c:pt>
                <c:pt idx="13">
                  <c:v>2</c:v>
                </c:pt>
                <c:pt idx="14">
                  <c:v>0</c:v>
                </c:pt>
                <c:pt idx="15">
                  <c:v>14</c:v>
                </c:pt>
                <c:pt idx="16">
                  <c:v>9</c:v>
                </c:pt>
                <c:pt idx="17">
                  <c:v>0</c:v>
                </c:pt>
                <c:pt idx="18">
                  <c:v>12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18</c:v>
                </c:pt>
                <c:pt idx="23">
                  <c:v>6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6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18</c:v>
                </c:pt>
                <c:pt idx="33">
                  <c:v>33</c:v>
                </c:pt>
                <c:pt idx="34">
                  <c:v>2</c:v>
                </c:pt>
                <c:pt idx="35">
                  <c:v>4</c:v>
                </c:pt>
                <c:pt idx="36">
                  <c:v>22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16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2</c:v>
                </c:pt>
                <c:pt idx="45">
                  <c:v>4</c:v>
                </c:pt>
                <c:pt idx="46">
                  <c:v>28</c:v>
                </c:pt>
                <c:pt idx="47">
                  <c:v>7</c:v>
                </c:pt>
                <c:pt idx="48">
                  <c:v>0</c:v>
                </c:pt>
                <c:pt idx="49">
                  <c:v>1</c:v>
                </c:pt>
                <c:pt idx="50">
                  <c:v>12</c:v>
                </c:pt>
                <c:pt idx="51">
                  <c:v>0</c:v>
                </c:pt>
                <c:pt idx="52">
                  <c:v>3</c:v>
                </c:pt>
                <c:pt idx="53">
                  <c:v>12</c:v>
                </c:pt>
                <c:pt idx="54">
                  <c:v>0</c:v>
                </c:pt>
                <c:pt idx="55">
                  <c:v>12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30</c:v>
                </c:pt>
                <c:pt idx="60">
                  <c:v>2</c:v>
                </c:pt>
                <c:pt idx="61">
                  <c:v>21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32</c:v>
                </c:pt>
                <c:pt idx="69">
                  <c:v>1</c:v>
                </c:pt>
                <c:pt idx="70">
                  <c:v>13</c:v>
                </c:pt>
                <c:pt idx="71">
                  <c:v>11</c:v>
                </c:pt>
                <c:pt idx="72">
                  <c:v>0</c:v>
                </c:pt>
                <c:pt idx="73">
                  <c:v>8</c:v>
                </c:pt>
                <c:pt idx="74">
                  <c:v>1</c:v>
                </c:pt>
                <c:pt idx="75">
                  <c:v>8</c:v>
                </c:pt>
                <c:pt idx="76">
                  <c:v>40</c:v>
                </c:pt>
                <c:pt idx="77">
                  <c:v>2</c:v>
                </c:pt>
                <c:pt idx="78">
                  <c:v>0</c:v>
                </c:pt>
                <c:pt idx="79">
                  <c:v>14</c:v>
                </c:pt>
                <c:pt idx="80">
                  <c:v>16</c:v>
                </c:pt>
                <c:pt idx="81">
                  <c:v>5</c:v>
                </c:pt>
                <c:pt idx="82">
                  <c:v>0</c:v>
                </c:pt>
                <c:pt idx="83">
                  <c:v>5</c:v>
                </c:pt>
                <c:pt idx="84">
                  <c:v>10</c:v>
                </c:pt>
                <c:pt idx="85">
                  <c:v>2</c:v>
                </c:pt>
                <c:pt idx="86">
                  <c:v>12</c:v>
                </c:pt>
                <c:pt idx="87">
                  <c:v>6</c:v>
                </c:pt>
                <c:pt idx="88">
                  <c:v>15</c:v>
                </c:pt>
                <c:pt idx="89">
                  <c:v>3</c:v>
                </c:pt>
                <c:pt idx="90">
                  <c:v>13</c:v>
                </c:pt>
                <c:pt idx="91">
                  <c:v>65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4</c:v>
                </c:pt>
                <c:pt idx="96">
                  <c:v>24</c:v>
                </c:pt>
                <c:pt idx="97">
                  <c:v>0</c:v>
                </c:pt>
                <c:pt idx="98">
                  <c:v>17</c:v>
                </c:pt>
                <c:pt idx="99">
                  <c:v>22</c:v>
                </c:pt>
              </c:numCache>
            </c:numRef>
          </c:xVal>
          <c:yVal>
            <c:numRef>
              <c:f>Data!$L$3:$L$102</c:f>
              <c:numCache>
                <c:formatCode>General</c:formatCode>
                <c:ptCount val="100"/>
                <c:pt idx="0">
                  <c:v>3338</c:v>
                </c:pt>
                <c:pt idx="1">
                  <c:v>654</c:v>
                </c:pt>
                <c:pt idx="2">
                  <c:v>1758</c:v>
                </c:pt>
                <c:pt idx="3">
                  <c:v>2147</c:v>
                </c:pt>
                <c:pt idx="4">
                  <c:v>2411</c:v>
                </c:pt>
                <c:pt idx="5">
                  <c:v>988</c:v>
                </c:pt>
                <c:pt idx="6">
                  <c:v>1983</c:v>
                </c:pt>
                <c:pt idx="7">
                  <c:v>495</c:v>
                </c:pt>
                <c:pt idx="8">
                  <c:v>551</c:v>
                </c:pt>
                <c:pt idx="9">
                  <c:v>1173</c:v>
                </c:pt>
                <c:pt idx="10">
                  <c:v>4305</c:v>
                </c:pt>
                <c:pt idx="11">
                  <c:v>449</c:v>
                </c:pt>
                <c:pt idx="12">
                  <c:v>5099</c:v>
                </c:pt>
                <c:pt idx="13">
                  <c:v>1502</c:v>
                </c:pt>
                <c:pt idx="14">
                  <c:v>399</c:v>
                </c:pt>
                <c:pt idx="15">
                  <c:v>1920</c:v>
                </c:pt>
                <c:pt idx="16">
                  <c:v>979</c:v>
                </c:pt>
                <c:pt idx="17">
                  <c:v>605</c:v>
                </c:pt>
                <c:pt idx="18">
                  <c:v>2085</c:v>
                </c:pt>
                <c:pt idx="19">
                  <c:v>1674</c:v>
                </c:pt>
                <c:pt idx="20">
                  <c:v>1262</c:v>
                </c:pt>
                <c:pt idx="21">
                  <c:v>705</c:v>
                </c:pt>
                <c:pt idx="22">
                  <c:v>2142</c:v>
                </c:pt>
                <c:pt idx="23">
                  <c:v>1928</c:v>
                </c:pt>
                <c:pt idx="24">
                  <c:v>681</c:v>
                </c:pt>
                <c:pt idx="25">
                  <c:v>743</c:v>
                </c:pt>
                <c:pt idx="26">
                  <c:v>1085</c:v>
                </c:pt>
                <c:pt idx="27">
                  <c:v>1623</c:v>
                </c:pt>
                <c:pt idx="28">
                  <c:v>1018</c:v>
                </c:pt>
                <c:pt idx="29">
                  <c:v>1069</c:v>
                </c:pt>
                <c:pt idx="30">
                  <c:v>2867</c:v>
                </c:pt>
                <c:pt idx="31">
                  <c:v>1116</c:v>
                </c:pt>
                <c:pt idx="32">
                  <c:v>4633</c:v>
                </c:pt>
                <c:pt idx="33">
                  <c:v>2673</c:v>
                </c:pt>
                <c:pt idx="34">
                  <c:v>3563</c:v>
                </c:pt>
                <c:pt idx="35">
                  <c:v>4196</c:v>
                </c:pt>
                <c:pt idx="36">
                  <c:v>2109</c:v>
                </c:pt>
                <c:pt idx="37">
                  <c:v>522</c:v>
                </c:pt>
                <c:pt idx="38">
                  <c:v>1796</c:v>
                </c:pt>
                <c:pt idx="39">
                  <c:v>752</c:v>
                </c:pt>
                <c:pt idx="40">
                  <c:v>2191</c:v>
                </c:pt>
                <c:pt idx="41">
                  <c:v>284</c:v>
                </c:pt>
                <c:pt idx="42">
                  <c:v>931</c:v>
                </c:pt>
                <c:pt idx="43">
                  <c:v>1991</c:v>
                </c:pt>
                <c:pt idx="44">
                  <c:v>2984</c:v>
                </c:pt>
                <c:pt idx="45">
                  <c:v>818</c:v>
                </c:pt>
                <c:pt idx="46">
                  <c:v>5227</c:v>
                </c:pt>
                <c:pt idx="47">
                  <c:v>1301</c:v>
                </c:pt>
                <c:pt idx="48">
                  <c:v>815</c:v>
                </c:pt>
                <c:pt idx="49">
                  <c:v>644</c:v>
                </c:pt>
                <c:pt idx="50">
                  <c:v>1181</c:v>
                </c:pt>
                <c:pt idx="51">
                  <c:v>525</c:v>
                </c:pt>
                <c:pt idx="52">
                  <c:v>3453</c:v>
                </c:pt>
                <c:pt idx="53">
                  <c:v>1069</c:v>
                </c:pt>
                <c:pt idx="54">
                  <c:v>548</c:v>
                </c:pt>
                <c:pt idx="55">
                  <c:v>4737</c:v>
                </c:pt>
                <c:pt idx="56">
                  <c:v>1497</c:v>
                </c:pt>
                <c:pt idx="57">
                  <c:v>2139</c:v>
                </c:pt>
                <c:pt idx="58">
                  <c:v>3106</c:v>
                </c:pt>
                <c:pt idx="59">
                  <c:v>2215</c:v>
                </c:pt>
                <c:pt idx="60">
                  <c:v>838</c:v>
                </c:pt>
                <c:pt idx="61">
                  <c:v>3849</c:v>
                </c:pt>
                <c:pt idx="62">
                  <c:v>1853</c:v>
                </c:pt>
                <c:pt idx="63">
                  <c:v>1230</c:v>
                </c:pt>
                <c:pt idx="64">
                  <c:v>949</c:v>
                </c:pt>
                <c:pt idx="65">
                  <c:v>1626</c:v>
                </c:pt>
                <c:pt idx="66">
                  <c:v>710</c:v>
                </c:pt>
                <c:pt idx="67">
                  <c:v>869</c:v>
                </c:pt>
                <c:pt idx="68">
                  <c:v>5995</c:v>
                </c:pt>
                <c:pt idx="69">
                  <c:v>938</c:v>
                </c:pt>
                <c:pt idx="70">
                  <c:v>2995</c:v>
                </c:pt>
                <c:pt idx="71">
                  <c:v>3369</c:v>
                </c:pt>
                <c:pt idx="72">
                  <c:v>427</c:v>
                </c:pt>
                <c:pt idx="73">
                  <c:v>1063</c:v>
                </c:pt>
                <c:pt idx="74">
                  <c:v>1863</c:v>
                </c:pt>
                <c:pt idx="75">
                  <c:v>1714</c:v>
                </c:pt>
                <c:pt idx="76">
                  <c:v>5319</c:v>
                </c:pt>
                <c:pt idx="77">
                  <c:v>1316</c:v>
                </c:pt>
                <c:pt idx="78">
                  <c:v>578</c:v>
                </c:pt>
                <c:pt idx="79">
                  <c:v>1306</c:v>
                </c:pt>
                <c:pt idx="80">
                  <c:v>4887</c:v>
                </c:pt>
                <c:pt idx="81">
                  <c:v>914</c:v>
                </c:pt>
                <c:pt idx="82">
                  <c:v>905</c:v>
                </c:pt>
                <c:pt idx="83">
                  <c:v>981</c:v>
                </c:pt>
                <c:pt idx="84">
                  <c:v>1126</c:v>
                </c:pt>
                <c:pt idx="85">
                  <c:v>1287</c:v>
                </c:pt>
                <c:pt idx="86">
                  <c:v>1033</c:v>
                </c:pt>
                <c:pt idx="87">
                  <c:v>1976</c:v>
                </c:pt>
                <c:pt idx="88">
                  <c:v>3708</c:v>
                </c:pt>
                <c:pt idx="89">
                  <c:v>522</c:v>
                </c:pt>
                <c:pt idx="90">
                  <c:v>1199</c:v>
                </c:pt>
                <c:pt idx="91">
                  <c:v>5414</c:v>
                </c:pt>
                <c:pt idx="92">
                  <c:v>146</c:v>
                </c:pt>
                <c:pt idx="93">
                  <c:v>1560</c:v>
                </c:pt>
                <c:pt idx="94">
                  <c:v>769</c:v>
                </c:pt>
                <c:pt idx="95">
                  <c:v>1516</c:v>
                </c:pt>
                <c:pt idx="96">
                  <c:v>1983</c:v>
                </c:pt>
                <c:pt idx="97">
                  <c:v>301</c:v>
                </c:pt>
                <c:pt idx="98">
                  <c:v>3406</c:v>
                </c:pt>
                <c:pt idx="99">
                  <c:v>1321</c:v>
                </c:pt>
              </c:numCache>
            </c:numRef>
          </c:yVal>
        </c:ser>
        <c:axId val="151469056"/>
        <c:axId val="151470848"/>
      </c:scatterChart>
      <c:valAx>
        <c:axId val="151469056"/>
        <c:scaling>
          <c:orientation val="minMax"/>
        </c:scaling>
        <c:axPos val="b"/>
        <c:numFmt formatCode="General" sourceLinked="1"/>
        <c:tickLblPos val="nextTo"/>
        <c:crossAx val="151470848"/>
        <c:crosses val="autoZero"/>
        <c:crossBetween val="midCat"/>
      </c:valAx>
      <c:valAx>
        <c:axId val="151470848"/>
        <c:scaling>
          <c:orientation val="minMax"/>
        </c:scaling>
        <c:axPos val="l"/>
        <c:majorGridlines/>
        <c:numFmt formatCode="General" sourceLinked="1"/>
        <c:tickLblPos val="nextTo"/>
        <c:crossAx val="1514690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Data!$S$2</c:f>
              <c:strCache>
                <c:ptCount val="1"/>
                <c:pt idx="0">
                  <c:v>path[Nodes]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Data!$R$3:$R$102</c:f>
              <c:numCache>
                <c:formatCode>General</c:formatCode>
                <c:ptCount val="100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30</c:v>
                </c:pt>
                <c:pt idx="4">
                  <c:v>29</c:v>
                </c:pt>
                <c:pt idx="5">
                  <c:v>12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23</c:v>
                </c:pt>
                <c:pt idx="11">
                  <c:v>0</c:v>
                </c:pt>
                <c:pt idx="12">
                  <c:v>16</c:v>
                </c:pt>
                <c:pt idx="13">
                  <c:v>3</c:v>
                </c:pt>
                <c:pt idx="14">
                  <c:v>1</c:v>
                </c:pt>
                <c:pt idx="15">
                  <c:v>12</c:v>
                </c:pt>
                <c:pt idx="16">
                  <c:v>10</c:v>
                </c:pt>
                <c:pt idx="17">
                  <c:v>1</c:v>
                </c:pt>
                <c:pt idx="18">
                  <c:v>7</c:v>
                </c:pt>
                <c:pt idx="19">
                  <c:v>3</c:v>
                </c:pt>
                <c:pt idx="20">
                  <c:v>2</c:v>
                </c:pt>
                <c:pt idx="21">
                  <c:v>15</c:v>
                </c:pt>
                <c:pt idx="22">
                  <c:v>20</c:v>
                </c:pt>
                <c:pt idx="23">
                  <c:v>7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14</c:v>
                </c:pt>
                <c:pt idx="28">
                  <c:v>3</c:v>
                </c:pt>
                <c:pt idx="29">
                  <c:v>1</c:v>
                </c:pt>
                <c:pt idx="30">
                  <c:v>7</c:v>
                </c:pt>
                <c:pt idx="31">
                  <c:v>8</c:v>
                </c:pt>
                <c:pt idx="32">
                  <c:v>15</c:v>
                </c:pt>
                <c:pt idx="33">
                  <c:v>23</c:v>
                </c:pt>
                <c:pt idx="34">
                  <c:v>6</c:v>
                </c:pt>
                <c:pt idx="35">
                  <c:v>8</c:v>
                </c:pt>
                <c:pt idx="36">
                  <c:v>22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23</c:v>
                </c:pt>
                <c:pt idx="41">
                  <c:v>0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22</c:v>
                </c:pt>
                <c:pt idx="47">
                  <c:v>25</c:v>
                </c:pt>
                <c:pt idx="48">
                  <c:v>1</c:v>
                </c:pt>
                <c:pt idx="49">
                  <c:v>3</c:v>
                </c:pt>
                <c:pt idx="50">
                  <c:v>18</c:v>
                </c:pt>
                <c:pt idx="51">
                  <c:v>0</c:v>
                </c:pt>
                <c:pt idx="52">
                  <c:v>3</c:v>
                </c:pt>
                <c:pt idx="53">
                  <c:v>11</c:v>
                </c:pt>
                <c:pt idx="54">
                  <c:v>0</c:v>
                </c:pt>
                <c:pt idx="55">
                  <c:v>10</c:v>
                </c:pt>
                <c:pt idx="56">
                  <c:v>8</c:v>
                </c:pt>
                <c:pt idx="57">
                  <c:v>7</c:v>
                </c:pt>
                <c:pt idx="58">
                  <c:v>21</c:v>
                </c:pt>
                <c:pt idx="59">
                  <c:v>28</c:v>
                </c:pt>
                <c:pt idx="60">
                  <c:v>3</c:v>
                </c:pt>
                <c:pt idx="61">
                  <c:v>22</c:v>
                </c:pt>
                <c:pt idx="62">
                  <c:v>2</c:v>
                </c:pt>
                <c:pt idx="63">
                  <c:v>3</c:v>
                </c:pt>
                <c:pt idx="64">
                  <c:v>6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28</c:v>
                </c:pt>
                <c:pt idx="69">
                  <c:v>2</c:v>
                </c:pt>
                <c:pt idx="70">
                  <c:v>17</c:v>
                </c:pt>
                <c:pt idx="71">
                  <c:v>12</c:v>
                </c:pt>
                <c:pt idx="72">
                  <c:v>0</c:v>
                </c:pt>
                <c:pt idx="73">
                  <c:v>9</c:v>
                </c:pt>
                <c:pt idx="74">
                  <c:v>1</c:v>
                </c:pt>
                <c:pt idx="75">
                  <c:v>10</c:v>
                </c:pt>
                <c:pt idx="76">
                  <c:v>29</c:v>
                </c:pt>
                <c:pt idx="77">
                  <c:v>3</c:v>
                </c:pt>
                <c:pt idx="78">
                  <c:v>1</c:v>
                </c:pt>
                <c:pt idx="79">
                  <c:v>22</c:v>
                </c:pt>
                <c:pt idx="80">
                  <c:v>14</c:v>
                </c:pt>
                <c:pt idx="81">
                  <c:v>8</c:v>
                </c:pt>
                <c:pt idx="82">
                  <c:v>0</c:v>
                </c:pt>
                <c:pt idx="83">
                  <c:v>12</c:v>
                </c:pt>
                <c:pt idx="84">
                  <c:v>17</c:v>
                </c:pt>
                <c:pt idx="85">
                  <c:v>1</c:v>
                </c:pt>
                <c:pt idx="86">
                  <c:v>12</c:v>
                </c:pt>
                <c:pt idx="87">
                  <c:v>12</c:v>
                </c:pt>
                <c:pt idx="88">
                  <c:v>14</c:v>
                </c:pt>
                <c:pt idx="89">
                  <c:v>3</c:v>
                </c:pt>
                <c:pt idx="90">
                  <c:v>12</c:v>
                </c:pt>
                <c:pt idx="91">
                  <c:v>44</c:v>
                </c:pt>
                <c:pt idx="92">
                  <c:v>0</c:v>
                </c:pt>
                <c:pt idx="93">
                  <c:v>14</c:v>
                </c:pt>
                <c:pt idx="94">
                  <c:v>1</c:v>
                </c:pt>
                <c:pt idx="95">
                  <c:v>8</c:v>
                </c:pt>
                <c:pt idx="96">
                  <c:v>26</c:v>
                </c:pt>
                <c:pt idx="97">
                  <c:v>1</c:v>
                </c:pt>
                <c:pt idx="98">
                  <c:v>19</c:v>
                </c:pt>
                <c:pt idx="99">
                  <c:v>24</c:v>
                </c:pt>
              </c:numCache>
            </c:numRef>
          </c:xVal>
          <c:yVal>
            <c:numRef>
              <c:f>Data!$S$3:$S$102</c:f>
              <c:numCache>
                <c:formatCode>General</c:formatCode>
                <c:ptCount val="100"/>
                <c:pt idx="0">
                  <c:v>2669</c:v>
                </c:pt>
                <c:pt idx="1">
                  <c:v>701</c:v>
                </c:pt>
                <c:pt idx="2">
                  <c:v>1651</c:v>
                </c:pt>
                <c:pt idx="3">
                  <c:v>1729</c:v>
                </c:pt>
                <c:pt idx="4">
                  <c:v>1798</c:v>
                </c:pt>
                <c:pt idx="5">
                  <c:v>1023</c:v>
                </c:pt>
                <c:pt idx="6">
                  <c:v>1983</c:v>
                </c:pt>
                <c:pt idx="7">
                  <c:v>413</c:v>
                </c:pt>
                <c:pt idx="8">
                  <c:v>753</c:v>
                </c:pt>
                <c:pt idx="9">
                  <c:v>1229</c:v>
                </c:pt>
                <c:pt idx="10">
                  <c:v>1412</c:v>
                </c:pt>
                <c:pt idx="11">
                  <c:v>458</c:v>
                </c:pt>
                <c:pt idx="12">
                  <c:v>2394</c:v>
                </c:pt>
                <c:pt idx="13">
                  <c:v>1502</c:v>
                </c:pt>
                <c:pt idx="14">
                  <c:v>350</c:v>
                </c:pt>
                <c:pt idx="15">
                  <c:v>1284</c:v>
                </c:pt>
                <c:pt idx="16">
                  <c:v>842</c:v>
                </c:pt>
                <c:pt idx="17">
                  <c:v>641</c:v>
                </c:pt>
                <c:pt idx="18">
                  <c:v>1806</c:v>
                </c:pt>
                <c:pt idx="19">
                  <c:v>1344</c:v>
                </c:pt>
                <c:pt idx="20">
                  <c:v>889</c:v>
                </c:pt>
                <c:pt idx="21">
                  <c:v>705</c:v>
                </c:pt>
                <c:pt idx="22">
                  <c:v>987</c:v>
                </c:pt>
                <c:pt idx="23">
                  <c:v>1830</c:v>
                </c:pt>
                <c:pt idx="24">
                  <c:v>467</c:v>
                </c:pt>
                <c:pt idx="25">
                  <c:v>722</c:v>
                </c:pt>
                <c:pt idx="26">
                  <c:v>921</c:v>
                </c:pt>
                <c:pt idx="27">
                  <c:v>1644</c:v>
                </c:pt>
                <c:pt idx="28">
                  <c:v>650</c:v>
                </c:pt>
                <c:pt idx="29">
                  <c:v>1068</c:v>
                </c:pt>
                <c:pt idx="30">
                  <c:v>2906</c:v>
                </c:pt>
                <c:pt idx="31">
                  <c:v>956</c:v>
                </c:pt>
                <c:pt idx="32">
                  <c:v>2797</c:v>
                </c:pt>
                <c:pt idx="33">
                  <c:v>3045</c:v>
                </c:pt>
                <c:pt idx="34">
                  <c:v>3613</c:v>
                </c:pt>
                <c:pt idx="35">
                  <c:v>4404</c:v>
                </c:pt>
                <c:pt idx="36">
                  <c:v>2085</c:v>
                </c:pt>
                <c:pt idx="37">
                  <c:v>634</c:v>
                </c:pt>
                <c:pt idx="38">
                  <c:v>2128</c:v>
                </c:pt>
                <c:pt idx="39">
                  <c:v>752</c:v>
                </c:pt>
                <c:pt idx="40">
                  <c:v>1948</c:v>
                </c:pt>
                <c:pt idx="41">
                  <c:v>222</c:v>
                </c:pt>
                <c:pt idx="42">
                  <c:v>667</c:v>
                </c:pt>
                <c:pt idx="43">
                  <c:v>1743</c:v>
                </c:pt>
                <c:pt idx="44">
                  <c:v>3188</c:v>
                </c:pt>
                <c:pt idx="45">
                  <c:v>756</c:v>
                </c:pt>
                <c:pt idx="46">
                  <c:v>1225</c:v>
                </c:pt>
                <c:pt idx="47">
                  <c:v>1135</c:v>
                </c:pt>
                <c:pt idx="48">
                  <c:v>529</c:v>
                </c:pt>
                <c:pt idx="49">
                  <c:v>512</c:v>
                </c:pt>
                <c:pt idx="50">
                  <c:v>1196</c:v>
                </c:pt>
                <c:pt idx="51">
                  <c:v>354</c:v>
                </c:pt>
                <c:pt idx="52">
                  <c:v>2957</c:v>
                </c:pt>
                <c:pt idx="53">
                  <c:v>1002</c:v>
                </c:pt>
                <c:pt idx="54">
                  <c:v>548</c:v>
                </c:pt>
                <c:pt idx="55">
                  <c:v>2652</c:v>
                </c:pt>
                <c:pt idx="56">
                  <c:v>1210</c:v>
                </c:pt>
                <c:pt idx="57">
                  <c:v>1902</c:v>
                </c:pt>
                <c:pt idx="58">
                  <c:v>1715</c:v>
                </c:pt>
                <c:pt idx="59">
                  <c:v>1888</c:v>
                </c:pt>
                <c:pt idx="60">
                  <c:v>844</c:v>
                </c:pt>
                <c:pt idx="61">
                  <c:v>1870</c:v>
                </c:pt>
                <c:pt idx="62">
                  <c:v>1431</c:v>
                </c:pt>
                <c:pt idx="63">
                  <c:v>1198</c:v>
                </c:pt>
                <c:pt idx="64">
                  <c:v>1412</c:v>
                </c:pt>
                <c:pt idx="65">
                  <c:v>1293</c:v>
                </c:pt>
                <c:pt idx="66">
                  <c:v>682</c:v>
                </c:pt>
                <c:pt idx="67">
                  <c:v>869</c:v>
                </c:pt>
                <c:pt idx="68">
                  <c:v>1431</c:v>
                </c:pt>
                <c:pt idx="69">
                  <c:v>943</c:v>
                </c:pt>
                <c:pt idx="70">
                  <c:v>2464</c:v>
                </c:pt>
                <c:pt idx="71">
                  <c:v>3609</c:v>
                </c:pt>
                <c:pt idx="72">
                  <c:v>564</c:v>
                </c:pt>
                <c:pt idx="73">
                  <c:v>880</c:v>
                </c:pt>
                <c:pt idx="74">
                  <c:v>1634</c:v>
                </c:pt>
                <c:pt idx="75">
                  <c:v>1227</c:v>
                </c:pt>
                <c:pt idx="76">
                  <c:v>1729</c:v>
                </c:pt>
                <c:pt idx="77">
                  <c:v>1203</c:v>
                </c:pt>
                <c:pt idx="78">
                  <c:v>590</c:v>
                </c:pt>
                <c:pt idx="79">
                  <c:v>1045</c:v>
                </c:pt>
                <c:pt idx="80">
                  <c:v>2194</c:v>
                </c:pt>
                <c:pt idx="81">
                  <c:v>833</c:v>
                </c:pt>
                <c:pt idx="82">
                  <c:v>755</c:v>
                </c:pt>
                <c:pt idx="83">
                  <c:v>967</c:v>
                </c:pt>
                <c:pt idx="84">
                  <c:v>977</c:v>
                </c:pt>
                <c:pt idx="85">
                  <c:v>1289</c:v>
                </c:pt>
                <c:pt idx="86">
                  <c:v>963</c:v>
                </c:pt>
                <c:pt idx="87">
                  <c:v>1636</c:v>
                </c:pt>
                <c:pt idx="88">
                  <c:v>2930</c:v>
                </c:pt>
                <c:pt idx="89">
                  <c:v>554</c:v>
                </c:pt>
                <c:pt idx="90">
                  <c:v>1069</c:v>
                </c:pt>
                <c:pt idx="91">
                  <c:v>2428</c:v>
                </c:pt>
                <c:pt idx="92">
                  <c:v>136</c:v>
                </c:pt>
                <c:pt idx="93">
                  <c:v>1172</c:v>
                </c:pt>
                <c:pt idx="94">
                  <c:v>634</c:v>
                </c:pt>
                <c:pt idx="95">
                  <c:v>1483</c:v>
                </c:pt>
                <c:pt idx="96">
                  <c:v>1655</c:v>
                </c:pt>
                <c:pt idx="97">
                  <c:v>277</c:v>
                </c:pt>
                <c:pt idx="98">
                  <c:v>1102</c:v>
                </c:pt>
                <c:pt idx="99">
                  <c:v>1313</c:v>
                </c:pt>
              </c:numCache>
            </c:numRef>
          </c:yVal>
        </c:ser>
        <c:axId val="151499136"/>
        <c:axId val="151500672"/>
      </c:scatterChart>
      <c:valAx>
        <c:axId val="151499136"/>
        <c:scaling>
          <c:orientation val="minMax"/>
        </c:scaling>
        <c:axPos val="b"/>
        <c:numFmt formatCode="General" sourceLinked="1"/>
        <c:tickLblPos val="nextTo"/>
        <c:crossAx val="151500672"/>
        <c:crosses val="autoZero"/>
        <c:crossBetween val="midCat"/>
      </c:valAx>
      <c:valAx>
        <c:axId val="151500672"/>
        <c:scaling>
          <c:orientation val="minMax"/>
        </c:scaling>
        <c:axPos val="l"/>
        <c:majorGridlines/>
        <c:numFmt formatCode="General" sourceLinked="1"/>
        <c:tickLblPos val="nextTo"/>
        <c:crossAx val="15149913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Data!$Z$2</c:f>
              <c:strCache>
                <c:ptCount val="1"/>
                <c:pt idx="0">
                  <c:v>path[Nodes]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Data!$Y$3:$Y$102</c:f>
              <c:numCache>
                <c:formatCode>General</c:formatCode>
                <c:ptCount val="100"/>
                <c:pt idx="0">
                  <c:v>38</c:v>
                </c:pt>
                <c:pt idx="1">
                  <c:v>3</c:v>
                </c:pt>
                <c:pt idx="2">
                  <c:v>7</c:v>
                </c:pt>
                <c:pt idx="3">
                  <c:v>64</c:v>
                </c:pt>
                <c:pt idx="4">
                  <c:v>51</c:v>
                </c:pt>
                <c:pt idx="5">
                  <c:v>15</c:v>
                </c:pt>
                <c:pt idx="6">
                  <c:v>5</c:v>
                </c:pt>
                <c:pt idx="7">
                  <c:v>2</c:v>
                </c:pt>
                <c:pt idx="8">
                  <c:v>9</c:v>
                </c:pt>
                <c:pt idx="9">
                  <c:v>2</c:v>
                </c:pt>
                <c:pt idx="10">
                  <c:v>45</c:v>
                </c:pt>
                <c:pt idx="11">
                  <c:v>1</c:v>
                </c:pt>
                <c:pt idx="12">
                  <c:v>27</c:v>
                </c:pt>
                <c:pt idx="13">
                  <c:v>8</c:v>
                </c:pt>
                <c:pt idx="14">
                  <c:v>1</c:v>
                </c:pt>
                <c:pt idx="15">
                  <c:v>28</c:v>
                </c:pt>
                <c:pt idx="16">
                  <c:v>22</c:v>
                </c:pt>
                <c:pt idx="17">
                  <c:v>1</c:v>
                </c:pt>
                <c:pt idx="18">
                  <c:v>16</c:v>
                </c:pt>
                <c:pt idx="19">
                  <c:v>4</c:v>
                </c:pt>
                <c:pt idx="20">
                  <c:v>5</c:v>
                </c:pt>
                <c:pt idx="21">
                  <c:v>15</c:v>
                </c:pt>
                <c:pt idx="22">
                  <c:v>39</c:v>
                </c:pt>
                <c:pt idx="23">
                  <c:v>14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22</c:v>
                </c:pt>
                <c:pt idx="28">
                  <c:v>6</c:v>
                </c:pt>
                <c:pt idx="29">
                  <c:v>2</c:v>
                </c:pt>
                <c:pt idx="30">
                  <c:v>12</c:v>
                </c:pt>
                <c:pt idx="31">
                  <c:v>10</c:v>
                </c:pt>
                <c:pt idx="32">
                  <c:v>30</c:v>
                </c:pt>
                <c:pt idx="33">
                  <c:v>51</c:v>
                </c:pt>
                <c:pt idx="34">
                  <c:v>7</c:v>
                </c:pt>
                <c:pt idx="35">
                  <c:v>10</c:v>
                </c:pt>
                <c:pt idx="36">
                  <c:v>41</c:v>
                </c:pt>
                <c:pt idx="37">
                  <c:v>0</c:v>
                </c:pt>
                <c:pt idx="38">
                  <c:v>4</c:v>
                </c:pt>
                <c:pt idx="39">
                  <c:v>3</c:v>
                </c:pt>
                <c:pt idx="40">
                  <c:v>38</c:v>
                </c:pt>
                <c:pt idx="41">
                  <c:v>0</c:v>
                </c:pt>
                <c:pt idx="42">
                  <c:v>4</c:v>
                </c:pt>
                <c:pt idx="43">
                  <c:v>13</c:v>
                </c:pt>
                <c:pt idx="44">
                  <c:v>5</c:v>
                </c:pt>
                <c:pt idx="45">
                  <c:v>7</c:v>
                </c:pt>
                <c:pt idx="46">
                  <c:v>50</c:v>
                </c:pt>
                <c:pt idx="47">
                  <c:v>29</c:v>
                </c:pt>
                <c:pt idx="48">
                  <c:v>3</c:v>
                </c:pt>
                <c:pt idx="49">
                  <c:v>4</c:v>
                </c:pt>
                <c:pt idx="50">
                  <c:v>27</c:v>
                </c:pt>
                <c:pt idx="51">
                  <c:v>0</c:v>
                </c:pt>
                <c:pt idx="52">
                  <c:v>5</c:v>
                </c:pt>
                <c:pt idx="53">
                  <c:v>25</c:v>
                </c:pt>
                <c:pt idx="54">
                  <c:v>1</c:v>
                </c:pt>
                <c:pt idx="55">
                  <c:v>23</c:v>
                </c:pt>
                <c:pt idx="56">
                  <c:v>12</c:v>
                </c:pt>
                <c:pt idx="57">
                  <c:v>14</c:v>
                </c:pt>
                <c:pt idx="58">
                  <c:v>37</c:v>
                </c:pt>
                <c:pt idx="59">
                  <c:v>53</c:v>
                </c:pt>
                <c:pt idx="60">
                  <c:v>6</c:v>
                </c:pt>
                <c:pt idx="61">
                  <c:v>45</c:v>
                </c:pt>
                <c:pt idx="62">
                  <c:v>4</c:v>
                </c:pt>
                <c:pt idx="63">
                  <c:v>5</c:v>
                </c:pt>
                <c:pt idx="64">
                  <c:v>7</c:v>
                </c:pt>
                <c:pt idx="65">
                  <c:v>9</c:v>
                </c:pt>
                <c:pt idx="66">
                  <c:v>1</c:v>
                </c:pt>
                <c:pt idx="67">
                  <c:v>3</c:v>
                </c:pt>
                <c:pt idx="68">
                  <c:v>62</c:v>
                </c:pt>
                <c:pt idx="69">
                  <c:v>3</c:v>
                </c:pt>
                <c:pt idx="70">
                  <c:v>31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3</c:v>
                </c:pt>
                <c:pt idx="75">
                  <c:v>20</c:v>
                </c:pt>
                <c:pt idx="76">
                  <c:v>61</c:v>
                </c:pt>
                <c:pt idx="77">
                  <c:v>7</c:v>
                </c:pt>
                <c:pt idx="78">
                  <c:v>2</c:v>
                </c:pt>
                <c:pt idx="79">
                  <c:v>37</c:v>
                </c:pt>
                <c:pt idx="80">
                  <c:v>28</c:v>
                </c:pt>
                <c:pt idx="81">
                  <c:v>12</c:v>
                </c:pt>
                <c:pt idx="82">
                  <c:v>1</c:v>
                </c:pt>
                <c:pt idx="83">
                  <c:v>16</c:v>
                </c:pt>
                <c:pt idx="84">
                  <c:v>29</c:v>
                </c:pt>
                <c:pt idx="85">
                  <c:v>4</c:v>
                </c:pt>
                <c:pt idx="86">
                  <c:v>22</c:v>
                </c:pt>
                <c:pt idx="87">
                  <c:v>17</c:v>
                </c:pt>
                <c:pt idx="88">
                  <c:v>26</c:v>
                </c:pt>
                <c:pt idx="89">
                  <c:v>8</c:v>
                </c:pt>
                <c:pt idx="90">
                  <c:v>27</c:v>
                </c:pt>
                <c:pt idx="91">
                  <c:v>95</c:v>
                </c:pt>
                <c:pt idx="92">
                  <c:v>0</c:v>
                </c:pt>
                <c:pt idx="93">
                  <c:v>35</c:v>
                </c:pt>
                <c:pt idx="94">
                  <c:v>2</c:v>
                </c:pt>
                <c:pt idx="95">
                  <c:v>12</c:v>
                </c:pt>
                <c:pt idx="96">
                  <c:v>46</c:v>
                </c:pt>
                <c:pt idx="97">
                  <c:v>1</c:v>
                </c:pt>
                <c:pt idx="98">
                  <c:v>42</c:v>
                </c:pt>
                <c:pt idx="99">
                  <c:v>39</c:v>
                </c:pt>
              </c:numCache>
            </c:numRef>
          </c:xVal>
          <c:yVal>
            <c:numRef>
              <c:f>Data!$Z$3:$Z$102</c:f>
              <c:numCache>
                <c:formatCode>General</c:formatCode>
                <c:ptCount val="100"/>
                <c:pt idx="0">
                  <c:v>2686</c:v>
                </c:pt>
                <c:pt idx="1">
                  <c:v>685</c:v>
                </c:pt>
                <c:pt idx="2">
                  <c:v>1751</c:v>
                </c:pt>
                <c:pt idx="3">
                  <c:v>2042</c:v>
                </c:pt>
                <c:pt idx="4">
                  <c:v>1883</c:v>
                </c:pt>
                <c:pt idx="5">
                  <c:v>1020</c:v>
                </c:pt>
                <c:pt idx="6">
                  <c:v>1983</c:v>
                </c:pt>
                <c:pt idx="7">
                  <c:v>410</c:v>
                </c:pt>
                <c:pt idx="8">
                  <c:v>612</c:v>
                </c:pt>
                <c:pt idx="9">
                  <c:v>1115</c:v>
                </c:pt>
                <c:pt idx="10">
                  <c:v>1648</c:v>
                </c:pt>
                <c:pt idx="11">
                  <c:v>455</c:v>
                </c:pt>
                <c:pt idx="12">
                  <c:v>4207</c:v>
                </c:pt>
                <c:pt idx="13">
                  <c:v>1525</c:v>
                </c:pt>
                <c:pt idx="14">
                  <c:v>426</c:v>
                </c:pt>
                <c:pt idx="15">
                  <c:v>1822</c:v>
                </c:pt>
                <c:pt idx="16">
                  <c:v>979</c:v>
                </c:pt>
                <c:pt idx="17">
                  <c:v>610</c:v>
                </c:pt>
                <c:pt idx="18">
                  <c:v>1874</c:v>
                </c:pt>
                <c:pt idx="19">
                  <c:v>1344</c:v>
                </c:pt>
                <c:pt idx="20">
                  <c:v>889</c:v>
                </c:pt>
                <c:pt idx="21">
                  <c:v>705</c:v>
                </c:pt>
                <c:pt idx="22">
                  <c:v>1040</c:v>
                </c:pt>
                <c:pt idx="23">
                  <c:v>1841</c:v>
                </c:pt>
                <c:pt idx="24">
                  <c:v>676</c:v>
                </c:pt>
                <c:pt idx="25">
                  <c:v>707</c:v>
                </c:pt>
                <c:pt idx="26">
                  <c:v>1085</c:v>
                </c:pt>
                <c:pt idx="27">
                  <c:v>1676</c:v>
                </c:pt>
                <c:pt idx="28">
                  <c:v>915</c:v>
                </c:pt>
                <c:pt idx="29">
                  <c:v>1072</c:v>
                </c:pt>
                <c:pt idx="30">
                  <c:v>2873</c:v>
                </c:pt>
                <c:pt idx="31">
                  <c:v>1116</c:v>
                </c:pt>
                <c:pt idx="32">
                  <c:v>4634</c:v>
                </c:pt>
                <c:pt idx="33">
                  <c:v>2614</c:v>
                </c:pt>
                <c:pt idx="34">
                  <c:v>3580</c:v>
                </c:pt>
                <c:pt idx="35">
                  <c:v>4246</c:v>
                </c:pt>
                <c:pt idx="36">
                  <c:v>2073</c:v>
                </c:pt>
                <c:pt idx="37">
                  <c:v>563</c:v>
                </c:pt>
                <c:pt idx="38">
                  <c:v>2128</c:v>
                </c:pt>
                <c:pt idx="39">
                  <c:v>752</c:v>
                </c:pt>
                <c:pt idx="40">
                  <c:v>2174</c:v>
                </c:pt>
                <c:pt idx="41">
                  <c:v>284</c:v>
                </c:pt>
                <c:pt idx="42">
                  <c:v>921</c:v>
                </c:pt>
                <c:pt idx="43">
                  <c:v>1919</c:v>
                </c:pt>
                <c:pt idx="44">
                  <c:v>3030</c:v>
                </c:pt>
                <c:pt idx="45">
                  <c:v>756</c:v>
                </c:pt>
                <c:pt idx="46">
                  <c:v>4663</c:v>
                </c:pt>
                <c:pt idx="47">
                  <c:v>1254</c:v>
                </c:pt>
                <c:pt idx="48">
                  <c:v>527</c:v>
                </c:pt>
                <c:pt idx="49">
                  <c:v>584</c:v>
                </c:pt>
                <c:pt idx="50">
                  <c:v>1223</c:v>
                </c:pt>
                <c:pt idx="51">
                  <c:v>375</c:v>
                </c:pt>
                <c:pt idx="52">
                  <c:v>2878</c:v>
                </c:pt>
                <c:pt idx="53">
                  <c:v>1081</c:v>
                </c:pt>
                <c:pt idx="54">
                  <c:v>548</c:v>
                </c:pt>
                <c:pt idx="55">
                  <c:v>3995</c:v>
                </c:pt>
                <c:pt idx="56">
                  <c:v>1224</c:v>
                </c:pt>
                <c:pt idx="57">
                  <c:v>1932</c:v>
                </c:pt>
                <c:pt idx="58">
                  <c:v>3074</c:v>
                </c:pt>
                <c:pt idx="59">
                  <c:v>1862</c:v>
                </c:pt>
                <c:pt idx="60">
                  <c:v>871</c:v>
                </c:pt>
                <c:pt idx="61">
                  <c:v>3164</c:v>
                </c:pt>
                <c:pt idx="62">
                  <c:v>1309</c:v>
                </c:pt>
                <c:pt idx="63">
                  <c:v>1255</c:v>
                </c:pt>
                <c:pt idx="64">
                  <c:v>936</c:v>
                </c:pt>
                <c:pt idx="65">
                  <c:v>1293</c:v>
                </c:pt>
                <c:pt idx="66">
                  <c:v>703</c:v>
                </c:pt>
                <c:pt idx="67">
                  <c:v>869</c:v>
                </c:pt>
                <c:pt idx="68">
                  <c:v>5301</c:v>
                </c:pt>
                <c:pt idx="69">
                  <c:v>943</c:v>
                </c:pt>
                <c:pt idx="70">
                  <c:v>2464</c:v>
                </c:pt>
                <c:pt idx="71">
                  <c:v>3379</c:v>
                </c:pt>
                <c:pt idx="72">
                  <c:v>406</c:v>
                </c:pt>
                <c:pt idx="73">
                  <c:v>1050</c:v>
                </c:pt>
                <c:pt idx="74">
                  <c:v>1903</c:v>
                </c:pt>
                <c:pt idx="75">
                  <c:v>1224</c:v>
                </c:pt>
                <c:pt idx="76">
                  <c:v>3927</c:v>
                </c:pt>
                <c:pt idx="77">
                  <c:v>1206</c:v>
                </c:pt>
                <c:pt idx="78">
                  <c:v>580</c:v>
                </c:pt>
                <c:pt idx="79">
                  <c:v>1239</c:v>
                </c:pt>
                <c:pt idx="80">
                  <c:v>4535</c:v>
                </c:pt>
                <c:pt idx="81">
                  <c:v>948</c:v>
                </c:pt>
                <c:pt idx="82">
                  <c:v>831</c:v>
                </c:pt>
                <c:pt idx="83">
                  <c:v>972</c:v>
                </c:pt>
                <c:pt idx="84">
                  <c:v>992</c:v>
                </c:pt>
                <c:pt idx="85">
                  <c:v>1326</c:v>
                </c:pt>
                <c:pt idx="86">
                  <c:v>1878</c:v>
                </c:pt>
                <c:pt idx="87">
                  <c:v>1690</c:v>
                </c:pt>
                <c:pt idx="88">
                  <c:v>2951</c:v>
                </c:pt>
                <c:pt idx="89">
                  <c:v>577</c:v>
                </c:pt>
                <c:pt idx="90">
                  <c:v>1305</c:v>
                </c:pt>
                <c:pt idx="91">
                  <c:v>5418</c:v>
                </c:pt>
                <c:pt idx="92">
                  <c:v>146</c:v>
                </c:pt>
                <c:pt idx="93">
                  <c:v>1312</c:v>
                </c:pt>
                <c:pt idx="94">
                  <c:v>670</c:v>
                </c:pt>
                <c:pt idx="95">
                  <c:v>1483</c:v>
                </c:pt>
                <c:pt idx="96">
                  <c:v>1890</c:v>
                </c:pt>
                <c:pt idx="97">
                  <c:v>277</c:v>
                </c:pt>
                <c:pt idx="98">
                  <c:v>1261</c:v>
                </c:pt>
                <c:pt idx="99">
                  <c:v>1324</c:v>
                </c:pt>
              </c:numCache>
            </c:numRef>
          </c:yVal>
        </c:ser>
        <c:axId val="151340544"/>
        <c:axId val="151342080"/>
      </c:scatterChart>
      <c:valAx>
        <c:axId val="151340544"/>
        <c:scaling>
          <c:orientation val="minMax"/>
        </c:scaling>
        <c:axPos val="b"/>
        <c:numFmt formatCode="General" sourceLinked="1"/>
        <c:tickLblPos val="nextTo"/>
        <c:crossAx val="151342080"/>
        <c:crosses val="autoZero"/>
        <c:crossBetween val="midCat"/>
      </c:valAx>
      <c:valAx>
        <c:axId val="151342080"/>
        <c:scaling>
          <c:orientation val="minMax"/>
        </c:scaling>
        <c:axPos val="l"/>
        <c:majorGridlines/>
        <c:numFmt formatCode="General" sourceLinked="1"/>
        <c:tickLblPos val="nextTo"/>
        <c:crossAx val="1513405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Data!$AG$2</c:f>
              <c:strCache>
                <c:ptCount val="1"/>
                <c:pt idx="0">
                  <c:v>path[Nodes]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Data!$AF$3:$AF$102</c:f>
              <c:numCache>
                <c:formatCode>General</c:formatCode>
                <c:ptCount val="100"/>
                <c:pt idx="0">
                  <c:v>42</c:v>
                </c:pt>
                <c:pt idx="1">
                  <c:v>5</c:v>
                </c:pt>
                <c:pt idx="2">
                  <c:v>10</c:v>
                </c:pt>
                <c:pt idx="3">
                  <c:v>64</c:v>
                </c:pt>
                <c:pt idx="4">
                  <c:v>60</c:v>
                </c:pt>
                <c:pt idx="5">
                  <c:v>23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2</c:v>
                </c:pt>
                <c:pt idx="10">
                  <c:v>54</c:v>
                </c:pt>
                <c:pt idx="11">
                  <c:v>1</c:v>
                </c:pt>
                <c:pt idx="12">
                  <c:v>26</c:v>
                </c:pt>
                <c:pt idx="13">
                  <c:v>10</c:v>
                </c:pt>
                <c:pt idx="14">
                  <c:v>2</c:v>
                </c:pt>
                <c:pt idx="15">
                  <c:v>29</c:v>
                </c:pt>
                <c:pt idx="16">
                  <c:v>26</c:v>
                </c:pt>
                <c:pt idx="17">
                  <c:v>1</c:v>
                </c:pt>
                <c:pt idx="18">
                  <c:v>20</c:v>
                </c:pt>
                <c:pt idx="19">
                  <c:v>5</c:v>
                </c:pt>
                <c:pt idx="20">
                  <c:v>5</c:v>
                </c:pt>
                <c:pt idx="21">
                  <c:v>15</c:v>
                </c:pt>
                <c:pt idx="22">
                  <c:v>44</c:v>
                </c:pt>
                <c:pt idx="23">
                  <c:v>14</c:v>
                </c:pt>
                <c:pt idx="24">
                  <c:v>2</c:v>
                </c:pt>
                <c:pt idx="25">
                  <c:v>5</c:v>
                </c:pt>
                <c:pt idx="26">
                  <c:v>10</c:v>
                </c:pt>
                <c:pt idx="27">
                  <c:v>27</c:v>
                </c:pt>
                <c:pt idx="28">
                  <c:v>6</c:v>
                </c:pt>
                <c:pt idx="29">
                  <c:v>2</c:v>
                </c:pt>
                <c:pt idx="30">
                  <c:v>12</c:v>
                </c:pt>
                <c:pt idx="31">
                  <c:v>11</c:v>
                </c:pt>
                <c:pt idx="32">
                  <c:v>29</c:v>
                </c:pt>
                <c:pt idx="33">
                  <c:v>51</c:v>
                </c:pt>
                <c:pt idx="34">
                  <c:v>7</c:v>
                </c:pt>
                <c:pt idx="35">
                  <c:v>11</c:v>
                </c:pt>
                <c:pt idx="36">
                  <c:v>41</c:v>
                </c:pt>
                <c:pt idx="37">
                  <c:v>0</c:v>
                </c:pt>
                <c:pt idx="38">
                  <c:v>5</c:v>
                </c:pt>
                <c:pt idx="39">
                  <c:v>4</c:v>
                </c:pt>
                <c:pt idx="40">
                  <c:v>51</c:v>
                </c:pt>
                <c:pt idx="41">
                  <c:v>0</c:v>
                </c:pt>
                <c:pt idx="42">
                  <c:v>4</c:v>
                </c:pt>
                <c:pt idx="43">
                  <c:v>14</c:v>
                </c:pt>
                <c:pt idx="44">
                  <c:v>4</c:v>
                </c:pt>
                <c:pt idx="45">
                  <c:v>9</c:v>
                </c:pt>
                <c:pt idx="46">
                  <c:v>50</c:v>
                </c:pt>
                <c:pt idx="47">
                  <c:v>26</c:v>
                </c:pt>
                <c:pt idx="48">
                  <c:v>4</c:v>
                </c:pt>
                <c:pt idx="49">
                  <c:v>6</c:v>
                </c:pt>
                <c:pt idx="50">
                  <c:v>35</c:v>
                </c:pt>
                <c:pt idx="51">
                  <c:v>1</c:v>
                </c:pt>
                <c:pt idx="52">
                  <c:v>5</c:v>
                </c:pt>
                <c:pt idx="53">
                  <c:v>26</c:v>
                </c:pt>
                <c:pt idx="54">
                  <c:v>1</c:v>
                </c:pt>
                <c:pt idx="55">
                  <c:v>23</c:v>
                </c:pt>
                <c:pt idx="56">
                  <c:v>13</c:v>
                </c:pt>
                <c:pt idx="57">
                  <c:v>15</c:v>
                </c:pt>
                <c:pt idx="58">
                  <c:v>42</c:v>
                </c:pt>
                <c:pt idx="59">
                  <c:v>59</c:v>
                </c:pt>
                <c:pt idx="60">
                  <c:v>7</c:v>
                </c:pt>
                <c:pt idx="61">
                  <c:v>43</c:v>
                </c:pt>
                <c:pt idx="62">
                  <c:v>4</c:v>
                </c:pt>
                <c:pt idx="63">
                  <c:v>6</c:v>
                </c:pt>
                <c:pt idx="64">
                  <c:v>7</c:v>
                </c:pt>
                <c:pt idx="65">
                  <c:v>10</c:v>
                </c:pt>
                <c:pt idx="66">
                  <c:v>1</c:v>
                </c:pt>
                <c:pt idx="67">
                  <c:v>5</c:v>
                </c:pt>
                <c:pt idx="68">
                  <c:v>61</c:v>
                </c:pt>
                <c:pt idx="69">
                  <c:v>3</c:v>
                </c:pt>
                <c:pt idx="70">
                  <c:v>31</c:v>
                </c:pt>
                <c:pt idx="71">
                  <c:v>21</c:v>
                </c:pt>
                <c:pt idx="72">
                  <c:v>0</c:v>
                </c:pt>
                <c:pt idx="73">
                  <c:v>19</c:v>
                </c:pt>
                <c:pt idx="74">
                  <c:v>3</c:v>
                </c:pt>
                <c:pt idx="75">
                  <c:v>22</c:v>
                </c:pt>
                <c:pt idx="76">
                  <c:v>60</c:v>
                </c:pt>
                <c:pt idx="77">
                  <c:v>7</c:v>
                </c:pt>
                <c:pt idx="78">
                  <c:v>3</c:v>
                </c:pt>
                <c:pt idx="79">
                  <c:v>51</c:v>
                </c:pt>
                <c:pt idx="80">
                  <c:v>27</c:v>
                </c:pt>
                <c:pt idx="81">
                  <c:v>15</c:v>
                </c:pt>
                <c:pt idx="82">
                  <c:v>1</c:v>
                </c:pt>
                <c:pt idx="83">
                  <c:v>23</c:v>
                </c:pt>
                <c:pt idx="84">
                  <c:v>32</c:v>
                </c:pt>
                <c:pt idx="85">
                  <c:v>4</c:v>
                </c:pt>
                <c:pt idx="86">
                  <c:v>25</c:v>
                </c:pt>
                <c:pt idx="87">
                  <c:v>20</c:v>
                </c:pt>
                <c:pt idx="88">
                  <c:v>27</c:v>
                </c:pt>
                <c:pt idx="89">
                  <c:v>8</c:v>
                </c:pt>
                <c:pt idx="90">
                  <c:v>29</c:v>
                </c:pt>
                <c:pt idx="91">
                  <c:v>93</c:v>
                </c:pt>
                <c:pt idx="92">
                  <c:v>0</c:v>
                </c:pt>
                <c:pt idx="93">
                  <c:v>37</c:v>
                </c:pt>
                <c:pt idx="94">
                  <c:v>2</c:v>
                </c:pt>
                <c:pt idx="95">
                  <c:v>12</c:v>
                </c:pt>
                <c:pt idx="96">
                  <c:v>51</c:v>
                </c:pt>
                <c:pt idx="97">
                  <c:v>2</c:v>
                </c:pt>
                <c:pt idx="98">
                  <c:v>44</c:v>
                </c:pt>
                <c:pt idx="99">
                  <c:v>46</c:v>
                </c:pt>
              </c:numCache>
            </c:numRef>
          </c:xVal>
          <c:yVal>
            <c:numRef>
              <c:f>Data!$AG$3:$AG$102</c:f>
              <c:numCache>
                <c:formatCode>General</c:formatCode>
                <c:ptCount val="100"/>
                <c:pt idx="0">
                  <c:v>3091</c:v>
                </c:pt>
                <c:pt idx="1">
                  <c:v>654</c:v>
                </c:pt>
                <c:pt idx="2">
                  <c:v>1751</c:v>
                </c:pt>
                <c:pt idx="3">
                  <c:v>2302</c:v>
                </c:pt>
                <c:pt idx="4">
                  <c:v>2240</c:v>
                </c:pt>
                <c:pt idx="5">
                  <c:v>1029</c:v>
                </c:pt>
                <c:pt idx="6">
                  <c:v>1983</c:v>
                </c:pt>
                <c:pt idx="7">
                  <c:v>707</c:v>
                </c:pt>
                <c:pt idx="8">
                  <c:v>617</c:v>
                </c:pt>
                <c:pt idx="9">
                  <c:v>1115</c:v>
                </c:pt>
                <c:pt idx="10">
                  <c:v>3625</c:v>
                </c:pt>
                <c:pt idx="11">
                  <c:v>455</c:v>
                </c:pt>
                <c:pt idx="12">
                  <c:v>4872</c:v>
                </c:pt>
                <c:pt idx="13">
                  <c:v>1508</c:v>
                </c:pt>
                <c:pt idx="14">
                  <c:v>440</c:v>
                </c:pt>
                <c:pt idx="15">
                  <c:v>1810</c:v>
                </c:pt>
                <c:pt idx="16">
                  <c:v>960</c:v>
                </c:pt>
                <c:pt idx="17">
                  <c:v>575</c:v>
                </c:pt>
                <c:pt idx="18">
                  <c:v>2007</c:v>
                </c:pt>
                <c:pt idx="19">
                  <c:v>1367</c:v>
                </c:pt>
                <c:pt idx="20">
                  <c:v>1175</c:v>
                </c:pt>
                <c:pt idx="21">
                  <c:v>707</c:v>
                </c:pt>
                <c:pt idx="22">
                  <c:v>1770</c:v>
                </c:pt>
                <c:pt idx="23">
                  <c:v>1932</c:v>
                </c:pt>
                <c:pt idx="24">
                  <c:v>676</c:v>
                </c:pt>
                <c:pt idx="25">
                  <c:v>714</c:v>
                </c:pt>
                <c:pt idx="26">
                  <c:v>1085</c:v>
                </c:pt>
                <c:pt idx="27">
                  <c:v>1602</c:v>
                </c:pt>
                <c:pt idx="28">
                  <c:v>920</c:v>
                </c:pt>
                <c:pt idx="29">
                  <c:v>1072</c:v>
                </c:pt>
                <c:pt idx="30">
                  <c:v>2888</c:v>
                </c:pt>
                <c:pt idx="31">
                  <c:v>1116</c:v>
                </c:pt>
                <c:pt idx="32">
                  <c:v>4618</c:v>
                </c:pt>
                <c:pt idx="33">
                  <c:v>2876</c:v>
                </c:pt>
                <c:pt idx="34">
                  <c:v>3580</c:v>
                </c:pt>
                <c:pt idx="35">
                  <c:v>4245</c:v>
                </c:pt>
                <c:pt idx="36">
                  <c:v>2114</c:v>
                </c:pt>
                <c:pt idx="37">
                  <c:v>563</c:v>
                </c:pt>
                <c:pt idx="38">
                  <c:v>1845</c:v>
                </c:pt>
                <c:pt idx="39">
                  <c:v>752</c:v>
                </c:pt>
                <c:pt idx="40">
                  <c:v>2196</c:v>
                </c:pt>
                <c:pt idx="41">
                  <c:v>284</c:v>
                </c:pt>
                <c:pt idx="42">
                  <c:v>927</c:v>
                </c:pt>
                <c:pt idx="43">
                  <c:v>1883</c:v>
                </c:pt>
                <c:pt idx="44">
                  <c:v>3030</c:v>
                </c:pt>
                <c:pt idx="45">
                  <c:v>756</c:v>
                </c:pt>
                <c:pt idx="46">
                  <c:v>4800</c:v>
                </c:pt>
                <c:pt idx="47">
                  <c:v>1473</c:v>
                </c:pt>
                <c:pt idx="48">
                  <c:v>524</c:v>
                </c:pt>
                <c:pt idx="49">
                  <c:v>641</c:v>
                </c:pt>
                <c:pt idx="50">
                  <c:v>1222</c:v>
                </c:pt>
                <c:pt idx="51">
                  <c:v>379</c:v>
                </c:pt>
                <c:pt idx="52">
                  <c:v>3423</c:v>
                </c:pt>
                <c:pt idx="53">
                  <c:v>2349</c:v>
                </c:pt>
                <c:pt idx="54">
                  <c:v>548</c:v>
                </c:pt>
                <c:pt idx="55">
                  <c:v>4746</c:v>
                </c:pt>
                <c:pt idx="56">
                  <c:v>1383</c:v>
                </c:pt>
                <c:pt idx="57">
                  <c:v>2066</c:v>
                </c:pt>
                <c:pt idx="58">
                  <c:v>3073</c:v>
                </c:pt>
                <c:pt idx="59">
                  <c:v>2151</c:v>
                </c:pt>
                <c:pt idx="60">
                  <c:v>843</c:v>
                </c:pt>
                <c:pt idx="61">
                  <c:v>3553</c:v>
                </c:pt>
                <c:pt idx="62">
                  <c:v>1309</c:v>
                </c:pt>
                <c:pt idx="63">
                  <c:v>1233</c:v>
                </c:pt>
                <c:pt idx="64">
                  <c:v>936</c:v>
                </c:pt>
                <c:pt idx="65">
                  <c:v>1579</c:v>
                </c:pt>
                <c:pt idx="66">
                  <c:v>703</c:v>
                </c:pt>
                <c:pt idx="67">
                  <c:v>869</c:v>
                </c:pt>
                <c:pt idx="68">
                  <c:v>5676</c:v>
                </c:pt>
                <c:pt idx="69">
                  <c:v>943</c:v>
                </c:pt>
                <c:pt idx="70">
                  <c:v>2633</c:v>
                </c:pt>
                <c:pt idx="71">
                  <c:v>3392</c:v>
                </c:pt>
                <c:pt idx="72">
                  <c:v>406</c:v>
                </c:pt>
                <c:pt idx="73">
                  <c:v>1089</c:v>
                </c:pt>
                <c:pt idx="74">
                  <c:v>1903</c:v>
                </c:pt>
                <c:pt idx="75">
                  <c:v>1588</c:v>
                </c:pt>
                <c:pt idx="76">
                  <c:v>4303</c:v>
                </c:pt>
                <c:pt idx="77">
                  <c:v>1205</c:v>
                </c:pt>
                <c:pt idx="78">
                  <c:v>580</c:v>
                </c:pt>
                <c:pt idx="79">
                  <c:v>1281</c:v>
                </c:pt>
                <c:pt idx="80">
                  <c:v>4669</c:v>
                </c:pt>
                <c:pt idx="81">
                  <c:v>938</c:v>
                </c:pt>
                <c:pt idx="82">
                  <c:v>751</c:v>
                </c:pt>
                <c:pt idx="83">
                  <c:v>986</c:v>
                </c:pt>
                <c:pt idx="84">
                  <c:v>1254</c:v>
                </c:pt>
                <c:pt idx="85">
                  <c:v>1327</c:v>
                </c:pt>
                <c:pt idx="86">
                  <c:v>1026</c:v>
                </c:pt>
                <c:pt idx="87">
                  <c:v>1752</c:v>
                </c:pt>
                <c:pt idx="88">
                  <c:v>3341</c:v>
                </c:pt>
                <c:pt idx="89">
                  <c:v>590</c:v>
                </c:pt>
                <c:pt idx="90">
                  <c:v>1369</c:v>
                </c:pt>
                <c:pt idx="91">
                  <c:v>5423</c:v>
                </c:pt>
                <c:pt idx="92">
                  <c:v>146</c:v>
                </c:pt>
                <c:pt idx="93">
                  <c:v>1312</c:v>
                </c:pt>
                <c:pt idx="94">
                  <c:v>670</c:v>
                </c:pt>
                <c:pt idx="95">
                  <c:v>1485</c:v>
                </c:pt>
                <c:pt idx="96">
                  <c:v>3596</c:v>
                </c:pt>
                <c:pt idx="97">
                  <c:v>308</c:v>
                </c:pt>
                <c:pt idx="98">
                  <c:v>3113</c:v>
                </c:pt>
                <c:pt idx="99">
                  <c:v>1361</c:v>
                </c:pt>
              </c:numCache>
            </c:numRef>
          </c:yVal>
        </c:ser>
        <c:axId val="151358080"/>
        <c:axId val="151372160"/>
      </c:scatterChart>
      <c:valAx>
        <c:axId val="151358080"/>
        <c:scaling>
          <c:orientation val="minMax"/>
        </c:scaling>
        <c:axPos val="b"/>
        <c:numFmt formatCode="General" sourceLinked="1"/>
        <c:tickLblPos val="nextTo"/>
        <c:crossAx val="151372160"/>
        <c:crosses val="autoZero"/>
        <c:crossBetween val="midCat"/>
      </c:valAx>
      <c:valAx>
        <c:axId val="151372160"/>
        <c:scaling>
          <c:orientation val="minMax"/>
        </c:scaling>
        <c:axPos val="l"/>
        <c:majorGridlines/>
        <c:numFmt formatCode="General" sourceLinked="1"/>
        <c:tickLblPos val="nextTo"/>
        <c:crossAx val="1513580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Data!$AN$2</c:f>
              <c:strCache>
                <c:ptCount val="1"/>
                <c:pt idx="0">
                  <c:v>path[Nodes]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Data!$AM$3:$AM$102</c:f>
              <c:numCache>
                <c:formatCode>General</c:formatCode>
                <c:ptCount val="100"/>
                <c:pt idx="0">
                  <c:v>47</c:v>
                </c:pt>
                <c:pt idx="1">
                  <c:v>5</c:v>
                </c:pt>
                <c:pt idx="2">
                  <c:v>9</c:v>
                </c:pt>
                <c:pt idx="3">
                  <c:v>74</c:v>
                </c:pt>
                <c:pt idx="4">
                  <c:v>62</c:v>
                </c:pt>
                <c:pt idx="5">
                  <c:v>19</c:v>
                </c:pt>
                <c:pt idx="6">
                  <c:v>7</c:v>
                </c:pt>
                <c:pt idx="7">
                  <c:v>3</c:v>
                </c:pt>
                <c:pt idx="8">
                  <c:v>11</c:v>
                </c:pt>
                <c:pt idx="9">
                  <c:v>2</c:v>
                </c:pt>
                <c:pt idx="10">
                  <c:v>52</c:v>
                </c:pt>
                <c:pt idx="11">
                  <c:v>1</c:v>
                </c:pt>
                <c:pt idx="12">
                  <c:v>32</c:v>
                </c:pt>
                <c:pt idx="13">
                  <c:v>7</c:v>
                </c:pt>
                <c:pt idx="14">
                  <c:v>2</c:v>
                </c:pt>
                <c:pt idx="15">
                  <c:v>33</c:v>
                </c:pt>
                <c:pt idx="16">
                  <c:v>25</c:v>
                </c:pt>
                <c:pt idx="17">
                  <c:v>2</c:v>
                </c:pt>
                <c:pt idx="18">
                  <c:v>19</c:v>
                </c:pt>
                <c:pt idx="19">
                  <c:v>5</c:v>
                </c:pt>
                <c:pt idx="20">
                  <c:v>7</c:v>
                </c:pt>
                <c:pt idx="21">
                  <c:v>20</c:v>
                </c:pt>
                <c:pt idx="22">
                  <c:v>48</c:v>
                </c:pt>
                <c:pt idx="23">
                  <c:v>17</c:v>
                </c:pt>
                <c:pt idx="24">
                  <c:v>4</c:v>
                </c:pt>
                <c:pt idx="25">
                  <c:v>5</c:v>
                </c:pt>
                <c:pt idx="26">
                  <c:v>11</c:v>
                </c:pt>
                <c:pt idx="27">
                  <c:v>28</c:v>
                </c:pt>
                <c:pt idx="28">
                  <c:v>8</c:v>
                </c:pt>
                <c:pt idx="29">
                  <c:v>3</c:v>
                </c:pt>
                <c:pt idx="30">
                  <c:v>15</c:v>
                </c:pt>
                <c:pt idx="31">
                  <c:v>14</c:v>
                </c:pt>
                <c:pt idx="32">
                  <c:v>38</c:v>
                </c:pt>
                <c:pt idx="33">
                  <c:v>58</c:v>
                </c:pt>
                <c:pt idx="34">
                  <c:v>9</c:v>
                </c:pt>
                <c:pt idx="35">
                  <c:v>14</c:v>
                </c:pt>
                <c:pt idx="36">
                  <c:v>49</c:v>
                </c:pt>
                <c:pt idx="37">
                  <c:v>0</c:v>
                </c:pt>
                <c:pt idx="38">
                  <c:v>5</c:v>
                </c:pt>
                <c:pt idx="39">
                  <c:v>4</c:v>
                </c:pt>
                <c:pt idx="40">
                  <c:v>48</c:v>
                </c:pt>
                <c:pt idx="41">
                  <c:v>0</c:v>
                </c:pt>
                <c:pt idx="42">
                  <c:v>5</c:v>
                </c:pt>
                <c:pt idx="43">
                  <c:v>16</c:v>
                </c:pt>
                <c:pt idx="44">
                  <c:v>6</c:v>
                </c:pt>
                <c:pt idx="45">
                  <c:v>9</c:v>
                </c:pt>
                <c:pt idx="46">
                  <c:v>59</c:v>
                </c:pt>
                <c:pt idx="47">
                  <c:v>40</c:v>
                </c:pt>
                <c:pt idx="48">
                  <c:v>4</c:v>
                </c:pt>
                <c:pt idx="49">
                  <c:v>6</c:v>
                </c:pt>
                <c:pt idx="50">
                  <c:v>36</c:v>
                </c:pt>
                <c:pt idx="51">
                  <c:v>1</c:v>
                </c:pt>
                <c:pt idx="52">
                  <c:v>7</c:v>
                </c:pt>
                <c:pt idx="53">
                  <c:v>29</c:v>
                </c:pt>
                <c:pt idx="54">
                  <c:v>1</c:v>
                </c:pt>
                <c:pt idx="55">
                  <c:v>27</c:v>
                </c:pt>
                <c:pt idx="56">
                  <c:v>16</c:v>
                </c:pt>
                <c:pt idx="57">
                  <c:v>17</c:v>
                </c:pt>
                <c:pt idx="58">
                  <c:v>46</c:v>
                </c:pt>
                <c:pt idx="59">
                  <c:v>64</c:v>
                </c:pt>
                <c:pt idx="60">
                  <c:v>7</c:v>
                </c:pt>
                <c:pt idx="61">
                  <c:v>54</c:v>
                </c:pt>
                <c:pt idx="62">
                  <c:v>5</c:v>
                </c:pt>
                <c:pt idx="63">
                  <c:v>7</c:v>
                </c:pt>
                <c:pt idx="64">
                  <c:v>10</c:v>
                </c:pt>
                <c:pt idx="65">
                  <c:v>11</c:v>
                </c:pt>
                <c:pt idx="66">
                  <c:v>2</c:v>
                </c:pt>
                <c:pt idx="67">
                  <c:v>4</c:v>
                </c:pt>
                <c:pt idx="68">
                  <c:v>75</c:v>
                </c:pt>
                <c:pt idx="69">
                  <c:v>4</c:v>
                </c:pt>
                <c:pt idx="70">
                  <c:v>37</c:v>
                </c:pt>
                <c:pt idx="71">
                  <c:v>25</c:v>
                </c:pt>
                <c:pt idx="72">
                  <c:v>1</c:v>
                </c:pt>
                <c:pt idx="73">
                  <c:v>22</c:v>
                </c:pt>
                <c:pt idx="74">
                  <c:v>4</c:v>
                </c:pt>
                <c:pt idx="75">
                  <c:v>24</c:v>
                </c:pt>
                <c:pt idx="76">
                  <c:v>72</c:v>
                </c:pt>
                <c:pt idx="77">
                  <c:v>9</c:v>
                </c:pt>
                <c:pt idx="78">
                  <c:v>3</c:v>
                </c:pt>
                <c:pt idx="79">
                  <c:v>48</c:v>
                </c:pt>
                <c:pt idx="80">
                  <c:v>34</c:v>
                </c:pt>
                <c:pt idx="81">
                  <c:v>15</c:v>
                </c:pt>
                <c:pt idx="82">
                  <c:v>1</c:v>
                </c:pt>
                <c:pt idx="83">
                  <c:v>20</c:v>
                </c:pt>
                <c:pt idx="84">
                  <c:v>33</c:v>
                </c:pt>
                <c:pt idx="85">
                  <c:v>5</c:v>
                </c:pt>
                <c:pt idx="86">
                  <c:v>29</c:v>
                </c:pt>
                <c:pt idx="87">
                  <c:v>22</c:v>
                </c:pt>
                <c:pt idx="88">
                  <c:v>32</c:v>
                </c:pt>
                <c:pt idx="89">
                  <c:v>10</c:v>
                </c:pt>
                <c:pt idx="90">
                  <c:v>32</c:v>
                </c:pt>
                <c:pt idx="91">
                  <c:v>112</c:v>
                </c:pt>
                <c:pt idx="92">
                  <c:v>0</c:v>
                </c:pt>
                <c:pt idx="93">
                  <c:v>40</c:v>
                </c:pt>
                <c:pt idx="94">
                  <c:v>2</c:v>
                </c:pt>
                <c:pt idx="95">
                  <c:v>15</c:v>
                </c:pt>
                <c:pt idx="96">
                  <c:v>56</c:v>
                </c:pt>
                <c:pt idx="97">
                  <c:v>2</c:v>
                </c:pt>
                <c:pt idx="98">
                  <c:v>47</c:v>
                </c:pt>
                <c:pt idx="99">
                  <c:v>49</c:v>
                </c:pt>
              </c:numCache>
            </c:numRef>
          </c:xVal>
          <c:yVal>
            <c:numRef>
              <c:f>Data!$AN$3:$AN$102</c:f>
              <c:numCache>
                <c:formatCode>General</c:formatCode>
                <c:ptCount val="100"/>
                <c:pt idx="0">
                  <c:v>2686</c:v>
                </c:pt>
                <c:pt idx="1">
                  <c:v>685</c:v>
                </c:pt>
                <c:pt idx="2">
                  <c:v>1751</c:v>
                </c:pt>
                <c:pt idx="3">
                  <c:v>2039</c:v>
                </c:pt>
                <c:pt idx="4">
                  <c:v>1881</c:v>
                </c:pt>
                <c:pt idx="5">
                  <c:v>995</c:v>
                </c:pt>
                <c:pt idx="6">
                  <c:v>1983</c:v>
                </c:pt>
                <c:pt idx="7">
                  <c:v>410</c:v>
                </c:pt>
                <c:pt idx="8">
                  <c:v>775</c:v>
                </c:pt>
                <c:pt idx="9">
                  <c:v>1115</c:v>
                </c:pt>
                <c:pt idx="10">
                  <c:v>1627</c:v>
                </c:pt>
                <c:pt idx="11">
                  <c:v>449</c:v>
                </c:pt>
                <c:pt idx="12">
                  <c:v>4189</c:v>
                </c:pt>
                <c:pt idx="13">
                  <c:v>1502</c:v>
                </c:pt>
                <c:pt idx="14">
                  <c:v>390</c:v>
                </c:pt>
                <c:pt idx="15">
                  <c:v>1650</c:v>
                </c:pt>
                <c:pt idx="16">
                  <c:v>956</c:v>
                </c:pt>
                <c:pt idx="17">
                  <c:v>570</c:v>
                </c:pt>
                <c:pt idx="18">
                  <c:v>1874</c:v>
                </c:pt>
                <c:pt idx="19">
                  <c:v>1344</c:v>
                </c:pt>
                <c:pt idx="20">
                  <c:v>889</c:v>
                </c:pt>
                <c:pt idx="21">
                  <c:v>705</c:v>
                </c:pt>
                <c:pt idx="22">
                  <c:v>1018</c:v>
                </c:pt>
                <c:pt idx="23">
                  <c:v>1843</c:v>
                </c:pt>
                <c:pt idx="24">
                  <c:v>676</c:v>
                </c:pt>
                <c:pt idx="25">
                  <c:v>707</c:v>
                </c:pt>
                <c:pt idx="26">
                  <c:v>1067</c:v>
                </c:pt>
                <c:pt idx="27">
                  <c:v>1632</c:v>
                </c:pt>
                <c:pt idx="28">
                  <c:v>915</c:v>
                </c:pt>
                <c:pt idx="29">
                  <c:v>1072</c:v>
                </c:pt>
                <c:pt idx="30">
                  <c:v>2873</c:v>
                </c:pt>
                <c:pt idx="31">
                  <c:v>1056</c:v>
                </c:pt>
                <c:pt idx="32">
                  <c:v>4614</c:v>
                </c:pt>
                <c:pt idx="33">
                  <c:v>2502</c:v>
                </c:pt>
                <c:pt idx="34">
                  <c:v>3580</c:v>
                </c:pt>
                <c:pt idx="35">
                  <c:v>4250</c:v>
                </c:pt>
                <c:pt idx="36">
                  <c:v>2067</c:v>
                </c:pt>
                <c:pt idx="37">
                  <c:v>563</c:v>
                </c:pt>
                <c:pt idx="38">
                  <c:v>2128</c:v>
                </c:pt>
                <c:pt idx="39">
                  <c:v>752</c:v>
                </c:pt>
                <c:pt idx="40">
                  <c:v>2155</c:v>
                </c:pt>
                <c:pt idx="41">
                  <c:v>284</c:v>
                </c:pt>
                <c:pt idx="42">
                  <c:v>957</c:v>
                </c:pt>
                <c:pt idx="43">
                  <c:v>1919</c:v>
                </c:pt>
                <c:pt idx="44">
                  <c:v>3034</c:v>
                </c:pt>
                <c:pt idx="45">
                  <c:v>756</c:v>
                </c:pt>
                <c:pt idx="46">
                  <c:v>1204</c:v>
                </c:pt>
                <c:pt idx="47">
                  <c:v>1200</c:v>
                </c:pt>
                <c:pt idx="48">
                  <c:v>527</c:v>
                </c:pt>
                <c:pt idx="49">
                  <c:v>584</c:v>
                </c:pt>
                <c:pt idx="50">
                  <c:v>1199</c:v>
                </c:pt>
                <c:pt idx="51">
                  <c:v>379</c:v>
                </c:pt>
                <c:pt idx="52">
                  <c:v>2878</c:v>
                </c:pt>
                <c:pt idx="53">
                  <c:v>1001</c:v>
                </c:pt>
                <c:pt idx="54">
                  <c:v>548</c:v>
                </c:pt>
                <c:pt idx="55">
                  <c:v>3995</c:v>
                </c:pt>
                <c:pt idx="56">
                  <c:v>1213</c:v>
                </c:pt>
                <c:pt idx="57">
                  <c:v>1914</c:v>
                </c:pt>
                <c:pt idx="58">
                  <c:v>1948</c:v>
                </c:pt>
                <c:pt idx="59">
                  <c:v>1857</c:v>
                </c:pt>
                <c:pt idx="60">
                  <c:v>874</c:v>
                </c:pt>
                <c:pt idx="61">
                  <c:v>1441</c:v>
                </c:pt>
                <c:pt idx="62">
                  <c:v>1309</c:v>
                </c:pt>
                <c:pt idx="63">
                  <c:v>1255</c:v>
                </c:pt>
                <c:pt idx="64">
                  <c:v>936</c:v>
                </c:pt>
                <c:pt idx="65">
                  <c:v>1293</c:v>
                </c:pt>
                <c:pt idx="66">
                  <c:v>703</c:v>
                </c:pt>
                <c:pt idx="67">
                  <c:v>869</c:v>
                </c:pt>
                <c:pt idx="68">
                  <c:v>1464</c:v>
                </c:pt>
                <c:pt idx="69">
                  <c:v>943</c:v>
                </c:pt>
                <c:pt idx="70">
                  <c:v>2464</c:v>
                </c:pt>
                <c:pt idx="71">
                  <c:v>3392</c:v>
                </c:pt>
                <c:pt idx="72">
                  <c:v>564</c:v>
                </c:pt>
                <c:pt idx="73">
                  <c:v>1030</c:v>
                </c:pt>
                <c:pt idx="74">
                  <c:v>1903</c:v>
                </c:pt>
                <c:pt idx="75">
                  <c:v>1224</c:v>
                </c:pt>
                <c:pt idx="76">
                  <c:v>2056</c:v>
                </c:pt>
                <c:pt idx="77">
                  <c:v>1206</c:v>
                </c:pt>
                <c:pt idx="78">
                  <c:v>580</c:v>
                </c:pt>
                <c:pt idx="79">
                  <c:v>1234</c:v>
                </c:pt>
                <c:pt idx="80">
                  <c:v>4517</c:v>
                </c:pt>
                <c:pt idx="81">
                  <c:v>923</c:v>
                </c:pt>
                <c:pt idx="82">
                  <c:v>751</c:v>
                </c:pt>
                <c:pt idx="83">
                  <c:v>967</c:v>
                </c:pt>
                <c:pt idx="84">
                  <c:v>1001</c:v>
                </c:pt>
                <c:pt idx="85">
                  <c:v>1307</c:v>
                </c:pt>
                <c:pt idx="86">
                  <c:v>1005</c:v>
                </c:pt>
                <c:pt idx="87">
                  <c:v>1672</c:v>
                </c:pt>
                <c:pt idx="88">
                  <c:v>2953</c:v>
                </c:pt>
                <c:pt idx="89">
                  <c:v>572</c:v>
                </c:pt>
                <c:pt idx="90">
                  <c:v>1236</c:v>
                </c:pt>
                <c:pt idx="91">
                  <c:v>2554</c:v>
                </c:pt>
                <c:pt idx="92">
                  <c:v>146</c:v>
                </c:pt>
                <c:pt idx="93">
                  <c:v>1172</c:v>
                </c:pt>
                <c:pt idx="94">
                  <c:v>670</c:v>
                </c:pt>
                <c:pt idx="95">
                  <c:v>1478</c:v>
                </c:pt>
                <c:pt idx="96">
                  <c:v>1871</c:v>
                </c:pt>
                <c:pt idx="97">
                  <c:v>277</c:v>
                </c:pt>
                <c:pt idx="98">
                  <c:v>1208</c:v>
                </c:pt>
                <c:pt idx="99">
                  <c:v>1318</c:v>
                </c:pt>
              </c:numCache>
            </c:numRef>
          </c:yVal>
        </c:ser>
        <c:axId val="151388160"/>
        <c:axId val="151389696"/>
      </c:scatterChart>
      <c:valAx>
        <c:axId val="151388160"/>
        <c:scaling>
          <c:orientation val="minMax"/>
        </c:scaling>
        <c:axPos val="b"/>
        <c:numFmt formatCode="General" sourceLinked="1"/>
        <c:tickLblPos val="nextTo"/>
        <c:crossAx val="151389696"/>
        <c:crosses val="autoZero"/>
        <c:crossBetween val="midCat"/>
      </c:valAx>
      <c:valAx>
        <c:axId val="151389696"/>
        <c:scaling>
          <c:orientation val="minMax"/>
        </c:scaling>
        <c:axPos val="l"/>
        <c:majorGridlines/>
        <c:numFmt formatCode="General" sourceLinked="1"/>
        <c:tickLblPos val="nextTo"/>
        <c:crossAx val="1513881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Hist6!$A$2:$A$24</c:f>
              <c:strCache>
                <c:ptCount val="23"/>
                <c:pt idx="0">
                  <c:v>11941.71618</c:v>
                </c:pt>
                <c:pt idx="1">
                  <c:v>29234.83788</c:v>
                </c:pt>
                <c:pt idx="2">
                  <c:v>46527.95958</c:v>
                </c:pt>
                <c:pt idx="3">
                  <c:v>63821.08128</c:v>
                </c:pt>
                <c:pt idx="4">
                  <c:v>81114.20298</c:v>
                </c:pt>
                <c:pt idx="5">
                  <c:v>98407.32469</c:v>
                </c:pt>
                <c:pt idx="6">
                  <c:v>115700.4464</c:v>
                </c:pt>
                <c:pt idx="7">
                  <c:v>132993.5681</c:v>
                </c:pt>
                <c:pt idx="8">
                  <c:v>150286.6898</c:v>
                </c:pt>
                <c:pt idx="9">
                  <c:v>167579.8115</c:v>
                </c:pt>
                <c:pt idx="10">
                  <c:v>184872.9332</c:v>
                </c:pt>
                <c:pt idx="11">
                  <c:v>202166.0549</c:v>
                </c:pt>
                <c:pt idx="12">
                  <c:v>219459.1766</c:v>
                </c:pt>
                <c:pt idx="13">
                  <c:v>236752.2983</c:v>
                </c:pt>
                <c:pt idx="14">
                  <c:v>254045.42</c:v>
                </c:pt>
                <c:pt idx="15">
                  <c:v>271338.5417</c:v>
                </c:pt>
                <c:pt idx="16">
                  <c:v>288631.6634</c:v>
                </c:pt>
                <c:pt idx="17">
                  <c:v>305924.7851</c:v>
                </c:pt>
                <c:pt idx="18">
                  <c:v>323217.9068</c:v>
                </c:pt>
                <c:pt idx="19">
                  <c:v>340511.0285</c:v>
                </c:pt>
                <c:pt idx="20">
                  <c:v>357804.1502</c:v>
                </c:pt>
                <c:pt idx="21">
                  <c:v>375097.2719</c:v>
                </c:pt>
                <c:pt idx="22">
                  <c:v>More</c:v>
                </c:pt>
              </c:strCache>
            </c:strRef>
          </c:cat>
          <c:val>
            <c:numRef>
              <c:f>Hist6!$B$2:$B$24</c:f>
              <c:numCache>
                <c:formatCode>General</c:formatCode>
                <c:ptCount val="23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19</c:v>
                </c:pt>
                <c:pt idx="5">
                  <c:v>8</c:v>
                </c:pt>
                <c:pt idx="6">
                  <c:v>12</c:v>
                </c:pt>
                <c:pt idx="7">
                  <c:v>6</c:v>
                </c:pt>
                <c:pt idx="8">
                  <c:v>2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axId val="67451136"/>
        <c:axId val="67465600"/>
      </c:barChart>
      <c:catAx>
        <c:axId val="67451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67465600"/>
        <c:crosses val="autoZero"/>
        <c:auto val="1"/>
        <c:lblAlgn val="ctr"/>
        <c:lblOffset val="100"/>
      </c:catAx>
      <c:valAx>
        <c:axId val="674656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67451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Data!$AU$2</c:f>
              <c:strCache>
                <c:ptCount val="1"/>
                <c:pt idx="0">
                  <c:v>path[Nodes]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Data!$AT$3:$AT$102</c:f>
              <c:numCache>
                <c:formatCode>General</c:formatCode>
                <c:ptCount val="100"/>
                <c:pt idx="0">
                  <c:v>50</c:v>
                </c:pt>
                <c:pt idx="1">
                  <c:v>6</c:v>
                </c:pt>
                <c:pt idx="2">
                  <c:v>10</c:v>
                </c:pt>
                <c:pt idx="3">
                  <c:v>75</c:v>
                </c:pt>
                <c:pt idx="4">
                  <c:v>68</c:v>
                </c:pt>
                <c:pt idx="5">
                  <c:v>24</c:v>
                </c:pt>
                <c:pt idx="6">
                  <c:v>6</c:v>
                </c:pt>
                <c:pt idx="7">
                  <c:v>4</c:v>
                </c:pt>
                <c:pt idx="8">
                  <c:v>11</c:v>
                </c:pt>
                <c:pt idx="9">
                  <c:v>2</c:v>
                </c:pt>
                <c:pt idx="10">
                  <c:v>59</c:v>
                </c:pt>
                <c:pt idx="11">
                  <c:v>2</c:v>
                </c:pt>
                <c:pt idx="12">
                  <c:v>32</c:v>
                </c:pt>
                <c:pt idx="13">
                  <c:v>10</c:v>
                </c:pt>
                <c:pt idx="14">
                  <c:v>2</c:v>
                </c:pt>
                <c:pt idx="15">
                  <c:v>35</c:v>
                </c:pt>
                <c:pt idx="16">
                  <c:v>28</c:v>
                </c:pt>
                <c:pt idx="17">
                  <c:v>2</c:v>
                </c:pt>
                <c:pt idx="18">
                  <c:v>22</c:v>
                </c:pt>
                <c:pt idx="19">
                  <c:v>6</c:v>
                </c:pt>
                <c:pt idx="20">
                  <c:v>7</c:v>
                </c:pt>
                <c:pt idx="21">
                  <c:v>21</c:v>
                </c:pt>
                <c:pt idx="22">
                  <c:v>52</c:v>
                </c:pt>
                <c:pt idx="23">
                  <c:v>18</c:v>
                </c:pt>
                <c:pt idx="24">
                  <c:v>4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8</c:v>
                </c:pt>
                <c:pt idx="29">
                  <c:v>3</c:v>
                </c:pt>
                <c:pt idx="30">
                  <c:v>15</c:v>
                </c:pt>
                <c:pt idx="31">
                  <c:v>15</c:v>
                </c:pt>
                <c:pt idx="32">
                  <c:v>38</c:v>
                </c:pt>
                <c:pt idx="33">
                  <c:v>59</c:v>
                </c:pt>
                <c:pt idx="34">
                  <c:v>9</c:v>
                </c:pt>
                <c:pt idx="35">
                  <c:v>14</c:v>
                </c:pt>
                <c:pt idx="36">
                  <c:v>49</c:v>
                </c:pt>
                <c:pt idx="37">
                  <c:v>0</c:v>
                </c:pt>
                <c:pt idx="38">
                  <c:v>6</c:v>
                </c:pt>
                <c:pt idx="39">
                  <c:v>5</c:v>
                </c:pt>
                <c:pt idx="40">
                  <c:v>55</c:v>
                </c:pt>
                <c:pt idx="41">
                  <c:v>0</c:v>
                </c:pt>
                <c:pt idx="42">
                  <c:v>6</c:v>
                </c:pt>
                <c:pt idx="43">
                  <c:v>18</c:v>
                </c:pt>
                <c:pt idx="44">
                  <c:v>6</c:v>
                </c:pt>
                <c:pt idx="45">
                  <c:v>9</c:v>
                </c:pt>
                <c:pt idx="46">
                  <c:v>61</c:v>
                </c:pt>
                <c:pt idx="47">
                  <c:v>38</c:v>
                </c:pt>
                <c:pt idx="48">
                  <c:v>5</c:v>
                </c:pt>
                <c:pt idx="49">
                  <c:v>6</c:v>
                </c:pt>
                <c:pt idx="50">
                  <c:v>40</c:v>
                </c:pt>
                <c:pt idx="51">
                  <c:v>1</c:v>
                </c:pt>
                <c:pt idx="52">
                  <c:v>8</c:v>
                </c:pt>
                <c:pt idx="53">
                  <c:v>31</c:v>
                </c:pt>
                <c:pt idx="54">
                  <c:v>1</c:v>
                </c:pt>
                <c:pt idx="55">
                  <c:v>28</c:v>
                </c:pt>
                <c:pt idx="56">
                  <c:v>17</c:v>
                </c:pt>
                <c:pt idx="57">
                  <c:v>19</c:v>
                </c:pt>
                <c:pt idx="58">
                  <c:v>49</c:v>
                </c:pt>
                <c:pt idx="59">
                  <c:v>68</c:v>
                </c:pt>
                <c:pt idx="60">
                  <c:v>8</c:v>
                </c:pt>
                <c:pt idx="61">
                  <c:v>54</c:v>
                </c:pt>
                <c:pt idx="62">
                  <c:v>5</c:v>
                </c:pt>
                <c:pt idx="63">
                  <c:v>7</c:v>
                </c:pt>
                <c:pt idx="64">
                  <c:v>10</c:v>
                </c:pt>
                <c:pt idx="65">
                  <c:v>13</c:v>
                </c:pt>
                <c:pt idx="66">
                  <c:v>2</c:v>
                </c:pt>
                <c:pt idx="67">
                  <c:v>4</c:v>
                </c:pt>
                <c:pt idx="68">
                  <c:v>76</c:v>
                </c:pt>
                <c:pt idx="69">
                  <c:v>5</c:v>
                </c:pt>
                <c:pt idx="70">
                  <c:v>39</c:v>
                </c:pt>
                <c:pt idx="71">
                  <c:v>26</c:v>
                </c:pt>
                <c:pt idx="72">
                  <c:v>1</c:v>
                </c:pt>
                <c:pt idx="73">
                  <c:v>23</c:v>
                </c:pt>
                <c:pt idx="74">
                  <c:v>4</c:v>
                </c:pt>
                <c:pt idx="75">
                  <c:v>25</c:v>
                </c:pt>
                <c:pt idx="76">
                  <c:v>72</c:v>
                </c:pt>
                <c:pt idx="77">
                  <c:v>10</c:v>
                </c:pt>
                <c:pt idx="78">
                  <c:v>3</c:v>
                </c:pt>
                <c:pt idx="79">
                  <c:v>57</c:v>
                </c:pt>
                <c:pt idx="80">
                  <c:v>34</c:v>
                </c:pt>
                <c:pt idx="81">
                  <c:v>17</c:v>
                </c:pt>
                <c:pt idx="82">
                  <c:v>1</c:v>
                </c:pt>
                <c:pt idx="83">
                  <c:v>22</c:v>
                </c:pt>
                <c:pt idx="84">
                  <c:v>36</c:v>
                </c:pt>
                <c:pt idx="85">
                  <c:v>5</c:v>
                </c:pt>
                <c:pt idx="86">
                  <c:v>30</c:v>
                </c:pt>
                <c:pt idx="87">
                  <c:v>24</c:v>
                </c:pt>
                <c:pt idx="88">
                  <c:v>33</c:v>
                </c:pt>
                <c:pt idx="89">
                  <c:v>9</c:v>
                </c:pt>
                <c:pt idx="90">
                  <c:v>33</c:v>
                </c:pt>
                <c:pt idx="91">
                  <c:v>112</c:v>
                </c:pt>
                <c:pt idx="92">
                  <c:v>0</c:v>
                </c:pt>
                <c:pt idx="93">
                  <c:v>43</c:v>
                </c:pt>
                <c:pt idx="94">
                  <c:v>3</c:v>
                </c:pt>
                <c:pt idx="95">
                  <c:v>16</c:v>
                </c:pt>
                <c:pt idx="96">
                  <c:v>59</c:v>
                </c:pt>
                <c:pt idx="97">
                  <c:v>2</c:v>
                </c:pt>
                <c:pt idx="98">
                  <c:v>52</c:v>
                </c:pt>
                <c:pt idx="99">
                  <c:v>53</c:v>
                </c:pt>
              </c:numCache>
            </c:numRef>
          </c:xVal>
          <c:yVal>
            <c:numRef>
              <c:f>Data!$AU$3:$AU$102</c:f>
              <c:numCache>
                <c:formatCode>General</c:formatCode>
                <c:ptCount val="100"/>
                <c:pt idx="0">
                  <c:v>2686</c:v>
                </c:pt>
                <c:pt idx="1">
                  <c:v>654</c:v>
                </c:pt>
                <c:pt idx="2">
                  <c:v>1751</c:v>
                </c:pt>
                <c:pt idx="3">
                  <c:v>2022</c:v>
                </c:pt>
                <c:pt idx="4">
                  <c:v>1881</c:v>
                </c:pt>
                <c:pt idx="5">
                  <c:v>995</c:v>
                </c:pt>
                <c:pt idx="6">
                  <c:v>1983</c:v>
                </c:pt>
                <c:pt idx="7">
                  <c:v>410</c:v>
                </c:pt>
                <c:pt idx="8">
                  <c:v>744</c:v>
                </c:pt>
                <c:pt idx="9">
                  <c:v>1115</c:v>
                </c:pt>
                <c:pt idx="10">
                  <c:v>1627</c:v>
                </c:pt>
                <c:pt idx="11">
                  <c:v>449</c:v>
                </c:pt>
                <c:pt idx="12">
                  <c:v>4189</c:v>
                </c:pt>
                <c:pt idx="13">
                  <c:v>1502</c:v>
                </c:pt>
                <c:pt idx="14">
                  <c:v>385</c:v>
                </c:pt>
                <c:pt idx="15">
                  <c:v>1650</c:v>
                </c:pt>
                <c:pt idx="16">
                  <c:v>956</c:v>
                </c:pt>
                <c:pt idx="17">
                  <c:v>570</c:v>
                </c:pt>
                <c:pt idx="18">
                  <c:v>1874</c:v>
                </c:pt>
                <c:pt idx="19">
                  <c:v>1344</c:v>
                </c:pt>
                <c:pt idx="20">
                  <c:v>889</c:v>
                </c:pt>
                <c:pt idx="21">
                  <c:v>705</c:v>
                </c:pt>
                <c:pt idx="22">
                  <c:v>1018</c:v>
                </c:pt>
                <c:pt idx="23">
                  <c:v>1833</c:v>
                </c:pt>
                <c:pt idx="24">
                  <c:v>676</c:v>
                </c:pt>
                <c:pt idx="25">
                  <c:v>707</c:v>
                </c:pt>
                <c:pt idx="26">
                  <c:v>1085</c:v>
                </c:pt>
                <c:pt idx="27">
                  <c:v>1713</c:v>
                </c:pt>
                <c:pt idx="28">
                  <c:v>915</c:v>
                </c:pt>
                <c:pt idx="29">
                  <c:v>1072</c:v>
                </c:pt>
                <c:pt idx="30">
                  <c:v>2873</c:v>
                </c:pt>
                <c:pt idx="31">
                  <c:v>1116</c:v>
                </c:pt>
                <c:pt idx="32">
                  <c:v>4618</c:v>
                </c:pt>
                <c:pt idx="33">
                  <c:v>2502</c:v>
                </c:pt>
                <c:pt idx="34">
                  <c:v>3580</c:v>
                </c:pt>
                <c:pt idx="35">
                  <c:v>4249</c:v>
                </c:pt>
                <c:pt idx="36">
                  <c:v>2061</c:v>
                </c:pt>
                <c:pt idx="37">
                  <c:v>563</c:v>
                </c:pt>
                <c:pt idx="38">
                  <c:v>2128</c:v>
                </c:pt>
                <c:pt idx="39">
                  <c:v>752</c:v>
                </c:pt>
                <c:pt idx="40">
                  <c:v>2151</c:v>
                </c:pt>
                <c:pt idx="41">
                  <c:v>222</c:v>
                </c:pt>
                <c:pt idx="42">
                  <c:v>921</c:v>
                </c:pt>
                <c:pt idx="43">
                  <c:v>1755</c:v>
                </c:pt>
                <c:pt idx="44">
                  <c:v>3034</c:v>
                </c:pt>
                <c:pt idx="45">
                  <c:v>756</c:v>
                </c:pt>
                <c:pt idx="46">
                  <c:v>1308</c:v>
                </c:pt>
                <c:pt idx="47">
                  <c:v>1254</c:v>
                </c:pt>
                <c:pt idx="48">
                  <c:v>527</c:v>
                </c:pt>
                <c:pt idx="49">
                  <c:v>641</c:v>
                </c:pt>
                <c:pt idx="50">
                  <c:v>1199</c:v>
                </c:pt>
                <c:pt idx="51">
                  <c:v>379</c:v>
                </c:pt>
                <c:pt idx="52">
                  <c:v>2878</c:v>
                </c:pt>
                <c:pt idx="53">
                  <c:v>984</c:v>
                </c:pt>
                <c:pt idx="54">
                  <c:v>548</c:v>
                </c:pt>
                <c:pt idx="55">
                  <c:v>3995</c:v>
                </c:pt>
                <c:pt idx="56">
                  <c:v>1213</c:v>
                </c:pt>
                <c:pt idx="57">
                  <c:v>1914</c:v>
                </c:pt>
                <c:pt idx="58">
                  <c:v>3049</c:v>
                </c:pt>
                <c:pt idx="59">
                  <c:v>1857</c:v>
                </c:pt>
                <c:pt idx="60">
                  <c:v>843</c:v>
                </c:pt>
                <c:pt idx="61">
                  <c:v>1441</c:v>
                </c:pt>
                <c:pt idx="62">
                  <c:v>1309</c:v>
                </c:pt>
                <c:pt idx="63">
                  <c:v>1243</c:v>
                </c:pt>
                <c:pt idx="64">
                  <c:v>936</c:v>
                </c:pt>
                <c:pt idx="65">
                  <c:v>1293</c:v>
                </c:pt>
                <c:pt idx="66">
                  <c:v>714</c:v>
                </c:pt>
                <c:pt idx="67">
                  <c:v>869</c:v>
                </c:pt>
                <c:pt idx="68">
                  <c:v>5285</c:v>
                </c:pt>
                <c:pt idx="69">
                  <c:v>943</c:v>
                </c:pt>
                <c:pt idx="70">
                  <c:v>2464</c:v>
                </c:pt>
                <c:pt idx="71">
                  <c:v>3392</c:v>
                </c:pt>
                <c:pt idx="72">
                  <c:v>406</c:v>
                </c:pt>
                <c:pt idx="73">
                  <c:v>1049</c:v>
                </c:pt>
                <c:pt idx="74">
                  <c:v>1903</c:v>
                </c:pt>
                <c:pt idx="75">
                  <c:v>1224</c:v>
                </c:pt>
                <c:pt idx="76">
                  <c:v>2039</c:v>
                </c:pt>
                <c:pt idx="77">
                  <c:v>1208</c:v>
                </c:pt>
                <c:pt idx="78">
                  <c:v>580</c:v>
                </c:pt>
                <c:pt idx="79">
                  <c:v>1234</c:v>
                </c:pt>
                <c:pt idx="80">
                  <c:v>4517</c:v>
                </c:pt>
                <c:pt idx="81">
                  <c:v>923</c:v>
                </c:pt>
                <c:pt idx="82">
                  <c:v>751</c:v>
                </c:pt>
                <c:pt idx="83">
                  <c:v>967</c:v>
                </c:pt>
                <c:pt idx="84">
                  <c:v>1001</c:v>
                </c:pt>
                <c:pt idx="85">
                  <c:v>1327</c:v>
                </c:pt>
                <c:pt idx="86">
                  <c:v>1005</c:v>
                </c:pt>
                <c:pt idx="87">
                  <c:v>1690</c:v>
                </c:pt>
                <c:pt idx="88">
                  <c:v>2953</c:v>
                </c:pt>
                <c:pt idx="89">
                  <c:v>541</c:v>
                </c:pt>
                <c:pt idx="90">
                  <c:v>1236</c:v>
                </c:pt>
                <c:pt idx="91">
                  <c:v>5412</c:v>
                </c:pt>
                <c:pt idx="92">
                  <c:v>146</c:v>
                </c:pt>
                <c:pt idx="93">
                  <c:v>1172</c:v>
                </c:pt>
                <c:pt idx="94">
                  <c:v>670</c:v>
                </c:pt>
                <c:pt idx="95">
                  <c:v>1478</c:v>
                </c:pt>
                <c:pt idx="96">
                  <c:v>1923</c:v>
                </c:pt>
                <c:pt idx="97">
                  <c:v>277</c:v>
                </c:pt>
                <c:pt idx="98">
                  <c:v>1100</c:v>
                </c:pt>
                <c:pt idx="99">
                  <c:v>1318</c:v>
                </c:pt>
              </c:numCache>
            </c:numRef>
          </c:yVal>
        </c:ser>
        <c:axId val="151426176"/>
        <c:axId val="151427712"/>
      </c:scatterChart>
      <c:valAx>
        <c:axId val="151426176"/>
        <c:scaling>
          <c:orientation val="minMax"/>
        </c:scaling>
        <c:axPos val="b"/>
        <c:numFmt formatCode="General" sourceLinked="1"/>
        <c:tickLblPos val="nextTo"/>
        <c:crossAx val="151427712"/>
        <c:crosses val="autoZero"/>
        <c:crossBetween val="midCat"/>
      </c:valAx>
      <c:valAx>
        <c:axId val="151427712"/>
        <c:scaling>
          <c:orientation val="minMax"/>
        </c:scaling>
        <c:axPos val="l"/>
        <c:majorGridlines/>
        <c:numFmt formatCode="General" sourceLinked="1"/>
        <c:tickLblPos val="nextTo"/>
        <c:crossAx val="1514261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he-IL"/>
              <a:t>השוואת</a:t>
            </a:r>
            <a:r>
              <a:rPr lang="he-IL" baseline="0"/>
              <a:t> אורך המסלול המוחזר של כל היוריסטיקה ביחס למסלול הקצר ביותר במטרים</a:t>
            </a:r>
            <a:endParaRPr lang="en-US"/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Data!$BG$2</c:f>
              <c:strCache>
                <c:ptCount val="1"/>
                <c:pt idx="0">
                  <c:v>fastest</c:v>
                </c:pt>
              </c:strCache>
            </c:strRef>
          </c:tx>
          <c:marker>
            <c:symbol val="none"/>
          </c:marker>
          <c:val>
            <c:numRef>
              <c:f>Data!$BG$3:$BG$102</c:f>
              <c:numCache>
                <c:formatCode>0.00%</c:formatCode>
                <c:ptCount val="100"/>
                <c:pt idx="0">
                  <c:v>1.0430501049557361</c:v>
                </c:pt>
                <c:pt idx="1">
                  <c:v>1.0119095843798105</c:v>
                </c:pt>
                <c:pt idx="2">
                  <c:v>1.0057346765656439</c:v>
                </c:pt>
                <c:pt idx="3">
                  <c:v>1.0304427273052992</c:v>
                </c:pt>
                <c:pt idx="4">
                  <c:v>1.0644465873068654</c:v>
                </c:pt>
                <c:pt idx="5">
                  <c:v>1.0082266910420474</c:v>
                </c:pt>
                <c:pt idx="6">
                  <c:v>1.000061610498429</c:v>
                </c:pt>
                <c:pt idx="7">
                  <c:v>1.0058015908434621</c:v>
                </c:pt>
                <c:pt idx="8">
                  <c:v>1.0852810605907035</c:v>
                </c:pt>
                <c:pt idx="9">
                  <c:v>1.0419741697416973</c:v>
                </c:pt>
                <c:pt idx="10">
                  <c:v>1.0462585499316006</c:v>
                </c:pt>
                <c:pt idx="11">
                  <c:v>1.0052022459035179</c:v>
                </c:pt>
                <c:pt idx="12">
                  <c:v>1.075550903729714</c:v>
                </c:pt>
                <c:pt idx="13">
                  <c:v>1</c:v>
                </c:pt>
                <c:pt idx="14">
                  <c:v>1.0579359786595532</c:v>
                </c:pt>
                <c:pt idx="15">
                  <c:v>1.0372223931654871</c:v>
                </c:pt>
                <c:pt idx="16">
                  <c:v>1.0239723175707558</c:v>
                </c:pt>
                <c:pt idx="17">
                  <c:v>1.0657337764561834</c:v>
                </c:pt>
                <c:pt idx="18">
                  <c:v>1.0099646821392534</c:v>
                </c:pt>
                <c:pt idx="19">
                  <c:v>1.009626045761516</c:v>
                </c:pt>
                <c:pt idx="20">
                  <c:v>1.0692594449652286</c:v>
                </c:pt>
                <c:pt idx="21">
                  <c:v>1.0028128145911055</c:v>
                </c:pt>
                <c:pt idx="22">
                  <c:v>1.0473320320599444</c:v>
                </c:pt>
                <c:pt idx="23">
                  <c:v>1.0278657706968</c:v>
                </c:pt>
                <c:pt idx="24">
                  <c:v>1.0934862533817375</c:v>
                </c:pt>
                <c:pt idx="25">
                  <c:v>1.0152777777777777</c:v>
                </c:pt>
                <c:pt idx="26">
                  <c:v>1.0072497995320584</c:v>
                </c:pt>
                <c:pt idx="27">
                  <c:v>1.0345339769773487</c:v>
                </c:pt>
                <c:pt idx="28">
                  <c:v>1.0597075705864101</c:v>
                </c:pt>
                <c:pt idx="29">
                  <c:v>1.0156936597614563</c:v>
                </c:pt>
                <c:pt idx="30">
                  <c:v>1.0125636862437712</c:v>
                </c:pt>
                <c:pt idx="31">
                  <c:v>1.0896949484441454</c:v>
                </c:pt>
                <c:pt idx="32">
                  <c:v>1.084423394117108</c:v>
                </c:pt>
                <c:pt idx="33">
                  <c:v>1.0113657627752963</c:v>
                </c:pt>
                <c:pt idx="34">
                  <c:v>1.0129150974221397</c:v>
                </c:pt>
                <c:pt idx="35">
                  <c:v>1.0158600351894531</c:v>
                </c:pt>
                <c:pt idx="36">
                  <c:v>1.0247375607782505</c:v>
                </c:pt>
                <c:pt idx="37">
                  <c:v>1.0949071300179749</c:v>
                </c:pt>
                <c:pt idx="38">
                  <c:v>1.0082740042332115</c:v>
                </c:pt>
                <c:pt idx="39">
                  <c:v>1</c:v>
                </c:pt>
                <c:pt idx="40">
                  <c:v>1.0221472292689739</c:v>
                </c:pt>
                <c:pt idx="41">
                  <c:v>1.0590142671854734</c:v>
                </c:pt>
                <c:pt idx="42">
                  <c:v>1.0632817860347286</c:v>
                </c:pt>
                <c:pt idx="43">
                  <c:v>1.1292268395716671</c:v>
                </c:pt>
                <c:pt idx="44">
                  <c:v>1.0333842097960317</c:v>
                </c:pt>
                <c:pt idx="45">
                  <c:v>1.0034803235339866</c:v>
                </c:pt>
                <c:pt idx="46">
                  <c:v>1.0263553943130512</c:v>
                </c:pt>
                <c:pt idx="47">
                  <c:v>1.0819266179872102</c:v>
                </c:pt>
                <c:pt idx="48">
                  <c:v>1.0364028884091416</c:v>
                </c:pt>
                <c:pt idx="49">
                  <c:v>1.0360135204342928</c:v>
                </c:pt>
                <c:pt idx="50">
                  <c:v>1.0436492283417977</c:v>
                </c:pt>
                <c:pt idx="51">
                  <c:v>1.0392687491003312</c:v>
                </c:pt>
                <c:pt idx="52">
                  <c:v>1.0214973906061822</c:v>
                </c:pt>
                <c:pt idx="53">
                  <c:v>1.0063426207422774</c:v>
                </c:pt>
                <c:pt idx="54">
                  <c:v>1</c:v>
                </c:pt>
                <c:pt idx="55">
                  <c:v>1.1048807287420692</c:v>
                </c:pt>
                <c:pt idx="56">
                  <c:v>1.05551178282358</c:v>
                </c:pt>
                <c:pt idx="57">
                  <c:v>1.034488612620142</c:v>
                </c:pt>
                <c:pt idx="58">
                  <c:v>1.0289474690076064</c:v>
                </c:pt>
                <c:pt idx="59">
                  <c:v>1.0416248309644169</c:v>
                </c:pt>
                <c:pt idx="60">
                  <c:v>1.0149338771103849</c:v>
                </c:pt>
                <c:pt idx="61">
                  <c:v>1.0221389732724071</c:v>
                </c:pt>
                <c:pt idx="62">
                  <c:v>1.0980213622833128</c:v>
                </c:pt>
                <c:pt idx="63">
                  <c:v>1.011324226767641</c:v>
                </c:pt>
                <c:pt idx="64">
                  <c:v>1.0308837844329546</c:v>
                </c:pt>
                <c:pt idx="65">
                  <c:v>1.0809313193691061</c:v>
                </c:pt>
                <c:pt idx="66">
                  <c:v>1.011802088061734</c:v>
                </c:pt>
                <c:pt idx="67">
                  <c:v>1.0000267390403359</c:v>
                </c:pt>
                <c:pt idx="68">
                  <c:v>1.0589598532035531</c:v>
                </c:pt>
                <c:pt idx="69">
                  <c:v>1.0047758342785504</c:v>
                </c:pt>
                <c:pt idx="70">
                  <c:v>1.063495050229456</c:v>
                </c:pt>
                <c:pt idx="71">
                  <c:v>1.027368673542816</c:v>
                </c:pt>
                <c:pt idx="72">
                  <c:v>1.0354465390494214</c:v>
                </c:pt>
                <c:pt idx="73">
                  <c:v>1.0510252206526378</c:v>
                </c:pt>
                <c:pt idx="74">
                  <c:v>1.1089318943059174</c:v>
                </c:pt>
                <c:pt idx="75">
                  <c:v>1.0334108762347864</c:v>
                </c:pt>
                <c:pt idx="76">
                  <c:v>1.0497395212639178</c:v>
                </c:pt>
                <c:pt idx="77">
                  <c:v>1.1179838984011792</c:v>
                </c:pt>
                <c:pt idx="78">
                  <c:v>1.0052585567447283</c:v>
                </c:pt>
                <c:pt idx="79">
                  <c:v>1.0115741285569704</c:v>
                </c:pt>
                <c:pt idx="80">
                  <c:v>1.0806333278110429</c:v>
                </c:pt>
                <c:pt idx="81">
                  <c:v>1.0081288544150344</c:v>
                </c:pt>
                <c:pt idx="82">
                  <c:v>1.0136200716845878</c:v>
                </c:pt>
                <c:pt idx="83">
                  <c:v>1.0026327249693179</c:v>
                </c:pt>
                <c:pt idx="84">
                  <c:v>1.0957212537817203</c:v>
                </c:pt>
                <c:pt idx="85">
                  <c:v>1.0125288605188103</c:v>
                </c:pt>
                <c:pt idx="86">
                  <c:v>1.0304390582518657</c:v>
                </c:pt>
                <c:pt idx="87">
                  <c:v>1.0496133809508208</c:v>
                </c:pt>
                <c:pt idx="88">
                  <c:v>1.0620416216819926</c:v>
                </c:pt>
                <c:pt idx="89">
                  <c:v>1.0158519784454947</c:v>
                </c:pt>
                <c:pt idx="90">
                  <c:v>1.0406544918876872</c:v>
                </c:pt>
                <c:pt idx="91">
                  <c:v>1.0148895858285851</c:v>
                </c:pt>
                <c:pt idx="92">
                  <c:v>1.0330920372285419</c:v>
                </c:pt>
                <c:pt idx="93">
                  <c:v>1.0007668408974293</c:v>
                </c:pt>
                <c:pt idx="94">
                  <c:v>1.0525973151349166</c:v>
                </c:pt>
                <c:pt idx="95">
                  <c:v>1.0181021897810218</c:v>
                </c:pt>
                <c:pt idx="96">
                  <c:v>1.0256548121975575</c:v>
                </c:pt>
                <c:pt idx="97">
                  <c:v>1.0087626596213122</c:v>
                </c:pt>
                <c:pt idx="98">
                  <c:v>1.0375358091792666</c:v>
                </c:pt>
                <c:pt idx="99">
                  <c:v>1.0324449959372894</c:v>
                </c:pt>
              </c:numCache>
            </c:numRef>
          </c:val>
        </c:ser>
        <c:ser>
          <c:idx val="2"/>
          <c:order val="1"/>
          <c:tx>
            <c:strRef>
              <c:f>Data!$BH$2</c:f>
              <c:strCache>
                <c:ptCount val="1"/>
                <c:pt idx="0">
                  <c:v>eco1</c:v>
                </c:pt>
              </c:strCache>
            </c:strRef>
          </c:tx>
          <c:marker>
            <c:symbol val="none"/>
          </c:marker>
          <c:val>
            <c:numRef>
              <c:f>Data!$BH$3:$BH$102</c:f>
              <c:numCache>
                <c:formatCode>0.00%</c:formatCode>
                <c:ptCount val="100"/>
                <c:pt idx="0">
                  <c:v>1.0419640412521676</c:v>
                </c:pt>
                <c:pt idx="1">
                  <c:v>1.0053309568176294</c:v>
                </c:pt>
                <c:pt idx="2">
                  <c:v>1.0008552940599127</c:v>
                </c:pt>
                <c:pt idx="3">
                  <c:v>1.008754224839068</c:v>
                </c:pt>
                <c:pt idx="4">
                  <c:v>1.0090277315953979</c:v>
                </c:pt>
                <c:pt idx="5">
                  <c:v>1.0001748668627295</c:v>
                </c:pt>
                <c:pt idx="6">
                  <c:v>1.000061610498429</c:v>
                </c:pt>
                <c:pt idx="7">
                  <c:v>1.0056703331320715</c:v>
                </c:pt>
                <c:pt idx="8">
                  <c:v>1.0006284081003831</c:v>
                </c:pt>
                <c:pt idx="9">
                  <c:v>1.0053505535055351</c:v>
                </c:pt>
                <c:pt idx="10">
                  <c:v>1.0040355677154582</c:v>
                </c:pt>
                <c:pt idx="11">
                  <c:v>1.000389595508193</c:v>
                </c:pt>
                <c:pt idx="12">
                  <c:v>1.0200441173160466</c:v>
                </c:pt>
                <c:pt idx="13">
                  <c:v>1.0035580088451435</c:v>
                </c:pt>
                <c:pt idx="14">
                  <c:v>1.0012087362454152</c:v>
                </c:pt>
                <c:pt idx="15">
                  <c:v>1.0141812521493603</c:v>
                </c:pt>
                <c:pt idx="16">
                  <c:v>1.0081141345077393</c:v>
                </c:pt>
                <c:pt idx="17">
                  <c:v>1.0060171418576176</c:v>
                </c:pt>
                <c:pt idx="18">
                  <c:v>1.0088673057517659</c:v>
                </c:pt>
                <c:pt idx="19">
                  <c:v>1.009626045761516</c:v>
                </c:pt>
                <c:pt idx="20">
                  <c:v>1.0692594449652286</c:v>
                </c:pt>
                <c:pt idx="21">
                  <c:v>1</c:v>
                </c:pt>
                <c:pt idx="22">
                  <c:v>1.0446079377676727</c:v>
                </c:pt>
                <c:pt idx="23">
                  <c:v>1.0094201468587394</c:v>
                </c:pt>
                <c:pt idx="24">
                  <c:v>1.0024510370661548</c:v>
                </c:pt>
                <c:pt idx="25">
                  <c:v>1.0007975797579758</c:v>
                </c:pt>
                <c:pt idx="26">
                  <c:v>1</c:v>
                </c:pt>
                <c:pt idx="27">
                  <c:v>1.0307941223277279</c:v>
                </c:pt>
                <c:pt idx="28">
                  <c:v>1.0081833695314923</c:v>
                </c:pt>
                <c:pt idx="29">
                  <c:v>1.0027987026574596</c:v>
                </c:pt>
                <c:pt idx="30">
                  <c:v>1.0054980124293154</c:v>
                </c:pt>
                <c:pt idx="31">
                  <c:v>1</c:v>
                </c:pt>
                <c:pt idx="32">
                  <c:v>1.0018899477687162</c:v>
                </c:pt>
                <c:pt idx="33">
                  <c:v>1.0008868061148943</c:v>
                </c:pt>
                <c:pt idx="34">
                  <c:v>1.0038005812653701</c:v>
                </c:pt>
                <c:pt idx="35">
                  <c:v>1.001598394171437</c:v>
                </c:pt>
                <c:pt idx="36">
                  <c:v>1.008597458331226</c:v>
                </c:pt>
                <c:pt idx="37">
                  <c:v>1.0136608747753146</c:v>
                </c:pt>
                <c:pt idx="38">
                  <c:v>1.0059168751202616</c:v>
                </c:pt>
                <c:pt idx="39">
                  <c:v>1</c:v>
                </c:pt>
                <c:pt idx="40">
                  <c:v>1.00658645006633</c:v>
                </c:pt>
                <c:pt idx="41">
                  <c:v>1</c:v>
                </c:pt>
                <c:pt idx="42">
                  <c:v>1.008356643971781</c:v>
                </c:pt>
                <c:pt idx="43">
                  <c:v>1.0817958542096473</c:v>
                </c:pt>
                <c:pt idx="44">
                  <c:v>1.0014430414874427</c:v>
                </c:pt>
                <c:pt idx="45">
                  <c:v>1.0034803235339866</c:v>
                </c:pt>
                <c:pt idx="46">
                  <c:v>1.0159877274743172</c:v>
                </c:pt>
                <c:pt idx="47">
                  <c:v>1.0002539797723253</c:v>
                </c:pt>
                <c:pt idx="48">
                  <c:v>1.0363036303630364</c:v>
                </c:pt>
                <c:pt idx="49">
                  <c:v>1.0130697531496466</c:v>
                </c:pt>
                <c:pt idx="50">
                  <c:v>1.0005916868004536</c:v>
                </c:pt>
                <c:pt idx="51">
                  <c:v>1.0073988772131854</c:v>
                </c:pt>
                <c:pt idx="52">
                  <c:v>1.0074267362505018</c:v>
                </c:pt>
                <c:pt idx="53">
                  <c:v>1.0034693658571481</c:v>
                </c:pt>
                <c:pt idx="54">
                  <c:v>1</c:v>
                </c:pt>
                <c:pt idx="55">
                  <c:v>1.0584954926216048</c:v>
                </c:pt>
                <c:pt idx="56">
                  <c:v>1.0199842418164888</c:v>
                </c:pt>
                <c:pt idx="57">
                  <c:v>1.0305709360635187</c:v>
                </c:pt>
                <c:pt idx="58">
                  <c:v>1.002159593308446</c:v>
                </c:pt>
                <c:pt idx="59">
                  <c:v>1.0165292134114137</c:v>
                </c:pt>
                <c:pt idx="60">
                  <c:v>1.0050679221519176</c:v>
                </c:pt>
                <c:pt idx="61">
                  <c:v>1.0271807112041458</c:v>
                </c:pt>
                <c:pt idx="62">
                  <c:v>1.045561197688671</c:v>
                </c:pt>
                <c:pt idx="63">
                  <c:v>1.0078561823200509</c:v>
                </c:pt>
                <c:pt idx="64">
                  <c:v>1.0006826542609004</c:v>
                </c:pt>
                <c:pt idx="65">
                  <c:v>1.0809313193691061</c:v>
                </c:pt>
                <c:pt idx="66">
                  <c:v>1.0001396696812039</c:v>
                </c:pt>
                <c:pt idx="67">
                  <c:v>1</c:v>
                </c:pt>
                <c:pt idx="68">
                  <c:v>1.0400579058648736</c:v>
                </c:pt>
                <c:pt idx="69">
                  <c:v>1.0047758342785504</c:v>
                </c:pt>
                <c:pt idx="70">
                  <c:v>1.063495050229456</c:v>
                </c:pt>
                <c:pt idx="71">
                  <c:v>1.0006116574718158</c:v>
                </c:pt>
                <c:pt idx="72">
                  <c:v>1.0072785501128174</c:v>
                </c:pt>
                <c:pt idx="73">
                  <c:v>1.000868386971201</c:v>
                </c:pt>
                <c:pt idx="74">
                  <c:v>1.0421287681429103</c:v>
                </c:pt>
                <c:pt idx="75">
                  <c:v>1.033354685726487</c:v>
                </c:pt>
                <c:pt idx="76">
                  <c:v>1.0393952807381934</c:v>
                </c:pt>
                <c:pt idx="77">
                  <c:v>1.0674963147749177</c:v>
                </c:pt>
                <c:pt idx="78">
                  <c:v>1.000609303804175</c:v>
                </c:pt>
                <c:pt idx="79">
                  <c:v>1.0026655212182549</c:v>
                </c:pt>
                <c:pt idx="80">
                  <c:v>1.0213594300996378</c:v>
                </c:pt>
                <c:pt idx="81">
                  <c:v>1.0002213301944687</c:v>
                </c:pt>
                <c:pt idx="82">
                  <c:v>1.006256109481916</c:v>
                </c:pt>
                <c:pt idx="83">
                  <c:v>1.0025733401955739</c:v>
                </c:pt>
                <c:pt idx="84">
                  <c:v>1.0147255551668073</c:v>
                </c:pt>
                <c:pt idx="85">
                  <c:v>1.0013468242111458</c:v>
                </c:pt>
                <c:pt idx="86">
                  <c:v>1.0206397871232717</c:v>
                </c:pt>
                <c:pt idx="87">
                  <c:v>1.0068149798499393</c:v>
                </c:pt>
                <c:pt idx="88">
                  <c:v>1.040728193291389</c:v>
                </c:pt>
                <c:pt idx="89">
                  <c:v>1.0008196292485569</c:v>
                </c:pt>
                <c:pt idx="90">
                  <c:v>1.0214148534139174</c:v>
                </c:pt>
                <c:pt idx="91">
                  <c:v>1.0014284956025874</c:v>
                </c:pt>
                <c:pt idx="92">
                  <c:v>1</c:v>
                </c:pt>
                <c:pt idx="93">
                  <c:v>1.000586407745093</c:v>
                </c:pt>
                <c:pt idx="94">
                  <c:v>1.0058142145198221</c:v>
                </c:pt>
                <c:pt idx="95">
                  <c:v>1.0074614760746148</c:v>
                </c:pt>
                <c:pt idx="96">
                  <c:v>1.0050490309035511</c:v>
                </c:pt>
                <c:pt idx="97">
                  <c:v>1.0041391457507707</c:v>
                </c:pt>
                <c:pt idx="98">
                  <c:v>1.039846637182694</c:v>
                </c:pt>
                <c:pt idx="99">
                  <c:v>1.006714495373549</c:v>
                </c:pt>
              </c:numCache>
            </c:numRef>
          </c:val>
        </c:ser>
        <c:ser>
          <c:idx val="4"/>
          <c:order val="2"/>
          <c:tx>
            <c:strRef>
              <c:f>Data!$BJ$2</c:f>
              <c:strCache>
                <c:ptCount val="1"/>
                <c:pt idx="0">
                  <c:v>hybrid1</c:v>
                </c:pt>
              </c:strCache>
            </c:strRef>
          </c:tx>
          <c:marker>
            <c:symbol val="none"/>
          </c:marker>
          <c:val>
            <c:numRef>
              <c:f>Data!$BJ$3:$BJ$102</c:f>
              <c:numCache>
                <c:formatCode>0.00%</c:formatCode>
                <c:ptCount val="100"/>
                <c:pt idx="0">
                  <c:v>1.0419640412521676</c:v>
                </c:pt>
                <c:pt idx="1">
                  <c:v>1.0053309568176294</c:v>
                </c:pt>
                <c:pt idx="2">
                  <c:v>1.0008552940599127</c:v>
                </c:pt>
                <c:pt idx="3">
                  <c:v>1.008760196343051</c:v>
                </c:pt>
                <c:pt idx="4">
                  <c:v>1.010313449047904</c:v>
                </c:pt>
                <c:pt idx="5">
                  <c:v>1.0000238454812813</c:v>
                </c:pt>
                <c:pt idx="6">
                  <c:v>1.000061610498429</c:v>
                </c:pt>
                <c:pt idx="7">
                  <c:v>1.0056703331320715</c:v>
                </c:pt>
                <c:pt idx="8">
                  <c:v>1.0639962700938559</c:v>
                </c:pt>
                <c:pt idx="9">
                  <c:v>1.0053505535055351</c:v>
                </c:pt>
                <c:pt idx="10">
                  <c:v>1.0037414500683994</c:v>
                </c:pt>
                <c:pt idx="11">
                  <c:v>1</c:v>
                </c:pt>
                <c:pt idx="12">
                  <c:v>1.0156436401287505</c:v>
                </c:pt>
                <c:pt idx="13">
                  <c:v>1</c:v>
                </c:pt>
                <c:pt idx="14">
                  <c:v>1.0008752917639212</c:v>
                </c:pt>
                <c:pt idx="15">
                  <c:v>1.0137559050842548</c:v>
                </c:pt>
                <c:pt idx="16">
                  <c:v>1.0061341746620653</c:v>
                </c:pt>
                <c:pt idx="17">
                  <c:v>1.0076263774707015</c:v>
                </c:pt>
                <c:pt idx="18">
                  <c:v>1.0088673057517659</c:v>
                </c:pt>
                <c:pt idx="19">
                  <c:v>1.009626045761516</c:v>
                </c:pt>
                <c:pt idx="20">
                  <c:v>1.0692594449652286</c:v>
                </c:pt>
                <c:pt idx="21">
                  <c:v>1</c:v>
                </c:pt>
                <c:pt idx="22">
                  <c:v>1.0448009838198808</c:v>
                </c:pt>
                <c:pt idx="23">
                  <c:v>1.0094305329081976</c:v>
                </c:pt>
                <c:pt idx="24">
                  <c:v>1.0024510370661548</c:v>
                </c:pt>
                <c:pt idx="25">
                  <c:v>1.0007975797579758</c:v>
                </c:pt>
                <c:pt idx="26">
                  <c:v>1.0003295363423663</c:v>
                </c:pt>
                <c:pt idx="27">
                  <c:v>1.0344013580181424</c:v>
                </c:pt>
                <c:pt idx="28">
                  <c:v>1.0081833695314923</c:v>
                </c:pt>
                <c:pt idx="29">
                  <c:v>1.0027987026574596</c:v>
                </c:pt>
                <c:pt idx="30">
                  <c:v>1.0066289681428811</c:v>
                </c:pt>
                <c:pt idx="31">
                  <c:v>1.0093932625523974</c:v>
                </c:pt>
                <c:pt idx="32">
                  <c:v>1.0035851736461101</c:v>
                </c:pt>
                <c:pt idx="33">
                  <c:v>1.0000488150154987</c:v>
                </c:pt>
                <c:pt idx="34">
                  <c:v>1.0038005812653701</c:v>
                </c:pt>
                <c:pt idx="35">
                  <c:v>1.0024037865834015</c:v>
                </c:pt>
                <c:pt idx="36">
                  <c:v>1.008474637497923</c:v>
                </c:pt>
                <c:pt idx="37">
                  <c:v>1.0136608747753146</c:v>
                </c:pt>
                <c:pt idx="38">
                  <c:v>1.0082740042332115</c:v>
                </c:pt>
                <c:pt idx="39">
                  <c:v>1</c:v>
                </c:pt>
                <c:pt idx="40">
                  <c:v>1.0036958596131915</c:v>
                </c:pt>
                <c:pt idx="41">
                  <c:v>1</c:v>
                </c:pt>
                <c:pt idx="42">
                  <c:v>1.0135465597016238</c:v>
                </c:pt>
                <c:pt idx="43">
                  <c:v>1.0817958542096473</c:v>
                </c:pt>
                <c:pt idx="44">
                  <c:v>1.0032468433467463</c:v>
                </c:pt>
                <c:pt idx="45">
                  <c:v>1.0034803235339866</c:v>
                </c:pt>
                <c:pt idx="46">
                  <c:v>1.0232509106243139</c:v>
                </c:pt>
                <c:pt idx="47">
                  <c:v>1.0147217560887114</c:v>
                </c:pt>
                <c:pt idx="48">
                  <c:v>1.0363036303630364</c:v>
                </c:pt>
                <c:pt idx="49">
                  <c:v>1.0130697531496466</c:v>
                </c:pt>
                <c:pt idx="50">
                  <c:v>1.0004684187170259</c:v>
                </c:pt>
                <c:pt idx="51">
                  <c:v>1.0070246149417015</c:v>
                </c:pt>
                <c:pt idx="52">
                  <c:v>1.0074267362505018</c:v>
                </c:pt>
                <c:pt idx="53">
                  <c:v>1.005043098823277</c:v>
                </c:pt>
                <c:pt idx="54">
                  <c:v>1</c:v>
                </c:pt>
                <c:pt idx="55">
                  <c:v>1.0596533512919577</c:v>
                </c:pt>
                <c:pt idx="56">
                  <c:v>1.0236014612133801</c:v>
                </c:pt>
                <c:pt idx="57">
                  <c:v>1.0329215419974926</c:v>
                </c:pt>
                <c:pt idx="58">
                  <c:v>1.0078038401263905</c:v>
                </c:pt>
                <c:pt idx="59">
                  <c:v>1.0164595678492869</c:v>
                </c:pt>
                <c:pt idx="60">
                  <c:v>1.00674723363421</c:v>
                </c:pt>
                <c:pt idx="61">
                  <c:v>1.010900365047354</c:v>
                </c:pt>
                <c:pt idx="62">
                  <c:v>1.045561197688671</c:v>
                </c:pt>
                <c:pt idx="63">
                  <c:v>1.0078561823200509</c:v>
                </c:pt>
                <c:pt idx="64">
                  <c:v>1.0006826542609004</c:v>
                </c:pt>
                <c:pt idx="65">
                  <c:v>1.0809313193691061</c:v>
                </c:pt>
                <c:pt idx="66">
                  <c:v>1.0001396696812039</c:v>
                </c:pt>
                <c:pt idx="67">
                  <c:v>1</c:v>
                </c:pt>
                <c:pt idx="68">
                  <c:v>1.0557407442681448</c:v>
                </c:pt>
                <c:pt idx="69">
                  <c:v>1.0047758342785504</c:v>
                </c:pt>
                <c:pt idx="70">
                  <c:v>1.063495050229456</c:v>
                </c:pt>
                <c:pt idx="71">
                  <c:v>1.0008515231470376</c:v>
                </c:pt>
                <c:pt idx="72">
                  <c:v>1.0354465390494214</c:v>
                </c:pt>
                <c:pt idx="73">
                  <c:v>1.0115809883142064</c:v>
                </c:pt>
                <c:pt idx="74">
                  <c:v>1.0421287681429103</c:v>
                </c:pt>
                <c:pt idx="75">
                  <c:v>1.033354685726487</c:v>
                </c:pt>
                <c:pt idx="76">
                  <c:v>1.0229970376928053</c:v>
                </c:pt>
                <c:pt idx="77">
                  <c:v>1.0674679668896701</c:v>
                </c:pt>
                <c:pt idx="78">
                  <c:v>1.000609303804175</c:v>
                </c:pt>
                <c:pt idx="79">
                  <c:v>1.0025949113846588</c:v>
                </c:pt>
                <c:pt idx="80">
                  <c:v>1.0167443731806025</c:v>
                </c:pt>
                <c:pt idx="81">
                  <c:v>1.0000301813901549</c:v>
                </c:pt>
                <c:pt idx="82">
                  <c:v>1.0124470511567285</c:v>
                </c:pt>
                <c:pt idx="83">
                  <c:v>1.0024545706480859</c:v>
                </c:pt>
                <c:pt idx="84">
                  <c:v>1.0148490399061516</c:v>
                </c:pt>
                <c:pt idx="85">
                  <c:v>1.0058400108651364</c:v>
                </c:pt>
                <c:pt idx="86">
                  <c:v>1.0156186729912651</c:v>
                </c:pt>
                <c:pt idx="87">
                  <c:v>1.0070607122964517</c:v>
                </c:pt>
                <c:pt idx="88">
                  <c:v>1.0407375004653587</c:v>
                </c:pt>
                <c:pt idx="89">
                  <c:v>1.0008370681687391</c:v>
                </c:pt>
                <c:pt idx="90">
                  <c:v>1.014558796197504</c:v>
                </c:pt>
                <c:pt idx="91">
                  <c:v>1.0124064496922618</c:v>
                </c:pt>
                <c:pt idx="92">
                  <c:v>1</c:v>
                </c:pt>
                <c:pt idx="93">
                  <c:v>1.0007668408974293</c:v>
                </c:pt>
                <c:pt idx="94">
                  <c:v>1.0058142145198221</c:v>
                </c:pt>
                <c:pt idx="95">
                  <c:v>1.0073479318734793</c:v>
                </c:pt>
                <c:pt idx="96">
                  <c:v>1.0070819571395653</c:v>
                </c:pt>
                <c:pt idx="97">
                  <c:v>1.0041391457507707</c:v>
                </c:pt>
                <c:pt idx="98">
                  <c:v>1.037414642167851</c:v>
                </c:pt>
                <c:pt idx="99">
                  <c:v>1.0066578063882188</c:v>
                </c:pt>
              </c:numCache>
            </c:numRef>
          </c:val>
        </c:ser>
        <c:marker val="1"/>
        <c:axId val="151982464"/>
        <c:axId val="151984000"/>
      </c:lineChart>
      <c:catAx>
        <c:axId val="151982464"/>
        <c:scaling>
          <c:orientation val="minMax"/>
        </c:scaling>
        <c:axPos val="b"/>
        <c:majorTickMark val="none"/>
        <c:tickLblPos val="nextTo"/>
        <c:crossAx val="151984000"/>
        <c:crosses val="autoZero"/>
        <c:auto val="1"/>
        <c:lblAlgn val="ctr"/>
        <c:lblOffset val="100"/>
      </c:catAx>
      <c:valAx>
        <c:axId val="151984000"/>
        <c:scaling>
          <c:orientation val="minMax"/>
          <c:min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he-IL"/>
                  <a:t>התוספת היחסית למסלול הקצר ביותר</a:t>
                </a:r>
                <a:endParaRPr lang="en-US"/>
              </a:p>
            </c:rich>
          </c:tx>
        </c:title>
        <c:numFmt formatCode="0.00%" sourceLinked="1"/>
        <c:majorTickMark val="none"/>
        <c:tickLblPos val="nextTo"/>
        <c:crossAx val="151982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view3D>
      <c:rotX val="10"/>
      <c:rotY val="10"/>
      <c:perspective val="20"/>
    </c:view3D>
    <c:plotArea>
      <c:layout/>
      <c:line3DChart>
        <c:grouping val="standard"/>
        <c:ser>
          <c:idx val="0"/>
          <c:order val="0"/>
          <c:tx>
            <c:strRef>
              <c:f>Data!$BM$2</c:f>
              <c:strCache>
                <c:ptCount val="1"/>
                <c:pt idx="0">
                  <c:v>shortest expands ratio</c:v>
                </c:pt>
              </c:strCache>
            </c:strRef>
          </c:tx>
          <c:val>
            <c:numRef>
              <c:f>Data!$BM$3:$BM$102</c:f>
              <c:numCache>
                <c:formatCode>0.00%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1.0252792809899047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1.0951818775260767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1.0196380090497739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</c:ser>
        <c:ser>
          <c:idx val="1"/>
          <c:order val="1"/>
          <c:tx>
            <c:strRef>
              <c:f>Data!$BN$2</c:f>
              <c:strCache>
                <c:ptCount val="1"/>
                <c:pt idx="0">
                  <c:v>fastest expands ratio</c:v>
                </c:pt>
              </c:strCache>
            </c:strRef>
          </c:tx>
          <c:val>
            <c:numRef>
              <c:f>Data!$BN$3:$BN$102</c:f>
              <c:numCache>
                <c:formatCode>0.00%</c:formatCode>
                <c:ptCount val="100"/>
                <c:pt idx="0">
                  <c:v>1.7306500301871603</c:v>
                </c:pt>
                <c:pt idx="1">
                  <c:v>2.023500191058464</c:v>
                </c:pt>
                <c:pt idx="2">
                  <c:v>2.2931579855453097</c:v>
                </c:pt>
                <c:pt idx="3">
                  <c:v>1.3863575285749079</c:v>
                </c:pt>
                <c:pt idx="4">
                  <c:v>1.6071810888757352</c:v>
                </c:pt>
                <c:pt idx="5">
                  <c:v>2.1585647602432929</c:v>
                </c:pt>
                <c:pt idx="6">
                  <c:v>3.9775847089487404</c:v>
                </c:pt>
                <c:pt idx="7">
                  <c:v>1.6468025517348686</c:v>
                </c:pt>
                <c:pt idx="8">
                  <c:v>2.5059905942072263</c:v>
                </c:pt>
                <c:pt idx="9">
                  <c:v>1.779416829296292</c:v>
                </c:pt>
                <c:pt idx="10">
                  <c:v>1.4420549309805037</c:v>
                </c:pt>
                <c:pt idx="11">
                  <c:v>1.4269882205339095</c:v>
                </c:pt>
                <c:pt idx="12">
                  <c:v>1.5974361176529086</c:v>
                </c:pt>
                <c:pt idx="13">
                  <c:v>1.98307399639042</c:v>
                </c:pt>
                <c:pt idx="14">
                  <c:v>2.2080794701986757</c:v>
                </c:pt>
                <c:pt idx="15">
                  <c:v>1.2012520028319111</c:v>
                </c:pt>
                <c:pt idx="16">
                  <c:v>1.3555050460143157</c:v>
                </c:pt>
                <c:pt idx="17">
                  <c:v>3.2604270604669727</c:v>
                </c:pt>
                <c:pt idx="18">
                  <c:v>1.1011044653311814</c:v>
                </c:pt>
                <c:pt idx="19">
                  <c:v>1.9943715352415432</c:v>
                </c:pt>
                <c:pt idx="20">
                  <c:v>2.1914239868901713</c:v>
                </c:pt>
                <c:pt idx="21">
                  <c:v>3.694168909105239</c:v>
                </c:pt>
                <c:pt idx="22">
                  <c:v>1.3972318925180645</c:v>
                </c:pt>
                <c:pt idx="23">
                  <c:v>1.3299694472734007</c:v>
                </c:pt>
                <c:pt idx="24">
                  <c:v>3.1935032986693503</c:v>
                </c:pt>
                <c:pt idx="25">
                  <c:v>1.6541418488100548</c:v>
                </c:pt>
                <c:pt idx="26">
                  <c:v>1.6413503779633514</c:v>
                </c:pt>
                <c:pt idx="27">
                  <c:v>2.4387644423485026</c:v>
                </c:pt>
                <c:pt idx="28">
                  <c:v>1.4923413184123098</c:v>
                </c:pt>
                <c:pt idx="29">
                  <c:v>1.8983549551959342</c:v>
                </c:pt>
                <c:pt idx="30">
                  <c:v>2.0241789967520751</c:v>
                </c:pt>
                <c:pt idx="31">
                  <c:v>2.8255304366415479</c:v>
                </c:pt>
                <c:pt idx="32">
                  <c:v>1.3583360978152694</c:v>
                </c:pt>
                <c:pt idx="33">
                  <c:v>1.194209864088235</c:v>
                </c:pt>
                <c:pt idx="34">
                  <c:v>2.4123327558880985</c:v>
                </c:pt>
                <c:pt idx="35">
                  <c:v>3.2363316271639553</c:v>
                </c:pt>
                <c:pt idx="36">
                  <c:v>1.4898818452932352</c:v>
                </c:pt>
                <c:pt idx="37">
                  <c:v>1.3410206084396468</c:v>
                </c:pt>
                <c:pt idx="38">
                  <c:v>2.1842314839394743</c:v>
                </c:pt>
                <c:pt idx="39">
                  <c:v>2.7670845303386438</c:v>
                </c:pt>
                <c:pt idx="40">
                  <c:v>2.0131343858298036</c:v>
                </c:pt>
                <c:pt idx="41">
                  <c:v>4.6069915254237293</c:v>
                </c:pt>
                <c:pt idx="42">
                  <c:v>2.5244780708852566</c:v>
                </c:pt>
                <c:pt idx="43">
                  <c:v>1.6985235844902991</c:v>
                </c:pt>
                <c:pt idx="44">
                  <c:v>1.9825484628940671</c:v>
                </c:pt>
                <c:pt idx="45">
                  <c:v>1.2179058042472812</c:v>
                </c:pt>
                <c:pt idx="46">
                  <c:v>1.2790382818592942</c:v>
                </c:pt>
                <c:pt idx="47">
                  <c:v>3.3241739469959493</c:v>
                </c:pt>
                <c:pt idx="48">
                  <c:v>2.0479217603911981</c:v>
                </c:pt>
                <c:pt idx="49">
                  <c:v>2.6171246048042764</c:v>
                </c:pt>
                <c:pt idx="50">
                  <c:v>1.9905209854715966</c:v>
                </c:pt>
                <c:pt idx="51">
                  <c:v>1.5783710407239819</c:v>
                </c:pt>
                <c:pt idx="52">
                  <c:v>1.6852999126566595</c:v>
                </c:pt>
                <c:pt idx="53">
                  <c:v>1.307223501947133</c:v>
                </c:pt>
                <c:pt idx="54">
                  <c:v>1.5077119003820574</c:v>
                </c:pt>
                <c:pt idx="55">
                  <c:v>1.321435753613027</c:v>
                </c:pt>
                <c:pt idx="56">
                  <c:v>2.3563292336802268</c:v>
                </c:pt>
                <c:pt idx="57">
                  <c:v>1.6193457749410296</c:v>
                </c:pt>
                <c:pt idx="58">
                  <c:v>1.8316996814181623</c:v>
                </c:pt>
                <c:pt idx="59">
                  <c:v>1.4357833323800262</c:v>
                </c:pt>
                <c:pt idx="60">
                  <c:v>1.5113109976923207</c:v>
                </c:pt>
                <c:pt idx="61">
                  <c:v>1.4344371829173794</c:v>
                </c:pt>
                <c:pt idx="62">
                  <c:v>2.3109662576687118</c:v>
                </c:pt>
                <c:pt idx="63">
                  <c:v>2.1046080327682328</c:v>
                </c:pt>
                <c:pt idx="64">
                  <c:v>2.641439375791383</c:v>
                </c:pt>
                <c:pt idx="65">
                  <c:v>2.271506165590135</c:v>
                </c:pt>
                <c:pt idx="66">
                  <c:v>1.6109489485911717</c:v>
                </c:pt>
                <c:pt idx="67">
                  <c:v>2.1441176470588235</c:v>
                </c:pt>
                <c:pt idx="68">
                  <c:v>1.3171745788165548</c:v>
                </c:pt>
                <c:pt idx="69">
                  <c:v>1.7755259021437411</c:v>
                </c:pt>
                <c:pt idx="70">
                  <c:v>1.9317690824719298</c:v>
                </c:pt>
                <c:pt idx="71">
                  <c:v>1.6482924082264745</c:v>
                </c:pt>
                <c:pt idx="72">
                  <c:v>1.9881415929203541</c:v>
                </c:pt>
                <c:pt idx="73">
                  <c:v>1.4019616914962525</c:v>
                </c:pt>
                <c:pt idx="74">
                  <c:v>1.6191864868959249</c:v>
                </c:pt>
                <c:pt idx="75">
                  <c:v>1.5440036421229473</c:v>
                </c:pt>
                <c:pt idx="76">
                  <c:v>1.1966881702602286</c:v>
                </c:pt>
                <c:pt idx="77">
                  <c:v>1.5833333333333333</c:v>
                </c:pt>
                <c:pt idx="78">
                  <c:v>1.9206842923794711</c:v>
                </c:pt>
                <c:pt idx="79">
                  <c:v>1.9382921076899222</c:v>
                </c:pt>
                <c:pt idx="80">
                  <c:v>1.3537107051480535</c:v>
                </c:pt>
                <c:pt idx="81">
                  <c:v>1.87602424625348</c:v>
                </c:pt>
                <c:pt idx="82">
                  <c:v>3.0391794181940472</c:v>
                </c:pt>
                <c:pt idx="83">
                  <c:v>2.5223310288446159</c:v>
                </c:pt>
                <c:pt idx="84">
                  <c:v>2.1139162001914018</c:v>
                </c:pt>
                <c:pt idx="85">
                  <c:v>1.2019795774463973</c:v>
                </c:pt>
                <c:pt idx="86">
                  <c:v>1.4221145783821023</c:v>
                </c:pt>
                <c:pt idx="87">
                  <c:v>2.5409101176307054</c:v>
                </c:pt>
                <c:pt idx="88">
                  <c:v>1.2778098583642108</c:v>
                </c:pt>
                <c:pt idx="89">
                  <c:v>1.17679955163507</c:v>
                </c:pt>
                <c:pt idx="90">
                  <c:v>1.2618146911883412</c:v>
                </c:pt>
                <c:pt idx="91">
                  <c:v>1.0309972402442407</c:v>
                </c:pt>
                <c:pt idx="92">
                  <c:v>2.6119221411192215</c:v>
                </c:pt>
                <c:pt idx="93">
                  <c:v>1.0268288577767577</c:v>
                </c:pt>
                <c:pt idx="94">
                  <c:v>4.0101860425961782</c:v>
                </c:pt>
                <c:pt idx="95">
                  <c:v>2.4477197167728346</c:v>
                </c:pt>
                <c:pt idx="96">
                  <c:v>1.5967240754274008</c:v>
                </c:pt>
                <c:pt idx="97">
                  <c:v>2.918961543127502</c:v>
                </c:pt>
                <c:pt idx="98">
                  <c:v>1.6104260546570255</c:v>
                </c:pt>
                <c:pt idx="99">
                  <c:v>1.5473206078282284</c:v>
                </c:pt>
              </c:numCache>
            </c:numRef>
          </c:val>
        </c:ser>
        <c:ser>
          <c:idx val="2"/>
          <c:order val="2"/>
          <c:tx>
            <c:strRef>
              <c:f>Data!$BO$2</c:f>
              <c:strCache>
                <c:ptCount val="1"/>
                <c:pt idx="0">
                  <c:v>eco1 expands ratio</c:v>
                </c:pt>
              </c:strCache>
            </c:strRef>
          </c:tx>
          <c:val>
            <c:numRef>
              <c:f>Data!$BO$3:$BO$102</c:f>
              <c:numCache>
                <c:formatCode>0.00%</c:formatCode>
                <c:ptCount val="100"/>
                <c:pt idx="0">
                  <c:v>1.3891765308549369</c:v>
                </c:pt>
                <c:pt idx="1">
                  <c:v>1.3162972869698129</c:v>
                </c:pt>
                <c:pt idx="2">
                  <c:v>1.4428426279163391</c:v>
                </c:pt>
                <c:pt idx="3">
                  <c:v>1.2816255574311557</c:v>
                </c:pt>
                <c:pt idx="4">
                  <c:v>1.2488067201491126</c:v>
                </c:pt>
                <c:pt idx="5">
                  <c:v>1.2577050623163122</c:v>
                </c:pt>
                <c:pt idx="6">
                  <c:v>1.9882884448305822</c:v>
                </c:pt>
                <c:pt idx="7">
                  <c:v>1.1836393340594367</c:v>
                </c:pt>
                <c:pt idx="8">
                  <c:v>1.7476298895192595</c:v>
                </c:pt>
                <c:pt idx="9">
                  <c:v>1.2660429342210997</c:v>
                </c:pt>
                <c:pt idx="10">
                  <c:v>1.2484246477871068</c:v>
                </c:pt>
                <c:pt idx="11">
                  <c:v>1.1982295950372901</c:v>
                </c:pt>
                <c:pt idx="12">
                  <c:v>1.1546963074127481</c:v>
                </c:pt>
                <c:pt idx="13">
                  <c:v>1.8434710501926734</c:v>
                </c:pt>
                <c:pt idx="14">
                  <c:v>1.576953642384106</c:v>
                </c:pt>
                <c:pt idx="15">
                  <c:v>1.16549291401175</c:v>
                </c:pt>
                <c:pt idx="16">
                  <c:v>1.268044502734184</c:v>
                </c:pt>
                <c:pt idx="17">
                  <c:v>1.7585312312911594</c:v>
                </c:pt>
                <c:pt idx="18">
                  <c:v>1</c:v>
                </c:pt>
                <c:pt idx="19">
                  <c:v>1.2759927593619187</c:v>
                </c:pt>
                <c:pt idx="20">
                  <c:v>1.757468164282544</c:v>
                </c:pt>
                <c:pt idx="21">
                  <c:v>1.739745769390995</c:v>
                </c:pt>
                <c:pt idx="22">
                  <c:v>1.2252777332490481</c:v>
                </c:pt>
                <c:pt idx="23">
                  <c:v>1.0626099435237477</c:v>
                </c:pt>
                <c:pt idx="24">
                  <c:v>1.8049871407804987</c:v>
                </c:pt>
                <c:pt idx="25">
                  <c:v>1.1765631969772508</c:v>
                </c:pt>
                <c:pt idx="26">
                  <c:v>1.2091661059880476</c:v>
                </c:pt>
                <c:pt idx="27">
                  <c:v>1.7307867641279573</c:v>
                </c:pt>
                <c:pt idx="28">
                  <c:v>1.1302675292883371</c:v>
                </c:pt>
                <c:pt idx="29">
                  <c:v>1.2480049930899202</c:v>
                </c:pt>
                <c:pt idx="30">
                  <c:v>1.3519374774449657</c:v>
                </c:pt>
                <c:pt idx="31">
                  <c:v>1.5041018652129763</c:v>
                </c:pt>
                <c:pt idx="32">
                  <c:v>1.169324518585217</c:v>
                </c:pt>
                <c:pt idx="33">
                  <c:v>1.1062084131536289</c:v>
                </c:pt>
                <c:pt idx="34">
                  <c:v>1.3490472153625004</c:v>
                </c:pt>
                <c:pt idx="35">
                  <c:v>1.74947021810713</c:v>
                </c:pt>
                <c:pt idx="36">
                  <c:v>1.1657542597252022</c:v>
                </c:pt>
                <c:pt idx="37">
                  <c:v>1.1025515210991168</c:v>
                </c:pt>
                <c:pt idx="38">
                  <c:v>1.3123617378993009</c:v>
                </c:pt>
                <c:pt idx="39">
                  <c:v>1.579568207538957</c:v>
                </c:pt>
                <c:pt idx="40">
                  <c:v>1.468182518290335</c:v>
                </c:pt>
                <c:pt idx="41">
                  <c:v>2.3972457627118646</c:v>
                </c:pt>
                <c:pt idx="42">
                  <c:v>1.6789933646221071</c:v>
                </c:pt>
                <c:pt idx="43">
                  <c:v>1.3062412554913068</c:v>
                </c:pt>
                <c:pt idx="44">
                  <c:v>1.2653955355394557</c:v>
                </c:pt>
                <c:pt idx="45">
                  <c:v>1</c:v>
                </c:pt>
                <c:pt idx="46">
                  <c:v>1.2215781711294087</c:v>
                </c:pt>
                <c:pt idx="47">
                  <c:v>1.8060666699204451</c:v>
                </c:pt>
                <c:pt idx="48">
                  <c:v>1.668681929317626</c:v>
                </c:pt>
                <c:pt idx="49">
                  <c:v>1.5437893158632379</c:v>
                </c:pt>
                <c:pt idx="50">
                  <c:v>1.3221952110077639</c:v>
                </c:pt>
                <c:pt idx="51">
                  <c:v>1.023076923076923</c:v>
                </c:pt>
                <c:pt idx="52">
                  <c:v>1.1966647031342041</c:v>
                </c:pt>
                <c:pt idx="53">
                  <c:v>1.2724643369934614</c:v>
                </c:pt>
                <c:pt idx="54">
                  <c:v>1.0996179425498798</c:v>
                </c:pt>
                <c:pt idx="55">
                  <c:v>1.1971715392935371</c:v>
                </c:pt>
                <c:pt idx="56">
                  <c:v>1.650898770104068</c:v>
                </c:pt>
                <c:pt idx="57">
                  <c:v>1.2720445400305258</c:v>
                </c:pt>
                <c:pt idx="58">
                  <c:v>1.4058054442797212</c:v>
                </c:pt>
                <c:pt idx="59">
                  <c:v>1.1695063776239776</c:v>
                </c:pt>
                <c:pt idx="60">
                  <c:v>1.0775178129263732</c:v>
                </c:pt>
                <c:pt idx="61">
                  <c:v>1.2969311519511089</c:v>
                </c:pt>
                <c:pt idx="62">
                  <c:v>1.5064486893474625</c:v>
                </c:pt>
                <c:pt idx="63">
                  <c:v>1.2034361133234726</c:v>
                </c:pt>
                <c:pt idx="64">
                  <c:v>1.3750384997091134</c:v>
                </c:pt>
                <c:pt idx="65">
                  <c:v>1.4090722254844392</c:v>
                </c:pt>
                <c:pt idx="66">
                  <c:v>1.1723357359861797</c:v>
                </c:pt>
                <c:pt idx="67">
                  <c:v>1.297720588235294</c:v>
                </c:pt>
                <c:pt idx="68">
                  <c:v>1.2935266612891592</c:v>
                </c:pt>
                <c:pt idx="69">
                  <c:v>1.2368817096418181</c:v>
                </c:pt>
                <c:pt idx="70">
                  <c:v>1.4395871075244859</c:v>
                </c:pt>
                <c:pt idx="71">
                  <c:v>1.1499700834144797</c:v>
                </c:pt>
                <c:pt idx="72">
                  <c:v>1.4603539823008849</c:v>
                </c:pt>
                <c:pt idx="73">
                  <c:v>1.2129902576372458</c:v>
                </c:pt>
                <c:pt idx="74">
                  <c:v>1.2441296773216179</c:v>
                </c:pt>
                <c:pt idx="75">
                  <c:v>1.341327194731746</c:v>
                </c:pt>
                <c:pt idx="76">
                  <c:v>1.1055365473166983</c:v>
                </c:pt>
                <c:pt idx="77">
                  <c:v>1.2616245899301097</c:v>
                </c:pt>
                <c:pt idx="78">
                  <c:v>1.2259767189782742</c:v>
                </c:pt>
                <c:pt idx="79">
                  <c:v>1.4643413826028058</c:v>
                </c:pt>
                <c:pt idx="80">
                  <c:v>1.0850471782670339</c:v>
                </c:pt>
                <c:pt idx="81">
                  <c:v>1.3339388315201295</c:v>
                </c:pt>
                <c:pt idx="82">
                  <c:v>1.7741718513536238</c:v>
                </c:pt>
                <c:pt idx="83">
                  <c:v>1.4575950379440881</c:v>
                </c:pt>
                <c:pt idx="84">
                  <c:v>1.5587972690479628</c:v>
                </c:pt>
                <c:pt idx="85">
                  <c:v>1.0881147005823824</c:v>
                </c:pt>
                <c:pt idx="86">
                  <c:v>1.1758463600775464</c:v>
                </c:pt>
                <c:pt idx="87">
                  <c:v>1.4998523100446546</c:v>
                </c:pt>
                <c:pt idx="88">
                  <c:v>1.054452785396917</c:v>
                </c:pt>
                <c:pt idx="89">
                  <c:v>1.1016131390418635</c:v>
                </c:pt>
                <c:pt idx="90">
                  <c:v>1.1801426794947314</c:v>
                </c:pt>
                <c:pt idx="91">
                  <c:v>1.0185146876292925</c:v>
                </c:pt>
                <c:pt idx="92">
                  <c:v>1.6739659367396593</c:v>
                </c:pt>
                <c:pt idx="93">
                  <c:v>1.0714711957769107</c:v>
                </c:pt>
                <c:pt idx="94">
                  <c:v>2.0214664534051687</c:v>
                </c:pt>
                <c:pt idx="95">
                  <c:v>1.462109484049438</c:v>
                </c:pt>
                <c:pt idx="96">
                  <c:v>1.267511781934942</c:v>
                </c:pt>
                <c:pt idx="97">
                  <c:v>1.4170205022443285</c:v>
                </c:pt>
                <c:pt idx="98">
                  <c:v>1.6027060700271305</c:v>
                </c:pt>
                <c:pt idx="99">
                  <c:v>1.1073884721449891</c:v>
                </c:pt>
              </c:numCache>
            </c:numRef>
          </c:val>
        </c:ser>
        <c:ser>
          <c:idx val="3"/>
          <c:order val="3"/>
          <c:tx>
            <c:strRef>
              <c:f>Data!$BQ$2</c:f>
              <c:strCache>
                <c:ptCount val="1"/>
                <c:pt idx="0">
                  <c:v>hybrid1 expands ratio</c:v>
                </c:pt>
              </c:strCache>
            </c:strRef>
          </c:tx>
          <c:val>
            <c:numRef>
              <c:f>Data!$BQ$3:$BQ$102</c:f>
              <c:numCache>
                <c:formatCode>0.00%</c:formatCode>
                <c:ptCount val="100"/>
                <c:pt idx="0">
                  <c:v>1.4416326679961213</c:v>
                </c:pt>
                <c:pt idx="1">
                  <c:v>1.4799707043688701</c:v>
                </c:pt>
                <c:pt idx="2">
                  <c:v>1.5503901232674502</c:v>
                </c:pt>
                <c:pt idx="3">
                  <c:v>1.2625364272337138</c:v>
                </c:pt>
                <c:pt idx="4">
                  <c:v>1.2806115637948188</c:v>
                </c:pt>
                <c:pt idx="5">
                  <c:v>1.3445942760148992</c:v>
                </c:pt>
                <c:pt idx="6">
                  <c:v>2.0769417897480453</c:v>
                </c:pt>
                <c:pt idx="7">
                  <c:v>1.2076785436440018</c:v>
                </c:pt>
                <c:pt idx="8">
                  <c:v>1.8266460137354434</c:v>
                </c:pt>
                <c:pt idx="9">
                  <c:v>1.3187923315348411</c:v>
                </c:pt>
                <c:pt idx="10">
                  <c:v>1.2117518144300554</c:v>
                </c:pt>
                <c:pt idx="11">
                  <c:v>1.1836620896354639</c:v>
                </c:pt>
                <c:pt idx="12">
                  <c:v>1.1895112260257563</c:v>
                </c:pt>
                <c:pt idx="13">
                  <c:v>1.5376079215648017</c:v>
                </c:pt>
                <c:pt idx="14">
                  <c:v>1.6596688741721854</c:v>
                </c:pt>
                <c:pt idx="15">
                  <c:v>1.1688175114787627</c:v>
                </c:pt>
                <c:pt idx="16">
                  <c:v>1.1999010803361045</c:v>
                </c:pt>
                <c:pt idx="17">
                  <c:v>1.7899620834164838</c:v>
                </c:pt>
                <c:pt idx="18">
                  <c:v>1.0280325326750848</c:v>
                </c:pt>
                <c:pt idx="19">
                  <c:v>1.4101991175472339</c:v>
                </c:pt>
                <c:pt idx="20">
                  <c:v>1.8139701614830495</c:v>
                </c:pt>
                <c:pt idx="21">
                  <c:v>1.9140367272031256</c:v>
                </c:pt>
                <c:pt idx="22">
                  <c:v>1.2289253923653225</c:v>
                </c:pt>
                <c:pt idx="23">
                  <c:v>1.0990649013980187</c:v>
                </c:pt>
                <c:pt idx="24">
                  <c:v>2.3122553952812255</c:v>
                </c:pt>
                <c:pt idx="25">
                  <c:v>1.218126000367348</c:v>
                </c:pt>
                <c:pt idx="26">
                  <c:v>1.3078983126871677</c:v>
                </c:pt>
                <c:pt idx="27">
                  <c:v>1.885844533521968</c:v>
                </c:pt>
                <c:pt idx="28">
                  <c:v>1.2089526140933731</c:v>
                </c:pt>
                <c:pt idx="29">
                  <c:v>1.3267353216530695</c:v>
                </c:pt>
                <c:pt idx="30">
                  <c:v>1.4645322085889572</c:v>
                </c:pt>
                <c:pt idx="31">
                  <c:v>1.667147667147667</c:v>
                </c:pt>
                <c:pt idx="32">
                  <c:v>1.2292584869595438</c:v>
                </c:pt>
                <c:pt idx="33">
                  <c:v>1.0944785136988631</c:v>
                </c:pt>
                <c:pt idx="34">
                  <c:v>1.4015333013895543</c:v>
                </c:pt>
                <c:pt idx="35">
                  <c:v>1.8884197828709288</c:v>
                </c:pt>
                <c:pt idx="36">
                  <c:v>1.1859905691387316</c:v>
                </c:pt>
                <c:pt idx="37">
                  <c:v>1.1479391560353287</c:v>
                </c:pt>
                <c:pt idx="38">
                  <c:v>1.4112320443618558</c:v>
                </c:pt>
                <c:pt idx="39">
                  <c:v>1.5492730913206234</c:v>
                </c:pt>
                <c:pt idx="40">
                  <c:v>1.5519137466307278</c:v>
                </c:pt>
                <c:pt idx="41">
                  <c:v>2.6800847457627119</c:v>
                </c:pt>
                <c:pt idx="42">
                  <c:v>1.827520634406862</c:v>
                </c:pt>
                <c:pt idx="43">
                  <c:v>1.3634878237302728</c:v>
                </c:pt>
                <c:pt idx="44">
                  <c:v>1.2965292735461131</c:v>
                </c:pt>
                <c:pt idx="45">
                  <c:v>1.032667120376672</c:v>
                </c:pt>
                <c:pt idx="46">
                  <c:v>1.2322110199658698</c:v>
                </c:pt>
                <c:pt idx="47">
                  <c:v>2.0111584264727416</c:v>
                </c:pt>
                <c:pt idx="48">
                  <c:v>1.638408535230051</c:v>
                </c:pt>
                <c:pt idx="49">
                  <c:v>1.6992927218799909</c:v>
                </c:pt>
                <c:pt idx="50">
                  <c:v>1.4465754477669306</c:v>
                </c:pt>
                <c:pt idx="51">
                  <c:v>1</c:v>
                </c:pt>
                <c:pt idx="52">
                  <c:v>1.251406634031403</c:v>
                </c:pt>
                <c:pt idx="53">
                  <c:v>1.197223398650952</c:v>
                </c:pt>
                <c:pt idx="54">
                  <c:v>1.1363379085892176</c:v>
                </c:pt>
                <c:pt idx="55">
                  <c:v>1.2013131362541918</c:v>
                </c:pt>
                <c:pt idx="56">
                  <c:v>1.742062440870388</c:v>
                </c:pt>
                <c:pt idx="57">
                  <c:v>1.3198799777993617</c:v>
                </c:pt>
                <c:pt idx="58">
                  <c:v>1.5006150837460177</c:v>
                </c:pt>
                <c:pt idx="59">
                  <c:v>1.2160956357604531</c:v>
                </c:pt>
                <c:pt idx="60">
                  <c:v>1.1195445281048393</c:v>
                </c:pt>
                <c:pt idx="61">
                  <c:v>1.3227685424799334</c:v>
                </c:pt>
                <c:pt idx="62">
                  <c:v>1.5188232013385388</c:v>
                </c:pt>
                <c:pt idx="63">
                  <c:v>1.3887586756172488</c:v>
                </c:pt>
                <c:pt idx="64">
                  <c:v>1.5686492590944869</c:v>
                </c:pt>
                <c:pt idx="65">
                  <c:v>1.4673076923076922</c:v>
                </c:pt>
                <c:pt idx="66">
                  <c:v>1.2086138083040447</c:v>
                </c:pt>
                <c:pt idx="67">
                  <c:v>1.3763602941176472</c:v>
                </c:pt>
                <c:pt idx="68">
                  <c:v>1.3361248281274252</c:v>
                </c:pt>
                <c:pt idx="69">
                  <c:v>1.2766462660111701</c:v>
                </c:pt>
                <c:pt idx="70">
                  <c:v>1.4992976371545101</c:v>
                </c:pt>
                <c:pt idx="71">
                  <c:v>1.2154463437239695</c:v>
                </c:pt>
                <c:pt idx="72">
                  <c:v>1.5476106194690264</c:v>
                </c:pt>
                <c:pt idx="73">
                  <c:v>1.2701820248780553</c:v>
                </c:pt>
                <c:pt idx="74">
                  <c:v>1.2935918800181792</c:v>
                </c:pt>
                <c:pt idx="75">
                  <c:v>1.3234564259744923</c:v>
                </c:pt>
                <c:pt idx="76">
                  <c:v>1.1149983796941767</c:v>
                </c:pt>
                <c:pt idx="77">
                  <c:v>1.3410176864926544</c:v>
                </c:pt>
                <c:pt idx="78">
                  <c:v>1.2692398322258354</c:v>
                </c:pt>
                <c:pt idx="79">
                  <c:v>1.6258844267445751</c:v>
                </c:pt>
                <c:pt idx="80">
                  <c:v>1.1221990450271335</c:v>
                </c:pt>
                <c:pt idx="81">
                  <c:v>1.4031828143818983</c:v>
                </c:pt>
                <c:pt idx="82">
                  <c:v>1.9619976458718682</c:v>
                </c:pt>
                <c:pt idx="83">
                  <c:v>1.496925373664848</c:v>
                </c:pt>
                <c:pt idx="84">
                  <c:v>1.5271999187343952</c:v>
                </c:pt>
                <c:pt idx="85">
                  <c:v>1.1062390640098196</c:v>
                </c:pt>
                <c:pt idx="86">
                  <c:v>1.2288737095645765</c:v>
                </c:pt>
                <c:pt idx="87">
                  <c:v>1.6273956179521485</c:v>
                </c:pt>
                <c:pt idx="88">
                  <c:v>1.0828842051232697</c:v>
                </c:pt>
                <c:pt idx="89">
                  <c:v>1.0925849212924605</c:v>
                </c:pt>
                <c:pt idx="90">
                  <c:v>1.1777341449047714</c:v>
                </c:pt>
                <c:pt idx="91">
                  <c:v>1.0212142016031134</c:v>
                </c:pt>
                <c:pt idx="92">
                  <c:v>1.7579075425790753</c:v>
                </c:pt>
                <c:pt idx="93">
                  <c:v>1.017366689618239</c:v>
                </c:pt>
                <c:pt idx="94">
                  <c:v>2.242949743244381</c:v>
                </c:pt>
                <c:pt idx="95">
                  <c:v>1.6235946501535417</c:v>
                </c:pt>
                <c:pt idx="96">
                  <c:v>1.2966630798179339</c:v>
                </c:pt>
                <c:pt idx="97">
                  <c:v>1.5993570302074487</c:v>
                </c:pt>
                <c:pt idx="98">
                  <c:v>1.492817580916229</c:v>
                </c:pt>
                <c:pt idx="99">
                  <c:v>1.1647128249940419</c:v>
                </c:pt>
              </c:numCache>
            </c:numRef>
          </c:val>
        </c:ser>
        <c:axId val="152023808"/>
        <c:axId val="152025344"/>
        <c:axId val="151989760"/>
      </c:line3DChart>
      <c:catAx>
        <c:axId val="152023808"/>
        <c:scaling>
          <c:orientation val="minMax"/>
        </c:scaling>
        <c:axPos val="b"/>
        <c:tickLblPos val="nextTo"/>
        <c:crossAx val="152025344"/>
        <c:crosses val="autoZero"/>
        <c:auto val="1"/>
        <c:lblAlgn val="ctr"/>
        <c:lblOffset val="100"/>
      </c:catAx>
      <c:valAx>
        <c:axId val="152025344"/>
        <c:scaling>
          <c:orientation val="minMax"/>
          <c:max val="3.5"/>
          <c:min val="1"/>
        </c:scaling>
        <c:axPos val="l"/>
        <c:majorGridlines/>
        <c:numFmt formatCode="0.00%" sourceLinked="1"/>
        <c:tickLblPos val="nextTo"/>
        <c:crossAx val="152023808"/>
        <c:crosses val="autoZero"/>
        <c:crossBetween val="between"/>
      </c:valAx>
      <c:serAx>
        <c:axId val="151989760"/>
        <c:scaling>
          <c:orientation val="minMax"/>
        </c:scaling>
        <c:axPos val="b"/>
        <c:tickLblPos val="nextTo"/>
        <c:crossAx val="152025344"/>
        <c:crosses val="autoZero"/>
      </c:ser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Hist5!$A$2:$A$24</c:f>
              <c:strCache>
                <c:ptCount val="23"/>
                <c:pt idx="0">
                  <c:v>12278.0345</c:v>
                </c:pt>
                <c:pt idx="1">
                  <c:v>30040.95953</c:v>
                </c:pt>
                <c:pt idx="2">
                  <c:v>47803.88456</c:v>
                </c:pt>
                <c:pt idx="3">
                  <c:v>65566.80959</c:v>
                </c:pt>
                <c:pt idx="4">
                  <c:v>83329.73462</c:v>
                </c:pt>
                <c:pt idx="5">
                  <c:v>101092.6597</c:v>
                </c:pt>
                <c:pt idx="6">
                  <c:v>118855.5847</c:v>
                </c:pt>
                <c:pt idx="7">
                  <c:v>136618.5097</c:v>
                </c:pt>
                <c:pt idx="8">
                  <c:v>154381.4347</c:v>
                </c:pt>
                <c:pt idx="9">
                  <c:v>172144.3598</c:v>
                </c:pt>
                <c:pt idx="10">
                  <c:v>189907.2848</c:v>
                </c:pt>
                <c:pt idx="11">
                  <c:v>207670.2098</c:v>
                </c:pt>
                <c:pt idx="12">
                  <c:v>225433.1349</c:v>
                </c:pt>
                <c:pt idx="13">
                  <c:v>243196.0599</c:v>
                </c:pt>
                <c:pt idx="14">
                  <c:v>260958.9849</c:v>
                </c:pt>
                <c:pt idx="15">
                  <c:v>278721.91</c:v>
                </c:pt>
                <c:pt idx="16">
                  <c:v>296484.835</c:v>
                </c:pt>
                <c:pt idx="17">
                  <c:v>314247.76</c:v>
                </c:pt>
                <c:pt idx="18">
                  <c:v>332010.685</c:v>
                </c:pt>
                <c:pt idx="19">
                  <c:v>349773.6101</c:v>
                </c:pt>
                <c:pt idx="20">
                  <c:v>367536.5351</c:v>
                </c:pt>
                <c:pt idx="21">
                  <c:v>385299.4601</c:v>
                </c:pt>
                <c:pt idx="22">
                  <c:v>More</c:v>
                </c:pt>
              </c:strCache>
            </c:strRef>
          </c:cat>
          <c:val>
            <c:numRef>
              <c:f>Hist5!$B$2:$B$24</c:f>
              <c:numCache>
                <c:formatCode>General</c:formatCode>
                <c:ptCount val="23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16</c:v>
                </c:pt>
                <c:pt idx="5">
                  <c:v>11</c:v>
                </c:pt>
                <c:pt idx="6">
                  <c:v>12</c:v>
                </c:pt>
                <c:pt idx="7">
                  <c:v>6</c:v>
                </c:pt>
                <c:pt idx="8">
                  <c:v>2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axId val="75322112"/>
        <c:axId val="75324032"/>
      </c:barChart>
      <c:catAx>
        <c:axId val="7532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75324032"/>
        <c:crosses val="autoZero"/>
        <c:auto val="1"/>
        <c:lblAlgn val="ctr"/>
        <c:lblOffset val="100"/>
      </c:catAx>
      <c:valAx>
        <c:axId val="753240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75322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Hist4!$A$2:$A$24</c:f>
              <c:strCache>
                <c:ptCount val="23"/>
                <c:pt idx="0">
                  <c:v>1.035280206</c:v>
                </c:pt>
                <c:pt idx="1">
                  <c:v>2.605944439</c:v>
                </c:pt>
                <c:pt idx="2">
                  <c:v>4.176608672</c:v>
                </c:pt>
                <c:pt idx="3">
                  <c:v>5.747272906</c:v>
                </c:pt>
                <c:pt idx="4">
                  <c:v>7.317937139</c:v>
                </c:pt>
                <c:pt idx="5">
                  <c:v>8.888601372</c:v>
                </c:pt>
                <c:pt idx="6">
                  <c:v>10.45926561</c:v>
                </c:pt>
                <c:pt idx="7">
                  <c:v>12.02992984</c:v>
                </c:pt>
                <c:pt idx="8">
                  <c:v>13.60059407</c:v>
                </c:pt>
                <c:pt idx="9">
                  <c:v>15.1712583</c:v>
                </c:pt>
                <c:pt idx="10">
                  <c:v>16.74192254</c:v>
                </c:pt>
                <c:pt idx="11">
                  <c:v>18.31258677</c:v>
                </c:pt>
                <c:pt idx="12">
                  <c:v>19.883251</c:v>
                </c:pt>
                <c:pt idx="13">
                  <c:v>21.45391524</c:v>
                </c:pt>
                <c:pt idx="14">
                  <c:v>23.02457947</c:v>
                </c:pt>
                <c:pt idx="15">
                  <c:v>24.5952437</c:v>
                </c:pt>
                <c:pt idx="16">
                  <c:v>26.16590794</c:v>
                </c:pt>
                <c:pt idx="17">
                  <c:v>27.73657217</c:v>
                </c:pt>
                <c:pt idx="18">
                  <c:v>29.3072364</c:v>
                </c:pt>
                <c:pt idx="19">
                  <c:v>30.87790064</c:v>
                </c:pt>
                <c:pt idx="20">
                  <c:v>32.44856487</c:v>
                </c:pt>
                <c:pt idx="21">
                  <c:v>34.0192291</c:v>
                </c:pt>
                <c:pt idx="22">
                  <c:v>More</c:v>
                </c:pt>
              </c:strCache>
            </c:strRef>
          </c:cat>
          <c:val>
            <c:numRef>
              <c:f>Hist4!$B$2:$B$24</c:f>
              <c:numCache>
                <c:formatCode>General</c:formatCode>
                <c:ptCount val="23"/>
                <c:pt idx="0">
                  <c:v>1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19</c:v>
                </c:pt>
                <c:pt idx="5">
                  <c:v>8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axId val="75434624"/>
        <c:axId val="75444992"/>
      </c:barChart>
      <c:catAx>
        <c:axId val="75434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75444992"/>
        <c:crosses val="autoZero"/>
        <c:auto val="1"/>
        <c:lblAlgn val="ctr"/>
        <c:lblOffset val="100"/>
      </c:catAx>
      <c:valAx>
        <c:axId val="754449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75434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Hist3!$A$2:$A$24</c:f>
              <c:strCache>
                <c:ptCount val="23"/>
                <c:pt idx="0">
                  <c:v>1.157466847</c:v>
                </c:pt>
                <c:pt idx="1">
                  <c:v>2.860416441</c:v>
                </c:pt>
                <c:pt idx="2">
                  <c:v>4.563366035</c:v>
                </c:pt>
                <c:pt idx="3">
                  <c:v>6.266315629</c:v>
                </c:pt>
                <c:pt idx="4">
                  <c:v>7.969265224</c:v>
                </c:pt>
                <c:pt idx="5">
                  <c:v>9.672214818</c:v>
                </c:pt>
                <c:pt idx="6">
                  <c:v>11.37516441</c:v>
                </c:pt>
                <c:pt idx="7">
                  <c:v>13.07811401</c:v>
                </c:pt>
                <c:pt idx="8">
                  <c:v>14.7810636</c:v>
                </c:pt>
                <c:pt idx="9">
                  <c:v>16.48401319</c:v>
                </c:pt>
                <c:pt idx="10">
                  <c:v>18.18696279</c:v>
                </c:pt>
                <c:pt idx="11">
                  <c:v>19.88991238</c:v>
                </c:pt>
                <c:pt idx="12">
                  <c:v>21.59286198</c:v>
                </c:pt>
                <c:pt idx="13">
                  <c:v>23.29581157</c:v>
                </c:pt>
                <c:pt idx="14">
                  <c:v>24.99876117</c:v>
                </c:pt>
                <c:pt idx="15">
                  <c:v>26.70171076</c:v>
                </c:pt>
                <c:pt idx="16">
                  <c:v>28.40466035</c:v>
                </c:pt>
                <c:pt idx="17">
                  <c:v>30.10760995</c:v>
                </c:pt>
                <c:pt idx="18">
                  <c:v>31.81055954</c:v>
                </c:pt>
                <c:pt idx="19">
                  <c:v>33.51350914</c:v>
                </c:pt>
                <c:pt idx="20">
                  <c:v>35.21645873</c:v>
                </c:pt>
                <c:pt idx="21">
                  <c:v>36.91940832</c:v>
                </c:pt>
                <c:pt idx="22">
                  <c:v>More</c:v>
                </c:pt>
              </c:strCache>
            </c:strRef>
          </c:cat>
          <c:val>
            <c:numRef>
              <c:f>Hist3!$B$2:$B$24</c:f>
              <c:numCache>
                <c:formatCode>General</c:formatCode>
                <c:ptCount val="23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18</c:v>
                </c:pt>
                <c:pt idx="5">
                  <c:v>8</c:v>
                </c:pt>
                <c:pt idx="6">
                  <c:v>13</c:v>
                </c:pt>
                <c:pt idx="7">
                  <c:v>6</c:v>
                </c:pt>
                <c:pt idx="8">
                  <c:v>2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axId val="75383936"/>
        <c:axId val="75385856"/>
      </c:barChart>
      <c:catAx>
        <c:axId val="75383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75385856"/>
        <c:crosses val="autoZero"/>
        <c:auto val="1"/>
        <c:lblAlgn val="ctr"/>
        <c:lblOffset val="100"/>
      </c:catAx>
      <c:valAx>
        <c:axId val="753858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75383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Hist2!$A$2:$A$24</c:f>
              <c:strCache>
                <c:ptCount val="23"/>
                <c:pt idx="0">
                  <c:v>0.15874863</c:v>
                </c:pt>
                <c:pt idx="1">
                  <c:v>0.373408995</c:v>
                </c:pt>
                <c:pt idx="2">
                  <c:v>0.58806936</c:v>
                </c:pt>
                <c:pt idx="3">
                  <c:v>0.802729726</c:v>
                </c:pt>
                <c:pt idx="4">
                  <c:v>1.017390091</c:v>
                </c:pt>
                <c:pt idx="5">
                  <c:v>1.232050456</c:v>
                </c:pt>
                <c:pt idx="6">
                  <c:v>1.446710821</c:v>
                </c:pt>
                <c:pt idx="7">
                  <c:v>1.661371186</c:v>
                </c:pt>
                <c:pt idx="8">
                  <c:v>1.876031552</c:v>
                </c:pt>
                <c:pt idx="9">
                  <c:v>2.090691917</c:v>
                </c:pt>
                <c:pt idx="10">
                  <c:v>2.305352282</c:v>
                </c:pt>
                <c:pt idx="11">
                  <c:v>2.520012647</c:v>
                </c:pt>
                <c:pt idx="12">
                  <c:v>2.734673012</c:v>
                </c:pt>
                <c:pt idx="13">
                  <c:v>2.949333378</c:v>
                </c:pt>
                <c:pt idx="14">
                  <c:v>3.163993743</c:v>
                </c:pt>
                <c:pt idx="15">
                  <c:v>3.378654108</c:v>
                </c:pt>
                <c:pt idx="16">
                  <c:v>3.593314473</c:v>
                </c:pt>
                <c:pt idx="17">
                  <c:v>3.807974838</c:v>
                </c:pt>
                <c:pt idx="18">
                  <c:v>4.022635204</c:v>
                </c:pt>
                <c:pt idx="19">
                  <c:v>4.237295569</c:v>
                </c:pt>
                <c:pt idx="20">
                  <c:v>4.451955934</c:v>
                </c:pt>
                <c:pt idx="21">
                  <c:v>4.666616299</c:v>
                </c:pt>
                <c:pt idx="22">
                  <c:v>More</c:v>
                </c:pt>
              </c:strCache>
            </c:strRef>
          </c:cat>
          <c:val>
            <c:numRef>
              <c:f>Hist2!$B$2:$B$24</c:f>
              <c:numCache>
                <c:formatCode>General</c:formatCode>
                <c:ptCount val="23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  <c:pt idx="4">
                  <c:v>11</c:v>
                </c:pt>
                <c:pt idx="5">
                  <c:v>14</c:v>
                </c:pt>
                <c:pt idx="6">
                  <c:v>15</c:v>
                </c:pt>
                <c:pt idx="7">
                  <c:v>4</c:v>
                </c:pt>
                <c:pt idx="8">
                  <c:v>2</c:v>
                </c:pt>
                <c:pt idx="9">
                  <c:v>8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axId val="75406720"/>
        <c:axId val="74647040"/>
      </c:barChart>
      <c:catAx>
        <c:axId val="75406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74647040"/>
        <c:crosses val="autoZero"/>
        <c:auto val="1"/>
        <c:lblAlgn val="ctr"/>
        <c:lblOffset val="100"/>
      </c:catAx>
      <c:valAx>
        <c:axId val="746470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75406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Data!$K$2</c:f>
              <c:strCache>
                <c:ptCount val="1"/>
                <c:pt idx="0">
                  <c:v>cpuTime[Sec]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numFmt formatCode="General" sourceLinked="0"/>
            </c:trendlineLbl>
          </c:trendline>
          <c:xVal>
            <c:numRef>
              <c:f>Data!$J$3:$J$102</c:f>
              <c:numCache>
                <c:formatCode>General</c:formatCode>
                <c:ptCount val="100"/>
                <c:pt idx="0">
                  <c:v>273295</c:v>
                </c:pt>
                <c:pt idx="1">
                  <c:v>31404</c:v>
                </c:pt>
                <c:pt idx="2">
                  <c:v>52163</c:v>
                </c:pt>
                <c:pt idx="3">
                  <c:v>476292</c:v>
                </c:pt>
                <c:pt idx="4">
                  <c:v>397015</c:v>
                </c:pt>
                <c:pt idx="5">
                  <c:v>127254</c:v>
                </c:pt>
                <c:pt idx="6">
                  <c:v>28775</c:v>
                </c:pt>
                <c:pt idx="7">
                  <c:v>25708</c:v>
                </c:pt>
                <c:pt idx="8">
                  <c:v>53584</c:v>
                </c:pt>
                <c:pt idx="9">
                  <c:v>17422</c:v>
                </c:pt>
                <c:pt idx="10">
                  <c:v>351350</c:v>
                </c:pt>
                <c:pt idx="11">
                  <c:v>14347</c:v>
                </c:pt>
                <c:pt idx="12">
                  <c:v>221227</c:v>
                </c:pt>
                <c:pt idx="13">
                  <c:v>41002</c:v>
                </c:pt>
                <c:pt idx="14">
                  <c:v>15100</c:v>
                </c:pt>
                <c:pt idx="15">
                  <c:v>241533</c:v>
                </c:pt>
                <c:pt idx="16">
                  <c:v>179944</c:v>
                </c:pt>
                <c:pt idx="17">
                  <c:v>10022</c:v>
                </c:pt>
                <c:pt idx="18">
                  <c:v>161989</c:v>
                </c:pt>
                <c:pt idx="19">
                  <c:v>35356</c:v>
                </c:pt>
                <c:pt idx="20">
                  <c:v>29291</c:v>
                </c:pt>
                <c:pt idx="21">
                  <c:v>88817</c:v>
                </c:pt>
                <c:pt idx="22">
                  <c:v>330623</c:v>
                </c:pt>
                <c:pt idx="23">
                  <c:v>129612</c:v>
                </c:pt>
                <c:pt idx="24">
                  <c:v>17886</c:v>
                </c:pt>
                <c:pt idx="25">
                  <c:v>38111</c:v>
                </c:pt>
                <c:pt idx="26">
                  <c:v>75801</c:v>
                </c:pt>
                <c:pt idx="27">
                  <c:v>127230</c:v>
                </c:pt>
                <c:pt idx="28">
                  <c:v>57190</c:v>
                </c:pt>
                <c:pt idx="29">
                  <c:v>22431</c:v>
                </c:pt>
                <c:pt idx="30">
                  <c:v>88672</c:v>
                </c:pt>
                <c:pt idx="31">
                  <c:v>74844</c:v>
                </c:pt>
                <c:pt idx="32">
                  <c:v>253212</c:v>
                </c:pt>
                <c:pt idx="33">
                  <c:v>441095</c:v>
                </c:pt>
                <c:pt idx="34">
                  <c:v>54262</c:v>
                </c:pt>
                <c:pt idx="35">
                  <c:v>61346</c:v>
                </c:pt>
                <c:pt idx="36">
                  <c:v>334646</c:v>
                </c:pt>
                <c:pt idx="37">
                  <c:v>4076</c:v>
                </c:pt>
                <c:pt idx="38">
                  <c:v>33903</c:v>
                </c:pt>
                <c:pt idx="39">
                  <c:v>22974</c:v>
                </c:pt>
                <c:pt idx="40">
                  <c:v>259700</c:v>
                </c:pt>
                <c:pt idx="41">
                  <c:v>944</c:v>
                </c:pt>
                <c:pt idx="42">
                  <c:v>24716</c:v>
                </c:pt>
                <c:pt idx="43">
                  <c:v>102207</c:v>
                </c:pt>
                <c:pt idx="44">
                  <c:v>40856</c:v>
                </c:pt>
                <c:pt idx="45">
                  <c:v>78852</c:v>
                </c:pt>
                <c:pt idx="46">
                  <c:v>388513</c:v>
                </c:pt>
                <c:pt idx="47">
                  <c:v>163912</c:v>
                </c:pt>
                <c:pt idx="48">
                  <c:v>22495</c:v>
                </c:pt>
                <c:pt idx="49">
                  <c:v>30681</c:v>
                </c:pt>
                <c:pt idx="50">
                  <c:v>208144</c:v>
                </c:pt>
                <c:pt idx="51">
                  <c:v>11267</c:v>
                </c:pt>
                <c:pt idx="52">
                  <c:v>49231</c:v>
                </c:pt>
                <c:pt idx="53">
                  <c:v>193618</c:v>
                </c:pt>
                <c:pt idx="54">
                  <c:v>14134</c:v>
                </c:pt>
                <c:pt idx="55">
                  <c:v>183987</c:v>
                </c:pt>
                <c:pt idx="56">
                  <c:v>79275</c:v>
                </c:pt>
                <c:pt idx="57">
                  <c:v>115312</c:v>
                </c:pt>
                <c:pt idx="58">
                  <c:v>253624</c:v>
                </c:pt>
                <c:pt idx="59">
                  <c:v>437075</c:v>
                </c:pt>
                <c:pt idx="60">
                  <c:v>59367</c:v>
                </c:pt>
                <c:pt idx="61">
                  <c:v>341985</c:v>
                </c:pt>
                <c:pt idx="62">
                  <c:v>28688</c:v>
                </c:pt>
                <c:pt idx="63">
                  <c:v>43945</c:v>
                </c:pt>
                <c:pt idx="64">
                  <c:v>58442</c:v>
                </c:pt>
                <c:pt idx="65">
                  <c:v>68120</c:v>
                </c:pt>
                <c:pt idx="66">
                  <c:v>16787</c:v>
                </c:pt>
                <c:pt idx="67">
                  <c:v>27200</c:v>
                </c:pt>
                <c:pt idx="68">
                  <c:v>457461</c:v>
                </c:pt>
                <c:pt idx="69">
                  <c:v>29901</c:v>
                </c:pt>
                <c:pt idx="70">
                  <c:v>206446</c:v>
                </c:pt>
                <c:pt idx="71">
                  <c:v>170474</c:v>
                </c:pt>
                <c:pt idx="72">
                  <c:v>5650</c:v>
                </c:pt>
                <c:pt idx="73">
                  <c:v>151298</c:v>
                </c:pt>
                <c:pt idx="74">
                  <c:v>26404</c:v>
                </c:pt>
                <c:pt idx="75">
                  <c:v>155953</c:v>
                </c:pt>
                <c:pt idx="76">
                  <c:v>530764</c:v>
                </c:pt>
                <c:pt idx="77">
                  <c:v>56088</c:v>
                </c:pt>
                <c:pt idx="78">
                  <c:v>21219</c:v>
                </c:pt>
                <c:pt idx="79">
                  <c:v>245074</c:v>
                </c:pt>
                <c:pt idx="80">
                  <c:v>245452</c:v>
                </c:pt>
                <c:pt idx="81">
                  <c:v>101294</c:v>
                </c:pt>
                <c:pt idx="82">
                  <c:v>5947</c:v>
                </c:pt>
                <c:pt idx="83">
                  <c:v>112534</c:v>
                </c:pt>
                <c:pt idx="84">
                  <c:v>187041</c:v>
                </c:pt>
                <c:pt idx="85">
                  <c:v>38291</c:v>
                </c:pt>
                <c:pt idx="86">
                  <c:v>187243</c:v>
                </c:pt>
                <c:pt idx="87">
                  <c:v>115106</c:v>
                </c:pt>
                <c:pt idx="88">
                  <c:v>249372</c:v>
                </c:pt>
                <c:pt idx="89">
                  <c:v>82076</c:v>
                </c:pt>
                <c:pt idx="90">
                  <c:v>229185</c:v>
                </c:pt>
                <c:pt idx="91">
                  <c:v>879788</c:v>
                </c:pt>
                <c:pt idx="92">
                  <c:v>822</c:v>
                </c:pt>
                <c:pt idx="93">
                  <c:v>326775</c:v>
                </c:pt>
                <c:pt idx="94">
                  <c:v>11879</c:v>
                </c:pt>
                <c:pt idx="95">
                  <c:v>78806</c:v>
                </c:pt>
                <c:pt idx="96">
                  <c:v>347566</c:v>
                </c:pt>
                <c:pt idx="97">
                  <c:v>16486</c:v>
                </c:pt>
                <c:pt idx="98">
                  <c:v>257643</c:v>
                </c:pt>
                <c:pt idx="99">
                  <c:v>352468</c:v>
                </c:pt>
              </c:numCache>
            </c:numRef>
          </c:xVal>
          <c:yVal>
            <c:numRef>
              <c:f>Data!$K$3:$K$102</c:f>
              <c:numCache>
                <c:formatCode>General</c:formatCode>
                <c:ptCount val="100"/>
                <c:pt idx="0">
                  <c:v>18</c:v>
                </c:pt>
                <c:pt idx="1">
                  <c:v>1</c:v>
                </c:pt>
                <c:pt idx="2">
                  <c:v>3</c:v>
                </c:pt>
                <c:pt idx="3">
                  <c:v>31</c:v>
                </c:pt>
                <c:pt idx="4">
                  <c:v>28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25</c:v>
                </c:pt>
                <c:pt idx="11">
                  <c:v>0</c:v>
                </c:pt>
                <c:pt idx="12">
                  <c:v>14</c:v>
                </c:pt>
                <c:pt idx="13">
                  <c:v>2</c:v>
                </c:pt>
                <c:pt idx="14">
                  <c:v>0</c:v>
                </c:pt>
                <c:pt idx="15">
                  <c:v>14</c:v>
                </c:pt>
                <c:pt idx="16">
                  <c:v>9</c:v>
                </c:pt>
                <c:pt idx="17">
                  <c:v>0</c:v>
                </c:pt>
                <c:pt idx="18">
                  <c:v>12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18</c:v>
                </c:pt>
                <c:pt idx="23">
                  <c:v>6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6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18</c:v>
                </c:pt>
                <c:pt idx="33">
                  <c:v>33</c:v>
                </c:pt>
                <c:pt idx="34">
                  <c:v>2</c:v>
                </c:pt>
                <c:pt idx="35">
                  <c:v>4</c:v>
                </c:pt>
                <c:pt idx="36">
                  <c:v>22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16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2</c:v>
                </c:pt>
                <c:pt idx="45">
                  <c:v>4</c:v>
                </c:pt>
                <c:pt idx="46">
                  <c:v>28</c:v>
                </c:pt>
                <c:pt idx="47">
                  <c:v>7</c:v>
                </c:pt>
                <c:pt idx="48">
                  <c:v>0</c:v>
                </c:pt>
                <c:pt idx="49">
                  <c:v>1</c:v>
                </c:pt>
                <c:pt idx="50">
                  <c:v>12</c:v>
                </c:pt>
                <c:pt idx="51">
                  <c:v>0</c:v>
                </c:pt>
                <c:pt idx="52">
                  <c:v>3</c:v>
                </c:pt>
                <c:pt idx="53">
                  <c:v>12</c:v>
                </c:pt>
                <c:pt idx="54">
                  <c:v>0</c:v>
                </c:pt>
                <c:pt idx="55">
                  <c:v>12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30</c:v>
                </c:pt>
                <c:pt idx="60">
                  <c:v>2</c:v>
                </c:pt>
                <c:pt idx="61">
                  <c:v>21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32</c:v>
                </c:pt>
                <c:pt idx="69">
                  <c:v>1</c:v>
                </c:pt>
                <c:pt idx="70">
                  <c:v>13</c:v>
                </c:pt>
                <c:pt idx="71">
                  <c:v>11</c:v>
                </c:pt>
                <c:pt idx="72">
                  <c:v>0</c:v>
                </c:pt>
                <c:pt idx="73">
                  <c:v>8</c:v>
                </c:pt>
                <c:pt idx="74">
                  <c:v>1</c:v>
                </c:pt>
                <c:pt idx="75">
                  <c:v>8</c:v>
                </c:pt>
                <c:pt idx="76">
                  <c:v>40</c:v>
                </c:pt>
                <c:pt idx="77">
                  <c:v>2</c:v>
                </c:pt>
                <c:pt idx="78">
                  <c:v>0</c:v>
                </c:pt>
                <c:pt idx="79">
                  <c:v>14</c:v>
                </c:pt>
                <c:pt idx="80">
                  <c:v>16</c:v>
                </c:pt>
                <c:pt idx="81">
                  <c:v>5</c:v>
                </c:pt>
                <c:pt idx="82">
                  <c:v>0</c:v>
                </c:pt>
                <c:pt idx="83">
                  <c:v>5</c:v>
                </c:pt>
                <c:pt idx="84">
                  <c:v>10</c:v>
                </c:pt>
                <c:pt idx="85">
                  <c:v>2</c:v>
                </c:pt>
                <c:pt idx="86">
                  <c:v>12</c:v>
                </c:pt>
                <c:pt idx="87">
                  <c:v>6</c:v>
                </c:pt>
                <c:pt idx="88">
                  <c:v>15</c:v>
                </c:pt>
                <c:pt idx="89">
                  <c:v>3</c:v>
                </c:pt>
                <c:pt idx="90">
                  <c:v>13</c:v>
                </c:pt>
                <c:pt idx="91">
                  <c:v>65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4</c:v>
                </c:pt>
                <c:pt idx="96">
                  <c:v>24</c:v>
                </c:pt>
                <c:pt idx="97">
                  <c:v>0</c:v>
                </c:pt>
                <c:pt idx="98">
                  <c:v>17</c:v>
                </c:pt>
                <c:pt idx="99">
                  <c:v>22</c:v>
                </c:pt>
              </c:numCache>
            </c:numRef>
          </c:yVal>
        </c:ser>
        <c:axId val="75639040"/>
        <c:axId val="75653120"/>
      </c:scatterChart>
      <c:valAx>
        <c:axId val="75639040"/>
        <c:scaling>
          <c:orientation val="minMax"/>
        </c:scaling>
        <c:axPos val="b"/>
        <c:numFmt formatCode="General" sourceLinked="1"/>
        <c:tickLblPos val="nextTo"/>
        <c:crossAx val="75653120"/>
        <c:crosses val="autoZero"/>
        <c:crossBetween val="midCat"/>
      </c:valAx>
      <c:valAx>
        <c:axId val="75653120"/>
        <c:scaling>
          <c:orientation val="minMax"/>
        </c:scaling>
        <c:axPos val="l"/>
        <c:majorGridlines/>
        <c:numFmt formatCode="General" sourceLinked="1"/>
        <c:tickLblPos val="nextTo"/>
        <c:crossAx val="7563904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Data!$R$2</c:f>
              <c:strCache>
                <c:ptCount val="1"/>
                <c:pt idx="0">
                  <c:v>cpuTime[Sec]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numFmt formatCode="General" sourceLinked="0"/>
            </c:trendlineLbl>
          </c:trendline>
          <c:xVal>
            <c:numRef>
              <c:f>Data!$Q$3:$Q$102</c:f>
              <c:numCache>
                <c:formatCode>General</c:formatCode>
                <c:ptCount val="100"/>
                <c:pt idx="0">
                  <c:v>472978</c:v>
                </c:pt>
                <c:pt idx="1">
                  <c:v>63546</c:v>
                </c:pt>
                <c:pt idx="2">
                  <c:v>119618</c:v>
                </c:pt>
                <c:pt idx="3">
                  <c:v>660311</c:v>
                </c:pt>
                <c:pt idx="4">
                  <c:v>638075</c:v>
                </c:pt>
                <c:pt idx="5">
                  <c:v>274686</c:v>
                </c:pt>
                <c:pt idx="6">
                  <c:v>114455</c:v>
                </c:pt>
                <c:pt idx="7">
                  <c:v>42336</c:v>
                </c:pt>
                <c:pt idx="8">
                  <c:v>134281</c:v>
                </c:pt>
                <c:pt idx="9">
                  <c:v>31001</c:v>
                </c:pt>
                <c:pt idx="10">
                  <c:v>506666</c:v>
                </c:pt>
                <c:pt idx="11">
                  <c:v>20473</c:v>
                </c:pt>
                <c:pt idx="12">
                  <c:v>353396</c:v>
                </c:pt>
                <c:pt idx="13">
                  <c:v>81310</c:v>
                </c:pt>
                <c:pt idx="14">
                  <c:v>33342</c:v>
                </c:pt>
                <c:pt idx="15">
                  <c:v>290142</c:v>
                </c:pt>
                <c:pt idx="16">
                  <c:v>243915</c:v>
                </c:pt>
                <c:pt idx="17">
                  <c:v>32676</c:v>
                </c:pt>
                <c:pt idx="18">
                  <c:v>173969</c:v>
                </c:pt>
                <c:pt idx="19">
                  <c:v>70513</c:v>
                </c:pt>
                <c:pt idx="20">
                  <c:v>64189</c:v>
                </c:pt>
                <c:pt idx="21">
                  <c:v>328105</c:v>
                </c:pt>
                <c:pt idx="22">
                  <c:v>461957</c:v>
                </c:pt>
                <c:pt idx="23">
                  <c:v>172380</c:v>
                </c:pt>
                <c:pt idx="24">
                  <c:v>57119</c:v>
                </c:pt>
                <c:pt idx="25">
                  <c:v>63041</c:v>
                </c:pt>
                <c:pt idx="26">
                  <c:v>124416</c:v>
                </c:pt>
                <c:pt idx="27">
                  <c:v>310284</c:v>
                </c:pt>
                <c:pt idx="28">
                  <c:v>85347</c:v>
                </c:pt>
                <c:pt idx="29">
                  <c:v>42582</c:v>
                </c:pt>
                <c:pt idx="30">
                  <c:v>179488</c:v>
                </c:pt>
                <c:pt idx="31">
                  <c:v>211474</c:v>
                </c:pt>
                <c:pt idx="32">
                  <c:v>343947</c:v>
                </c:pt>
                <c:pt idx="33">
                  <c:v>526760</c:v>
                </c:pt>
                <c:pt idx="34">
                  <c:v>130898</c:v>
                </c:pt>
                <c:pt idx="35">
                  <c:v>198536</c:v>
                </c:pt>
                <c:pt idx="36">
                  <c:v>498583</c:v>
                </c:pt>
                <c:pt idx="37">
                  <c:v>5466</c:v>
                </c:pt>
                <c:pt idx="38">
                  <c:v>74052</c:v>
                </c:pt>
                <c:pt idx="39">
                  <c:v>63571</c:v>
                </c:pt>
                <c:pt idx="40">
                  <c:v>522811</c:v>
                </c:pt>
                <c:pt idx="41">
                  <c:v>4349</c:v>
                </c:pt>
                <c:pt idx="42">
                  <c:v>62395</c:v>
                </c:pt>
                <c:pt idx="43">
                  <c:v>173601</c:v>
                </c:pt>
                <c:pt idx="44">
                  <c:v>80999</c:v>
                </c:pt>
                <c:pt idx="45">
                  <c:v>87688</c:v>
                </c:pt>
                <c:pt idx="46">
                  <c:v>496923</c:v>
                </c:pt>
                <c:pt idx="47">
                  <c:v>544872</c:v>
                </c:pt>
                <c:pt idx="48">
                  <c:v>46068</c:v>
                </c:pt>
                <c:pt idx="49">
                  <c:v>80296</c:v>
                </c:pt>
                <c:pt idx="50">
                  <c:v>414315</c:v>
                </c:pt>
                <c:pt idx="51">
                  <c:v>17441</c:v>
                </c:pt>
                <c:pt idx="52">
                  <c:v>82969</c:v>
                </c:pt>
                <c:pt idx="53">
                  <c:v>253102</c:v>
                </c:pt>
                <c:pt idx="54">
                  <c:v>21310</c:v>
                </c:pt>
                <c:pt idx="55">
                  <c:v>243127</c:v>
                </c:pt>
                <c:pt idx="56">
                  <c:v>186798</c:v>
                </c:pt>
                <c:pt idx="57">
                  <c:v>186730</c:v>
                </c:pt>
                <c:pt idx="58">
                  <c:v>464563</c:v>
                </c:pt>
                <c:pt idx="59">
                  <c:v>627545</c:v>
                </c:pt>
                <c:pt idx="60">
                  <c:v>89722</c:v>
                </c:pt>
                <c:pt idx="61">
                  <c:v>490556</c:v>
                </c:pt>
                <c:pt idx="62">
                  <c:v>66297</c:v>
                </c:pt>
                <c:pt idx="63">
                  <c:v>92487</c:v>
                </c:pt>
                <c:pt idx="64">
                  <c:v>154371</c:v>
                </c:pt>
                <c:pt idx="65">
                  <c:v>154735</c:v>
                </c:pt>
                <c:pt idx="66">
                  <c:v>27043</c:v>
                </c:pt>
                <c:pt idx="67">
                  <c:v>58320</c:v>
                </c:pt>
                <c:pt idx="68">
                  <c:v>602556</c:v>
                </c:pt>
                <c:pt idx="69">
                  <c:v>53090</c:v>
                </c:pt>
                <c:pt idx="70">
                  <c:v>398806</c:v>
                </c:pt>
                <c:pt idx="71">
                  <c:v>280991</c:v>
                </c:pt>
                <c:pt idx="72">
                  <c:v>11233</c:v>
                </c:pt>
                <c:pt idx="73">
                  <c:v>212114</c:v>
                </c:pt>
                <c:pt idx="74">
                  <c:v>42753</c:v>
                </c:pt>
                <c:pt idx="75">
                  <c:v>240792</c:v>
                </c:pt>
                <c:pt idx="76">
                  <c:v>635159</c:v>
                </c:pt>
                <c:pt idx="77">
                  <c:v>88806</c:v>
                </c:pt>
                <c:pt idx="78">
                  <c:v>40755</c:v>
                </c:pt>
                <c:pt idx="79">
                  <c:v>475025</c:v>
                </c:pt>
                <c:pt idx="80">
                  <c:v>332271</c:v>
                </c:pt>
                <c:pt idx="81">
                  <c:v>190030</c:v>
                </c:pt>
                <c:pt idx="82">
                  <c:v>18074</c:v>
                </c:pt>
                <c:pt idx="83">
                  <c:v>283848</c:v>
                </c:pt>
                <c:pt idx="84">
                  <c:v>395389</c:v>
                </c:pt>
                <c:pt idx="85">
                  <c:v>46025</c:v>
                </c:pt>
                <c:pt idx="86">
                  <c:v>266281</c:v>
                </c:pt>
                <c:pt idx="87">
                  <c:v>292474</c:v>
                </c:pt>
                <c:pt idx="88">
                  <c:v>318650</c:v>
                </c:pt>
                <c:pt idx="89">
                  <c:v>96587</c:v>
                </c:pt>
                <c:pt idx="90">
                  <c:v>289189</c:v>
                </c:pt>
                <c:pt idx="91">
                  <c:v>907059</c:v>
                </c:pt>
                <c:pt idx="92">
                  <c:v>2147</c:v>
                </c:pt>
                <c:pt idx="93">
                  <c:v>335542</c:v>
                </c:pt>
                <c:pt idx="94">
                  <c:v>47637</c:v>
                </c:pt>
                <c:pt idx="95">
                  <c:v>192895</c:v>
                </c:pt>
                <c:pt idx="96">
                  <c:v>554967</c:v>
                </c:pt>
                <c:pt idx="97">
                  <c:v>48122</c:v>
                </c:pt>
                <c:pt idx="98">
                  <c:v>414915</c:v>
                </c:pt>
                <c:pt idx="99">
                  <c:v>545381</c:v>
                </c:pt>
              </c:numCache>
            </c:numRef>
          </c:xVal>
          <c:yVal>
            <c:numRef>
              <c:f>Data!$R$3:$R$102</c:f>
              <c:numCache>
                <c:formatCode>General</c:formatCode>
                <c:ptCount val="100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30</c:v>
                </c:pt>
                <c:pt idx="4">
                  <c:v>29</c:v>
                </c:pt>
                <c:pt idx="5">
                  <c:v>12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23</c:v>
                </c:pt>
                <c:pt idx="11">
                  <c:v>0</c:v>
                </c:pt>
                <c:pt idx="12">
                  <c:v>16</c:v>
                </c:pt>
                <c:pt idx="13">
                  <c:v>3</c:v>
                </c:pt>
                <c:pt idx="14">
                  <c:v>1</c:v>
                </c:pt>
                <c:pt idx="15">
                  <c:v>12</c:v>
                </c:pt>
                <c:pt idx="16">
                  <c:v>10</c:v>
                </c:pt>
                <c:pt idx="17">
                  <c:v>1</c:v>
                </c:pt>
                <c:pt idx="18">
                  <c:v>7</c:v>
                </c:pt>
                <c:pt idx="19">
                  <c:v>3</c:v>
                </c:pt>
                <c:pt idx="20">
                  <c:v>2</c:v>
                </c:pt>
                <c:pt idx="21">
                  <c:v>15</c:v>
                </c:pt>
                <c:pt idx="22">
                  <c:v>20</c:v>
                </c:pt>
                <c:pt idx="23">
                  <c:v>7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14</c:v>
                </c:pt>
                <c:pt idx="28">
                  <c:v>3</c:v>
                </c:pt>
                <c:pt idx="29">
                  <c:v>1</c:v>
                </c:pt>
                <c:pt idx="30">
                  <c:v>7</c:v>
                </c:pt>
                <c:pt idx="31">
                  <c:v>8</c:v>
                </c:pt>
                <c:pt idx="32">
                  <c:v>15</c:v>
                </c:pt>
                <c:pt idx="33">
                  <c:v>23</c:v>
                </c:pt>
                <c:pt idx="34">
                  <c:v>6</c:v>
                </c:pt>
                <c:pt idx="35">
                  <c:v>8</c:v>
                </c:pt>
                <c:pt idx="36">
                  <c:v>22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23</c:v>
                </c:pt>
                <c:pt idx="41">
                  <c:v>0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22</c:v>
                </c:pt>
                <c:pt idx="47">
                  <c:v>25</c:v>
                </c:pt>
                <c:pt idx="48">
                  <c:v>1</c:v>
                </c:pt>
                <c:pt idx="49">
                  <c:v>3</c:v>
                </c:pt>
                <c:pt idx="50">
                  <c:v>18</c:v>
                </c:pt>
                <c:pt idx="51">
                  <c:v>0</c:v>
                </c:pt>
                <c:pt idx="52">
                  <c:v>3</c:v>
                </c:pt>
                <c:pt idx="53">
                  <c:v>11</c:v>
                </c:pt>
                <c:pt idx="54">
                  <c:v>0</c:v>
                </c:pt>
                <c:pt idx="55">
                  <c:v>10</c:v>
                </c:pt>
                <c:pt idx="56">
                  <c:v>8</c:v>
                </c:pt>
                <c:pt idx="57">
                  <c:v>7</c:v>
                </c:pt>
                <c:pt idx="58">
                  <c:v>21</c:v>
                </c:pt>
                <c:pt idx="59">
                  <c:v>28</c:v>
                </c:pt>
                <c:pt idx="60">
                  <c:v>3</c:v>
                </c:pt>
                <c:pt idx="61">
                  <c:v>22</c:v>
                </c:pt>
                <c:pt idx="62">
                  <c:v>2</c:v>
                </c:pt>
                <c:pt idx="63">
                  <c:v>3</c:v>
                </c:pt>
                <c:pt idx="64">
                  <c:v>6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28</c:v>
                </c:pt>
                <c:pt idx="69">
                  <c:v>2</c:v>
                </c:pt>
                <c:pt idx="70">
                  <c:v>17</c:v>
                </c:pt>
                <c:pt idx="71">
                  <c:v>12</c:v>
                </c:pt>
                <c:pt idx="72">
                  <c:v>0</c:v>
                </c:pt>
                <c:pt idx="73">
                  <c:v>9</c:v>
                </c:pt>
                <c:pt idx="74">
                  <c:v>1</c:v>
                </c:pt>
                <c:pt idx="75">
                  <c:v>10</c:v>
                </c:pt>
                <c:pt idx="76">
                  <c:v>29</c:v>
                </c:pt>
                <c:pt idx="77">
                  <c:v>3</c:v>
                </c:pt>
                <c:pt idx="78">
                  <c:v>1</c:v>
                </c:pt>
                <c:pt idx="79">
                  <c:v>22</c:v>
                </c:pt>
                <c:pt idx="80">
                  <c:v>14</c:v>
                </c:pt>
                <c:pt idx="81">
                  <c:v>8</c:v>
                </c:pt>
                <c:pt idx="82">
                  <c:v>0</c:v>
                </c:pt>
                <c:pt idx="83">
                  <c:v>12</c:v>
                </c:pt>
                <c:pt idx="84">
                  <c:v>17</c:v>
                </c:pt>
                <c:pt idx="85">
                  <c:v>1</c:v>
                </c:pt>
                <c:pt idx="86">
                  <c:v>12</c:v>
                </c:pt>
                <c:pt idx="87">
                  <c:v>12</c:v>
                </c:pt>
                <c:pt idx="88">
                  <c:v>14</c:v>
                </c:pt>
                <c:pt idx="89">
                  <c:v>3</c:v>
                </c:pt>
                <c:pt idx="90">
                  <c:v>12</c:v>
                </c:pt>
                <c:pt idx="91">
                  <c:v>44</c:v>
                </c:pt>
                <c:pt idx="92">
                  <c:v>0</c:v>
                </c:pt>
                <c:pt idx="93">
                  <c:v>14</c:v>
                </c:pt>
                <c:pt idx="94">
                  <c:v>1</c:v>
                </c:pt>
                <c:pt idx="95">
                  <c:v>8</c:v>
                </c:pt>
                <c:pt idx="96">
                  <c:v>26</c:v>
                </c:pt>
                <c:pt idx="97">
                  <c:v>1</c:v>
                </c:pt>
                <c:pt idx="98">
                  <c:v>19</c:v>
                </c:pt>
                <c:pt idx="99">
                  <c:v>24</c:v>
                </c:pt>
              </c:numCache>
            </c:numRef>
          </c:yVal>
        </c:ser>
        <c:axId val="75682176"/>
        <c:axId val="75683712"/>
      </c:scatterChart>
      <c:valAx>
        <c:axId val="75682176"/>
        <c:scaling>
          <c:orientation val="minMax"/>
        </c:scaling>
        <c:axPos val="b"/>
        <c:numFmt formatCode="General" sourceLinked="1"/>
        <c:tickLblPos val="nextTo"/>
        <c:crossAx val="75683712"/>
        <c:crosses val="autoZero"/>
        <c:crossBetween val="midCat"/>
      </c:valAx>
      <c:valAx>
        <c:axId val="75683712"/>
        <c:scaling>
          <c:orientation val="minMax"/>
        </c:scaling>
        <c:axPos val="l"/>
        <c:majorGridlines/>
        <c:numFmt formatCode="General" sourceLinked="1"/>
        <c:tickLblPos val="nextTo"/>
        <c:crossAx val="756821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Data!$Y$2</c:f>
              <c:strCache>
                <c:ptCount val="1"/>
                <c:pt idx="0">
                  <c:v>cpuTime[Sec]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numFmt formatCode="General" sourceLinked="0"/>
            </c:trendlineLbl>
          </c:trendline>
          <c:xVal>
            <c:numRef>
              <c:f>Data!$X$3:$X$102</c:f>
              <c:numCache>
                <c:formatCode>General</c:formatCode>
                <c:ptCount val="100"/>
                <c:pt idx="0">
                  <c:v>379655</c:v>
                </c:pt>
                <c:pt idx="1">
                  <c:v>41337</c:v>
                </c:pt>
                <c:pt idx="2">
                  <c:v>75263</c:v>
                </c:pt>
                <c:pt idx="3">
                  <c:v>610428</c:v>
                </c:pt>
                <c:pt idx="4">
                  <c:v>495795</c:v>
                </c:pt>
                <c:pt idx="5">
                  <c:v>160048</c:v>
                </c:pt>
                <c:pt idx="6">
                  <c:v>57213</c:v>
                </c:pt>
                <c:pt idx="7">
                  <c:v>30429</c:v>
                </c:pt>
                <c:pt idx="8">
                  <c:v>93645</c:v>
                </c:pt>
                <c:pt idx="9">
                  <c:v>22057</c:v>
                </c:pt>
                <c:pt idx="10">
                  <c:v>438634</c:v>
                </c:pt>
                <c:pt idx="11">
                  <c:v>17191</c:v>
                </c:pt>
                <c:pt idx="12">
                  <c:v>255450</c:v>
                </c:pt>
                <c:pt idx="13">
                  <c:v>75586</c:v>
                </c:pt>
                <c:pt idx="14">
                  <c:v>23812</c:v>
                </c:pt>
                <c:pt idx="15">
                  <c:v>281505</c:v>
                </c:pt>
                <c:pt idx="16">
                  <c:v>228177</c:v>
                </c:pt>
                <c:pt idx="17">
                  <c:v>17624</c:v>
                </c:pt>
                <c:pt idx="18">
                  <c:v>157995</c:v>
                </c:pt>
                <c:pt idx="19">
                  <c:v>45114</c:v>
                </c:pt>
                <c:pt idx="20">
                  <c:v>51478</c:v>
                </c:pt>
                <c:pt idx="21">
                  <c:v>154519</c:v>
                </c:pt>
                <c:pt idx="22">
                  <c:v>405105</c:v>
                </c:pt>
                <c:pt idx="23">
                  <c:v>137727</c:v>
                </c:pt>
                <c:pt idx="24">
                  <c:v>32284</c:v>
                </c:pt>
                <c:pt idx="25">
                  <c:v>44840</c:v>
                </c:pt>
                <c:pt idx="26">
                  <c:v>91656</c:v>
                </c:pt>
                <c:pt idx="27">
                  <c:v>220208</c:v>
                </c:pt>
                <c:pt idx="28">
                  <c:v>64640</c:v>
                </c:pt>
                <c:pt idx="29">
                  <c:v>27994</c:v>
                </c:pt>
                <c:pt idx="30">
                  <c:v>119879</c:v>
                </c:pt>
                <c:pt idx="31">
                  <c:v>112573</c:v>
                </c:pt>
                <c:pt idx="32">
                  <c:v>296087</c:v>
                </c:pt>
                <c:pt idx="33">
                  <c:v>487943</c:v>
                </c:pt>
                <c:pt idx="34">
                  <c:v>73202</c:v>
                </c:pt>
                <c:pt idx="35">
                  <c:v>107323</c:v>
                </c:pt>
                <c:pt idx="36">
                  <c:v>390115</c:v>
                </c:pt>
                <c:pt idx="37">
                  <c:v>4494</c:v>
                </c:pt>
                <c:pt idx="38">
                  <c:v>44493</c:v>
                </c:pt>
                <c:pt idx="39">
                  <c:v>36289</c:v>
                </c:pt>
                <c:pt idx="40">
                  <c:v>381287</c:v>
                </c:pt>
                <c:pt idx="41">
                  <c:v>2263</c:v>
                </c:pt>
                <c:pt idx="42">
                  <c:v>41498</c:v>
                </c:pt>
                <c:pt idx="43">
                  <c:v>133507</c:v>
                </c:pt>
                <c:pt idx="44">
                  <c:v>51699</c:v>
                </c:pt>
                <c:pt idx="45">
                  <c:v>71999</c:v>
                </c:pt>
                <c:pt idx="46">
                  <c:v>474599</c:v>
                </c:pt>
                <c:pt idx="47">
                  <c:v>296036</c:v>
                </c:pt>
                <c:pt idx="48">
                  <c:v>37537</c:v>
                </c:pt>
                <c:pt idx="49">
                  <c:v>47365</c:v>
                </c:pt>
                <c:pt idx="50">
                  <c:v>275207</c:v>
                </c:pt>
                <c:pt idx="51">
                  <c:v>11305</c:v>
                </c:pt>
                <c:pt idx="52">
                  <c:v>58913</c:v>
                </c:pt>
                <c:pt idx="53">
                  <c:v>246372</c:v>
                </c:pt>
                <c:pt idx="54">
                  <c:v>15542</c:v>
                </c:pt>
                <c:pt idx="55">
                  <c:v>220264</c:v>
                </c:pt>
                <c:pt idx="56">
                  <c:v>130875</c:v>
                </c:pt>
                <c:pt idx="57">
                  <c:v>146682</c:v>
                </c:pt>
                <c:pt idx="58">
                  <c:v>356546</c:v>
                </c:pt>
                <c:pt idx="59">
                  <c:v>511162</c:v>
                </c:pt>
                <c:pt idx="60">
                  <c:v>63969</c:v>
                </c:pt>
                <c:pt idx="61">
                  <c:v>443531</c:v>
                </c:pt>
                <c:pt idx="62">
                  <c:v>43217</c:v>
                </c:pt>
                <c:pt idx="63">
                  <c:v>52885</c:v>
                </c:pt>
                <c:pt idx="64">
                  <c:v>80360</c:v>
                </c:pt>
                <c:pt idx="65">
                  <c:v>95986</c:v>
                </c:pt>
                <c:pt idx="66">
                  <c:v>19680</c:v>
                </c:pt>
                <c:pt idx="67">
                  <c:v>35298</c:v>
                </c:pt>
                <c:pt idx="68">
                  <c:v>591738</c:v>
                </c:pt>
                <c:pt idx="69">
                  <c:v>36984</c:v>
                </c:pt>
                <c:pt idx="70">
                  <c:v>297197</c:v>
                </c:pt>
                <c:pt idx="71">
                  <c:v>196040</c:v>
                </c:pt>
                <c:pt idx="72">
                  <c:v>8251</c:v>
                </c:pt>
                <c:pt idx="73">
                  <c:v>183523</c:v>
                </c:pt>
                <c:pt idx="74">
                  <c:v>32850</c:v>
                </c:pt>
                <c:pt idx="75">
                  <c:v>209184</c:v>
                </c:pt>
                <c:pt idx="76">
                  <c:v>586779</c:v>
                </c:pt>
                <c:pt idx="77">
                  <c:v>70762</c:v>
                </c:pt>
                <c:pt idx="78">
                  <c:v>26014</c:v>
                </c:pt>
                <c:pt idx="79">
                  <c:v>358872</c:v>
                </c:pt>
                <c:pt idx="80">
                  <c:v>266327</c:v>
                </c:pt>
                <c:pt idx="81">
                  <c:v>135120</c:v>
                </c:pt>
                <c:pt idx="82">
                  <c:v>10551</c:v>
                </c:pt>
                <c:pt idx="83">
                  <c:v>164029</c:v>
                </c:pt>
                <c:pt idx="84">
                  <c:v>291559</c:v>
                </c:pt>
                <c:pt idx="85">
                  <c:v>41665</c:v>
                </c:pt>
                <c:pt idx="86">
                  <c:v>220169</c:v>
                </c:pt>
                <c:pt idx="87">
                  <c:v>172642</c:v>
                </c:pt>
                <c:pt idx="88">
                  <c:v>262951</c:v>
                </c:pt>
                <c:pt idx="89">
                  <c:v>90416</c:v>
                </c:pt>
                <c:pt idx="90">
                  <c:v>270471</c:v>
                </c:pt>
                <c:pt idx="91">
                  <c:v>896077</c:v>
                </c:pt>
                <c:pt idx="92">
                  <c:v>1376</c:v>
                </c:pt>
                <c:pt idx="93">
                  <c:v>350130</c:v>
                </c:pt>
                <c:pt idx="94">
                  <c:v>24013</c:v>
                </c:pt>
                <c:pt idx="95">
                  <c:v>115223</c:v>
                </c:pt>
                <c:pt idx="96">
                  <c:v>440544</c:v>
                </c:pt>
                <c:pt idx="97">
                  <c:v>23361</c:v>
                </c:pt>
                <c:pt idx="98">
                  <c:v>412926</c:v>
                </c:pt>
                <c:pt idx="99">
                  <c:v>390319</c:v>
                </c:pt>
              </c:numCache>
            </c:numRef>
          </c:xVal>
          <c:yVal>
            <c:numRef>
              <c:f>Data!$Y$3:$Y$102</c:f>
              <c:numCache>
                <c:formatCode>General</c:formatCode>
                <c:ptCount val="100"/>
                <c:pt idx="0">
                  <c:v>38</c:v>
                </c:pt>
                <c:pt idx="1">
                  <c:v>3</c:v>
                </c:pt>
                <c:pt idx="2">
                  <c:v>7</c:v>
                </c:pt>
                <c:pt idx="3">
                  <c:v>64</c:v>
                </c:pt>
                <c:pt idx="4">
                  <c:v>51</c:v>
                </c:pt>
                <c:pt idx="5">
                  <c:v>15</c:v>
                </c:pt>
                <c:pt idx="6">
                  <c:v>5</c:v>
                </c:pt>
                <c:pt idx="7">
                  <c:v>2</c:v>
                </c:pt>
                <c:pt idx="8">
                  <c:v>9</c:v>
                </c:pt>
                <c:pt idx="9">
                  <c:v>2</c:v>
                </c:pt>
                <c:pt idx="10">
                  <c:v>45</c:v>
                </c:pt>
                <c:pt idx="11">
                  <c:v>1</c:v>
                </c:pt>
                <c:pt idx="12">
                  <c:v>27</c:v>
                </c:pt>
                <c:pt idx="13">
                  <c:v>8</c:v>
                </c:pt>
                <c:pt idx="14">
                  <c:v>1</c:v>
                </c:pt>
                <c:pt idx="15">
                  <c:v>28</c:v>
                </c:pt>
                <c:pt idx="16">
                  <c:v>22</c:v>
                </c:pt>
                <c:pt idx="17">
                  <c:v>1</c:v>
                </c:pt>
                <c:pt idx="18">
                  <c:v>16</c:v>
                </c:pt>
                <c:pt idx="19">
                  <c:v>4</c:v>
                </c:pt>
                <c:pt idx="20">
                  <c:v>5</c:v>
                </c:pt>
                <c:pt idx="21">
                  <c:v>15</c:v>
                </c:pt>
                <c:pt idx="22">
                  <c:v>39</c:v>
                </c:pt>
                <c:pt idx="23">
                  <c:v>14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22</c:v>
                </c:pt>
                <c:pt idx="28">
                  <c:v>6</c:v>
                </c:pt>
                <c:pt idx="29">
                  <c:v>2</c:v>
                </c:pt>
                <c:pt idx="30">
                  <c:v>12</c:v>
                </c:pt>
                <c:pt idx="31">
                  <c:v>10</c:v>
                </c:pt>
                <c:pt idx="32">
                  <c:v>30</c:v>
                </c:pt>
                <c:pt idx="33">
                  <c:v>51</c:v>
                </c:pt>
                <c:pt idx="34">
                  <c:v>7</c:v>
                </c:pt>
                <c:pt idx="35">
                  <c:v>10</c:v>
                </c:pt>
                <c:pt idx="36">
                  <c:v>41</c:v>
                </c:pt>
                <c:pt idx="37">
                  <c:v>0</c:v>
                </c:pt>
                <c:pt idx="38">
                  <c:v>4</c:v>
                </c:pt>
                <c:pt idx="39">
                  <c:v>3</c:v>
                </c:pt>
                <c:pt idx="40">
                  <c:v>38</c:v>
                </c:pt>
                <c:pt idx="41">
                  <c:v>0</c:v>
                </c:pt>
                <c:pt idx="42">
                  <c:v>4</c:v>
                </c:pt>
                <c:pt idx="43">
                  <c:v>13</c:v>
                </c:pt>
                <c:pt idx="44">
                  <c:v>5</c:v>
                </c:pt>
                <c:pt idx="45">
                  <c:v>7</c:v>
                </c:pt>
                <c:pt idx="46">
                  <c:v>50</c:v>
                </c:pt>
                <c:pt idx="47">
                  <c:v>29</c:v>
                </c:pt>
                <c:pt idx="48">
                  <c:v>3</c:v>
                </c:pt>
                <c:pt idx="49">
                  <c:v>4</c:v>
                </c:pt>
                <c:pt idx="50">
                  <c:v>27</c:v>
                </c:pt>
                <c:pt idx="51">
                  <c:v>0</c:v>
                </c:pt>
                <c:pt idx="52">
                  <c:v>5</c:v>
                </c:pt>
                <c:pt idx="53">
                  <c:v>25</c:v>
                </c:pt>
                <c:pt idx="54">
                  <c:v>1</c:v>
                </c:pt>
                <c:pt idx="55">
                  <c:v>23</c:v>
                </c:pt>
                <c:pt idx="56">
                  <c:v>12</c:v>
                </c:pt>
                <c:pt idx="57">
                  <c:v>14</c:v>
                </c:pt>
                <c:pt idx="58">
                  <c:v>37</c:v>
                </c:pt>
                <c:pt idx="59">
                  <c:v>53</c:v>
                </c:pt>
                <c:pt idx="60">
                  <c:v>6</c:v>
                </c:pt>
                <c:pt idx="61">
                  <c:v>45</c:v>
                </c:pt>
                <c:pt idx="62">
                  <c:v>4</c:v>
                </c:pt>
                <c:pt idx="63">
                  <c:v>5</c:v>
                </c:pt>
                <c:pt idx="64">
                  <c:v>7</c:v>
                </c:pt>
                <c:pt idx="65">
                  <c:v>9</c:v>
                </c:pt>
                <c:pt idx="66">
                  <c:v>1</c:v>
                </c:pt>
                <c:pt idx="67">
                  <c:v>3</c:v>
                </c:pt>
                <c:pt idx="68">
                  <c:v>62</c:v>
                </c:pt>
                <c:pt idx="69">
                  <c:v>3</c:v>
                </c:pt>
                <c:pt idx="70">
                  <c:v>31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3</c:v>
                </c:pt>
                <c:pt idx="75">
                  <c:v>20</c:v>
                </c:pt>
                <c:pt idx="76">
                  <c:v>61</c:v>
                </c:pt>
                <c:pt idx="77">
                  <c:v>7</c:v>
                </c:pt>
                <c:pt idx="78">
                  <c:v>2</c:v>
                </c:pt>
                <c:pt idx="79">
                  <c:v>37</c:v>
                </c:pt>
                <c:pt idx="80">
                  <c:v>28</c:v>
                </c:pt>
                <c:pt idx="81">
                  <c:v>12</c:v>
                </c:pt>
                <c:pt idx="82">
                  <c:v>1</c:v>
                </c:pt>
                <c:pt idx="83">
                  <c:v>16</c:v>
                </c:pt>
                <c:pt idx="84">
                  <c:v>29</c:v>
                </c:pt>
                <c:pt idx="85">
                  <c:v>4</c:v>
                </c:pt>
                <c:pt idx="86">
                  <c:v>22</c:v>
                </c:pt>
                <c:pt idx="87">
                  <c:v>17</c:v>
                </c:pt>
                <c:pt idx="88">
                  <c:v>26</c:v>
                </c:pt>
                <c:pt idx="89">
                  <c:v>8</c:v>
                </c:pt>
                <c:pt idx="90">
                  <c:v>27</c:v>
                </c:pt>
                <c:pt idx="91">
                  <c:v>95</c:v>
                </c:pt>
                <c:pt idx="92">
                  <c:v>0</c:v>
                </c:pt>
                <c:pt idx="93">
                  <c:v>35</c:v>
                </c:pt>
                <c:pt idx="94">
                  <c:v>2</c:v>
                </c:pt>
                <c:pt idx="95">
                  <c:v>12</c:v>
                </c:pt>
                <c:pt idx="96">
                  <c:v>46</c:v>
                </c:pt>
                <c:pt idx="97">
                  <c:v>1</c:v>
                </c:pt>
                <c:pt idx="98">
                  <c:v>42</c:v>
                </c:pt>
                <c:pt idx="99">
                  <c:v>39</c:v>
                </c:pt>
              </c:numCache>
            </c:numRef>
          </c:yVal>
        </c:ser>
        <c:axId val="75540736"/>
        <c:axId val="75542528"/>
      </c:scatterChart>
      <c:valAx>
        <c:axId val="75540736"/>
        <c:scaling>
          <c:orientation val="minMax"/>
        </c:scaling>
        <c:axPos val="b"/>
        <c:numFmt formatCode="General" sourceLinked="1"/>
        <c:tickLblPos val="nextTo"/>
        <c:crossAx val="75542528"/>
        <c:crosses val="autoZero"/>
        <c:crossBetween val="midCat"/>
      </c:valAx>
      <c:valAx>
        <c:axId val="75542528"/>
        <c:scaling>
          <c:orientation val="minMax"/>
        </c:scaling>
        <c:axPos val="l"/>
        <c:majorGridlines/>
        <c:numFmt formatCode="General" sourceLinked="1"/>
        <c:tickLblPos val="nextTo"/>
        <c:crossAx val="7554073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10</xdr:col>
      <xdr:colOff>190500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17</xdr:col>
      <xdr:colOff>47624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16</xdr:col>
      <xdr:colOff>76200</xdr:colOff>
      <xdr:row>41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104775</xdr:rowOff>
    </xdr:from>
    <xdr:to>
      <xdr:col>8</xdr:col>
      <xdr:colOff>323850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23</xdr:row>
      <xdr:rowOff>76200</xdr:rowOff>
    </xdr:from>
    <xdr:to>
      <xdr:col>8</xdr:col>
      <xdr:colOff>295275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43</xdr:row>
      <xdr:rowOff>152400</xdr:rowOff>
    </xdr:from>
    <xdr:to>
      <xdr:col>8</xdr:col>
      <xdr:colOff>333375</xdr:colOff>
      <xdr:row>58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78</xdr:row>
      <xdr:rowOff>28575</xdr:rowOff>
    </xdr:from>
    <xdr:to>
      <xdr:col>8</xdr:col>
      <xdr:colOff>571500</xdr:colOff>
      <xdr:row>92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</xdr:row>
      <xdr:rowOff>19050</xdr:rowOff>
    </xdr:from>
    <xdr:to>
      <xdr:col>15</xdr:col>
      <xdr:colOff>409575</xdr:colOff>
      <xdr:row>15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304800</xdr:colOff>
      <xdr:row>34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28575</xdr:rowOff>
    </xdr:from>
    <xdr:to>
      <xdr:col>7</xdr:col>
      <xdr:colOff>304800</xdr:colOff>
      <xdr:row>51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4</xdr:row>
      <xdr:rowOff>0</xdr:rowOff>
    </xdr:from>
    <xdr:to>
      <xdr:col>8</xdr:col>
      <xdr:colOff>47625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21</xdr:row>
      <xdr:rowOff>180975</xdr:rowOff>
    </xdr:from>
    <xdr:to>
      <xdr:col>8</xdr:col>
      <xdr:colOff>38100</xdr:colOff>
      <xdr:row>36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304800</xdr:colOff>
      <xdr:row>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219075</xdr:colOff>
      <xdr:row>74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7</xdr:col>
      <xdr:colOff>219075</xdr:colOff>
      <xdr:row>92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7</xdr:col>
      <xdr:colOff>219075</xdr:colOff>
      <xdr:row>112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205"/>
  <sheetViews>
    <sheetView tabSelected="1" workbookViewId="0">
      <selection activeCell="A2" sqref="A2"/>
    </sheetView>
  </sheetViews>
  <sheetFormatPr defaultRowHeight="15"/>
  <cols>
    <col min="1" max="1" width="5.42578125" bestFit="1" customWidth="1"/>
    <col min="2" max="2" width="7" bestFit="1" customWidth="1"/>
    <col min="3" max="3" width="7" customWidth="1"/>
    <col min="4" max="4" width="18.140625" style="21" bestFit="1" customWidth="1"/>
    <col min="5" max="5" width="12" customWidth="1"/>
    <col min="6" max="6" width="8.28515625" bestFit="1" customWidth="1"/>
    <col min="7" max="7" width="8.5703125" bestFit="1" customWidth="1"/>
    <col min="8" max="9" width="12" customWidth="1"/>
    <col min="10" max="10" width="8.28515625" customWidth="1"/>
    <col min="11" max="11" width="13.140625" bestFit="1" customWidth="1"/>
    <col min="12" max="12" width="12.140625" bestFit="1" customWidth="1"/>
    <col min="13" max="13" width="12" bestFit="1" customWidth="1"/>
    <col min="14" max="14" width="8.5703125" bestFit="1" customWidth="1"/>
    <col min="15" max="16" width="12" customWidth="1"/>
    <col min="17" max="17" width="8.28515625" customWidth="1"/>
    <col min="18" max="18" width="13.140625" customWidth="1"/>
    <col min="19" max="19" width="12.140625" customWidth="1"/>
    <col min="20" max="20" width="12" bestFit="1" customWidth="1"/>
    <col min="21" max="21" width="8.5703125" bestFit="1" customWidth="1"/>
    <col min="22" max="22" width="12" bestFit="1" customWidth="1"/>
    <col min="23" max="23" width="12" customWidth="1"/>
    <col min="24" max="24" width="8.28515625" customWidth="1"/>
    <col min="25" max="25" width="13.140625" customWidth="1"/>
    <col min="26" max="26" width="12.140625" customWidth="1"/>
    <col min="27" max="27" width="12" style="4" bestFit="1" customWidth="1"/>
    <col min="28" max="28" width="8.5703125" style="1" bestFit="1" customWidth="1"/>
    <col min="29" max="29" width="12" style="1" bestFit="1" customWidth="1"/>
    <col min="30" max="30" width="12" style="1" customWidth="1"/>
    <col min="31" max="31" width="8.28515625" style="1" customWidth="1"/>
    <col min="32" max="32" width="13.140625" style="1" customWidth="1"/>
    <col min="33" max="33" width="12.140625" style="2" customWidth="1"/>
    <col min="34" max="34" width="12" style="4" bestFit="1" customWidth="1"/>
    <col min="35" max="35" width="8.5703125" style="1" bestFit="1" customWidth="1"/>
    <col min="36" max="36" width="12" style="1" bestFit="1" customWidth="1"/>
    <col min="37" max="37" width="12" style="1" customWidth="1"/>
    <col min="38" max="38" width="8.28515625" style="1" customWidth="1"/>
    <col min="39" max="39" width="13.140625" style="1" customWidth="1"/>
    <col min="40" max="40" width="12.140625" style="2" customWidth="1"/>
    <col min="41" max="41" width="12" style="4" bestFit="1" customWidth="1"/>
    <col min="42" max="42" width="8.5703125" style="1" bestFit="1" customWidth="1"/>
    <col min="43" max="44" width="12" style="1" customWidth="1"/>
    <col min="45" max="45" width="8.28515625" style="1" customWidth="1"/>
    <col min="46" max="46" width="13.140625" style="1" customWidth="1"/>
    <col min="47" max="47" width="12.140625" style="2" customWidth="1"/>
    <col min="48" max="48" width="10" bestFit="1" customWidth="1"/>
    <col min="49" max="49" width="10.28515625" bestFit="1" customWidth="1"/>
    <col min="50" max="50" width="25.85546875" bestFit="1" customWidth="1"/>
    <col min="51" max="51" width="32.5703125" bestFit="1" customWidth="1"/>
    <col min="52" max="52" width="19.140625" bestFit="1" customWidth="1"/>
    <col min="53" max="55" width="17.7109375" bestFit="1" customWidth="1"/>
    <col min="56" max="57" width="18.42578125" bestFit="1" customWidth="1"/>
    <col min="58" max="58" width="21.7109375" customWidth="1"/>
    <col min="59" max="59" width="17.7109375" bestFit="1" customWidth="1"/>
    <col min="60" max="61" width="15.7109375" bestFit="1" customWidth="1"/>
    <col min="62" max="62" width="18.42578125" bestFit="1" customWidth="1"/>
    <col min="63" max="63" width="40.7109375" bestFit="1" customWidth="1"/>
    <col min="64" max="64" width="12.28515625" bestFit="1" customWidth="1"/>
    <col min="65" max="65" width="16.28515625" bestFit="1" customWidth="1"/>
    <col min="66" max="66" width="10.42578125" customWidth="1"/>
    <col min="67" max="67" width="13.140625" bestFit="1" customWidth="1"/>
    <col min="68" max="68" width="13.140625" customWidth="1"/>
    <col min="69" max="70" width="15.7109375" bestFit="1" customWidth="1"/>
  </cols>
  <sheetData>
    <row r="1" spans="1:70" ht="15.75" thickBot="1">
      <c r="A1" s="3"/>
      <c r="B1" s="3"/>
      <c r="C1" s="3"/>
      <c r="D1" s="6"/>
      <c r="E1" s="6"/>
      <c r="F1" s="39" t="s">
        <v>9</v>
      </c>
      <c r="G1" s="40"/>
      <c r="H1" s="40"/>
      <c r="I1" s="40"/>
      <c r="J1" s="40"/>
      <c r="K1" s="40"/>
      <c r="L1" s="41"/>
      <c r="M1" s="39" t="s">
        <v>10</v>
      </c>
      <c r="N1" s="40"/>
      <c r="O1" s="40"/>
      <c r="P1" s="40"/>
      <c r="Q1" s="40"/>
      <c r="R1" s="40"/>
      <c r="S1" s="41"/>
      <c r="T1" s="39" t="s">
        <v>11</v>
      </c>
      <c r="U1" s="40"/>
      <c r="V1" s="40"/>
      <c r="W1" s="40"/>
      <c r="X1" s="40"/>
      <c r="Y1" s="40"/>
      <c r="Z1" s="41"/>
      <c r="AA1" s="39" t="s">
        <v>12</v>
      </c>
      <c r="AB1" s="40"/>
      <c r="AC1" s="40"/>
      <c r="AD1" s="40"/>
      <c r="AE1" s="40"/>
      <c r="AF1" s="40"/>
      <c r="AG1" s="41"/>
      <c r="AH1" s="39" t="s">
        <v>13</v>
      </c>
      <c r="AI1" s="40"/>
      <c r="AJ1" s="40"/>
      <c r="AK1" s="40"/>
      <c r="AL1" s="40"/>
      <c r="AM1" s="40"/>
      <c r="AN1" s="41"/>
      <c r="AO1" s="39" t="s">
        <v>14</v>
      </c>
      <c r="AP1" s="40"/>
      <c r="AQ1" s="40"/>
      <c r="AR1" s="40"/>
      <c r="AS1" s="40"/>
      <c r="AT1" s="40"/>
      <c r="AU1" s="41"/>
      <c r="BM1" s="21" t="s">
        <v>64</v>
      </c>
      <c r="BN1" s="21" t="s">
        <v>65</v>
      </c>
      <c r="BO1" s="21" t="s">
        <v>66</v>
      </c>
      <c r="BP1" s="21" t="s">
        <v>68</v>
      </c>
      <c r="BQ1" s="21" t="s">
        <v>67</v>
      </c>
      <c r="BR1" s="21" t="s">
        <v>69</v>
      </c>
    </row>
    <row r="2" spans="1:70" ht="15.75" thickBot="1">
      <c r="A2" s="10" t="s">
        <v>0</v>
      </c>
      <c r="B2" s="7" t="s">
        <v>1</v>
      </c>
      <c r="C2" s="7" t="s">
        <v>2</v>
      </c>
      <c r="D2" s="8" t="s">
        <v>15</v>
      </c>
      <c r="E2" s="8" t="s">
        <v>3</v>
      </c>
      <c r="F2" s="18" t="s">
        <v>4</v>
      </c>
      <c r="G2" s="19" t="s">
        <v>5</v>
      </c>
      <c r="H2" s="19" t="s">
        <v>6</v>
      </c>
      <c r="I2" s="19" t="s">
        <v>7</v>
      </c>
      <c r="J2" s="19" t="s">
        <v>8</v>
      </c>
      <c r="K2" s="19" t="s">
        <v>16</v>
      </c>
      <c r="L2" s="20" t="s">
        <v>17</v>
      </c>
      <c r="M2" s="18" t="s">
        <v>4</v>
      </c>
      <c r="N2" s="19" t="s">
        <v>5</v>
      </c>
      <c r="O2" s="19" t="s">
        <v>6</v>
      </c>
      <c r="P2" s="19" t="s">
        <v>7</v>
      </c>
      <c r="Q2" s="19" t="s">
        <v>8</v>
      </c>
      <c r="R2" s="19" t="s">
        <v>16</v>
      </c>
      <c r="S2" s="20" t="s">
        <v>17</v>
      </c>
      <c r="T2" s="18" t="s">
        <v>4</v>
      </c>
      <c r="U2" s="19" t="s">
        <v>5</v>
      </c>
      <c r="V2" s="19" t="s">
        <v>6</v>
      </c>
      <c r="W2" s="19" t="s">
        <v>7</v>
      </c>
      <c r="X2" s="19" t="s">
        <v>8</v>
      </c>
      <c r="Y2" s="19" t="s">
        <v>16</v>
      </c>
      <c r="Z2" s="20" t="s">
        <v>17</v>
      </c>
      <c r="AA2" s="18" t="s">
        <v>4</v>
      </c>
      <c r="AB2" s="19" t="s">
        <v>5</v>
      </c>
      <c r="AC2" s="19" t="s">
        <v>6</v>
      </c>
      <c r="AD2" s="19" t="s">
        <v>7</v>
      </c>
      <c r="AE2" s="19" t="s">
        <v>8</v>
      </c>
      <c r="AF2" s="19" t="s">
        <v>16</v>
      </c>
      <c r="AG2" s="20" t="s">
        <v>17</v>
      </c>
      <c r="AH2" s="18" t="s">
        <v>4</v>
      </c>
      <c r="AI2" s="19" t="s">
        <v>5</v>
      </c>
      <c r="AJ2" s="19" t="s">
        <v>6</v>
      </c>
      <c r="AK2" s="19" t="s">
        <v>7</v>
      </c>
      <c r="AL2" s="19" t="s">
        <v>8</v>
      </c>
      <c r="AM2" s="19" t="s">
        <v>16</v>
      </c>
      <c r="AN2" s="20" t="s">
        <v>17</v>
      </c>
      <c r="AO2" s="18" t="s">
        <v>4</v>
      </c>
      <c r="AP2" s="19" t="s">
        <v>5</v>
      </c>
      <c r="AQ2" s="19" t="s">
        <v>6</v>
      </c>
      <c r="AR2" s="19" t="s">
        <v>7</v>
      </c>
      <c r="AS2" s="19" t="s">
        <v>8</v>
      </c>
      <c r="AT2" s="19" t="s">
        <v>16</v>
      </c>
      <c r="AU2" s="20" t="s">
        <v>17</v>
      </c>
      <c r="AV2" s="31" t="s">
        <v>85</v>
      </c>
      <c r="AW2" s="32" t="s">
        <v>40</v>
      </c>
      <c r="AX2" s="32" t="s">
        <v>41</v>
      </c>
      <c r="AY2" s="32" t="s">
        <v>42</v>
      </c>
      <c r="AZ2" s="33" t="s">
        <v>51</v>
      </c>
      <c r="BA2" s="34" t="s">
        <v>52</v>
      </c>
      <c r="BB2" s="34" t="s">
        <v>53</v>
      </c>
      <c r="BC2" s="34" t="s">
        <v>54</v>
      </c>
      <c r="BD2" s="34" t="s">
        <v>55</v>
      </c>
      <c r="BE2" s="35" t="s">
        <v>56</v>
      </c>
      <c r="BF2" s="33" t="s">
        <v>9</v>
      </c>
      <c r="BG2" s="34" t="s">
        <v>10</v>
      </c>
      <c r="BH2" s="34" t="s">
        <v>81</v>
      </c>
      <c r="BI2" s="34" t="s">
        <v>82</v>
      </c>
      <c r="BJ2" s="34" t="s">
        <v>83</v>
      </c>
      <c r="BK2" s="35" t="s">
        <v>84</v>
      </c>
      <c r="BL2" s="32" t="s">
        <v>57</v>
      </c>
      <c r="BM2" s="32" t="s">
        <v>58</v>
      </c>
      <c r="BN2" s="32" t="s">
        <v>59</v>
      </c>
      <c r="BO2" s="32" t="s">
        <v>60</v>
      </c>
      <c r="BP2" s="37" t="s">
        <v>61</v>
      </c>
      <c r="BQ2" s="32" t="s">
        <v>62</v>
      </c>
      <c r="BR2" s="37" t="s">
        <v>63</v>
      </c>
    </row>
    <row r="3" spans="1:70">
      <c r="A3" s="13">
        <v>0</v>
      </c>
      <c r="B3" s="12">
        <v>452338</v>
      </c>
      <c r="C3" s="12">
        <v>271665</v>
      </c>
      <c r="D3" s="9">
        <f>E3*1000</f>
        <v>82479.863271499999</v>
      </c>
      <c r="E3" s="14">
        <v>82.479863271499994</v>
      </c>
      <c r="F3" s="13">
        <v>109570</v>
      </c>
      <c r="G3" s="12">
        <v>109570</v>
      </c>
      <c r="H3" s="22">
        <v>1.7143704129599999</v>
      </c>
      <c r="I3" s="22">
        <v>10.995681962500001</v>
      </c>
      <c r="J3" s="22">
        <v>273295</v>
      </c>
      <c r="K3" s="22">
        <v>18</v>
      </c>
      <c r="L3" s="23">
        <v>3338</v>
      </c>
      <c r="M3" s="24">
        <v>1365.73605036</v>
      </c>
      <c r="N3" s="22">
        <v>114287</v>
      </c>
      <c r="O3" s="22">
        <v>1.36573605036</v>
      </c>
      <c r="P3" s="22">
        <v>10.3956045094</v>
      </c>
      <c r="Q3" s="22">
        <v>472978</v>
      </c>
      <c r="R3" s="22">
        <v>21</v>
      </c>
      <c r="S3" s="23">
        <v>2669</v>
      </c>
      <c r="T3" s="13">
        <v>10388.2199495</v>
      </c>
      <c r="U3" s="22">
        <v>114168</v>
      </c>
      <c r="V3" s="22">
        <v>1.3661835289499999</v>
      </c>
      <c r="W3" s="22">
        <v>10.3882199495</v>
      </c>
      <c r="X3" s="22">
        <v>379655</v>
      </c>
      <c r="Y3" s="22">
        <v>38</v>
      </c>
      <c r="Z3" s="25">
        <v>2686</v>
      </c>
      <c r="AA3" s="24">
        <v>9414.5010850300005</v>
      </c>
      <c r="AB3" s="22">
        <v>110542</v>
      </c>
      <c r="AC3" s="22">
        <v>1.53054751913</v>
      </c>
      <c r="AD3" s="22">
        <v>9.4145010850300004</v>
      </c>
      <c r="AE3" s="22">
        <v>418885</v>
      </c>
      <c r="AF3" s="22">
        <v>42</v>
      </c>
      <c r="AG3" s="23">
        <v>3091</v>
      </c>
      <c r="AH3" s="24">
        <v>100394.583319</v>
      </c>
      <c r="AI3" s="22">
        <v>114168</v>
      </c>
      <c r="AJ3" s="22">
        <v>1.3661835289499999</v>
      </c>
      <c r="AK3" s="22">
        <v>10.3882199495</v>
      </c>
      <c r="AL3" s="22">
        <v>393991</v>
      </c>
      <c r="AM3" s="22">
        <v>47</v>
      </c>
      <c r="AN3" s="23">
        <v>2686</v>
      </c>
      <c r="AO3" s="24">
        <v>97266.392620800005</v>
      </c>
      <c r="AP3" s="22">
        <v>114168</v>
      </c>
      <c r="AQ3" s="22">
        <v>1.3661835289499999</v>
      </c>
      <c r="AR3" s="22">
        <v>9.6061722749499996</v>
      </c>
      <c r="AS3" s="22">
        <v>416267</v>
      </c>
      <c r="AT3" s="22">
        <v>50</v>
      </c>
      <c r="AU3" s="23">
        <v>2686</v>
      </c>
      <c r="AV3">
        <f>(T3-AA3)/1000</f>
        <v>0.97371886447</v>
      </c>
      <c r="AW3">
        <f t="shared" ref="AW3:AW34" si="0">AH3-AO3</f>
        <v>3128.1906981999928</v>
      </c>
      <c r="AX3">
        <f t="shared" ref="AX3:AX34" si="1">H3-O3</f>
        <v>0.34863436259999991</v>
      </c>
      <c r="AY3">
        <f t="shared" ref="AY3:AY34" si="2">N3-G3</f>
        <v>4717</v>
      </c>
      <c r="AZ3">
        <f t="shared" ref="AZ3:AZ34" si="3">G3-D3</f>
        <v>27090.136728500001</v>
      </c>
      <c r="BA3">
        <f t="shared" ref="BA3:BA34" si="4">N3-D3</f>
        <v>31807.136728500001</v>
      </c>
      <c r="BB3">
        <f t="shared" ref="BB3:BB34" si="5">U3-D3</f>
        <v>31688.136728500001</v>
      </c>
      <c r="BC3">
        <f t="shared" ref="BC3:BC34" si="6">AB3-D3</f>
        <v>28062.136728500001</v>
      </c>
      <c r="BD3">
        <f t="shared" ref="BD3:BD34" si="7">AI3-D3</f>
        <v>31688.136728500001</v>
      </c>
      <c r="BE3">
        <f t="shared" ref="BE3:BE34" si="8">AP3-D3</f>
        <v>31688.136728500001</v>
      </c>
      <c r="BF3" s="36">
        <f>(G3)/(G3)</f>
        <v>1</v>
      </c>
      <c r="BG3" s="36">
        <f>(N3)/(G3)</f>
        <v>1.0430501049557361</v>
      </c>
      <c r="BH3" s="36">
        <f>(U3)/(G3)</f>
        <v>1.0419640412521676</v>
      </c>
      <c r="BI3" s="36">
        <f>(AB3)/(G3)</f>
        <v>1.0088710413434334</v>
      </c>
      <c r="BJ3" s="36">
        <f>(AI3)/(G3)</f>
        <v>1.0419640412521676</v>
      </c>
      <c r="BK3" s="36">
        <f>(AP3)/(G3)</f>
        <v>1.0419640412521676</v>
      </c>
      <c r="BL3">
        <f t="shared" ref="BL3:BL34" si="9">MIN(J3,Q3,X3,AL3)</f>
        <v>273295</v>
      </c>
      <c r="BM3" s="36">
        <f>J3/$BL3</f>
        <v>1</v>
      </c>
      <c r="BN3" s="36">
        <f>Q3/$BL3</f>
        <v>1.7306500301871603</v>
      </c>
      <c r="BO3" s="36">
        <f>X3/$BL3</f>
        <v>1.3891765308549369</v>
      </c>
      <c r="BP3" s="36">
        <f>AE3/$BL3</f>
        <v>1.5327210523427066</v>
      </c>
      <c r="BQ3" s="36">
        <f>AL3/$BL3</f>
        <v>1.4416326679961213</v>
      </c>
      <c r="BR3" s="36">
        <f>AS3/$BL3</f>
        <v>1.5231416601108692</v>
      </c>
    </row>
    <row r="4" spans="1:70">
      <c r="A4" s="13">
        <v>1</v>
      </c>
      <c r="B4" s="12">
        <v>774284</v>
      </c>
      <c r="C4" s="12">
        <v>635241</v>
      </c>
      <c r="D4" s="9">
        <f t="shared" ref="D4:D67" si="10">E4*1000</f>
        <v>47197.700470800002</v>
      </c>
      <c r="E4" s="14">
        <v>47.197700470800001</v>
      </c>
      <c r="F4" s="13">
        <v>61715</v>
      </c>
      <c r="G4" s="12">
        <v>61715</v>
      </c>
      <c r="H4" s="22">
        <v>0.765566852977</v>
      </c>
      <c r="I4" s="22">
        <v>5.1991917610199998</v>
      </c>
      <c r="J4" s="22">
        <v>31404</v>
      </c>
      <c r="K4" s="22">
        <v>1</v>
      </c>
      <c r="L4" s="23">
        <v>654</v>
      </c>
      <c r="M4" s="24">
        <v>751.748147346</v>
      </c>
      <c r="N4" s="22">
        <v>62450</v>
      </c>
      <c r="O4" s="22">
        <v>0.75174814734600004</v>
      </c>
      <c r="P4" s="22">
        <v>5.2341463037000002</v>
      </c>
      <c r="Q4" s="22">
        <v>63546</v>
      </c>
      <c r="R4" s="22">
        <v>2</v>
      </c>
      <c r="S4" s="23">
        <v>701</v>
      </c>
      <c r="T4" s="13">
        <v>5663.8391774900001</v>
      </c>
      <c r="U4" s="22">
        <v>62044</v>
      </c>
      <c r="V4" s="22">
        <v>0.758020003103</v>
      </c>
      <c r="W4" s="22">
        <v>5.6638391774899999</v>
      </c>
      <c r="X4" s="22">
        <v>41337</v>
      </c>
      <c r="Y4" s="22">
        <v>3</v>
      </c>
      <c r="Z4" s="25">
        <v>685</v>
      </c>
      <c r="AA4" s="24">
        <v>5199.0424103699997</v>
      </c>
      <c r="AB4" s="22">
        <v>61718</v>
      </c>
      <c r="AC4" s="22">
        <v>0.76573159269799995</v>
      </c>
      <c r="AD4" s="22">
        <v>5.1990424103699997</v>
      </c>
      <c r="AE4" s="22">
        <v>53688</v>
      </c>
      <c r="AF4" s="22">
        <v>5</v>
      </c>
      <c r="AG4" s="23">
        <v>654</v>
      </c>
      <c r="AH4" s="24">
        <v>54912.916765800001</v>
      </c>
      <c r="AI4" s="22">
        <v>62044</v>
      </c>
      <c r="AJ4" s="22">
        <v>0.758020003103</v>
      </c>
      <c r="AK4" s="22">
        <v>5.6638391774899999</v>
      </c>
      <c r="AL4" s="22">
        <v>46477</v>
      </c>
      <c r="AM4" s="22">
        <v>5</v>
      </c>
      <c r="AN4" s="23">
        <v>685</v>
      </c>
      <c r="AO4" s="24">
        <v>53091.470397600002</v>
      </c>
      <c r="AP4" s="22">
        <v>61715</v>
      </c>
      <c r="AQ4" s="22">
        <v>0.765566852977</v>
      </c>
      <c r="AR4" s="22">
        <v>5.1991917610199998</v>
      </c>
      <c r="AS4" s="22">
        <v>51620</v>
      </c>
      <c r="AT4" s="22">
        <v>6</v>
      </c>
      <c r="AU4" s="23">
        <v>654</v>
      </c>
      <c r="AV4" s="21">
        <f t="shared" ref="AV4:AV67" si="11">(T4-AA4)/1000</f>
        <v>0.46479676712000034</v>
      </c>
      <c r="AW4" s="21">
        <f t="shared" si="0"/>
        <v>1821.4463681999987</v>
      </c>
      <c r="AX4" s="21">
        <f t="shared" si="1"/>
        <v>1.3818705630999961E-2</v>
      </c>
      <c r="AY4" s="21">
        <f t="shared" si="2"/>
        <v>735</v>
      </c>
      <c r="AZ4" s="21">
        <f t="shared" si="3"/>
        <v>14517.299529199998</v>
      </c>
      <c r="BA4" s="21">
        <f t="shared" si="4"/>
        <v>15252.299529199998</v>
      </c>
      <c r="BB4" s="21">
        <f t="shared" si="5"/>
        <v>14846.299529199998</v>
      </c>
      <c r="BC4" s="21">
        <f t="shared" si="6"/>
        <v>14520.299529199998</v>
      </c>
      <c r="BD4" s="21">
        <f t="shared" si="7"/>
        <v>14846.299529199998</v>
      </c>
      <c r="BE4" s="21">
        <f t="shared" si="8"/>
        <v>14517.299529199998</v>
      </c>
      <c r="BF4" s="36">
        <f t="shared" ref="BF4:BF67" si="12">(G4)/(G4)</f>
        <v>1</v>
      </c>
      <c r="BG4" s="36">
        <f t="shared" ref="BG4:BG67" si="13">(N4)/(G4)</f>
        <v>1.0119095843798105</v>
      </c>
      <c r="BH4" s="36">
        <f t="shared" ref="BH4:BH67" si="14">(U4)/(G4)</f>
        <v>1.0053309568176294</v>
      </c>
      <c r="BI4" s="36">
        <f t="shared" ref="BI4:BI67" si="15">(AB4)/(G4)</f>
        <v>1.0000486105484889</v>
      </c>
      <c r="BJ4" s="36">
        <f t="shared" ref="BJ4:BJ67" si="16">(AI4)/(G4)</f>
        <v>1.0053309568176294</v>
      </c>
      <c r="BK4" s="36">
        <f t="shared" ref="BK4:BK67" si="17">(AP4)/(G4)</f>
        <v>1</v>
      </c>
      <c r="BL4" s="21">
        <f t="shared" si="9"/>
        <v>31404</v>
      </c>
      <c r="BM4" s="36">
        <f t="shared" ref="BM4:BM67" si="18">J4/$BL4</f>
        <v>1</v>
      </c>
      <c r="BN4" s="36">
        <f t="shared" ref="BN4:BN67" si="19">Q4/$BL4</f>
        <v>2.023500191058464</v>
      </c>
      <c r="BO4" s="36">
        <f t="shared" ref="BO4:BO67" si="20">X4/$BL4</f>
        <v>1.3162972869698129</v>
      </c>
      <c r="BP4" s="36">
        <f t="shared" ref="BP4:BP67" si="21">AE4/$BL4</f>
        <v>1.7095911348872754</v>
      </c>
      <c r="BQ4" s="36">
        <f t="shared" ref="BQ4:BQ67" si="22">AL4/$BL4</f>
        <v>1.4799707043688701</v>
      </c>
      <c r="BR4" s="36">
        <f t="shared" ref="BR4:BR67" si="23">AS4/$BL4</f>
        <v>1.6437396509998727</v>
      </c>
    </row>
    <row r="5" spans="1:70">
      <c r="A5" s="13">
        <v>2</v>
      </c>
      <c r="B5" s="12">
        <v>674439</v>
      </c>
      <c r="C5" s="12">
        <v>701233</v>
      </c>
      <c r="D5" s="9">
        <f t="shared" si="10"/>
        <v>230205.12505800001</v>
      </c>
      <c r="E5" s="14">
        <v>230.20512505799999</v>
      </c>
      <c r="F5" s="13">
        <v>285282</v>
      </c>
      <c r="G5" s="12">
        <v>285282</v>
      </c>
      <c r="H5" s="22">
        <v>3.3315996105300001</v>
      </c>
      <c r="I5" s="22">
        <v>24.119062809399999</v>
      </c>
      <c r="J5" s="22">
        <v>52163</v>
      </c>
      <c r="K5" s="22">
        <v>3</v>
      </c>
      <c r="L5" s="23">
        <v>1758</v>
      </c>
      <c r="M5" s="24">
        <v>3261.0825461200002</v>
      </c>
      <c r="N5" s="22">
        <v>286918</v>
      </c>
      <c r="O5" s="22">
        <v>3.2610825461199999</v>
      </c>
      <c r="P5" s="22">
        <v>24.2680178516</v>
      </c>
      <c r="Q5" s="22">
        <v>119618</v>
      </c>
      <c r="R5" s="22">
        <v>5</v>
      </c>
      <c r="S5" s="23">
        <v>1651</v>
      </c>
      <c r="T5" s="13">
        <v>25743.714682500002</v>
      </c>
      <c r="U5" s="22">
        <v>285526</v>
      </c>
      <c r="V5" s="22">
        <v>3.28361440212</v>
      </c>
      <c r="W5" s="22">
        <v>25.743714682499999</v>
      </c>
      <c r="X5" s="22">
        <v>75263</v>
      </c>
      <c r="Y5" s="22">
        <v>7</v>
      </c>
      <c r="Z5" s="25">
        <v>1751</v>
      </c>
      <c r="AA5" s="24">
        <v>24047.762273799999</v>
      </c>
      <c r="AB5" s="22">
        <v>285526</v>
      </c>
      <c r="AC5" s="22">
        <v>3.28361440212</v>
      </c>
      <c r="AD5" s="22">
        <v>24.0477622738</v>
      </c>
      <c r="AE5" s="22">
        <v>110872</v>
      </c>
      <c r="AF5" s="22">
        <v>10</v>
      </c>
      <c r="AG5" s="23">
        <v>1751</v>
      </c>
      <c r="AH5" s="24">
        <v>247737.71796800001</v>
      </c>
      <c r="AI5" s="22">
        <v>285526</v>
      </c>
      <c r="AJ5" s="22">
        <v>3.28361440212</v>
      </c>
      <c r="AK5" s="22">
        <v>25.743714682499999</v>
      </c>
      <c r="AL5" s="22">
        <v>80873</v>
      </c>
      <c r="AM5" s="22">
        <v>9</v>
      </c>
      <c r="AN5" s="23">
        <v>1751</v>
      </c>
      <c r="AO5" s="24">
        <v>240953.908333</v>
      </c>
      <c r="AP5" s="22">
        <v>285526</v>
      </c>
      <c r="AQ5" s="22">
        <v>3.28361440212</v>
      </c>
      <c r="AR5" s="22">
        <v>24.0477622738</v>
      </c>
      <c r="AS5" s="22">
        <v>90919</v>
      </c>
      <c r="AT5" s="22">
        <v>10</v>
      </c>
      <c r="AU5" s="23">
        <v>1751</v>
      </c>
      <c r="AV5" s="21">
        <f t="shared" si="11"/>
        <v>1.6959524087000026</v>
      </c>
      <c r="AW5" s="21">
        <f t="shared" si="0"/>
        <v>6783.8096350000123</v>
      </c>
      <c r="AX5" s="21">
        <f t="shared" si="1"/>
        <v>7.0517064410000163E-2</v>
      </c>
      <c r="AY5" s="21">
        <f t="shared" si="2"/>
        <v>1636</v>
      </c>
      <c r="AZ5" s="21">
        <f t="shared" si="3"/>
        <v>55076.874941999995</v>
      </c>
      <c r="BA5" s="21">
        <f t="shared" si="4"/>
        <v>56712.874941999995</v>
      </c>
      <c r="BB5" s="21">
        <f t="shared" si="5"/>
        <v>55320.874941999995</v>
      </c>
      <c r="BC5" s="21">
        <f t="shared" si="6"/>
        <v>55320.874941999995</v>
      </c>
      <c r="BD5" s="21">
        <f t="shared" si="7"/>
        <v>55320.874941999995</v>
      </c>
      <c r="BE5" s="21">
        <f t="shared" si="8"/>
        <v>55320.874941999995</v>
      </c>
      <c r="BF5" s="36">
        <f t="shared" si="12"/>
        <v>1</v>
      </c>
      <c r="BG5" s="36">
        <f t="shared" si="13"/>
        <v>1.0057346765656439</v>
      </c>
      <c r="BH5" s="36">
        <f t="shared" si="14"/>
        <v>1.0008552940599127</v>
      </c>
      <c r="BI5" s="36">
        <f t="shared" si="15"/>
        <v>1.0008552940599127</v>
      </c>
      <c r="BJ5" s="36">
        <f t="shared" si="16"/>
        <v>1.0008552940599127</v>
      </c>
      <c r="BK5" s="36">
        <f t="shared" si="17"/>
        <v>1.0008552940599127</v>
      </c>
      <c r="BL5" s="21">
        <f t="shared" si="9"/>
        <v>52163</v>
      </c>
      <c r="BM5" s="36">
        <f t="shared" si="18"/>
        <v>1</v>
      </c>
      <c r="BN5" s="36">
        <f t="shared" si="19"/>
        <v>2.2931579855453097</v>
      </c>
      <c r="BO5" s="36">
        <f t="shared" si="20"/>
        <v>1.4428426279163391</v>
      </c>
      <c r="BP5" s="36">
        <f t="shared" si="21"/>
        <v>2.1254912485861626</v>
      </c>
      <c r="BQ5" s="36">
        <f t="shared" si="22"/>
        <v>1.5503901232674502</v>
      </c>
      <c r="BR5" s="36">
        <f t="shared" si="23"/>
        <v>1.7429787397197247</v>
      </c>
    </row>
    <row r="6" spans="1:70">
      <c r="A6" s="13">
        <v>3</v>
      </c>
      <c r="B6" s="12">
        <v>902060</v>
      </c>
      <c r="C6" s="12">
        <v>317092</v>
      </c>
      <c r="D6" s="9">
        <f t="shared" si="10"/>
        <v>137510.539399</v>
      </c>
      <c r="E6" s="14">
        <v>137.51053939900001</v>
      </c>
      <c r="F6" s="13">
        <v>167462</v>
      </c>
      <c r="G6" s="12">
        <v>167462</v>
      </c>
      <c r="H6" s="22">
        <v>2.0252132992699998</v>
      </c>
      <c r="I6" s="22">
        <v>14.741084734699999</v>
      </c>
      <c r="J6" s="22">
        <v>476292</v>
      </c>
      <c r="K6" s="22">
        <v>31</v>
      </c>
      <c r="L6" s="23">
        <v>2147</v>
      </c>
      <c r="M6" s="24">
        <v>1931.56052404</v>
      </c>
      <c r="N6" s="22">
        <v>172560</v>
      </c>
      <c r="O6" s="22">
        <v>1.93156052404</v>
      </c>
      <c r="P6" s="22">
        <v>15.171749617</v>
      </c>
      <c r="Q6" s="22">
        <v>660311</v>
      </c>
      <c r="R6" s="22">
        <v>30</v>
      </c>
      <c r="S6" s="23">
        <v>1729</v>
      </c>
      <c r="T6" s="13">
        <v>15882.261507900001</v>
      </c>
      <c r="U6" s="22">
        <v>168928</v>
      </c>
      <c r="V6" s="22">
        <v>1.9702636417199999</v>
      </c>
      <c r="W6" s="22">
        <v>15.882261507899999</v>
      </c>
      <c r="X6" s="22">
        <v>610428</v>
      </c>
      <c r="Y6" s="22">
        <v>64</v>
      </c>
      <c r="Z6" s="25">
        <v>2042</v>
      </c>
      <c r="AA6" s="24">
        <v>14556.8159674</v>
      </c>
      <c r="AB6" s="22">
        <v>169888</v>
      </c>
      <c r="AC6" s="22">
        <v>2.0937899106</v>
      </c>
      <c r="AD6" s="22">
        <v>14.5568159674</v>
      </c>
      <c r="AE6" s="22">
        <v>634845</v>
      </c>
      <c r="AF6" s="22">
        <v>64</v>
      </c>
      <c r="AG6" s="23">
        <v>2302</v>
      </c>
      <c r="AH6" s="24">
        <v>149654.66836800001</v>
      </c>
      <c r="AI6" s="22">
        <v>168929</v>
      </c>
      <c r="AJ6" s="22">
        <v>1.9679468638199999</v>
      </c>
      <c r="AK6" s="22">
        <v>15.8882312049</v>
      </c>
      <c r="AL6" s="22">
        <v>601336</v>
      </c>
      <c r="AM6" s="22">
        <v>74</v>
      </c>
      <c r="AN6" s="23">
        <v>2039</v>
      </c>
      <c r="AO6" s="24">
        <v>144867.32874999999</v>
      </c>
      <c r="AP6" s="22">
        <v>168905</v>
      </c>
      <c r="AQ6" s="22">
        <v>1.9646367040699999</v>
      </c>
      <c r="AR6" s="22">
        <v>14.7080920191</v>
      </c>
      <c r="AS6" s="22">
        <v>614335</v>
      </c>
      <c r="AT6" s="22">
        <v>75</v>
      </c>
      <c r="AU6" s="23">
        <v>2022</v>
      </c>
      <c r="AV6" s="21">
        <f t="shared" si="11"/>
        <v>1.3254455405000007</v>
      </c>
      <c r="AW6" s="21">
        <f t="shared" si="0"/>
        <v>4787.3396180000273</v>
      </c>
      <c r="AX6" s="21">
        <f t="shared" si="1"/>
        <v>9.3652775229999818E-2</v>
      </c>
      <c r="AY6" s="21">
        <f t="shared" si="2"/>
        <v>5098</v>
      </c>
      <c r="AZ6" s="21">
        <f t="shared" si="3"/>
        <v>29951.460600999999</v>
      </c>
      <c r="BA6" s="21">
        <f t="shared" si="4"/>
        <v>35049.460600999999</v>
      </c>
      <c r="BB6" s="21">
        <f t="shared" si="5"/>
        <v>31417.460600999999</v>
      </c>
      <c r="BC6" s="21">
        <f t="shared" si="6"/>
        <v>32377.460600999999</v>
      </c>
      <c r="BD6" s="21">
        <f t="shared" si="7"/>
        <v>31418.460600999999</v>
      </c>
      <c r="BE6" s="21">
        <f t="shared" si="8"/>
        <v>31394.460600999999</v>
      </c>
      <c r="BF6" s="36">
        <f t="shared" si="12"/>
        <v>1</v>
      </c>
      <c r="BG6" s="36">
        <f t="shared" si="13"/>
        <v>1.0304427273052992</v>
      </c>
      <c r="BH6" s="36">
        <f t="shared" si="14"/>
        <v>1.008754224839068</v>
      </c>
      <c r="BI6" s="36">
        <f t="shared" si="15"/>
        <v>1.0144868686627413</v>
      </c>
      <c r="BJ6" s="36">
        <f t="shared" si="16"/>
        <v>1.008760196343051</v>
      </c>
      <c r="BK6" s="36">
        <f t="shared" si="17"/>
        <v>1.0086168802474591</v>
      </c>
      <c r="BL6" s="21">
        <f t="shared" si="9"/>
        <v>476292</v>
      </c>
      <c r="BM6" s="36">
        <f t="shared" si="18"/>
        <v>1</v>
      </c>
      <c r="BN6" s="36">
        <f t="shared" si="19"/>
        <v>1.3863575285749079</v>
      </c>
      <c r="BO6" s="36">
        <f t="shared" si="20"/>
        <v>1.2816255574311557</v>
      </c>
      <c r="BP6" s="36">
        <f t="shared" si="21"/>
        <v>1.3328903277821169</v>
      </c>
      <c r="BQ6" s="36">
        <f t="shared" si="22"/>
        <v>1.2625364272337138</v>
      </c>
      <c r="BR6" s="36">
        <f t="shared" si="23"/>
        <v>1.2898285085619745</v>
      </c>
    </row>
    <row r="7" spans="1:70">
      <c r="A7" s="13">
        <v>4</v>
      </c>
      <c r="B7" s="12">
        <v>307014</v>
      </c>
      <c r="C7" s="12">
        <v>26939</v>
      </c>
      <c r="D7" s="9">
        <f t="shared" si="10"/>
        <v>151604.35277</v>
      </c>
      <c r="E7" s="14">
        <v>151.60435276999999</v>
      </c>
      <c r="F7" s="13">
        <v>180444</v>
      </c>
      <c r="G7" s="12">
        <v>180444</v>
      </c>
      <c r="H7" s="22">
        <v>2.32725599713</v>
      </c>
      <c r="I7" s="22">
        <v>15.5129414114</v>
      </c>
      <c r="J7" s="22">
        <v>397015</v>
      </c>
      <c r="K7" s="22">
        <v>28</v>
      </c>
      <c r="L7" s="23">
        <v>2411</v>
      </c>
      <c r="M7" s="24">
        <v>2123.6749957900001</v>
      </c>
      <c r="N7" s="22">
        <v>192073</v>
      </c>
      <c r="O7" s="22">
        <v>2.1237766040400001</v>
      </c>
      <c r="P7" s="22">
        <v>16.803959881800001</v>
      </c>
      <c r="Q7" s="22">
        <v>638075</v>
      </c>
      <c r="R7" s="22">
        <v>29</v>
      </c>
      <c r="S7" s="23">
        <v>1798</v>
      </c>
      <c r="T7" s="13">
        <v>16627.7857143</v>
      </c>
      <c r="U7" s="22">
        <v>182073</v>
      </c>
      <c r="V7" s="22">
        <v>2.1522165335099999</v>
      </c>
      <c r="W7" s="22">
        <v>16.6277857143</v>
      </c>
      <c r="X7" s="22">
        <v>495795</v>
      </c>
      <c r="Y7" s="22">
        <v>51</v>
      </c>
      <c r="Z7" s="25">
        <v>1883</v>
      </c>
      <c r="AA7" s="24">
        <v>15335.4466533</v>
      </c>
      <c r="AB7" s="22">
        <v>182664</v>
      </c>
      <c r="AC7" s="22">
        <v>2.2961008542200001</v>
      </c>
      <c r="AD7" s="22">
        <v>15.3354466533</v>
      </c>
      <c r="AE7" s="22">
        <v>596327</v>
      </c>
      <c r="AF7" s="22">
        <v>60</v>
      </c>
      <c r="AG7" s="23">
        <v>2240</v>
      </c>
      <c r="AH7" s="24">
        <v>159802.62209799999</v>
      </c>
      <c r="AI7" s="22">
        <v>182305</v>
      </c>
      <c r="AJ7" s="22">
        <v>2.1432642146599998</v>
      </c>
      <c r="AK7" s="22">
        <v>16.6330915584</v>
      </c>
      <c r="AL7" s="22">
        <v>508422</v>
      </c>
      <c r="AM7" s="22">
        <v>62</v>
      </c>
      <c r="AN7" s="23">
        <v>1881</v>
      </c>
      <c r="AO7" s="24">
        <v>154951.71357299999</v>
      </c>
      <c r="AP7" s="22">
        <v>182305</v>
      </c>
      <c r="AQ7" s="22">
        <v>2.1432642146599998</v>
      </c>
      <c r="AR7" s="22">
        <v>15.420364427199999</v>
      </c>
      <c r="AS7" s="22">
        <v>554415</v>
      </c>
      <c r="AT7" s="22">
        <v>68</v>
      </c>
      <c r="AU7" s="23">
        <v>1881</v>
      </c>
      <c r="AV7" s="21">
        <f t="shared" si="11"/>
        <v>1.2923390610000005</v>
      </c>
      <c r="AW7" s="21">
        <f t="shared" si="0"/>
        <v>4850.9085250000062</v>
      </c>
      <c r="AX7" s="21">
        <f t="shared" si="1"/>
        <v>0.20347939308999985</v>
      </c>
      <c r="AY7" s="21">
        <f t="shared" si="2"/>
        <v>11629</v>
      </c>
      <c r="AZ7" s="21">
        <f t="shared" si="3"/>
        <v>28839.647230000002</v>
      </c>
      <c r="BA7" s="21">
        <f t="shared" si="4"/>
        <v>40468.647230000002</v>
      </c>
      <c r="BB7" s="21">
        <f t="shared" si="5"/>
        <v>30468.647230000002</v>
      </c>
      <c r="BC7" s="21">
        <f t="shared" si="6"/>
        <v>31059.647230000002</v>
      </c>
      <c r="BD7" s="21">
        <f t="shared" si="7"/>
        <v>30700.647230000002</v>
      </c>
      <c r="BE7" s="21">
        <f t="shared" si="8"/>
        <v>30700.647230000002</v>
      </c>
      <c r="BF7" s="36">
        <f t="shared" si="12"/>
        <v>1</v>
      </c>
      <c r="BG7" s="36">
        <f t="shared" si="13"/>
        <v>1.0644465873068654</v>
      </c>
      <c r="BH7" s="36">
        <f t="shared" si="14"/>
        <v>1.0090277315953979</v>
      </c>
      <c r="BI7" s="36">
        <f t="shared" si="15"/>
        <v>1.0123029859679458</v>
      </c>
      <c r="BJ7" s="36">
        <f t="shared" si="16"/>
        <v>1.010313449047904</v>
      </c>
      <c r="BK7" s="36">
        <f t="shared" si="17"/>
        <v>1.010313449047904</v>
      </c>
      <c r="BL7" s="21">
        <f t="shared" si="9"/>
        <v>397015</v>
      </c>
      <c r="BM7" s="36">
        <f t="shared" si="18"/>
        <v>1</v>
      </c>
      <c r="BN7" s="36">
        <f t="shared" si="19"/>
        <v>1.6071810888757352</v>
      </c>
      <c r="BO7" s="36">
        <f t="shared" si="20"/>
        <v>1.2488067201491126</v>
      </c>
      <c r="BP7" s="36">
        <f t="shared" si="21"/>
        <v>1.5020263717995541</v>
      </c>
      <c r="BQ7" s="36">
        <f t="shared" si="22"/>
        <v>1.2806115637948188</v>
      </c>
      <c r="BR7" s="36">
        <f t="shared" si="23"/>
        <v>1.3964585720942533</v>
      </c>
    </row>
    <row r="8" spans="1:70">
      <c r="A8" s="13">
        <v>5</v>
      </c>
      <c r="B8" s="12">
        <v>579958</v>
      </c>
      <c r="C8" s="12">
        <v>81815</v>
      </c>
      <c r="D8" s="9">
        <f t="shared" si="10"/>
        <v>110877.352908</v>
      </c>
      <c r="E8" s="14">
        <v>110.87735290800001</v>
      </c>
      <c r="F8" s="13">
        <v>125810</v>
      </c>
      <c r="G8" s="12">
        <v>125810</v>
      </c>
      <c r="H8" s="22">
        <v>1.45021295995</v>
      </c>
      <c r="I8" s="22">
        <v>10.684702886</v>
      </c>
      <c r="J8" s="22">
        <v>127254</v>
      </c>
      <c r="K8" s="22">
        <v>7</v>
      </c>
      <c r="L8" s="23">
        <v>988</v>
      </c>
      <c r="M8" s="24">
        <v>1436.9601348399999</v>
      </c>
      <c r="N8" s="22">
        <v>126845</v>
      </c>
      <c r="O8" s="22">
        <v>1.4369601348400001</v>
      </c>
      <c r="P8" s="22">
        <v>10.782736902</v>
      </c>
      <c r="Q8" s="22">
        <v>274686</v>
      </c>
      <c r="R8" s="22">
        <v>12</v>
      </c>
      <c r="S8" s="23">
        <v>1023</v>
      </c>
      <c r="T8" s="13">
        <v>11373.1687951</v>
      </c>
      <c r="U8" s="22">
        <v>125832</v>
      </c>
      <c r="V8" s="22">
        <v>1.44219683172</v>
      </c>
      <c r="W8" s="22">
        <v>11.3731687951</v>
      </c>
      <c r="X8" s="22">
        <v>160048</v>
      </c>
      <c r="Y8" s="22">
        <v>15</v>
      </c>
      <c r="Z8" s="25">
        <v>1020</v>
      </c>
      <c r="AA8" s="24">
        <v>10645.701553999999</v>
      </c>
      <c r="AB8" s="22">
        <v>125847</v>
      </c>
      <c r="AC8" s="22">
        <v>1.45445777103</v>
      </c>
      <c r="AD8" s="22">
        <v>10.645701554</v>
      </c>
      <c r="AE8" s="22">
        <v>240537</v>
      </c>
      <c r="AF8" s="22">
        <v>23</v>
      </c>
      <c r="AG8" s="23">
        <v>1029</v>
      </c>
      <c r="AH8" s="24">
        <v>109168.67563500001</v>
      </c>
      <c r="AI8" s="22">
        <v>125813</v>
      </c>
      <c r="AJ8" s="22">
        <v>1.4401766245800001</v>
      </c>
      <c r="AK8" s="22">
        <v>11.375399098100001</v>
      </c>
      <c r="AL8" s="22">
        <v>171105</v>
      </c>
      <c r="AM8" s="22">
        <v>19</v>
      </c>
      <c r="AN8" s="23">
        <v>995</v>
      </c>
      <c r="AO8" s="24">
        <v>106360.875468</v>
      </c>
      <c r="AP8" s="22">
        <v>125813</v>
      </c>
      <c r="AQ8" s="22">
        <v>1.4401766245800001</v>
      </c>
      <c r="AR8" s="22">
        <v>10.673449056500001</v>
      </c>
      <c r="AS8" s="22">
        <v>207122</v>
      </c>
      <c r="AT8" s="22">
        <v>24</v>
      </c>
      <c r="AU8" s="23">
        <v>995</v>
      </c>
      <c r="AV8" s="21">
        <f t="shared" si="11"/>
        <v>0.72746724110000105</v>
      </c>
      <c r="AW8" s="21">
        <f t="shared" si="0"/>
        <v>2807.8001670000085</v>
      </c>
      <c r="AX8" s="21">
        <f t="shared" si="1"/>
        <v>1.3252825109999922E-2</v>
      </c>
      <c r="AY8" s="21">
        <f t="shared" si="2"/>
        <v>1035</v>
      </c>
      <c r="AZ8" s="21">
        <f t="shared" si="3"/>
        <v>14932.647091999999</v>
      </c>
      <c r="BA8" s="21">
        <f t="shared" si="4"/>
        <v>15967.647091999999</v>
      </c>
      <c r="BB8" s="21">
        <f t="shared" si="5"/>
        <v>14954.647091999999</v>
      </c>
      <c r="BC8" s="21">
        <f t="shared" si="6"/>
        <v>14969.647091999999</v>
      </c>
      <c r="BD8" s="21">
        <f t="shared" si="7"/>
        <v>14935.647091999999</v>
      </c>
      <c r="BE8" s="21">
        <f t="shared" si="8"/>
        <v>14935.647091999999</v>
      </c>
      <c r="BF8" s="36">
        <f t="shared" si="12"/>
        <v>1</v>
      </c>
      <c r="BG8" s="36">
        <f t="shared" si="13"/>
        <v>1.0082266910420474</v>
      </c>
      <c r="BH8" s="36">
        <f t="shared" si="14"/>
        <v>1.0001748668627295</v>
      </c>
      <c r="BI8" s="36">
        <f t="shared" si="15"/>
        <v>1.0002940942691361</v>
      </c>
      <c r="BJ8" s="36">
        <f t="shared" si="16"/>
        <v>1.0000238454812813</v>
      </c>
      <c r="BK8" s="36">
        <f t="shared" si="17"/>
        <v>1.0000238454812813</v>
      </c>
      <c r="BL8" s="21">
        <f t="shared" si="9"/>
        <v>127254</v>
      </c>
      <c r="BM8" s="36">
        <f t="shared" si="18"/>
        <v>1</v>
      </c>
      <c r="BN8" s="36">
        <f t="shared" si="19"/>
        <v>2.1585647602432929</v>
      </c>
      <c r="BO8" s="36">
        <f t="shared" si="20"/>
        <v>1.2577050623163122</v>
      </c>
      <c r="BP8" s="36">
        <f t="shared" si="21"/>
        <v>1.8902117025790939</v>
      </c>
      <c r="BQ8" s="36">
        <f t="shared" si="22"/>
        <v>1.3445942760148992</v>
      </c>
      <c r="BR8" s="36">
        <f t="shared" si="23"/>
        <v>1.6276266364907979</v>
      </c>
    </row>
    <row r="9" spans="1:70">
      <c r="A9" s="13">
        <v>6</v>
      </c>
      <c r="B9" s="12">
        <v>425252</v>
      </c>
      <c r="C9" s="12">
        <v>349512</v>
      </c>
      <c r="D9" s="9">
        <f t="shared" si="10"/>
        <v>27496.305925200002</v>
      </c>
      <c r="E9" s="14">
        <v>27.496305925200001</v>
      </c>
      <c r="F9" s="13">
        <v>32462</v>
      </c>
      <c r="G9" s="12">
        <v>32462</v>
      </c>
      <c r="H9" s="22">
        <v>0.58586992453300002</v>
      </c>
      <c r="I9" s="22">
        <v>2.8729984487700002</v>
      </c>
      <c r="J9" s="22">
        <v>28775</v>
      </c>
      <c r="K9" s="22">
        <v>1</v>
      </c>
      <c r="L9" s="23">
        <v>1983</v>
      </c>
      <c r="M9" s="24">
        <v>579.46430041099995</v>
      </c>
      <c r="N9" s="22">
        <v>32464</v>
      </c>
      <c r="O9" s="22">
        <v>0.57946430041100006</v>
      </c>
      <c r="P9" s="22">
        <v>2.8591604617600002</v>
      </c>
      <c r="Q9" s="22">
        <v>114455</v>
      </c>
      <c r="R9" s="22">
        <v>5</v>
      </c>
      <c r="S9" s="23">
        <v>1983</v>
      </c>
      <c r="T9" s="13">
        <v>3498.8784271300001</v>
      </c>
      <c r="U9" s="22">
        <v>32464</v>
      </c>
      <c r="V9" s="22">
        <v>0.57946430041100006</v>
      </c>
      <c r="W9" s="22">
        <v>3.4988784271300002</v>
      </c>
      <c r="X9" s="22">
        <v>57213</v>
      </c>
      <c r="Y9" s="22">
        <v>5</v>
      </c>
      <c r="Z9" s="25">
        <v>1983</v>
      </c>
      <c r="AA9" s="24">
        <v>2859.1604617600001</v>
      </c>
      <c r="AB9" s="22">
        <v>32464</v>
      </c>
      <c r="AC9" s="22">
        <v>0.57946430041100006</v>
      </c>
      <c r="AD9" s="22">
        <v>2.8591604617600002</v>
      </c>
      <c r="AE9" s="22">
        <v>48920</v>
      </c>
      <c r="AF9" s="22">
        <v>4</v>
      </c>
      <c r="AG9" s="23">
        <v>1983</v>
      </c>
      <c r="AH9" s="24">
        <v>34165.071115899998</v>
      </c>
      <c r="AI9" s="22">
        <v>32464</v>
      </c>
      <c r="AJ9" s="22">
        <v>0.57946430041100006</v>
      </c>
      <c r="AK9" s="22">
        <v>3.4988784271300002</v>
      </c>
      <c r="AL9" s="22">
        <v>59764</v>
      </c>
      <c r="AM9" s="22">
        <v>7</v>
      </c>
      <c r="AN9" s="23">
        <v>1983</v>
      </c>
      <c r="AO9" s="24">
        <v>31606.199254399999</v>
      </c>
      <c r="AP9" s="22">
        <v>32464</v>
      </c>
      <c r="AQ9" s="22">
        <v>0.57946430041100006</v>
      </c>
      <c r="AR9" s="22">
        <v>2.8591604617600002</v>
      </c>
      <c r="AS9" s="22">
        <v>55833</v>
      </c>
      <c r="AT9" s="22">
        <v>6</v>
      </c>
      <c r="AU9" s="23">
        <v>1983</v>
      </c>
      <c r="AV9" s="21">
        <f t="shared" si="11"/>
        <v>0.63971796537000003</v>
      </c>
      <c r="AW9" s="21">
        <f t="shared" si="0"/>
        <v>2558.8718614999998</v>
      </c>
      <c r="AX9" s="21">
        <f t="shared" si="1"/>
        <v>6.4056241219999643E-3</v>
      </c>
      <c r="AY9" s="21">
        <f t="shared" si="2"/>
        <v>2</v>
      </c>
      <c r="AZ9" s="21">
        <f t="shared" si="3"/>
        <v>4965.6940747999979</v>
      </c>
      <c r="BA9" s="21">
        <f t="shared" si="4"/>
        <v>4967.6940747999979</v>
      </c>
      <c r="BB9" s="21">
        <f t="shared" si="5"/>
        <v>4967.6940747999979</v>
      </c>
      <c r="BC9" s="21">
        <f t="shared" si="6"/>
        <v>4967.6940747999979</v>
      </c>
      <c r="BD9" s="21">
        <f t="shared" si="7"/>
        <v>4967.6940747999979</v>
      </c>
      <c r="BE9" s="21">
        <f t="shared" si="8"/>
        <v>4967.6940747999979</v>
      </c>
      <c r="BF9" s="36">
        <f t="shared" si="12"/>
        <v>1</v>
      </c>
      <c r="BG9" s="36">
        <f t="shared" si="13"/>
        <v>1.000061610498429</v>
      </c>
      <c r="BH9" s="36">
        <f t="shared" si="14"/>
        <v>1.000061610498429</v>
      </c>
      <c r="BI9" s="36">
        <f t="shared" si="15"/>
        <v>1.000061610498429</v>
      </c>
      <c r="BJ9" s="36">
        <f t="shared" si="16"/>
        <v>1.000061610498429</v>
      </c>
      <c r="BK9" s="36">
        <f t="shared" si="17"/>
        <v>1.000061610498429</v>
      </c>
      <c r="BL9" s="21">
        <f t="shared" si="9"/>
        <v>28775</v>
      </c>
      <c r="BM9" s="36">
        <f t="shared" si="18"/>
        <v>1</v>
      </c>
      <c r="BN9" s="36">
        <f t="shared" si="19"/>
        <v>3.9775847089487404</v>
      </c>
      <c r="BO9" s="36">
        <f t="shared" si="20"/>
        <v>1.9882884448305822</v>
      </c>
      <c r="BP9" s="36">
        <f t="shared" si="21"/>
        <v>1.7000868809730669</v>
      </c>
      <c r="BQ9" s="36">
        <f t="shared" si="22"/>
        <v>2.0769417897480453</v>
      </c>
      <c r="BR9" s="36">
        <f t="shared" si="23"/>
        <v>1.9403301476976542</v>
      </c>
    </row>
    <row r="10" spans="1:70">
      <c r="A10" s="13">
        <v>7</v>
      </c>
      <c r="B10" s="12">
        <v>918327</v>
      </c>
      <c r="C10" s="12">
        <v>572887</v>
      </c>
      <c r="D10" s="9">
        <f t="shared" si="10"/>
        <v>30035.0094828</v>
      </c>
      <c r="E10" s="14">
        <v>30.0350094828</v>
      </c>
      <c r="F10" s="13">
        <v>38093</v>
      </c>
      <c r="G10" s="12">
        <v>38093</v>
      </c>
      <c r="H10" s="22">
        <v>0.46887412611200002</v>
      </c>
      <c r="I10" s="22">
        <v>3.2755894272399999</v>
      </c>
      <c r="J10" s="22">
        <v>25708</v>
      </c>
      <c r="K10" s="22">
        <v>1</v>
      </c>
      <c r="L10" s="23">
        <v>495</v>
      </c>
      <c r="M10" s="24">
        <v>442.80364810600003</v>
      </c>
      <c r="N10" s="22">
        <v>38314</v>
      </c>
      <c r="O10" s="22">
        <v>0.44280364810599998</v>
      </c>
      <c r="P10" s="22">
        <v>3.26854224109</v>
      </c>
      <c r="Q10" s="22">
        <v>42336</v>
      </c>
      <c r="R10" s="22">
        <v>1</v>
      </c>
      <c r="S10" s="23">
        <v>413</v>
      </c>
      <c r="T10" s="13">
        <v>3492.2780303</v>
      </c>
      <c r="U10" s="22">
        <v>38309</v>
      </c>
      <c r="V10" s="22">
        <v>0.44294558777999998</v>
      </c>
      <c r="W10" s="22">
        <v>3.4922780303000001</v>
      </c>
      <c r="X10" s="22">
        <v>30429</v>
      </c>
      <c r="Y10" s="22">
        <v>2</v>
      </c>
      <c r="Z10" s="25">
        <v>410</v>
      </c>
      <c r="AA10" s="24">
        <v>3231.2347985299998</v>
      </c>
      <c r="AB10" s="22">
        <v>38580</v>
      </c>
      <c r="AC10" s="22">
        <v>0.51768529863000001</v>
      </c>
      <c r="AD10" s="22">
        <v>3.2312347985300001</v>
      </c>
      <c r="AE10" s="22">
        <v>39547</v>
      </c>
      <c r="AF10" s="22">
        <v>3</v>
      </c>
      <c r="AG10" s="23">
        <v>707</v>
      </c>
      <c r="AH10" s="24">
        <v>33434.832701300002</v>
      </c>
      <c r="AI10" s="22">
        <v>38309</v>
      </c>
      <c r="AJ10" s="22">
        <v>0.44294558777999998</v>
      </c>
      <c r="AK10" s="22">
        <v>3.4922780303000001</v>
      </c>
      <c r="AL10" s="22">
        <v>31047</v>
      </c>
      <c r="AM10" s="22">
        <v>3</v>
      </c>
      <c r="AN10" s="23">
        <v>410</v>
      </c>
      <c r="AO10" s="24">
        <v>32535.342757900002</v>
      </c>
      <c r="AP10" s="22">
        <v>38309</v>
      </c>
      <c r="AQ10" s="22">
        <v>0.44294558777999998</v>
      </c>
      <c r="AR10" s="22">
        <v>3.2674055444599999</v>
      </c>
      <c r="AS10" s="22">
        <v>35427</v>
      </c>
      <c r="AT10" s="22">
        <v>4</v>
      </c>
      <c r="AU10" s="23">
        <v>410</v>
      </c>
      <c r="AV10" s="21">
        <f t="shared" si="11"/>
        <v>0.26104323177000016</v>
      </c>
      <c r="AW10" s="21">
        <f t="shared" si="0"/>
        <v>899.4899433999999</v>
      </c>
      <c r="AX10" s="21">
        <f t="shared" si="1"/>
        <v>2.6070478006000042E-2</v>
      </c>
      <c r="AY10" s="21">
        <f t="shared" si="2"/>
        <v>221</v>
      </c>
      <c r="AZ10" s="21">
        <f t="shared" si="3"/>
        <v>8057.9905171999999</v>
      </c>
      <c r="BA10" s="21">
        <f t="shared" si="4"/>
        <v>8278.9905171999999</v>
      </c>
      <c r="BB10" s="21">
        <f t="shared" si="5"/>
        <v>8273.9905171999999</v>
      </c>
      <c r="BC10" s="21">
        <f t="shared" si="6"/>
        <v>8544.9905171999999</v>
      </c>
      <c r="BD10" s="21">
        <f t="shared" si="7"/>
        <v>8273.9905171999999</v>
      </c>
      <c r="BE10" s="21">
        <f t="shared" si="8"/>
        <v>8273.9905171999999</v>
      </c>
      <c r="BF10" s="36">
        <f t="shared" si="12"/>
        <v>1</v>
      </c>
      <c r="BG10" s="36">
        <f t="shared" si="13"/>
        <v>1.0058015908434621</v>
      </c>
      <c r="BH10" s="36">
        <f t="shared" si="14"/>
        <v>1.0056703331320715</v>
      </c>
      <c r="BI10" s="36">
        <f t="shared" si="15"/>
        <v>1.012784501089439</v>
      </c>
      <c r="BJ10" s="36">
        <f t="shared" si="16"/>
        <v>1.0056703331320715</v>
      </c>
      <c r="BK10" s="36">
        <f t="shared" si="17"/>
        <v>1.0056703331320715</v>
      </c>
      <c r="BL10" s="21">
        <f t="shared" si="9"/>
        <v>25708</v>
      </c>
      <c r="BM10" s="36">
        <f t="shared" si="18"/>
        <v>1</v>
      </c>
      <c r="BN10" s="36">
        <f t="shared" si="19"/>
        <v>1.6468025517348686</v>
      </c>
      <c r="BO10" s="36">
        <f t="shared" si="20"/>
        <v>1.1836393340594367</v>
      </c>
      <c r="BP10" s="36">
        <f t="shared" si="21"/>
        <v>1.5383149214252372</v>
      </c>
      <c r="BQ10" s="36">
        <f t="shared" si="22"/>
        <v>1.2076785436440018</v>
      </c>
      <c r="BR10" s="36">
        <f t="shared" si="23"/>
        <v>1.3780535241948031</v>
      </c>
    </row>
    <row r="11" spans="1:70">
      <c r="A11" s="13">
        <v>8</v>
      </c>
      <c r="B11" s="12">
        <v>710147</v>
      </c>
      <c r="C11" s="12">
        <v>336195</v>
      </c>
      <c r="D11" s="9">
        <f t="shared" si="10"/>
        <v>38456.0481353</v>
      </c>
      <c r="E11" s="14">
        <v>38.456048135300001</v>
      </c>
      <c r="F11" s="13">
        <v>49331</v>
      </c>
      <c r="G11" s="12">
        <v>49331</v>
      </c>
      <c r="H11" s="22">
        <v>0.76920434375000002</v>
      </c>
      <c r="I11" s="22">
        <v>4.5131188283899997</v>
      </c>
      <c r="J11" s="22">
        <v>53584</v>
      </c>
      <c r="K11" s="22">
        <v>2</v>
      </c>
      <c r="L11" s="23">
        <v>551</v>
      </c>
      <c r="M11" s="24">
        <v>661.65563941300002</v>
      </c>
      <c r="N11" s="22">
        <v>53538</v>
      </c>
      <c r="O11" s="22">
        <v>0.66165563941299999</v>
      </c>
      <c r="P11" s="22">
        <v>4.6512942834900004</v>
      </c>
      <c r="Q11" s="22">
        <v>134281</v>
      </c>
      <c r="R11" s="22">
        <v>5</v>
      </c>
      <c r="S11" s="23">
        <v>753</v>
      </c>
      <c r="T11" s="13">
        <v>4952.4809163099999</v>
      </c>
      <c r="U11" s="22">
        <v>49362</v>
      </c>
      <c r="V11" s="22">
        <v>0.75993072267700001</v>
      </c>
      <c r="W11" s="22">
        <v>4.9524809163099999</v>
      </c>
      <c r="X11" s="22">
        <v>93645</v>
      </c>
      <c r="Y11" s="22">
        <v>9</v>
      </c>
      <c r="Z11" s="25">
        <v>612</v>
      </c>
      <c r="AA11" s="24">
        <v>4485.2175463399999</v>
      </c>
      <c r="AB11" s="22">
        <v>49436</v>
      </c>
      <c r="AC11" s="22">
        <v>0.75778240080100001</v>
      </c>
      <c r="AD11" s="22">
        <v>4.4852175463400004</v>
      </c>
      <c r="AE11" s="22">
        <v>104765</v>
      </c>
      <c r="AF11" s="22">
        <v>9</v>
      </c>
      <c r="AG11" s="23">
        <v>617</v>
      </c>
      <c r="AH11" s="24">
        <v>47871.7172823</v>
      </c>
      <c r="AI11" s="22">
        <v>52488</v>
      </c>
      <c r="AJ11" s="22">
        <v>0.680541604671</v>
      </c>
      <c r="AK11" s="22">
        <v>4.9688920995699997</v>
      </c>
      <c r="AL11" s="22">
        <v>97879</v>
      </c>
      <c r="AM11" s="22">
        <v>11</v>
      </c>
      <c r="AN11" s="23">
        <v>775</v>
      </c>
      <c r="AO11" s="24">
        <v>46160.373972499998</v>
      </c>
      <c r="AP11" s="22">
        <v>52506</v>
      </c>
      <c r="AQ11" s="22">
        <v>0.67867631454199995</v>
      </c>
      <c r="AR11" s="22">
        <v>4.5481000777</v>
      </c>
      <c r="AS11" s="22">
        <v>103059</v>
      </c>
      <c r="AT11" s="22">
        <v>11</v>
      </c>
      <c r="AU11" s="23">
        <v>744</v>
      </c>
      <c r="AV11" s="21">
        <f t="shared" si="11"/>
        <v>0.46726336997000001</v>
      </c>
      <c r="AW11" s="21">
        <f t="shared" si="0"/>
        <v>1711.3433098000023</v>
      </c>
      <c r="AX11" s="21">
        <f t="shared" si="1"/>
        <v>0.10754870433700003</v>
      </c>
      <c r="AY11" s="21">
        <f t="shared" si="2"/>
        <v>4207</v>
      </c>
      <c r="AZ11" s="21">
        <f t="shared" si="3"/>
        <v>10874.9518647</v>
      </c>
      <c r="BA11" s="21">
        <f t="shared" si="4"/>
        <v>15081.9518647</v>
      </c>
      <c r="BB11" s="21">
        <f t="shared" si="5"/>
        <v>10905.9518647</v>
      </c>
      <c r="BC11" s="21">
        <f t="shared" si="6"/>
        <v>10979.9518647</v>
      </c>
      <c r="BD11" s="21">
        <f t="shared" si="7"/>
        <v>14031.9518647</v>
      </c>
      <c r="BE11" s="21">
        <f t="shared" si="8"/>
        <v>14049.9518647</v>
      </c>
      <c r="BF11" s="36">
        <f t="shared" si="12"/>
        <v>1</v>
      </c>
      <c r="BG11" s="36">
        <f t="shared" si="13"/>
        <v>1.0852810605907035</v>
      </c>
      <c r="BH11" s="36">
        <f t="shared" si="14"/>
        <v>1.0006284081003831</v>
      </c>
      <c r="BI11" s="36">
        <f t="shared" si="15"/>
        <v>1.0021284790496847</v>
      </c>
      <c r="BJ11" s="36">
        <f t="shared" si="16"/>
        <v>1.0639962700938559</v>
      </c>
      <c r="BK11" s="36">
        <f t="shared" si="17"/>
        <v>1.0643611522166589</v>
      </c>
      <c r="BL11" s="21">
        <f t="shared" si="9"/>
        <v>53584</v>
      </c>
      <c r="BM11" s="36">
        <f t="shared" si="18"/>
        <v>1</v>
      </c>
      <c r="BN11" s="36">
        <f t="shared" si="19"/>
        <v>2.5059905942072263</v>
      </c>
      <c r="BO11" s="36">
        <f t="shared" si="20"/>
        <v>1.7476298895192595</v>
      </c>
      <c r="BP11" s="36">
        <f t="shared" si="21"/>
        <v>1.9551545237384294</v>
      </c>
      <c r="BQ11" s="36">
        <f t="shared" si="22"/>
        <v>1.8266460137354434</v>
      </c>
      <c r="BR11" s="36">
        <f t="shared" si="23"/>
        <v>1.9233166616900568</v>
      </c>
    </row>
    <row r="12" spans="1:70">
      <c r="A12" s="13">
        <v>9</v>
      </c>
      <c r="B12" s="12">
        <v>327020</v>
      </c>
      <c r="C12" s="12">
        <v>188803</v>
      </c>
      <c r="D12" s="9">
        <f t="shared" si="10"/>
        <v>11962.334910899999</v>
      </c>
      <c r="E12" s="14">
        <v>11.962334910899999</v>
      </c>
      <c r="F12" s="13">
        <v>21680</v>
      </c>
      <c r="G12" s="12">
        <v>21680</v>
      </c>
      <c r="H12" s="12">
        <v>0.37522373108599999</v>
      </c>
      <c r="I12" s="12">
        <v>1.9515933621899999</v>
      </c>
      <c r="J12" s="12">
        <v>17422</v>
      </c>
      <c r="K12" s="12">
        <v>0</v>
      </c>
      <c r="L12" s="14">
        <v>1173</v>
      </c>
      <c r="M12" s="13">
        <v>346.630322578</v>
      </c>
      <c r="N12" s="12">
        <v>22590</v>
      </c>
      <c r="O12" s="12">
        <v>0.34663032257800003</v>
      </c>
      <c r="P12" s="12">
        <v>1.95195153735</v>
      </c>
      <c r="Q12" s="12">
        <v>31001</v>
      </c>
      <c r="R12" s="12">
        <v>1</v>
      </c>
      <c r="S12" s="14">
        <v>1229</v>
      </c>
      <c r="T12" s="13">
        <v>2195.6862193400002</v>
      </c>
      <c r="U12" s="12">
        <v>21796</v>
      </c>
      <c r="V12" s="12">
        <v>0.35016269178100001</v>
      </c>
      <c r="W12" s="12">
        <v>2.1956862193400002</v>
      </c>
      <c r="X12" s="12">
        <v>22057</v>
      </c>
      <c r="Y12" s="12">
        <v>2</v>
      </c>
      <c r="Z12" s="9">
        <v>1115</v>
      </c>
      <c r="AA12" s="13">
        <v>1918.1297535799999</v>
      </c>
      <c r="AB12" s="12">
        <v>21796</v>
      </c>
      <c r="AC12" s="12">
        <v>0.35016269178100001</v>
      </c>
      <c r="AD12" s="12">
        <v>1.9181297535799999</v>
      </c>
      <c r="AE12" s="12">
        <v>24096</v>
      </c>
      <c r="AF12" s="12">
        <v>2</v>
      </c>
      <c r="AG12" s="14">
        <v>1115</v>
      </c>
      <c r="AH12" s="13">
        <v>21624.4733294</v>
      </c>
      <c r="AI12" s="12">
        <v>21796</v>
      </c>
      <c r="AJ12" s="12">
        <v>0.35016269178100001</v>
      </c>
      <c r="AK12" s="12">
        <v>2.1956862193400002</v>
      </c>
      <c r="AL12" s="12">
        <v>22976</v>
      </c>
      <c r="AM12" s="12">
        <v>2</v>
      </c>
      <c r="AN12" s="14">
        <v>1115</v>
      </c>
      <c r="AO12" s="13">
        <v>20514.2474664</v>
      </c>
      <c r="AP12" s="12">
        <v>21796</v>
      </c>
      <c r="AQ12" s="12">
        <v>0.35016269178100001</v>
      </c>
      <c r="AR12" s="12">
        <v>1.9181297535799999</v>
      </c>
      <c r="AS12" s="12">
        <v>23754</v>
      </c>
      <c r="AT12" s="12">
        <v>2</v>
      </c>
      <c r="AU12" s="14">
        <v>1115</v>
      </c>
      <c r="AV12" s="21">
        <f t="shared" si="11"/>
        <v>0.27755646576000026</v>
      </c>
      <c r="AW12" s="21">
        <f t="shared" si="0"/>
        <v>1110.2258629999997</v>
      </c>
      <c r="AX12" s="21">
        <f t="shared" si="1"/>
        <v>2.8593408507999962E-2</v>
      </c>
      <c r="AY12" s="21">
        <f t="shared" si="2"/>
        <v>910</v>
      </c>
      <c r="AZ12" s="21">
        <f t="shared" si="3"/>
        <v>9717.6650891000008</v>
      </c>
      <c r="BA12" s="21">
        <f t="shared" si="4"/>
        <v>10627.665089100001</v>
      </c>
      <c r="BB12" s="21">
        <f t="shared" si="5"/>
        <v>9833.6650891000008</v>
      </c>
      <c r="BC12" s="21">
        <f t="shared" si="6"/>
        <v>9833.6650891000008</v>
      </c>
      <c r="BD12" s="21">
        <f t="shared" si="7"/>
        <v>9833.6650891000008</v>
      </c>
      <c r="BE12" s="21">
        <f t="shared" si="8"/>
        <v>9833.6650891000008</v>
      </c>
      <c r="BF12" s="36">
        <f t="shared" si="12"/>
        <v>1</v>
      </c>
      <c r="BG12" s="36">
        <f t="shared" si="13"/>
        <v>1.0419741697416973</v>
      </c>
      <c r="BH12" s="36">
        <f t="shared" si="14"/>
        <v>1.0053505535055351</v>
      </c>
      <c r="BI12" s="36">
        <f t="shared" si="15"/>
        <v>1.0053505535055351</v>
      </c>
      <c r="BJ12" s="36">
        <f t="shared" si="16"/>
        <v>1.0053505535055351</v>
      </c>
      <c r="BK12" s="36">
        <f t="shared" si="17"/>
        <v>1.0053505535055351</v>
      </c>
      <c r="BL12" s="21">
        <f t="shared" si="9"/>
        <v>17422</v>
      </c>
      <c r="BM12" s="36">
        <f t="shared" si="18"/>
        <v>1</v>
      </c>
      <c r="BN12" s="36">
        <f t="shared" si="19"/>
        <v>1.779416829296292</v>
      </c>
      <c r="BO12" s="36">
        <f t="shared" si="20"/>
        <v>1.2660429342210997</v>
      </c>
      <c r="BP12" s="36">
        <f t="shared" si="21"/>
        <v>1.3830788658018598</v>
      </c>
      <c r="BQ12" s="36">
        <f t="shared" si="22"/>
        <v>1.3187923315348411</v>
      </c>
      <c r="BR12" s="36">
        <f t="shared" si="23"/>
        <v>1.3634485133738952</v>
      </c>
    </row>
    <row r="13" spans="1:70">
      <c r="A13" s="13">
        <v>10</v>
      </c>
      <c r="B13" s="12">
        <v>895428</v>
      </c>
      <c r="C13" s="12">
        <v>893001</v>
      </c>
      <c r="D13" s="9">
        <f t="shared" si="10"/>
        <v>117989.547598</v>
      </c>
      <c r="E13" s="14">
        <v>117.989547598</v>
      </c>
      <c r="F13" s="13">
        <v>146200</v>
      </c>
      <c r="G13" s="12">
        <v>146200</v>
      </c>
      <c r="H13" s="12">
        <v>2.2212917917200001</v>
      </c>
      <c r="I13" s="12">
        <v>12.818192401999999</v>
      </c>
      <c r="J13" s="12">
        <v>351350</v>
      </c>
      <c r="K13" s="12">
        <v>25</v>
      </c>
      <c r="L13" s="14">
        <v>4305</v>
      </c>
      <c r="M13" s="13">
        <v>1686.9526713499999</v>
      </c>
      <c r="N13" s="12">
        <v>152963</v>
      </c>
      <c r="O13" s="12">
        <v>1.68695267135</v>
      </c>
      <c r="P13" s="12">
        <v>13.2868470696</v>
      </c>
      <c r="Q13" s="12">
        <v>506666</v>
      </c>
      <c r="R13" s="12">
        <v>23</v>
      </c>
      <c r="S13" s="14">
        <v>1412</v>
      </c>
      <c r="T13" s="13">
        <v>13475.630808100001</v>
      </c>
      <c r="U13" s="12">
        <v>146790</v>
      </c>
      <c r="V13" s="12">
        <v>1.6969565927400001</v>
      </c>
      <c r="W13" s="12">
        <v>13.4756308081</v>
      </c>
      <c r="X13" s="12">
        <v>438634</v>
      </c>
      <c r="Y13" s="12">
        <v>45</v>
      </c>
      <c r="Z13" s="9">
        <v>1648</v>
      </c>
      <c r="AA13" s="13">
        <v>12403.5097625</v>
      </c>
      <c r="AB13" s="12">
        <v>146939</v>
      </c>
      <c r="AC13" s="12">
        <v>1.9529236104800001</v>
      </c>
      <c r="AD13" s="12">
        <v>12.403509762500001</v>
      </c>
      <c r="AE13" s="12">
        <v>530226</v>
      </c>
      <c r="AF13" s="12">
        <v>54</v>
      </c>
      <c r="AG13" s="14">
        <v>3625</v>
      </c>
      <c r="AH13" s="13">
        <v>128451.96021999999</v>
      </c>
      <c r="AI13" s="12">
        <v>146747</v>
      </c>
      <c r="AJ13" s="12">
        <v>1.6940058146700001</v>
      </c>
      <c r="AK13" s="12">
        <v>13.483938888899999</v>
      </c>
      <c r="AL13" s="12">
        <v>425749</v>
      </c>
      <c r="AM13" s="12">
        <v>52</v>
      </c>
      <c r="AN13" s="14">
        <v>1627</v>
      </c>
      <c r="AO13" s="13">
        <v>124633.021714</v>
      </c>
      <c r="AP13" s="12">
        <v>146747</v>
      </c>
      <c r="AQ13" s="12">
        <v>1.6940058146700001</v>
      </c>
      <c r="AR13" s="12">
        <v>12.5292042624</v>
      </c>
      <c r="AS13" s="12">
        <v>486882</v>
      </c>
      <c r="AT13" s="12">
        <v>59</v>
      </c>
      <c r="AU13" s="14">
        <v>1627</v>
      </c>
      <c r="AV13" s="21">
        <f t="shared" si="11"/>
        <v>1.0721210456000008</v>
      </c>
      <c r="AW13" s="21">
        <f t="shared" si="0"/>
        <v>3818.9385059999913</v>
      </c>
      <c r="AX13" s="21">
        <f t="shared" si="1"/>
        <v>0.53433912037000009</v>
      </c>
      <c r="AY13" s="21">
        <f t="shared" si="2"/>
        <v>6763</v>
      </c>
      <c r="AZ13" s="21">
        <f t="shared" si="3"/>
        <v>28210.452401999995</v>
      </c>
      <c r="BA13" s="21">
        <f t="shared" si="4"/>
        <v>34973.452401999995</v>
      </c>
      <c r="BB13" s="21">
        <f t="shared" si="5"/>
        <v>28800.452401999995</v>
      </c>
      <c r="BC13" s="21">
        <f t="shared" si="6"/>
        <v>28949.452401999995</v>
      </c>
      <c r="BD13" s="21">
        <f t="shared" si="7"/>
        <v>28757.452401999995</v>
      </c>
      <c r="BE13" s="21">
        <f t="shared" si="8"/>
        <v>28757.452401999995</v>
      </c>
      <c r="BF13" s="36">
        <f t="shared" si="12"/>
        <v>1</v>
      </c>
      <c r="BG13" s="36">
        <f t="shared" si="13"/>
        <v>1.0462585499316006</v>
      </c>
      <c r="BH13" s="36">
        <f t="shared" si="14"/>
        <v>1.0040355677154582</v>
      </c>
      <c r="BI13" s="36">
        <f t="shared" si="15"/>
        <v>1.0050547195622435</v>
      </c>
      <c r="BJ13" s="36">
        <f t="shared" si="16"/>
        <v>1.0037414500683994</v>
      </c>
      <c r="BK13" s="36">
        <f t="shared" si="17"/>
        <v>1.0037414500683994</v>
      </c>
      <c r="BL13" s="21">
        <f t="shared" si="9"/>
        <v>351350</v>
      </c>
      <c r="BM13" s="36">
        <f t="shared" si="18"/>
        <v>1</v>
      </c>
      <c r="BN13" s="36">
        <f t="shared" si="19"/>
        <v>1.4420549309805037</v>
      </c>
      <c r="BO13" s="36">
        <f t="shared" si="20"/>
        <v>1.2484246477871068</v>
      </c>
      <c r="BP13" s="36">
        <f t="shared" si="21"/>
        <v>1.5091105735022057</v>
      </c>
      <c r="BQ13" s="36">
        <f t="shared" si="22"/>
        <v>1.2117518144300554</v>
      </c>
      <c r="BR13" s="36">
        <f t="shared" si="23"/>
        <v>1.3857464067169489</v>
      </c>
    </row>
    <row r="14" spans="1:70">
      <c r="A14" s="13">
        <v>11</v>
      </c>
      <c r="B14" s="12">
        <v>892087</v>
      </c>
      <c r="C14" s="12">
        <v>743078</v>
      </c>
      <c r="D14" s="9">
        <f t="shared" si="10"/>
        <v>35947.457820099997</v>
      </c>
      <c r="E14" s="14">
        <v>35.947457820099999</v>
      </c>
      <c r="F14" s="13">
        <v>43635</v>
      </c>
      <c r="G14" s="12">
        <v>43635</v>
      </c>
      <c r="H14" s="12">
        <v>0.50496210349399995</v>
      </c>
      <c r="I14" s="12">
        <v>3.7478236680000001</v>
      </c>
      <c r="J14" s="12">
        <v>14347</v>
      </c>
      <c r="K14" s="12">
        <v>0</v>
      </c>
      <c r="L14" s="14">
        <v>449</v>
      </c>
      <c r="M14" s="13">
        <v>501.34520422899999</v>
      </c>
      <c r="N14" s="12">
        <v>43862</v>
      </c>
      <c r="O14" s="12">
        <v>0.50144681247599998</v>
      </c>
      <c r="P14" s="12">
        <v>3.7527744255700002</v>
      </c>
      <c r="Q14" s="12">
        <v>20473</v>
      </c>
      <c r="R14" s="12">
        <v>0</v>
      </c>
      <c r="S14" s="14">
        <v>458</v>
      </c>
      <c r="T14" s="13">
        <v>4031.4893939399999</v>
      </c>
      <c r="U14" s="12">
        <v>43652</v>
      </c>
      <c r="V14" s="12">
        <v>0.50759946399900002</v>
      </c>
      <c r="W14" s="12">
        <v>4.0314893939400003</v>
      </c>
      <c r="X14" s="12">
        <v>17191</v>
      </c>
      <c r="Y14" s="12">
        <v>1</v>
      </c>
      <c r="Z14" s="9">
        <v>455</v>
      </c>
      <c r="AA14" s="13">
        <v>3743.39226607</v>
      </c>
      <c r="AB14" s="12">
        <v>43652</v>
      </c>
      <c r="AC14" s="12">
        <v>0.50759946399900002</v>
      </c>
      <c r="AD14" s="12">
        <v>3.7433922660699999</v>
      </c>
      <c r="AE14" s="12">
        <v>21356</v>
      </c>
      <c r="AF14" s="12">
        <v>1</v>
      </c>
      <c r="AG14" s="14">
        <v>455</v>
      </c>
      <c r="AH14" s="13">
        <v>38306.813156900003</v>
      </c>
      <c r="AI14" s="12">
        <v>43635</v>
      </c>
      <c r="AJ14" s="12">
        <v>0.50496210349399995</v>
      </c>
      <c r="AK14" s="12">
        <v>4.0318196969700004</v>
      </c>
      <c r="AL14" s="12">
        <v>16982</v>
      </c>
      <c r="AM14" s="12">
        <v>1</v>
      </c>
      <c r="AN14" s="14">
        <v>449</v>
      </c>
      <c r="AO14" s="13">
        <v>37170.829040999997</v>
      </c>
      <c r="AP14" s="12">
        <v>43635</v>
      </c>
      <c r="AQ14" s="12">
        <v>0.50496210349399995</v>
      </c>
      <c r="AR14" s="12">
        <v>3.7478236680000001</v>
      </c>
      <c r="AS14" s="12">
        <v>18397</v>
      </c>
      <c r="AT14" s="12">
        <v>2</v>
      </c>
      <c r="AU14" s="14">
        <v>449</v>
      </c>
      <c r="AV14" s="21">
        <f t="shared" si="11"/>
        <v>0.28809712786999991</v>
      </c>
      <c r="AW14" s="21">
        <f t="shared" si="0"/>
        <v>1135.9841159000061</v>
      </c>
      <c r="AX14" s="21">
        <f t="shared" si="1"/>
        <v>3.5152910179999663E-3</v>
      </c>
      <c r="AY14" s="21">
        <f t="shared" si="2"/>
        <v>227</v>
      </c>
      <c r="AZ14" s="21">
        <f t="shared" si="3"/>
        <v>7687.5421799000032</v>
      </c>
      <c r="BA14" s="21">
        <f t="shared" si="4"/>
        <v>7914.5421799000032</v>
      </c>
      <c r="BB14" s="21">
        <f t="shared" si="5"/>
        <v>7704.5421799000032</v>
      </c>
      <c r="BC14" s="21">
        <f t="shared" si="6"/>
        <v>7704.5421799000032</v>
      </c>
      <c r="BD14" s="21">
        <f t="shared" si="7"/>
        <v>7687.5421799000032</v>
      </c>
      <c r="BE14" s="21">
        <f t="shared" si="8"/>
        <v>7687.5421799000032</v>
      </c>
      <c r="BF14" s="36">
        <f t="shared" si="12"/>
        <v>1</v>
      </c>
      <c r="BG14" s="36">
        <f t="shared" si="13"/>
        <v>1.0052022459035179</v>
      </c>
      <c r="BH14" s="36">
        <f t="shared" si="14"/>
        <v>1.000389595508193</v>
      </c>
      <c r="BI14" s="36">
        <f t="shared" si="15"/>
        <v>1.000389595508193</v>
      </c>
      <c r="BJ14" s="36">
        <f t="shared" si="16"/>
        <v>1</v>
      </c>
      <c r="BK14" s="36">
        <f t="shared" si="17"/>
        <v>1</v>
      </c>
      <c r="BL14" s="21">
        <f t="shared" si="9"/>
        <v>14347</v>
      </c>
      <c r="BM14" s="36">
        <f t="shared" si="18"/>
        <v>1</v>
      </c>
      <c r="BN14" s="36">
        <f t="shared" si="19"/>
        <v>1.4269882205339095</v>
      </c>
      <c r="BO14" s="36">
        <f t="shared" si="20"/>
        <v>1.1982295950372901</v>
      </c>
      <c r="BP14" s="36">
        <f t="shared" si="21"/>
        <v>1.4885341883320555</v>
      </c>
      <c r="BQ14" s="36">
        <f t="shared" si="22"/>
        <v>1.1836620896354639</v>
      </c>
      <c r="BR14" s="36">
        <f t="shared" si="23"/>
        <v>1.2822889802746218</v>
      </c>
    </row>
    <row r="15" spans="1:70">
      <c r="A15" s="13">
        <v>12</v>
      </c>
      <c r="B15" s="12">
        <v>129969</v>
      </c>
      <c r="C15" s="12">
        <v>369569</v>
      </c>
      <c r="D15" s="9">
        <f t="shared" si="10"/>
        <v>65920.507957900001</v>
      </c>
      <c r="E15" s="14">
        <v>65.9205079579</v>
      </c>
      <c r="F15" s="13">
        <v>88854</v>
      </c>
      <c r="G15" s="12">
        <v>88854</v>
      </c>
      <c r="H15" s="12">
        <v>1.4251041369599999</v>
      </c>
      <c r="I15" s="12">
        <v>7.77416700799</v>
      </c>
      <c r="J15" s="12">
        <v>221227</v>
      </c>
      <c r="K15" s="12">
        <v>14</v>
      </c>
      <c r="L15" s="14">
        <v>5099</v>
      </c>
      <c r="M15" s="13">
        <v>1230.6033613699999</v>
      </c>
      <c r="N15" s="12">
        <v>95567</v>
      </c>
      <c r="O15" s="12">
        <v>1.23060336137</v>
      </c>
      <c r="P15" s="12">
        <v>8.1649275085999999</v>
      </c>
      <c r="Q15" s="12">
        <v>353396</v>
      </c>
      <c r="R15" s="12">
        <v>16</v>
      </c>
      <c r="S15" s="14">
        <v>2394</v>
      </c>
      <c r="T15" s="13">
        <v>8669.2171356399995</v>
      </c>
      <c r="U15" s="12">
        <v>90635</v>
      </c>
      <c r="V15" s="12">
        <v>1.2447584014999999</v>
      </c>
      <c r="W15" s="12">
        <v>8.6693729798000003</v>
      </c>
      <c r="X15" s="12">
        <v>255450</v>
      </c>
      <c r="Y15" s="12">
        <v>27</v>
      </c>
      <c r="Z15" s="9">
        <v>4207</v>
      </c>
      <c r="AA15" s="13">
        <v>7601.3123071399996</v>
      </c>
      <c r="AB15" s="12">
        <v>89365</v>
      </c>
      <c r="AC15" s="12">
        <v>1.3016551508900001</v>
      </c>
      <c r="AD15" s="12">
        <v>7.6013123071399997</v>
      </c>
      <c r="AE15" s="12">
        <v>259180</v>
      </c>
      <c r="AF15" s="12">
        <v>26</v>
      </c>
      <c r="AG15" s="14">
        <v>4872</v>
      </c>
      <c r="AH15" s="13">
        <v>84232.970107200003</v>
      </c>
      <c r="AI15" s="12">
        <v>90244</v>
      </c>
      <c r="AJ15" s="12">
        <v>1.2488638752700001</v>
      </c>
      <c r="AK15" s="12">
        <v>8.6707249999999991</v>
      </c>
      <c r="AL15" s="12">
        <v>263152</v>
      </c>
      <c r="AM15" s="12">
        <v>32</v>
      </c>
      <c r="AN15" s="14">
        <v>4189</v>
      </c>
      <c r="AO15" s="13">
        <v>80169.941846600006</v>
      </c>
      <c r="AP15" s="12">
        <v>90244</v>
      </c>
      <c r="AQ15" s="12">
        <v>1.2488638752700001</v>
      </c>
      <c r="AR15" s="12">
        <v>7.6549906621200003</v>
      </c>
      <c r="AS15" s="12">
        <v>265513</v>
      </c>
      <c r="AT15" s="12">
        <v>32</v>
      </c>
      <c r="AU15" s="14">
        <v>4189</v>
      </c>
      <c r="AV15" s="21">
        <f t="shared" si="11"/>
        <v>1.0679048284999999</v>
      </c>
      <c r="AW15" s="21">
        <f t="shared" si="0"/>
        <v>4063.0282605999964</v>
      </c>
      <c r="AX15" s="21">
        <f t="shared" si="1"/>
        <v>0.1945007755899999</v>
      </c>
      <c r="AY15" s="21">
        <f t="shared" si="2"/>
        <v>6713</v>
      </c>
      <c r="AZ15" s="21">
        <f t="shared" si="3"/>
        <v>22933.492042099999</v>
      </c>
      <c r="BA15" s="21">
        <f t="shared" si="4"/>
        <v>29646.492042099999</v>
      </c>
      <c r="BB15" s="21">
        <f t="shared" si="5"/>
        <v>24714.492042099999</v>
      </c>
      <c r="BC15" s="21">
        <f t="shared" si="6"/>
        <v>23444.492042099999</v>
      </c>
      <c r="BD15" s="21">
        <f t="shared" si="7"/>
        <v>24323.492042099999</v>
      </c>
      <c r="BE15" s="21">
        <f t="shared" si="8"/>
        <v>24323.492042099999</v>
      </c>
      <c r="BF15" s="36">
        <f t="shared" si="12"/>
        <v>1</v>
      </c>
      <c r="BG15" s="36">
        <f t="shared" si="13"/>
        <v>1.075550903729714</v>
      </c>
      <c r="BH15" s="36">
        <f t="shared" si="14"/>
        <v>1.0200441173160466</v>
      </c>
      <c r="BI15" s="36">
        <f t="shared" si="15"/>
        <v>1.0057510072703537</v>
      </c>
      <c r="BJ15" s="36">
        <f t="shared" si="16"/>
        <v>1.0156436401287505</v>
      </c>
      <c r="BK15" s="36">
        <f t="shared" si="17"/>
        <v>1.0156436401287505</v>
      </c>
      <c r="BL15" s="21">
        <f t="shared" si="9"/>
        <v>221227</v>
      </c>
      <c r="BM15" s="36">
        <f t="shared" si="18"/>
        <v>1</v>
      </c>
      <c r="BN15" s="36">
        <f t="shared" si="19"/>
        <v>1.5974361176529086</v>
      </c>
      <c r="BO15" s="36">
        <f t="shared" si="20"/>
        <v>1.1546963074127481</v>
      </c>
      <c r="BP15" s="36">
        <f t="shared" si="21"/>
        <v>1.1715568172058564</v>
      </c>
      <c r="BQ15" s="36">
        <f t="shared" si="22"/>
        <v>1.1895112260257563</v>
      </c>
      <c r="BR15" s="36">
        <f t="shared" si="23"/>
        <v>1.2001835219028418</v>
      </c>
    </row>
    <row r="16" spans="1:70">
      <c r="A16" s="13">
        <v>13</v>
      </c>
      <c r="B16" s="12">
        <v>397129</v>
      </c>
      <c r="C16" s="12">
        <v>470025</v>
      </c>
      <c r="D16" s="9">
        <f t="shared" si="10"/>
        <v>49619.245899600006</v>
      </c>
      <c r="E16" s="14">
        <v>49.619245899600003</v>
      </c>
      <c r="F16" s="13">
        <v>60146</v>
      </c>
      <c r="G16" s="12">
        <v>60146</v>
      </c>
      <c r="H16" s="12">
        <v>0.68937434051400004</v>
      </c>
      <c r="I16" s="12">
        <v>5.2651945804200002</v>
      </c>
      <c r="J16" s="12">
        <v>41002</v>
      </c>
      <c r="K16" s="12">
        <v>2</v>
      </c>
      <c r="L16" s="14">
        <v>1502</v>
      </c>
      <c r="M16" s="13">
        <v>689.37434051399998</v>
      </c>
      <c r="N16" s="12">
        <v>60146</v>
      </c>
      <c r="O16" s="12">
        <v>0.68937434051400004</v>
      </c>
      <c r="P16" s="12">
        <v>5.2651945804200002</v>
      </c>
      <c r="Q16" s="12">
        <v>81310</v>
      </c>
      <c r="R16" s="12">
        <v>3</v>
      </c>
      <c r="S16" s="14">
        <v>1502</v>
      </c>
      <c r="T16" s="13">
        <v>5683.1524170299999</v>
      </c>
      <c r="U16" s="12">
        <v>60360</v>
      </c>
      <c r="V16" s="12">
        <v>0.69690907396000001</v>
      </c>
      <c r="W16" s="12">
        <v>5.6831524170299996</v>
      </c>
      <c r="X16" s="12">
        <v>75586</v>
      </c>
      <c r="Y16" s="12">
        <v>8</v>
      </c>
      <c r="Z16" s="9">
        <v>1525</v>
      </c>
      <c r="AA16" s="13">
        <v>5260.7631784900004</v>
      </c>
      <c r="AB16" s="12">
        <v>60163</v>
      </c>
      <c r="AC16" s="12">
        <v>0.692011701019</v>
      </c>
      <c r="AD16" s="12">
        <v>5.2607631784900004</v>
      </c>
      <c r="AE16" s="12">
        <v>102040</v>
      </c>
      <c r="AF16" s="12">
        <v>10</v>
      </c>
      <c r="AG16" s="14">
        <v>1508</v>
      </c>
      <c r="AH16" s="13">
        <v>53204.0649691</v>
      </c>
      <c r="AI16" s="12">
        <v>60146</v>
      </c>
      <c r="AJ16" s="12">
        <v>0.68937434051400004</v>
      </c>
      <c r="AK16" s="12">
        <v>5.6878817099600001</v>
      </c>
      <c r="AL16" s="12">
        <v>63045</v>
      </c>
      <c r="AM16" s="12">
        <v>7</v>
      </c>
      <c r="AN16" s="14">
        <v>1502</v>
      </c>
      <c r="AO16" s="13">
        <v>51513.316450899998</v>
      </c>
      <c r="AP16" s="12">
        <v>60146</v>
      </c>
      <c r="AQ16" s="12">
        <v>0.68937434051400004</v>
      </c>
      <c r="AR16" s="12">
        <v>5.2651945804200002</v>
      </c>
      <c r="AS16" s="12">
        <v>77874</v>
      </c>
      <c r="AT16" s="12">
        <v>10</v>
      </c>
      <c r="AU16" s="14">
        <v>1502</v>
      </c>
      <c r="AV16" s="21">
        <f t="shared" si="11"/>
        <v>0.42238923853999949</v>
      </c>
      <c r="AW16" s="21">
        <f t="shared" si="0"/>
        <v>1690.7485182000019</v>
      </c>
      <c r="AX16" s="21">
        <f t="shared" si="1"/>
        <v>0</v>
      </c>
      <c r="AY16" s="21">
        <f t="shared" si="2"/>
        <v>0</v>
      </c>
      <c r="AZ16" s="21">
        <f t="shared" si="3"/>
        <v>10526.754100399994</v>
      </c>
      <c r="BA16" s="21">
        <f t="shared" si="4"/>
        <v>10526.754100399994</v>
      </c>
      <c r="BB16" s="21">
        <f t="shared" si="5"/>
        <v>10740.754100399994</v>
      </c>
      <c r="BC16" s="21">
        <f t="shared" si="6"/>
        <v>10543.754100399994</v>
      </c>
      <c r="BD16" s="21">
        <f t="shared" si="7"/>
        <v>10526.754100399994</v>
      </c>
      <c r="BE16" s="21">
        <f t="shared" si="8"/>
        <v>10526.754100399994</v>
      </c>
      <c r="BF16" s="36">
        <f t="shared" si="12"/>
        <v>1</v>
      </c>
      <c r="BG16" s="36">
        <f t="shared" si="13"/>
        <v>1</v>
      </c>
      <c r="BH16" s="36">
        <f t="shared" si="14"/>
        <v>1.0035580088451435</v>
      </c>
      <c r="BI16" s="36">
        <f t="shared" si="15"/>
        <v>1.0002826455624647</v>
      </c>
      <c r="BJ16" s="36">
        <f t="shared" si="16"/>
        <v>1</v>
      </c>
      <c r="BK16" s="36">
        <f t="shared" si="17"/>
        <v>1</v>
      </c>
      <c r="BL16" s="21">
        <f t="shared" si="9"/>
        <v>41002</v>
      </c>
      <c r="BM16" s="36">
        <f t="shared" si="18"/>
        <v>1</v>
      </c>
      <c r="BN16" s="36">
        <f t="shared" si="19"/>
        <v>1.98307399639042</v>
      </c>
      <c r="BO16" s="36">
        <f t="shared" si="20"/>
        <v>1.8434710501926734</v>
      </c>
      <c r="BP16" s="36">
        <f t="shared" si="21"/>
        <v>2.4886590898004974</v>
      </c>
      <c r="BQ16" s="36">
        <f t="shared" si="22"/>
        <v>1.5376079215648017</v>
      </c>
      <c r="BR16" s="36">
        <f t="shared" si="23"/>
        <v>1.8992732061850641</v>
      </c>
    </row>
    <row r="17" spans="1:70">
      <c r="A17" s="13">
        <v>14</v>
      </c>
      <c r="B17" s="12">
        <v>49897</v>
      </c>
      <c r="C17" s="12">
        <v>466985</v>
      </c>
      <c r="D17" s="9">
        <f t="shared" si="10"/>
        <v>19376.863154999999</v>
      </c>
      <c r="E17" s="14">
        <v>19.376863154999999</v>
      </c>
      <c r="F17" s="13">
        <v>23992</v>
      </c>
      <c r="G17" s="12">
        <v>23992</v>
      </c>
      <c r="H17" s="12">
        <v>0.30180030817300002</v>
      </c>
      <c r="I17" s="12">
        <v>2.0603524808499998</v>
      </c>
      <c r="J17" s="12">
        <v>15100</v>
      </c>
      <c r="K17" s="12">
        <v>0</v>
      </c>
      <c r="L17" s="14">
        <v>399</v>
      </c>
      <c r="M17" s="13">
        <v>284.51047606399999</v>
      </c>
      <c r="N17" s="12">
        <v>25382</v>
      </c>
      <c r="O17" s="12">
        <v>0.28451047606399998</v>
      </c>
      <c r="P17" s="12">
        <v>2.23872487512</v>
      </c>
      <c r="Q17" s="12">
        <v>33342</v>
      </c>
      <c r="R17" s="12">
        <v>1</v>
      </c>
      <c r="S17" s="14">
        <v>350</v>
      </c>
      <c r="T17" s="13">
        <v>2233.50656566</v>
      </c>
      <c r="U17" s="12">
        <v>24021</v>
      </c>
      <c r="V17" s="12">
        <v>0.30534940305300001</v>
      </c>
      <c r="W17" s="12">
        <v>2.2335065656599999</v>
      </c>
      <c r="X17" s="12">
        <v>23812</v>
      </c>
      <c r="Y17" s="12">
        <v>1</v>
      </c>
      <c r="Z17" s="9">
        <v>426</v>
      </c>
      <c r="AA17" s="13">
        <v>2015.9946719899999</v>
      </c>
      <c r="AB17" s="12">
        <v>24213</v>
      </c>
      <c r="AC17" s="12">
        <v>0.317873989671</v>
      </c>
      <c r="AD17" s="12">
        <v>2.0159946719900002</v>
      </c>
      <c r="AE17" s="12">
        <v>26063</v>
      </c>
      <c r="AF17" s="12">
        <v>2</v>
      </c>
      <c r="AG17" s="14">
        <v>440</v>
      </c>
      <c r="AH17" s="13">
        <v>21545.5594299</v>
      </c>
      <c r="AI17" s="12">
        <v>24013</v>
      </c>
      <c r="AJ17" s="12">
        <v>0.29942995710499998</v>
      </c>
      <c r="AK17" s="12">
        <v>2.23798005051</v>
      </c>
      <c r="AL17" s="12">
        <v>25061</v>
      </c>
      <c r="AM17" s="12">
        <v>2</v>
      </c>
      <c r="AN17" s="14">
        <v>390</v>
      </c>
      <c r="AO17" s="13">
        <v>20803.0072511</v>
      </c>
      <c r="AP17" s="12">
        <v>24011</v>
      </c>
      <c r="AQ17" s="12">
        <v>0.29827424196000002</v>
      </c>
      <c r="AR17" s="12">
        <v>2.0576927239399998</v>
      </c>
      <c r="AS17" s="12">
        <v>26068</v>
      </c>
      <c r="AT17" s="12">
        <v>2</v>
      </c>
      <c r="AU17" s="14">
        <v>385</v>
      </c>
      <c r="AV17" s="21">
        <f t="shared" si="11"/>
        <v>0.21751189367000007</v>
      </c>
      <c r="AW17" s="21">
        <f t="shared" si="0"/>
        <v>742.55217880000055</v>
      </c>
      <c r="AX17" s="21">
        <f t="shared" si="1"/>
        <v>1.7289832109000036E-2</v>
      </c>
      <c r="AY17" s="21">
        <f t="shared" si="2"/>
        <v>1390</v>
      </c>
      <c r="AZ17" s="21">
        <f t="shared" si="3"/>
        <v>4615.1368450000009</v>
      </c>
      <c r="BA17" s="21">
        <f t="shared" si="4"/>
        <v>6005.1368450000009</v>
      </c>
      <c r="BB17" s="21">
        <f t="shared" si="5"/>
        <v>4644.1368450000009</v>
      </c>
      <c r="BC17" s="21">
        <f t="shared" si="6"/>
        <v>4836.1368450000009</v>
      </c>
      <c r="BD17" s="21">
        <f t="shared" si="7"/>
        <v>4636.1368450000009</v>
      </c>
      <c r="BE17" s="21">
        <f t="shared" si="8"/>
        <v>4634.1368450000009</v>
      </c>
      <c r="BF17" s="36">
        <f t="shared" si="12"/>
        <v>1</v>
      </c>
      <c r="BG17" s="36">
        <f t="shared" si="13"/>
        <v>1.0579359786595532</v>
      </c>
      <c r="BH17" s="36">
        <f t="shared" si="14"/>
        <v>1.0012087362454152</v>
      </c>
      <c r="BI17" s="36">
        <f t="shared" si="15"/>
        <v>1.0092114038012672</v>
      </c>
      <c r="BJ17" s="36">
        <f t="shared" si="16"/>
        <v>1.0008752917639212</v>
      </c>
      <c r="BK17" s="36">
        <f t="shared" si="17"/>
        <v>1.0007919306435478</v>
      </c>
      <c r="BL17" s="21">
        <f t="shared" si="9"/>
        <v>15100</v>
      </c>
      <c r="BM17" s="36">
        <f t="shared" si="18"/>
        <v>1</v>
      </c>
      <c r="BN17" s="36">
        <f t="shared" si="19"/>
        <v>2.2080794701986757</v>
      </c>
      <c r="BO17" s="36">
        <f t="shared" si="20"/>
        <v>1.576953642384106</v>
      </c>
      <c r="BP17" s="36">
        <f t="shared" si="21"/>
        <v>1.7260264900662252</v>
      </c>
      <c r="BQ17" s="36">
        <f t="shared" si="22"/>
        <v>1.6596688741721854</v>
      </c>
      <c r="BR17" s="36">
        <f t="shared" si="23"/>
        <v>1.7263576158940397</v>
      </c>
    </row>
    <row r="18" spans="1:70">
      <c r="A18" s="13">
        <v>15</v>
      </c>
      <c r="B18" s="12">
        <v>236853</v>
      </c>
      <c r="C18" s="12">
        <v>71430</v>
      </c>
      <c r="D18" s="9">
        <f t="shared" si="10"/>
        <v>85171.464310100011</v>
      </c>
      <c r="E18" s="14">
        <v>85.171464310100006</v>
      </c>
      <c r="F18" s="13">
        <v>110498</v>
      </c>
      <c r="G18" s="12">
        <v>110498</v>
      </c>
      <c r="H18" s="12">
        <v>1.4876364507399999</v>
      </c>
      <c r="I18" s="12">
        <v>9.645028774</v>
      </c>
      <c r="J18" s="12">
        <v>241533</v>
      </c>
      <c r="K18" s="12">
        <v>14</v>
      </c>
      <c r="L18" s="14">
        <v>1920</v>
      </c>
      <c r="M18" s="13">
        <v>1304.1156858899999</v>
      </c>
      <c r="N18" s="12">
        <v>114611</v>
      </c>
      <c r="O18" s="12">
        <v>1.30411568589</v>
      </c>
      <c r="P18" s="12">
        <v>9.9936126762100006</v>
      </c>
      <c r="Q18" s="12">
        <v>290142</v>
      </c>
      <c r="R18" s="12">
        <v>12</v>
      </c>
      <c r="S18" s="14">
        <v>1284</v>
      </c>
      <c r="T18" s="13">
        <v>10479.813925</v>
      </c>
      <c r="U18" s="12">
        <v>112065</v>
      </c>
      <c r="V18" s="12">
        <v>1.4284039443700001</v>
      </c>
      <c r="W18" s="12">
        <v>10.479813925</v>
      </c>
      <c r="X18" s="12">
        <v>281505</v>
      </c>
      <c r="Y18" s="12">
        <v>28</v>
      </c>
      <c r="Z18" s="9">
        <v>1822</v>
      </c>
      <c r="AA18" s="13">
        <v>9506.8414391200004</v>
      </c>
      <c r="AB18" s="12">
        <v>111514</v>
      </c>
      <c r="AC18" s="12">
        <v>1.4475214641800001</v>
      </c>
      <c r="AD18" s="12">
        <v>9.5068414391200005</v>
      </c>
      <c r="AE18" s="12">
        <v>302268</v>
      </c>
      <c r="AF18" s="12">
        <v>29</v>
      </c>
      <c r="AG18" s="14">
        <v>1810</v>
      </c>
      <c r="AH18" s="13">
        <v>100398.84542899999</v>
      </c>
      <c r="AI18" s="12">
        <v>112018</v>
      </c>
      <c r="AJ18" s="12">
        <v>1.3663028124300001</v>
      </c>
      <c r="AK18" s="12">
        <v>10.5499987013</v>
      </c>
      <c r="AL18" s="12">
        <v>282308</v>
      </c>
      <c r="AM18" s="12">
        <v>33</v>
      </c>
      <c r="AN18" s="14">
        <v>1650</v>
      </c>
      <c r="AO18" s="13">
        <v>97010.6682172</v>
      </c>
      <c r="AP18" s="12">
        <v>112018</v>
      </c>
      <c r="AQ18" s="12">
        <v>1.3663028124300001</v>
      </c>
      <c r="AR18" s="12">
        <v>9.7029543983799993</v>
      </c>
      <c r="AS18" s="12">
        <v>293848</v>
      </c>
      <c r="AT18" s="12">
        <v>35</v>
      </c>
      <c r="AU18" s="14">
        <v>1650</v>
      </c>
      <c r="AV18" s="21">
        <f t="shared" si="11"/>
        <v>0.97297248588000007</v>
      </c>
      <c r="AW18" s="21">
        <f t="shared" si="0"/>
        <v>3388.1772117999935</v>
      </c>
      <c r="AX18" s="21">
        <f t="shared" si="1"/>
        <v>0.18352076484999991</v>
      </c>
      <c r="AY18" s="21">
        <f t="shared" si="2"/>
        <v>4113</v>
      </c>
      <c r="AZ18" s="21">
        <f t="shared" si="3"/>
        <v>25326.535689899989</v>
      </c>
      <c r="BA18" s="21">
        <f t="shared" si="4"/>
        <v>29439.535689899989</v>
      </c>
      <c r="BB18" s="21">
        <f t="shared" si="5"/>
        <v>26893.535689899989</v>
      </c>
      <c r="BC18" s="21">
        <f t="shared" si="6"/>
        <v>26342.535689899989</v>
      </c>
      <c r="BD18" s="21">
        <f t="shared" si="7"/>
        <v>26846.535689899989</v>
      </c>
      <c r="BE18" s="21">
        <f t="shared" si="8"/>
        <v>26846.535689899989</v>
      </c>
      <c r="BF18" s="36">
        <f t="shared" si="12"/>
        <v>1</v>
      </c>
      <c r="BG18" s="36">
        <f t="shared" si="13"/>
        <v>1.0372223931654871</v>
      </c>
      <c r="BH18" s="36">
        <f t="shared" si="14"/>
        <v>1.0141812521493603</v>
      </c>
      <c r="BI18" s="36">
        <f t="shared" si="15"/>
        <v>1.0091947365563179</v>
      </c>
      <c r="BJ18" s="36">
        <f t="shared" si="16"/>
        <v>1.0137559050842548</v>
      </c>
      <c r="BK18" s="36">
        <f t="shared" si="17"/>
        <v>1.0137559050842548</v>
      </c>
      <c r="BL18" s="21">
        <f t="shared" si="9"/>
        <v>241533</v>
      </c>
      <c r="BM18" s="36">
        <f t="shared" si="18"/>
        <v>1</v>
      </c>
      <c r="BN18" s="36">
        <f t="shared" si="19"/>
        <v>1.2012520028319111</v>
      </c>
      <c r="BO18" s="36">
        <f t="shared" si="20"/>
        <v>1.16549291401175</v>
      </c>
      <c r="BP18" s="36">
        <f t="shared" si="21"/>
        <v>1.2514563227385078</v>
      </c>
      <c r="BQ18" s="36">
        <f t="shared" si="22"/>
        <v>1.1688175114787627</v>
      </c>
      <c r="BR18" s="36">
        <f t="shared" si="23"/>
        <v>1.2165956618764309</v>
      </c>
    </row>
    <row r="19" spans="1:70">
      <c r="A19" s="13">
        <v>16</v>
      </c>
      <c r="B19" s="12">
        <v>861653</v>
      </c>
      <c r="C19" s="12">
        <v>643673</v>
      </c>
      <c r="D19" s="9">
        <f t="shared" si="10"/>
        <v>94127.502923099993</v>
      </c>
      <c r="E19" s="14">
        <v>94.127502923099996</v>
      </c>
      <c r="F19" s="13">
        <v>108083</v>
      </c>
      <c r="G19" s="12">
        <v>108083</v>
      </c>
      <c r="H19" s="12">
        <v>1.29302917456</v>
      </c>
      <c r="I19" s="12">
        <v>9.4611872183399992</v>
      </c>
      <c r="J19" s="12">
        <v>179944</v>
      </c>
      <c r="K19" s="12">
        <v>9</v>
      </c>
      <c r="L19" s="14">
        <v>979</v>
      </c>
      <c r="M19" s="13">
        <v>1201.5770818599999</v>
      </c>
      <c r="N19" s="12">
        <v>110674</v>
      </c>
      <c r="O19" s="12">
        <v>1.2016786901100001</v>
      </c>
      <c r="P19" s="12">
        <v>9.7102951881500008</v>
      </c>
      <c r="Q19" s="12">
        <v>243915</v>
      </c>
      <c r="R19" s="12">
        <v>10</v>
      </c>
      <c r="S19" s="14">
        <v>842</v>
      </c>
      <c r="T19" s="13">
        <v>10106.9285714</v>
      </c>
      <c r="U19" s="12">
        <v>108960</v>
      </c>
      <c r="V19" s="12">
        <v>1.2438512228900001</v>
      </c>
      <c r="W19" s="12">
        <v>10.106928571399999</v>
      </c>
      <c r="X19" s="12">
        <v>228177</v>
      </c>
      <c r="Y19" s="12">
        <v>22</v>
      </c>
      <c r="Z19" s="9">
        <v>979</v>
      </c>
      <c r="AA19" s="13">
        <v>9400.6162337700007</v>
      </c>
      <c r="AB19" s="12">
        <v>108626</v>
      </c>
      <c r="AC19" s="12">
        <v>1.24337952836</v>
      </c>
      <c r="AD19" s="12">
        <v>9.4006162337700001</v>
      </c>
      <c r="AE19" s="12">
        <v>275856</v>
      </c>
      <c r="AF19" s="12">
        <v>26</v>
      </c>
      <c r="AG19" s="14">
        <v>960</v>
      </c>
      <c r="AH19" s="13">
        <v>95323.844773599994</v>
      </c>
      <c r="AI19" s="12">
        <v>108746</v>
      </c>
      <c r="AJ19" s="12">
        <v>1.2363164894500001</v>
      </c>
      <c r="AK19" s="12">
        <v>10.1116578644</v>
      </c>
      <c r="AL19" s="12">
        <v>215915</v>
      </c>
      <c r="AM19" s="12">
        <v>25</v>
      </c>
      <c r="AN19" s="14">
        <v>956</v>
      </c>
      <c r="AO19" s="13">
        <v>92525.748847299998</v>
      </c>
      <c r="AP19" s="12">
        <v>108746</v>
      </c>
      <c r="AQ19" s="12">
        <v>1.2363164894500001</v>
      </c>
      <c r="AR19" s="12">
        <v>9.4121338827799992</v>
      </c>
      <c r="AS19" s="12">
        <v>237513</v>
      </c>
      <c r="AT19" s="12">
        <v>28</v>
      </c>
      <c r="AU19" s="14">
        <v>956</v>
      </c>
      <c r="AV19" s="21">
        <f t="shared" si="11"/>
        <v>0.70631233762999912</v>
      </c>
      <c r="AW19" s="21">
        <f t="shared" si="0"/>
        <v>2798.0959262999968</v>
      </c>
      <c r="AX19" s="21">
        <f t="shared" si="1"/>
        <v>9.1350484449999936E-2</v>
      </c>
      <c r="AY19" s="21">
        <f t="shared" si="2"/>
        <v>2591</v>
      </c>
      <c r="AZ19" s="21">
        <f t="shared" si="3"/>
        <v>13955.497076900007</v>
      </c>
      <c r="BA19" s="21">
        <f t="shared" si="4"/>
        <v>16546.497076900007</v>
      </c>
      <c r="BB19" s="21">
        <f t="shared" si="5"/>
        <v>14832.497076900007</v>
      </c>
      <c r="BC19" s="21">
        <f t="shared" si="6"/>
        <v>14498.497076900007</v>
      </c>
      <c r="BD19" s="21">
        <f t="shared" si="7"/>
        <v>14618.497076900007</v>
      </c>
      <c r="BE19" s="21">
        <f t="shared" si="8"/>
        <v>14618.497076900007</v>
      </c>
      <c r="BF19" s="36">
        <f t="shared" si="12"/>
        <v>1</v>
      </c>
      <c r="BG19" s="36">
        <f t="shared" si="13"/>
        <v>1.0239723175707558</v>
      </c>
      <c r="BH19" s="36">
        <f t="shared" si="14"/>
        <v>1.0081141345077393</v>
      </c>
      <c r="BI19" s="36">
        <f t="shared" si="15"/>
        <v>1.005023916804678</v>
      </c>
      <c r="BJ19" s="36">
        <f t="shared" si="16"/>
        <v>1.0061341746620653</v>
      </c>
      <c r="BK19" s="36">
        <f t="shared" si="17"/>
        <v>1.0061341746620653</v>
      </c>
      <c r="BL19" s="21">
        <f t="shared" si="9"/>
        <v>179944</v>
      </c>
      <c r="BM19" s="36">
        <f t="shared" si="18"/>
        <v>1</v>
      </c>
      <c r="BN19" s="36">
        <f t="shared" si="19"/>
        <v>1.3555050460143157</v>
      </c>
      <c r="BO19" s="36">
        <f t="shared" si="20"/>
        <v>1.268044502734184</v>
      </c>
      <c r="BP19" s="36">
        <f t="shared" si="21"/>
        <v>1.5330102698617347</v>
      </c>
      <c r="BQ19" s="36">
        <f t="shared" si="22"/>
        <v>1.1999010803361045</v>
      </c>
      <c r="BR19" s="36">
        <f t="shared" si="23"/>
        <v>1.3199273107188902</v>
      </c>
    </row>
    <row r="20" spans="1:70">
      <c r="A20" s="13">
        <v>17</v>
      </c>
      <c r="B20" s="12">
        <v>87234</v>
      </c>
      <c r="C20" s="12">
        <v>134075</v>
      </c>
      <c r="D20" s="9">
        <f t="shared" si="10"/>
        <v>22556.079684699998</v>
      </c>
      <c r="E20" s="14">
        <v>22.556079684699998</v>
      </c>
      <c r="F20" s="13">
        <v>28585</v>
      </c>
      <c r="G20" s="12">
        <v>28585</v>
      </c>
      <c r="H20" s="12">
        <v>0.41817558081099998</v>
      </c>
      <c r="I20" s="12">
        <v>2.55050577478</v>
      </c>
      <c r="J20" s="12">
        <v>10022</v>
      </c>
      <c r="K20" s="12">
        <v>0</v>
      </c>
      <c r="L20" s="14">
        <v>605</v>
      </c>
      <c r="M20" s="13">
        <v>383.94937953900001</v>
      </c>
      <c r="N20" s="12">
        <v>30464</v>
      </c>
      <c r="O20" s="12">
        <v>0.38480890008700003</v>
      </c>
      <c r="P20" s="12">
        <v>2.63246274281</v>
      </c>
      <c r="Q20" s="12">
        <v>32676</v>
      </c>
      <c r="R20" s="12">
        <v>1</v>
      </c>
      <c r="S20" s="14">
        <v>641</v>
      </c>
      <c r="T20" s="13">
        <v>2782.4464646500001</v>
      </c>
      <c r="U20" s="12">
        <v>28757</v>
      </c>
      <c r="V20" s="12">
        <v>0.39749816435300001</v>
      </c>
      <c r="W20" s="12">
        <v>2.7842375901900001</v>
      </c>
      <c r="X20" s="12">
        <v>17624</v>
      </c>
      <c r="Y20" s="12">
        <v>1</v>
      </c>
      <c r="Z20" s="9">
        <v>610</v>
      </c>
      <c r="AA20" s="13">
        <v>2517.54439172</v>
      </c>
      <c r="AB20" s="12">
        <v>28815</v>
      </c>
      <c r="AC20" s="12">
        <v>0.39621601398099998</v>
      </c>
      <c r="AD20" s="12">
        <v>2.5189917360399998</v>
      </c>
      <c r="AE20" s="12">
        <v>17511</v>
      </c>
      <c r="AF20" s="12">
        <v>1</v>
      </c>
      <c r="AG20" s="14">
        <v>575</v>
      </c>
      <c r="AH20" s="13">
        <v>26880.9545406</v>
      </c>
      <c r="AI20" s="12">
        <v>28803</v>
      </c>
      <c r="AJ20" s="12">
        <v>0.39575596087600001</v>
      </c>
      <c r="AK20" s="12">
        <v>2.78477077922</v>
      </c>
      <c r="AL20" s="12">
        <v>17939</v>
      </c>
      <c r="AM20" s="12">
        <v>2</v>
      </c>
      <c r="AN20" s="14">
        <v>570</v>
      </c>
      <c r="AO20" s="13">
        <v>25821.552154100002</v>
      </c>
      <c r="AP20" s="12">
        <v>28803</v>
      </c>
      <c r="AQ20" s="12">
        <v>0.39575596087600001</v>
      </c>
      <c r="AR20" s="12">
        <v>2.5195764013800002</v>
      </c>
      <c r="AS20" s="12">
        <v>17951</v>
      </c>
      <c r="AT20" s="12">
        <v>2</v>
      </c>
      <c r="AU20" s="14">
        <v>570</v>
      </c>
      <c r="AV20" s="21">
        <f t="shared" si="11"/>
        <v>0.26490207293000001</v>
      </c>
      <c r="AW20" s="21">
        <f t="shared" si="0"/>
        <v>1059.4023864999981</v>
      </c>
      <c r="AX20" s="21">
        <f t="shared" si="1"/>
        <v>3.3366680723999953E-2</v>
      </c>
      <c r="AY20" s="21">
        <f t="shared" si="2"/>
        <v>1879</v>
      </c>
      <c r="AZ20" s="21">
        <f t="shared" si="3"/>
        <v>6028.9203153000017</v>
      </c>
      <c r="BA20" s="21">
        <f t="shared" si="4"/>
        <v>7907.9203153000017</v>
      </c>
      <c r="BB20" s="21">
        <f t="shared" si="5"/>
        <v>6200.9203153000017</v>
      </c>
      <c r="BC20" s="21">
        <f t="shared" si="6"/>
        <v>6258.9203153000017</v>
      </c>
      <c r="BD20" s="21">
        <f t="shared" si="7"/>
        <v>6246.9203153000017</v>
      </c>
      <c r="BE20" s="21">
        <f t="shared" si="8"/>
        <v>6246.9203153000017</v>
      </c>
      <c r="BF20" s="36">
        <f t="shared" si="12"/>
        <v>1</v>
      </c>
      <c r="BG20" s="36">
        <f t="shared" si="13"/>
        <v>1.0657337764561834</v>
      </c>
      <c r="BH20" s="36">
        <f t="shared" si="14"/>
        <v>1.0060171418576176</v>
      </c>
      <c r="BI20" s="36">
        <f t="shared" si="15"/>
        <v>1.0080461780654189</v>
      </c>
      <c r="BJ20" s="36">
        <f t="shared" si="16"/>
        <v>1.0076263774707015</v>
      </c>
      <c r="BK20" s="36">
        <f t="shared" si="17"/>
        <v>1.0076263774707015</v>
      </c>
      <c r="BL20" s="21">
        <f t="shared" si="9"/>
        <v>10022</v>
      </c>
      <c r="BM20" s="36">
        <f t="shared" si="18"/>
        <v>1</v>
      </c>
      <c r="BN20" s="36">
        <f t="shared" si="19"/>
        <v>3.2604270604669727</v>
      </c>
      <c r="BO20" s="36">
        <f t="shared" si="20"/>
        <v>1.7585312312911594</v>
      </c>
      <c r="BP20" s="36">
        <f t="shared" si="21"/>
        <v>1.7472560367192178</v>
      </c>
      <c r="BQ20" s="36">
        <f t="shared" si="22"/>
        <v>1.7899620834164838</v>
      </c>
      <c r="BR20" s="36">
        <f t="shared" si="23"/>
        <v>1.7911594492117342</v>
      </c>
    </row>
    <row r="21" spans="1:70">
      <c r="A21" s="13">
        <v>18</v>
      </c>
      <c r="B21" s="12">
        <v>689011</v>
      </c>
      <c r="C21" s="12">
        <v>155368</v>
      </c>
      <c r="D21" s="9">
        <f t="shared" si="10"/>
        <v>105441.89672800001</v>
      </c>
      <c r="E21" s="14">
        <v>105.441896728</v>
      </c>
      <c r="F21" s="13">
        <v>158560</v>
      </c>
      <c r="G21" s="12">
        <v>158560</v>
      </c>
      <c r="H21" s="12">
        <v>2.0309344200199999</v>
      </c>
      <c r="I21" s="12">
        <v>13.546486763200001</v>
      </c>
      <c r="J21" s="12">
        <v>161989</v>
      </c>
      <c r="K21" s="12">
        <v>12</v>
      </c>
      <c r="L21" s="14">
        <v>2085</v>
      </c>
      <c r="M21" s="13">
        <v>1926.30507238</v>
      </c>
      <c r="N21" s="12">
        <v>160140</v>
      </c>
      <c r="O21" s="12">
        <v>1.9271645929300001</v>
      </c>
      <c r="P21" s="12">
        <v>13.6074166528</v>
      </c>
      <c r="Q21" s="12">
        <v>173969</v>
      </c>
      <c r="R21" s="12">
        <v>7</v>
      </c>
      <c r="S21" s="14">
        <v>1806</v>
      </c>
      <c r="T21" s="13">
        <v>14620.616017300001</v>
      </c>
      <c r="U21" s="12">
        <v>159966</v>
      </c>
      <c r="V21" s="12">
        <v>1.92882004626</v>
      </c>
      <c r="W21" s="12">
        <v>14.6224071429</v>
      </c>
      <c r="X21" s="12">
        <v>157995</v>
      </c>
      <c r="Y21" s="12">
        <v>16</v>
      </c>
      <c r="Z21" s="9">
        <v>1874</v>
      </c>
      <c r="AA21" s="13">
        <v>13526.9489288</v>
      </c>
      <c r="AB21" s="12">
        <v>159356</v>
      </c>
      <c r="AC21" s="12">
        <v>1.98736580771</v>
      </c>
      <c r="AD21" s="12">
        <v>13.5283962732</v>
      </c>
      <c r="AE21" s="12">
        <v>201972</v>
      </c>
      <c r="AF21" s="12">
        <v>20</v>
      </c>
      <c r="AG21" s="14">
        <v>2007</v>
      </c>
      <c r="AH21" s="13">
        <v>141175.55353199999</v>
      </c>
      <c r="AI21" s="12">
        <v>159966</v>
      </c>
      <c r="AJ21" s="12">
        <v>1.92882004626</v>
      </c>
      <c r="AK21" s="12">
        <v>14.6224071429</v>
      </c>
      <c r="AL21" s="12">
        <v>162424</v>
      </c>
      <c r="AM21" s="12">
        <v>19</v>
      </c>
      <c r="AN21" s="14">
        <v>1874</v>
      </c>
      <c r="AO21" s="13">
        <v>137059.04079500001</v>
      </c>
      <c r="AP21" s="12">
        <v>159965</v>
      </c>
      <c r="AQ21" s="12">
        <v>1.9288885447399999</v>
      </c>
      <c r="AR21" s="12">
        <v>13.592701934200001</v>
      </c>
      <c r="AS21" s="12">
        <v>187086</v>
      </c>
      <c r="AT21" s="12">
        <v>22</v>
      </c>
      <c r="AU21" s="14">
        <v>1874</v>
      </c>
      <c r="AV21" s="21">
        <f t="shared" si="11"/>
        <v>1.0936670885000004</v>
      </c>
      <c r="AW21" s="21">
        <f t="shared" si="0"/>
        <v>4116.5127369999827</v>
      </c>
      <c r="AX21" s="21">
        <f t="shared" si="1"/>
        <v>0.10376982708999982</v>
      </c>
      <c r="AY21" s="21">
        <f t="shared" si="2"/>
        <v>1580</v>
      </c>
      <c r="AZ21" s="21">
        <f t="shared" si="3"/>
        <v>53118.103271999993</v>
      </c>
      <c r="BA21" s="21">
        <f t="shared" si="4"/>
        <v>54698.103271999993</v>
      </c>
      <c r="BB21" s="21">
        <f t="shared" si="5"/>
        <v>54524.103271999993</v>
      </c>
      <c r="BC21" s="21">
        <f t="shared" si="6"/>
        <v>53914.103271999993</v>
      </c>
      <c r="BD21" s="21">
        <f t="shared" si="7"/>
        <v>54524.103271999993</v>
      </c>
      <c r="BE21" s="21">
        <f t="shared" si="8"/>
        <v>54523.103271999993</v>
      </c>
      <c r="BF21" s="36">
        <f t="shared" si="12"/>
        <v>1</v>
      </c>
      <c r="BG21" s="36">
        <f t="shared" si="13"/>
        <v>1.0099646821392534</v>
      </c>
      <c r="BH21" s="36">
        <f t="shared" si="14"/>
        <v>1.0088673057517659</v>
      </c>
      <c r="BI21" s="36">
        <f t="shared" si="15"/>
        <v>1.0050201816347124</v>
      </c>
      <c r="BJ21" s="36">
        <f t="shared" si="16"/>
        <v>1.0088673057517659</v>
      </c>
      <c r="BK21" s="36">
        <f t="shared" si="17"/>
        <v>1.0088609989909183</v>
      </c>
      <c r="BL21" s="21">
        <f t="shared" si="9"/>
        <v>157995</v>
      </c>
      <c r="BM21" s="36">
        <f t="shared" si="18"/>
        <v>1.0252792809899047</v>
      </c>
      <c r="BN21" s="36">
        <f t="shared" si="19"/>
        <v>1.1011044653311814</v>
      </c>
      <c r="BO21" s="36">
        <f t="shared" si="20"/>
        <v>1</v>
      </c>
      <c r="BP21" s="36">
        <f t="shared" si="21"/>
        <v>1.2783442514003607</v>
      </c>
      <c r="BQ21" s="36">
        <f t="shared" si="22"/>
        <v>1.0280325326750848</v>
      </c>
      <c r="BR21" s="36">
        <f t="shared" si="23"/>
        <v>1.1841260799392386</v>
      </c>
    </row>
    <row r="22" spans="1:70">
      <c r="A22" s="13">
        <v>19</v>
      </c>
      <c r="B22" s="12">
        <v>657801</v>
      </c>
      <c r="C22" s="12">
        <v>418719</v>
      </c>
      <c r="D22" s="9">
        <f t="shared" si="10"/>
        <v>33549.6000116</v>
      </c>
      <c r="E22" s="14">
        <v>33.549600011599999</v>
      </c>
      <c r="F22" s="13">
        <v>39684</v>
      </c>
      <c r="G22" s="12">
        <v>39684</v>
      </c>
      <c r="H22" s="12">
        <v>0.60825327465000001</v>
      </c>
      <c r="I22" s="12">
        <v>3.3964090631600001</v>
      </c>
      <c r="J22" s="12">
        <v>35356</v>
      </c>
      <c r="K22" s="12">
        <v>1</v>
      </c>
      <c r="L22" s="14">
        <v>1674</v>
      </c>
      <c r="M22" s="13">
        <v>560.23370237500001</v>
      </c>
      <c r="N22" s="12">
        <v>40066</v>
      </c>
      <c r="O22" s="12">
        <v>0.56023370237500003</v>
      </c>
      <c r="P22" s="12">
        <v>3.3329496808700001</v>
      </c>
      <c r="Q22" s="12">
        <v>70513</v>
      </c>
      <c r="R22" s="12">
        <v>3</v>
      </c>
      <c r="S22" s="14">
        <v>1344</v>
      </c>
      <c r="T22" s="13">
        <v>3816.0726912</v>
      </c>
      <c r="U22" s="12">
        <v>40066</v>
      </c>
      <c r="V22" s="12">
        <v>0.56023370237500003</v>
      </c>
      <c r="W22" s="12">
        <v>3.8160726912</v>
      </c>
      <c r="X22" s="12">
        <v>45114</v>
      </c>
      <c r="Y22" s="12">
        <v>4</v>
      </c>
      <c r="Z22" s="9">
        <v>1344</v>
      </c>
      <c r="AA22" s="13">
        <v>3324.16920579</v>
      </c>
      <c r="AB22" s="12">
        <v>39766</v>
      </c>
      <c r="AC22" s="12">
        <v>0.571741078505</v>
      </c>
      <c r="AD22" s="12">
        <v>3.3241692057900001</v>
      </c>
      <c r="AE22" s="12">
        <v>52054</v>
      </c>
      <c r="AF22" s="12">
        <v>5</v>
      </c>
      <c r="AG22" s="14">
        <v>1367</v>
      </c>
      <c r="AH22" s="13">
        <v>37368.297407500002</v>
      </c>
      <c r="AI22" s="12">
        <v>40066</v>
      </c>
      <c r="AJ22" s="12">
        <v>0.56023370237500003</v>
      </c>
      <c r="AK22" s="12">
        <v>3.8160726912</v>
      </c>
      <c r="AL22" s="12">
        <v>49859</v>
      </c>
      <c r="AM22" s="12">
        <v>5</v>
      </c>
      <c r="AN22" s="14">
        <v>1344</v>
      </c>
      <c r="AO22" s="13">
        <v>35435.805366300003</v>
      </c>
      <c r="AP22" s="12">
        <v>40066</v>
      </c>
      <c r="AQ22" s="12">
        <v>0.56023370237500003</v>
      </c>
      <c r="AR22" s="12">
        <v>3.3329496808700001</v>
      </c>
      <c r="AS22" s="12">
        <v>52629</v>
      </c>
      <c r="AT22" s="12">
        <v>6</v>
      </c>
      <c r="AU22" s="14">
        <v>1344</v>
      </c>
      <c r="AV22" s="21">
        <f t="shared" si="11"/>
        <v>0.49190348541000001</v>
      </c>
      <c r="AW22" s="21">
        <f t="shared" si="0"/>
        <v>1932.4920411999992</v>
      </c>
      <c r="AX22" s="21">
        <f t="shared" si="1"/>
        <v>4.8019572274999978E-2</v>
      </c>
      <c r="AY22" s="21">
        <f t="shared" si="2"/>
        <v>382</v>
      </c>
      <c r="AZ22" s="21">
        <f t="shared" si="3"/>
        <v>6134.3999884000004</v>
      </c>
      <c r="BA22" s="21">
        <f t="shared" si="4"/>
        <v>6516.3999884000004</v>
      </c>
      <c r="BB22" s="21">
        <f t="shared" si="5"/>
        <v>6516.3999884000004</v>
      </c>
      <c r="BC22" s="21">
        <f t="shared" si="6"/>
        <v>6216.3999884000004</v>
      </c>
      <c r="BD22" s="21">
        <f t="shared" si="7"/>
        <v>6516.3999884000004</v>
      </c>
      <c r="BE22" s="21">
        <f t="shared" si="8"/>
        <v>6516.3999884000004</v>
      </c>
      <c r="BF22" s="36">
        <f t="shared" si="12"/>
        <v>1</v>
      </c>
      <c r="BG22" s="36">
        <f t="shared" si="13"/>
        <v>1.009626045761516</v>
      </c>
      <c r="BH22" s="36">
        <f t="shared" si="14"/>
        <v>1.009626045761516</v>
      </c>
      <c r="BI22" s="36">
        <f t="shared" si="15"/>
        <v>1.0020663239592782</v>
      </c>
      <c r="BJ22" s="36">
        <f t="shared" si="16"/>
        <v>1.009626045761516</v>
      </c>
      <c r="BK22" s="36">
        <f t="shared" si="17"/>
        <v>1.009626045761516</v>
      </c>
      <c r="BL22" s="21">
        <f t="shared" si="9"/>
        <v>35356</v>
      </c>
      <c r="BM22" s="36">
        <f t="shared" si="18"/>
        <v>1</v>
      </c>
      <c r="BN22" s="36">
        <f t="shared" si="19"/>
        <v>1.9943715352415432</v>
      </c>
      <c r="BO22" s="36">
        <f t="shared" si="20"/>
        <v>1.2759927593619187</v>
      </c>
      <c r="BP22" s="36">
        <f t="shared" si="21"/>
        <v>1.472281932345288</v>
      </c>
      <c r="BQ22" s="36">
        <f t="shared" si="22"/>
        <v>1.4101991175472339</v>
      </c>
      <c r="BR22" s="36">
        <f t="shared" si="23"/>
        <v>1.4885450842855528</v>
      </c>
    </row>
    <row r="23" spans="1:70">
      <c r="A23" s="13">
        <v>20</v>
      </c>
      <c r="B23" s="12">
        <v>350282</v>
      </c>
      <c r="C23" s="12">
        <v>873274</v>
      </c>
      <c r="D23" s="9">
        <f t="shared" si="10"/>
        <v>35524.974821399999</v>
      </c>
      <c r="E23" s="14">
        <v>35.524974821400001</v>
      </c>
      <c r="F23" s="13">
        <v>45871</v>
      </c>
      <c r="G23" s="12">
        <v>45871</v>
      </c>
      <c r="H23" s="12">
        <v>0.81726872182999999</v>
      </c>
      <c r="I23" s="12">
        <v>4.1992243895000003</v>
      </c>
      <c r="J23" s="12">
        <v>29291</v>
      </c>
      <c r="K23" s="12">
        <v>1</v>
      </c>
      <c r="L23" s="14">
        <v>1262</v>
      </c>
      <c r="M23" s="13">
        <v>601.28292360700004</v>
      </c>
      <c r="N23" s="12">
        <v>49048</v>
      </c>
      <c r="O23" s="12">
        <v>0.60128292360699997</v>
      </c>
      <c r="P23" s="12">
        <v>4.1776998057499997</v>
      </c>
      <c r="Q23" s="12">
        <v>64189</v>
      </c>
      <c r="R23" s="12">
        <v>2</v>
      </c>
      <c r="S23" s="14">
        <v>889</v>
      </c>
      <c r="T23" s="13">
        <v>4504.0261183299999</v>
      </c>
      <c r="U23" s="12">
        <v>49048</v>
      </c>
      <c r="V23" s="12">
        <v>0.60128292360699997</v>
      </c>
      <c r="W23" s="12">
        <v>4.5040261183299997</v>
      </c>
      <c r="X23" s="12">
        <v>51478</v>
      </c>
      <c r="Y23" s="12">
        <v>5</v>
      </c>
      <c r="Z23" s="9">
        <v>889</v>
      </c>
      <c r="AA23" s="13">
        <v>4027.2366744400001</v>
      </c>
      <c r="AB23" s="12">
        <v>46368</v>
      </c>
      <c r="AC23" s="12">
        <v>0.71531185694199995</v>
      </c>
      <c r="AD23" s="12">
        <v>4.0272366744400001</v>
      </c>
      <c r="AE23" s="12">
        <v>56478</v>
      </c>
      <c r="AF23" s="12">
        <v>5</v>
      </c>
      <c r="AG23" s="14">
        <v>1175</v>
      </c>
      <c r="AH23" s="13">
        <v>43553.5970982</v>
      </c>
      <c r="AI23" s="12">
        <v>49048</v>
      </c>
      <c r="AJ23" s="12">
        <v>0.60128292360699997</v>
      </c>
      <c r="AK23" s="12">
        <v>4.5040261183299997</v>
      </c>
      <c r="AL23" s="12">
        <v>53133</v>
      </c>
      <c r="AM23" s="12">
        <v>7</v>
      </c>
      <c r="AN23" s="14">
        <v>889</v>
      </c>
      <c r="AO23" s="13">
        <v>42248.2918479</v>
      </c>
      <c r="AP23" s="12">
        <v>49048</v>
      </c>
      <c r="AQ23" s="12">
        <v>0.60128292360699997</v>
      </c>
      <c r="AR23" s="12">
        <v>4.1776998057499997</v>
      </c>
      <c r="AS23" s="12">
        <v>57359</v>
      </c>
      <c r="AT23" s="12">
        <v>7</v>
      </c>
      <c r="AU23" s="14">
        <v>889</v>
      </c>
      <c r="AV23" s="21">
        <f t="shared" si="11"/>
        <v>0.47678944388999978</v>
      </c>
      <c r="AW23" s="21">
        <f t="shared" si="0"/>
        <v>1305.3052502999999</v>
      </c>
      <c r="AX23" s="21">
        <f t="shared" si="1"/>
        <v>0.21598579822300001</v>
      </c>
      <c r="AY23" s="21">
        <f t="shared" si="2"/>
        <v>3177</v>
      </c>
      <c r="AZ23" s="21">
        <f t="shared" si="3"/>
        <v>10346.025178600001</v>
      </c>
      <c r="BA23" s="21">
        <f t="shared" si="4"/>
        <v>13523.025178600001</v>
      </c>
      <c r="BB23" s="21">
        <f t="shared" si="5"/>
        <v>13523.025178600001</v>
      </c>
      <c r="BC23" s="21">
        <f t="shared" si="6"/>
        <v>10843.025178600001</v>
      </c>
      <c r="BD23" s="21">
        <f t="shared" si="7"/>
        <v>13523.025178600001</v>
      </c>
      <c r="BE23" s="21">
        <f t="shared" si="8"/>
        <v>13523.025178600001</v>
      </c>
      <c r="BF23" s="36">
        <f t="shared" si="12"/>
        <v>1</v>
      </c>
      <c r="BG23" s="36">
        <f t="shared" si="13"/>
        <v>1.0692594449652286</v>
      </c>
      <c r="BH23" s="36">
        <f t="shared" si="14"/>
        <v>1.0692594449652286</v>
      </c>
      <c r="BI23" s="36">
        <f t="shared" si="15"/>
        <v>1.0108347321837325</v>
      </c>
      <c r="BJ23" s="36">
        <f t="shared" si="16"/>
        <v>1.0692594449652286</v>
      </c>
      <c r="BK23" s="36">
        <f t="shared" si="17"/>
        <v>1.0692594449652286</v>
      </c>
      <c r="BL23" s="21">
        <f t="shared" si="9"/>
        <v>29291</v>
      </c>
      <c r="BM23" s="36">
        <f t="shared" si="18"/>
        <v>1</v>
      </c>
      <c r="BN23" s="36">
        <f t="shared" si="19"/>
        <v>2.1914239868901713</v>
      </c>
      <c r="BO23" s="36">
        <f t="shared" si="20"/>
        <v>1.757468164282544</v>
      </c>
      <c r="BP23" s="36">
        <f t="shared" si="21"/>
        <v>1.9281690621692671</v>
      </c>
      <c r="BQ23" s="36">
        <f t="shared" si="22"/>
        <v>1.8139701614830495</v>
      </c>
      <c r="BR23" s="36">
        <f t="shared" si="23"/>
        <v>1.9582465603769075</v>
      </c>
    </row>
    <row r="24" spans="1:70">
      <c r="A24" s="13">
        <v>21</v>
      </c>
      <c r="B24" s="12">
        <v>790784</v>
      </c>
      <c r="C24" s="12">
        <v>741651</v>
      </c>
      <c r="D24" s="9">
        <f t="shared" si="10"/>
        <v>81521.371301100007</v>
      </c>
      <c r="E24" s="14">
        <v>81.521371301100004</v>
      </c>
      <c r="F24" s="13">
        <v>101322</v>
      </c>
      <c r="G24" s="12">
        <v>101322</v>
      </c>
      <c r="H24" s="12">
        <v>1.42819146458</v>
      </c>
      <c r="I24" s="12">
        <v>8.5636465007200009</v>
      </c>
      <c r="J24" s="12">
        <v>88817</v>
      </c>
      <c r="K24" s="12">
        <v>4</v>
      </c>
      <c r="L24" s="14">
        <v>705</v>
      </c>
      <c r="M24" s="13">
        <v>1425.4024433</v>
      </c>
      <c r="N24" s="12">
        <v>101607</v>
      </c>
      <c r="O24" s="12">
        <v>1.4254024433000001</v>
      </c>
      <c r="P24" s="12">
        <v>8.5713399961200007</v>
      </c>
      <c r="Q24" s="12">
        <v>328105</v>
      </c>
      <c r="R24" s="12">
        <v>15</v>
      </c>
      <c r="S24" s="14">
        <v>705</v>
      </c>
      <c r="T24" s="13">
        <v>9732.7530303000003</v>
      </c>
      <c r="U24" s="12">
        <v>101322</v>
      </c>
      <c r="V24" s="12">
        <v>1.42819146458</v>
      </c>
      <c r="W24" s="12">
        <v>9.7327530302999996</v>
      </c>
      <c r="X24" s="12">
        <v>154519</v>
      </c>
      <c r="Y24" s="12">
        <v>15</v>
      </c>
      <c r="Z24" s="9">
        <v>705</v>
      </c>
      <c r="AA24" s="13">
        <v>8563.5672466399992</v>
      </c>
      <c r="AB24" s="12">
        <v>101325</v>
      </c>
      <c r="AC24" s="12">
        <v>1.42834223405</v>
      </c>
      <c r="AD24" s="12">
        <v>8.5635672466399999</v>
      </c>
      <c r="AE24" s="12">
        <v>150127</v>
      </c>
      <c r="AF24" s="12">
        <v>15</v>
      </c>
      <c r="AG24" s="14">
        <v>707</v>
      </c>
      <c r="AH24" s="13">
        <v>95035.058483600005</v>
      </c>
      <c r="AI24" s="12">
        <v>101322</v>
      </c>
      <c r="AJ24" s="12">
        <v>1.42819146458</v>
      </c>
      <c r="AK24" s="12">
        <v>9.7327530302999996</v>
      </c>
      <c r="AL24" s="12">
        <v>169999</v>
      </c>
      <c r="AM24" s="12">
        <v>20</v>
      </c>
      <c r="AN24" s="14">
        <v>705</v>
      </c>
      <c r="AO24" s="13">
        <v>90358.6323653</v>
      </c>
      <c r="AP24" s="12">
        <v>101322</v>
      </c>
      <c r="AQ24" s="12">
        <v>1.42819146458</v>
      </c>
      <c r="AR24" s="12">
        <v>8.5636465007200009</v>
      </c>
      <c r="AS24" s="12">
        <v>170339</v>
      </c>
      <c r="AT24" s="12">
        <v>21</v>
      </c>
      <c r="AU24" s="14">
        <v>705</v>
      </c>
      <c r="AV24" s="21">
        <f t="shared" si="11"/>
        <v>1.169185783660001</v>
      </c>
      <c r="AW24" s="21">
        <f t="shared" si="0"/>
        <v>4676.4261183000053</v>
      </c>
      <c r="AX24" s="21">
        <f t="shared" si="1"/>
        <v>2.7890212799999148E-3</v>
      </c>
      <c r="AY24" s="21">
        <f t="shared" si="2"/>
        <v>285</v>
      </c>
      <c r="AZ24" s="21">
        <f t="shared" si="3"/>
        <v>19800.628698899993</v>
      </c>
      <c r="BA24" s="21">
        <f t="shared" si="4"/>
        <v>20085.628698899993</v>
      </c>
      <c r="BB24" s="21">
        <f t="shared" si="5"/>
        <v>19800.628698899993</v>
      </c>
      <c r="BC24" s="21">
        <f t="shared" si="6"/>
        <v>19803.628698899993</v>
      </c>
      <c r="BD24" s="21">
        <f t="shared" si="7"/>
        <v>19800.628698899993</v>
      </c>
      <c r="BE24" s="21">
        <f t="shared" si="8"/>
        <v>19800.628698899993</v>
      </c>
      <c r="BF24" s="36">
        <f t="shared" si="12"/>
        <v>1</v>
      </c>
      <c r="BG24" s="36">
        <f t="shared" si="13"/>
        <v>1.0028128145911055</v>
      </c>
      <c r="BH24" s="36">
        <f t="shared" si="14"/>
        <v>1</v>
      </c>
      <c r="BI24" s="36">
        <f t="shared" si="15"/>
        <v>1.0000296085746432</v>
      </c>
      <c r="BJ24" s="36">
        <f t="shared" si="16"/>
        <v>1</v>
      </c>
      <c r="BK24" s="36">
        <f t="shared" si="17"/>
        <v>1</v>
      </c>
      <c r="BL24" s="21">
        <f t="shared" si="9"/>
        <v>88817</v>
      </c>
      <c r="BM24" s="36">
        <f t="shared" si="18"/>
        <v>1</v>
      </c>
      <c r="BN24" s="36">
        <f t="shared" si="19"/>
        <v>3.694168909105239</v>
      </c>
      <c r="BO24" s="36">
        <f t="shared" si="20"/>
        <v>1.739745769390995</v>
      </c>
      <c r="BP24" s="36">
        <f t="shared" si="21"/>
        <v>1.6902957767094138</v>
      </c>
      <c r="BQ24" s="36">
        <f t="shared" si="22"/>
        <v>1.9140367272031256</v>
      </c>
      <c r="BR24" s="36">
        <f t="shared" si="23"/>
        <v>1.9178648231757434</v>
      </c>
    </row>
    <row r="25" spans="1:70">
      <c r="A25" s="13">
        <v>22</v>
      </c>
      <c r="B25" s="12">
        <v>916984</v>
      </c>
      <c r="C25" s="12">
        <v>15434</v>
      </c>
      <c r="D25" s="9">
        <f t="shared" si="10"/>
        <v>102305.33969299999</v>
      </c>
      <c r="E25" s="14">
        <v>102.30533969299999</v>
      </c>
      <c r="F25" s="13">
        <v>139863</v>
      </c>
      <c r="G25" s="12">
        <v>139863</v>
      </c>
      <c r="H25" s="12">
        <v>2.0378718765100001</v>
      </c>
      <c r="I25" s="12">
        <v>12.2810577284</v>
      </c>
      <c r="J25" s="12">
        <v>330623</v>
      </c>
      <c r="K25" s="12">
        <v>18</v>
      </c>
      <c r="L25" s="14">
        <v>2142</v>
      </c>
      <c r="M25" s="13">
        <v>1605.0750734999999</v>
      </c>
      <c r="N25" s="12">
        <v>146483</v>
      </c>
      <c r="O25" s="12">
        <v>1.6050750734999999</v>
      </c>
      <c r="P25" s="12">
        <v>12.6339232878</v>
      </c>
      <c r="Q25" s="12">
        <v>461957</v>
      </c>
      <c r="R25" s="12">
        <v>20</v>
      </c>
      <c r="S25" s="14">
        <v>987</v>
      </c>
      <c r="T25" s="13">
        <v>13266.0005411</v>
      </c>
      <c r="U25" s="12">
        <v>146102</v>
      </c>
      <c r="V25" s="12">
        <v>1.61242226532</v>
      </c>
      <c r="W25" s="12">
        <v>13.2660005411</v>
      </c>
      <c r="X25" s="12">
        <v>405105</v>
      </c>
      <c r="Y25" s="12">
        <v>39</v>
      </c>
      <c r="Z25" s="9">
        <v>1040</v>
      </c>
      <c r="AA25" s="13">
        <v>12150.1817488</v>
      </c>
      <c r="AB25" s="12">
        <v>141368</v>
      </c>
      <c r="AC25" s="12">
        <v>1.8685188691000001</v>
      </c>
      <c r="AD25" s="12">
        <v>12.1501817488</v>
      </c>
      <c r="AE25" s="12">
        <v>449522</v>
      </c>
      <c r="AF25" s="12">
        <v>44</v>
      </c>
      <c r="AG25" s="14">
        <v>1770</v>
      </c>
      <c r="AH25" s="13">
        <v>125881.482691</v>
      </c>
      <c r="AI25" s="12">
        <v>146129</v>
      </c>
      <c r="AJ25" s="12">
        <v>1.60736978552</v>
      </c>
      <c r="AK25" s="12">
        <v>13.277531637799999</v>
      </c>
      <c r="AL25" s="12">
        <v>406311</v>
      </c>
      <c r="AM25" s="12">
        <v>48</v>
      </c>
      <c r="AN25" s="14">
        <v>1018</v>
      </c>
      <c r="AO25" s="13">
        <v>123003.445028</v>
      </c>
      <c r="AP25" s="12">
        <v>146129</v>
      </c>
      <c r="AQ25" s="12">
        <v>1.60736978552</v>
      </c>
      <c r="AR25" s="12">
        <v>12.5580222222</v>
      </c>
      <c r="AS25" s="12">
        <v>434563</v>
      </c>
      <c r="AT25" s="12">
        <v>52</v>
      </c>
      <c r="AU25" s="14">
        <v>1018</v>
      </c>
      <c r="AV25" s="21">
        <f t="shared" si="11"/>
        <v>1.1158187923000005</v>
      </c>
      <c r="AW25" s="21">
        <f t="shared" si="0"/>
        <v>2878.0376629999955</v>
      </c>
      <c r="AX25" s="21">
        <f t="shared" si="1"/>
        <v>0.43279680301000023</v>
      </c>
      <c r="AY25" s="21">
        <f t="shared" si="2"/>
        <v>6620</v>
      </c>
      <c r="AZ25" s="21">
        <f t="shared" si="3"/>
        <v>37557.660307000013</v>
      </c>
      <c r="BA25" s="21">
        <f t="shared" si="4"/>
        <v>44177.660307000013</v>
      </c>
      <c r="BB25" s="21">
        <f t="shared" si="5"/>
        <v>43796.660307000013</v>
      </c>
      <c r="BC25" s="21">
        <f t="shared" si="6"/>
        <v>39062.660307000013</v>
      </c>
      <c r="BD25" s="21">
        <f t="shared" si="7"/>
        <v>43823.660307000013</v>
      </c>
      <c r="BE25" s="21">
        <f t="shared" si="8"/>
        <v>43823.660307000013</v>
      </c>
      <c r="BF25" s="36">
        <f t="shared" si="12"/>
        <v>1</v>
      </c>
      <c r="BG25" s="36">
        <f t="shared" si="13"/>
        <v>1.0473320320599444</v>
      </c>
      <c r="BH25" s="36">
        <f t="shared" si="14"/>
        <v>1.0446079377676727</v>
      </c>
      <c r="BI25" s="36">
        <f t="shared" si="15"/>
        <v>1.0107605299471625</v>
      </c>
      <c r="BJ25" s="36">
        <f t="shared" si="16"/>
        <v>1.0448009838198808</v>
      </c>
      <c r="BK25" s="36">
        <f t="shared" si="17"/>
        <v>1.0448009838198808</v>
      </c>
      <c r="BL25" s="21">
        <f t="shared" si="9"/>
        <v>330623</v>
      </c>
      <c r="BM25" s="36">
        <f t="shared" si="18"/>
        <v>1</v>
      </c>
      <c r="BN25" s="36">
        <f t="shared" si="19"/>
        <v>1.3972318925180645</v>
      </c>
      <c r="BO25" s="36">
        <f t="shared" si="20"/>
        <v>1.2252777332490481</v>
      </c>
      <c r="BP25" s="36">
        <f t="shared" si="21"/>
        <v>1.3596210789932945</v>
      </c>
      <c r="BQ25" s="36">
        <f t="shared" si="22"/>
        <v>1.2289253923653225</v>
      </c>
      <c r="BR25" s="36">
        <f t="shared" si="23"/>
        <v>1.3143761928238507</v>
      </c>
    </row>
    <row r="26" spans="1:70">
      <c r="A26" s="13">
        <v>23</v>
      </c>
      <c r="B26" s="12">
        <v>657578</v>
      </c>
      <c r="C26" s="12">
        <v>817188</v>
      </c>
      <c r="D26" s="9">
        <f t="shared" si="10"/>
        <v>83035.461871699998</v>
      </c>
      <c r="E26" s="14">
        <v>83.035461871699994</v>
      </c>
      <c r="F26" s="13">
        <v>96283</v>
      </c>
      <c r="G26" s="12">
        <v>96283</v>
      </c>
      <c r="H26" s="12">
        <v>1.23722405488</v>
      </c>
      <c r="I26" s="12">
        <v>8.1537656315899998</v>
      </c>
      <c r="J26" s="12">
        <v>129612</v>
      </c>
      <c r="K26" s="12">
        <v>6</v>
      </c>
      <c r="L26" s="14">
        <v>1928</v>
      </c>
      <c r="M26" s="13">
        <v>1150.9368949699999</v>
      </c>
      <c r="N26" s="12">
        <v>98966</v>
      </c>
      <c r="O26" s="12">
        <v>1.1509368949700001</v>
      </c>
      <c r="P26" s="12">
        <v>8.2771419913400006</v>
      </c>
      <c r="Q26" s="12">
        <v>172380</v>
      </c>
      <c r="R26" s="12">
        <v>7</v>
      </c>
      <c r="S26" s="14">
        <v>1830</v>
      </c>
      <c r="T26" s="13">
        <v>8816.6803391100002</v>
      </c>
      <c r="U26" s="12">
        <v>97190</v>
      </c>
      <c r="V26" s="12">
        <v>1.1699104909</v>
      </c>
      <c r="W26" s="12">
        <v>8.8166803391100004</v>
      </c>
      <c r="X26" s="12">
        <v>137727</v>
      </c>
      <c r="Y26" s="12">
        <v>14</v>
      </c>
      <c r="Z26" s="9">
        <v>1841</v>
      </c>
      <c r="AA26" s="13">
        <v>8112.1071040099996</v>
      </c>
      <c r="AB26" s="12">
        <v>96373</v>
      </c>
      <c r="AC26" s="12">
        <v>1.2099282782</v>
      </c>
      <c r="AD26" s="12">
        <v>8.1121071040100006</v>
      </c>
      <c r="AE26" s="12">
        <v>154801</v>
      </c>
      <c r="AF26" s="12">
        <v>14</v>
      </c>
      <c r="AG26" s="14">
        <v>1932</v>
      </c>
      <c r="AH26" s="13">
        <v>85470.205866799995</v>
      </c>
      <c r="AI26" s="12">
        <v>97191</v>
      </c>
      <c r="AJ26" s="12">
        <v>1.1689778311500001</v>
      </c>
      <c r="AK26" s="12">
        <v>8.8178262265500003</v>
      </c>
      <c r="AL26" s="12">
        <v>142452</v>
      </c>
      <c r="AM26" s="12">
        <v>17</v>
      </c>
      <c r="AN26" s="14">
        <v>1843</v>
      </c>
      <c r="AO26" s="13">
        <v>82817.8785527</v>
      </c>
      <c r="AP26" s="12">
        <v>97184</v>
      </c>
      <c r="AQ26" s="12">
        <v>1.1687949709700001</v>
      </c>
      <c r="AR26" s="12">
        <v>8.1560922688400002</v>
      </c>
      <c r="AS26" s="12">
        <v>151408</v>
      </c>
      <c r="AT26" s="12">
        <v>18</v>
      </c>
      <c r="AU26" s="14">
        <v>1833</v>
      </c>
      <c r="AV26" s="21">
        <f t="shared" si="11"/>
        <v>0.70457323510000058</v>
      </c>
      <c r="AW26" s="21">
        <f t="shared" si="0"/>
        <v>2652.3273140999954</v>
      </c>
      <c r="AX26" s="21">
        <f t="shared" si="1"/>
        <v>8.6287159909999911E-2</v>
      </c>
      <c r="AY26" s="21">
        <f t="shared" si="2"/>
        <v>2683</v>
      </c>
      <c r="AZ26" s="21">
        <f t="shared" si="3"/>
        <v>13247.538128300002</v>
      </c>
      <c r="BA26" s="21">
        <f t="shared" si="4"/>
        <v>15930.538128300002</v>
      </c>
      <c r="BB26" s="21">
        <f t="shared" si="5"/>
        <v>14154.538128300002</v>
      </c>
      <c r="BC26" s="21">
        <f t="shared" si="6"/>
        <v>13337.538128300002</v>
      </c>
      <c r="BD26" s="21">
        <f t="shared" si="7"/>
        <v>14155.538128300002</v>
      </c>
      <c r="BE26" s="21">
        <f t="shared" si="8"/>
        <v>14148.538128300002</v>
      </c>
      <c r="BF26" s="36">
        <f t="shared" si="12"/>
        <v>1</v>
      </c>
      <c r="BG26" s="36">
        <f t="shared" si="13"/>
        <v>1.0278657706968</v>
      </c>
      <c r="BH26" s="36">
        <f t="shared" si="14"/>
        <v>1.0094201468587394</v>
      </c>
      <c r="BI26" s="36">
        <f t="shared" si="15"/>
        <v>1.0009347444512531</v>
      </c>
      <c r="BJ26" s="36">
        <f t="shared" si="16"/>
        <v>1.0094305329081976</v>
      </c>
      <c r="BK26" s="36">
        <f t="shared" si="17"/>
        <v>1.0093578305619892</v>
      </c>
      <c r="BL26" s="21">
        <f t="shared" si="9"/>
        <v>129612</v>
      </c>
      <c r="BM26" s="36">
        <f t="shared" si="18"/>
        <v>1</v>
      </c>
      <c r="BN26" s="36">
        <f t="shared" si="19"/>
        <v>1.3299694472734007</v>
      </c>
      <c r="BO26" s="36">
        <f t="shared" si="20"/>
        <v>1.0626099435237477</v>
      </c>
      <c r="BP26" s="36">
        <f t="shared" si="21"/>
        <v>1.1943415733111131</v>
      </c>
      <c r="BQ26" s="36">
        <f t="shared" si="22"/>
        <v>1.0990649013980187</v>
      </c>
      <c r="BR26" s="36">
        <f t="shared" si="23"/>
        <v>1.1681634416566367</v>
      </c>
    </row>
    <row r="27" spans="1:70">
      <c r="A27" s="13">
        <v>24</v>
      </c>
      <c r="B27" s="12">
        <v>416997</v>
      </c>
      <c r="C27" s="12">
        <v>31834</v>
      </c>
      <c r="D27" s="9">
        <f t="shared" si="10"/>
        <v>33660.854576099999</v>
      </c>
      <c r="E27" s="14">
        <v>33.6608545761</v>
      </c>
      <c r="F27" s="13">
        <v>43247</v>
      </c>
      <c r="G27" s="12">
        <v>43247</v>
      </c>
      <c r="H27" s="12">
        <v>0.60844109719200001</v>
      </c>
      <c r="I27" s="12">
        <v>3.59929847652</v>
      </c>
      <c r="J27" s="12">
        <v>17886</v>
      </c>
      <c r="K27" s="12">
        <v>0</v>
      </c>
      <c r="L27" s="14">
        <v>681</v>
      </c>
      <c r="M27" s="13">
        <v>529.76395332799996</v>
      </c>
      <c r="N27" s="12">
        <v>47290</v>
      </c>
      <c r="O27" s="12">
        <v>0.52976395332799997</v>
      </c>
      <c r="P27" s="12">
        <v>4.1596391525099996</v>
      </c>
      <c r="Q27" s="12">
        <v>57119</v>
      </c>
      <c r="R27" s="12">
        <v>2</v>
      </c>
      <c r="S27" s="14">
        <v>467</v>
      </c>
      <c r="T27" s="13">
        <v>4069.5474747500002</v>
      </c>
      <c r="U27" s="12">
        <v>43353</v>
      </c>
      <c r="V27" s="12">
        <v>0.59106665061899999</v>
      </c>
      <c r="W27" s="12">
        <v>4.0695474747500002</v>
      </c>
      <c r="X27" s="12">
        <v>32284</v>
      </c>
      <c r="Y27" s="12">
        <v>2</v>
      </c>
      <c r="Z27" s="9">
        <v>676</v>
      </c>
      <c r="AA27" s="13">
        <v>3569.3903041399999</v>
      </c>
      <c r="AB27" s="12">
        <v>43353</v>
      </c>
      <c r="AC27" s="12">
        <v>0.59106665061899999</v>
      </c>
      <c r="AD27" s="12">
        <v>3.5693903041400001</v>
      </c>
      <c r="AE27" s="12">
        <v>28550</v>
      </c>
      <c r="AF27" s="12">
        <v>2</v>
      </c>
      <c r="AG27" s="14">
        <v>676</v>
      </c>
      <c r="AH27" s="13">
        <v>39923.289610100001</v>
      </c>
      <c r="AI27" s="12">
        <v>43353</v>
      </c>
      <c r="AJ27" s="12">
        <v>0.59106665061899999</v>
      </c>
      <c r="AK27" s="12">
        <v>4.0695474747500002</v>
      </c>
      <c r="AL27" s="12">
        <v>41357</v>
      </c>
      <c r="AM27" s="12">
        <v>4</v>
      </c>
      <c r="AN27" s="14">
        <v>676</v>
      </c>
      <c r="AO27" s="13">
        <v>37922.660927700003</v>
      </c>
      <c r="AP27" s="12">
        <v>43353</v>
      </c>
      <c r="AQ27" s="12">
        <v>0.59106665061899999</v>
      </c>
      <c r="AR27" s="12">
        <v>3.5693903041400001</v>
      </c>
      <c r="AS27" s="12">
        <v>39167</v>
      </c>
      <c r="AT27" s="12">
        <v>4</v>
      </c>
      <c r="AU27" s="14">
        <v>676</v>
      </c>
      <c r="AV27" s="21">
        <f t="shared" si="11"/>
        <v>0.50015717061000031</v>
      </c>
      <c r="AW27" s="21">
        <f t="shared" si="0"/>
        <v>2000.6286823999981</v>
      </c>
      <c r="AX27" s="21">
        <f t="shared" si="1"/>
        <v>7.8677143864000043E-2</v>
      </c>
      <c r="AY27" s="21">
        <f t="shared" si="2"/>
        <v>4043</v>
      </c>
      <c r="AZ27" s="21">
        <f t="shared" si="3"/>
        <v>9586.1454239000013</v>
      </c>
      <c r="BA27" s="21">
        <f t="shared" si="4"/>
        <v>13629.145423900001</v>
      </c>
      <c r="BB27" s="21">
        <f t="shared" si="5"/>
        <v>9692.1454239000013</v>
      </c>
      <c r="BC27" s="21">
        <f t="shared" si="6"/>
        <v>9692.1454239000013</v>
      </c>
      <c r="BD27" s="21">
        <f t="shared" si="7"/>
        <v>9692.1454239000013</v>
      </c>
      <c r="BE27" s="21">
        <f t="shared" si="8"/>
        <v>9692.1454239000013</v>
      </c>
      <c r="BF27" s="36">
        <f t="shared" si="12"/>
        <v>1</v>
      </c>
      <c r="BG27" s="36">
        <f t="shared" si="13"/>
        <v>1.0934862533817375</v>
      </c>
      <c r="BH27" s="36">
        <f t="shared" si="14"/>
        <v>1.0024510370661548</v>
      </c>
      <c r="BI27" s="36">
        <f t="shared" si="15"/>
        <v>1.0024510370661548</v>
      </c>
      <c r="BJ27" s="36">
        <f t="shared" si="16"/>
        <v>1.0024510370661548</v>
      </c>
      <c r="BK27" s="36">
        <f t="shared" si="17"/>
        <v>1.0024510370661548</v>
      </c>
      <c r="BL27" s="21">
        <f t="shared" si="9"/>
        <v>17886</v>
      </c>
      <c r="BM27" s="36">
        <f t="shared" si="18"/>
        <v>1</v>
      </c>
      <c r="BN27" s="36">
        <f t="shared" si="19"/>
        <v>3.1935032986693503</v>
      </c>
      <c r="BO27" s="36">
        <f t="shared" si="20"/>
        <v>1.8049871407804987</v>
      </c>
      <c r="BP27" s="36">
        <f t="shared" si="21"/>
        <v>1.5962205076596221</v>
      </c>
      <c r="BQ27" s="36">
        <f t="shared" si="22"/>
        <v>2.3122553952812255</v>
      </c>
      <c r="BR27" s="36">
        <f t="shared" si="23"/>
        <v>2.1898132617689812</v>
      </c>
    </row>
    <row r="28" spans="1:70">
      <c r="A28" s="13">
        <v>25</v>
      </c>
      <c r="B28" s="12">
        <v>568596</v>
      </c>
      <c r="C28" s="12">
        <v>715233</v>
      </c>
      <c r="D28" s="9">
        <f t="shared" si="10"/>
        <v>48402.091087200002</v>
      </c>
      <c r="E28" s="14">
        <v>48.402091087199999</v>
      </c>
      <c r="F28" s="13">
        <v>72720</v>
      </c>
      <c r="G28" s="12">
        <v>72720</v>
      </c>
      <c r="H28" s="12">
        <v>0.88503785640499999</v>
      </c>
      <c r="I28" s="12">
        <v>6.1740449689199997</v>
      </c>
      <c r="J28" s="12">
        <v>38111</v>
      </c>
      <c r="K28" s="12">
        <v>1</v>
      </c>
      <c r="L28" s="14">
        <v>743</v>
      </c>
      <c r="M28" s="13">
        <v>864.84226228399996</v>
      </c>
      <c r="N28" s="12">
        <v>73831</v>
      </c>
      <c r="O28" s="12">
        <v>0.86484226228399996</v>
      </c>
      <c r="P28" s="12">
        <v>6.2110896603399999</v>
      </c>
      <c r="Q28" s="12">
        <v>63041</v>
      </c>
      <c r="R28" s="12">
        <v>3</v>
      </c>
      <c r="S28" s="14">
        <v>722</v>
      </c>
      <c r="T28" s="13">
        <v>6658.2100288600004</v>
      </c>
      <c r="U28" s="12">
        <v>72778</v>
      </c>
      <c r="V28" s="12">
        <v>0.87541045134899997</v>
      </c>
      <c r="W28" s="12">
        <v>6.6582100288600001</v>
      </c>
      <c r="X28" s="12">
        <v>44840</v>
      </c>
      <c r="Y28" s="12">
        <v>4</v>
      </c>
      <c r="Z28" s="9">
        <v>707</v>
      </c>
      <c r="AA28" s="13">
        <v>6158.0011793800004</v>
      </c>
      <c r="AB28" s="12">
        <v>72792</v>
      </c>
      <c r="AC28" s="12">
        <v>0.87598241345700001</v>
      </c>
      <c r="AD28" s="12">
        <v>6.1580011793800002</v>
      </c>
      <c r="AE28" s="12">
        <v>55774</v>
      </c>
      <c r="AF28" s="12">
        <v>5</v>
      </c>
      <c r="AG28" s="14">
        <v>714</v>
      </c>
      <c r="AH28" s="13">
        <v>64223.628239700003</v>
      </c>
      <c r="AI28" s="12">
        <v>72778</v>
      </c>
      <c r="AJ28" s="12">
        <v>0.87541045134899997</v>
      </c>
      <c r="AK28" s="12">
        <v>6.6582100288600001</v>
      </c>
      <c r="AL28" s="12">
        <v>46424</v>
      </c>
      <c r="AM28" s="12">
        <v>5</v>
      </c>
      <c r="AN28" s="14">
        <v>707</v>
      </c>
      <c r="AO28" s="13">
        <v>62225.418216400001</v>
      </c>
      <c r="AP28" s="12">
        <v>72778</v>
      </c>
      <c r="AQ28" s="12">
        <v>0.87541045134899997</v>
      </c>
      <c r="AR28" s="12">
        <v>6.1586575230299996</v>
      </c>
      <c r="AS28" s="12">
        <v>51560</v>
      </c>
      <c r="AT28" s="12">
        <v>6</v>
      </c>
      <c r="AU28" s="14">
        <v>707</v>
      </c>
      <c r="AV28" s="21">
        <f t="shared" si="11"/>
        <v>0.50020884948</v>
      </c>
      <c r="AW28" s="21">
        <f t="shared" si="0"/>
        <v>1998.2100233000019</v>
      </c>
      <c r="AX28" s="21">
        <f t="shared" si="1"/>
        <v>2.0195594121000027E-2</v>
      </c>
      <c r="AY28" s="21">
        <f t="shared" si="2"/>
        <v>1111</v>
      </c>
      <c r="AZ28" s="21">
        <f t="shared" si="3"/>
        <v>24317.908912799998</v>
      </c>
      <c r="BA28" s="21">
        <f t="shared" si="4"/>
        <v>25428.908912799998</v>
      </c>
      <c r="BB28" s="21">
        <f t="shared" si="5"/>
        <v>24375.908912799998</v>
      </c>
      <c r="BC28" s="21">
        <f t="shared" si="6"/>
        <v>24389.908912799998</v>
      </c>
      <c r="BD28" s="21">
        <f t="shared" si="7"/>
        <v>24375.908912799998</v>
      </c>
      <c r="BE28" s="21">
        <f t="shared" si="8"/>
        <v>24375.908912799998</v>
      </c>
      <c r="BF28" s="36">
        <f t="shared" si="12"/>
        <v>1</v>
      </c>
      <c r="BG28" s="36">
        <f t="shared" si="13"/>
        <v>1.0152777777777777</v>
      </c>
      <c r="BH28" s="36">
        <f t="shared" si="14"/>
        <v>1.0007975797579758</v>
      </c>
      <c r="BI28" s="36">
        <f t="shared" si="15"/>
        <v>1.000990099009901</v>
      </c>
      <c r="BJ28" s="36">
        <f t="shared" si="16"/>
        <v>1.0007975797579758</v>
      </c>
      <c r="BK28" s="36">
        <f t="shared" si="17"/>
        <v>1.0007975797579758</v>
      </c>
      <c r="BL28" s="21">
        <f t="shared" si="9"/>
        <v>38111</v>
      </c>
      <c r="BM28" s="36">
        <f t="shared" si="18"/>
        <v>1</v>
      </c>
      <c r="BN28" s="36">
        <f t="shared" si="19"/>
        <v>1.6541418488100548</v>
      </c>
      <c r="BO28" s="36">
        <f t="shared" si="20"/>
        <v>1.1765631969772508</v>
      </c>
      <c r="BP28" s="36">
        <f t="shared" si="21"/>
        <v>1.4634619926005614</v>
      </c>
      <c r="BQ28" s="36">
        <f t="shared" si="22"/>
        <v>1.218126000367348</v>
      </c>
      <c r="BR28" s="36">
        <f t="shared" si="23"/>
        <v>1.3528902416625121</v>
      </c>
    </row>
    <row r="29" spans="1:70">
      <c r="A29" s="13">
        <v>26</v>
      </c>
      <c r="B29" s="12">
        <v>881613</v>
      </c>
      <c r="C29" s="12">
        <v>48963</v>
      </c>
      <c r="D29" s="9">
        <f t="shared" si="10"/>
        <v>68471.301260499997</v>
      </c>
      <c r="E29" s="14">
        <v>68.471301260499999</v>
      </c>
      <c r="F29" s="13">
        <v>91037</v>
      </c>
      <c r="G29" s="12">
        <v>91037</v>
      </c>
      <c r="H29" s="12">
        <v>1.0880129190800001</v>
      </c>
      <c r="I29" s="12">
        <v>7.59784781885</v>
      </c>
      <c r="J29" s="12">
        <v>75801</v>
      </c>
      <c r="K29" s="12">
        <v>4</v>
      </c>
      <c r="L29" s="14">
        <v>1085</v>
      </c>
      <c r="M29" s="13">
        <v>1071.72814066</v>
      </c>
      <c r="N29" s="12">
        <v>91697</v>
      </c>
      <c r="O29" s="12">
        <v>1.0717281406600001</v>
      </c>
      <c r="P29" s="12">
        <v>7.6812345154799999</v>
      </c>
      <c r="Q29" s="12">
        <v>124416</v>
      </c>
      <c r="R29" s="12">
        <v>4</v>
      </c>
      <c r="S29" s="14">
        <v>921</v>
      </c>
      <c r="T29" s="13">
        <v>8241.7652597399992</v>
      </c>
      <c r="U29" s="12">
        <v>91037</v>
      </c>
      <c r="V29" s="12">
        <v>1.0880129190800001</v>
      </c>
      <c r="W29" s="12">
        <v>8.2417652597399993</v>
      </c>
      <c r="X29" s="12">
        <v>91656</v>
      </c>
      <c r="Y29" s="12">
        <v>8</v>
      </c>
      <c r="Z29" s="9">
        <v>1085</v>
      </c>
      <c r="AA29" s="13">
        <v>7597.8478188500003</v>
      </c>
      <c r="AB29" s="12">
        <v>91037</v>
      </c>
      <c r="AC29" s="12">
        <v>1.0880129190800001</v>
      </c>
      <c r="AD29" s="12">
        <v>7.59784781885</v>
      </c>
      <c r="AE29" s="12">
        <v>104955</v>
      </c>
      <c r="AF29" s="12">
        <v>10</v>
      </c>
      <c r="AG29" s="14">
        <v>1085</v>
      </c>
      <c r="AH29" s="13">
        <v>79841.129394899996</v>
      </c>
      <c r="AI29" s="12">
        <v>91067</v>
      </c>
      <c r="AJ29" s="12">
        <v>1.0857026191000001</v>
      </c>
      <c r="AK29" s="12">
        <v>8.2445955627699998</v>
      </c>
      <c r="AL29" s="12">
        <v>99140</v>
      </c>
      <c r="AM29" s="12">
        <v>11</v>
      </c>
      <c r="AN29" s="14">
        <v>1067</v>
      </c>
      <c r="AO29" s="13">
        <v>77286.723818800005</v>
      </c>
      <c r="AP29" s="12">
        <v>91037</v>
      </c>
      <c r="AQ29" s="12">
        <v>1.0880129190800001</v>
      </c>
      <c r="AR29" s="12">
        <v>7.59784781885</v>
      </c>
      <c r="AS29" s="12">
        <v>103329</v>
      </c>
      <c r="AT29" s="12">
        <v>12</v>
      </c>
      <c r="AU29" s="14">
        <v>1085</v>
      </c>
      <c r="AV29" s="21">
        <f t="shared" si="11"/>
        <v>0.64391744088999892</v>
      </c>
      <c r="AW29" s="21">
        <f t="shared" si="0"/>
        <v>2554.4055760999909</v>
      </c>
      <c r="AX29" s="21">
        <f t="shared" si="1"/>
        <v>1.6284778419999979E-2</v>
      </c>
      <c r="AY29" s="21">
        <f t="shared" si="2"/>
        <v>660</v>
      </c>
      <c r="AZ29" s="21">
        <f t="shared" si="3"/>
        <v>22565.698739500003</v>
      </c>
      <c r="BA29" s="21">
        <f t="shared" si="4"/>
        <v>23225.698739500003</v>
      </c>
      <c r="BB29" s="21">
        <f t="shared" si="5"/>
        <v>22565.698739500003</v>
      </c>
      <c r="BC29" s="21">
        <f t="shared" si="6"/>
        <v>22565.698739500003</v>
      </c>
      <c r="BD29" s="21">
        <f t="shared" si="7"/>
        <v>22595.698739500003</v>
      </c>
      <c r="BE29" s="21">
        <f t="shared" si="8"/>
        <v>22565.698739500003</v>
      </c>
      <c r="BF29" s="36">
        <f t="shared" si="12"/>
        <v>1</v>
      </c>
      <c r="BG29" s="36">
        <f t="shared" si="13"/>
        <v>1.0072497995320584</v>
      </c>
      <c r="BH29" s="36">
        <f t="shared" si="14"/>
        <v>1</v>
      </c>
      <c r="BI29" s="36">
        <f t="shared" si="15"/>
        <v>1</v>
      </c>
      <c r="BJ29" s="36">
        <f t="shared" si="16"/>
        <v>1.0003295363423663</v>
      </c>
      <c r="BK29" s="36">
        <f t="shared" si="17"/>
        <v>1</v>
      </c>
      <c r="BL29" s="21">
        <f t="shared" si="9"/>
        <v>75801</v>
      </c>
      <c r="BM29" s="36">
        <f t="shared" si="18"/>
        <v>1</v>
      </c>
      <c r="BN29" s="36">
        <f t="shared" si="19"/>
        <v>1.6413503779633514</v>
      </c>
      <c r="BO29" s="36">
        <f t="shared" si="20"/>
        <v>1.2091661059880476</v>
      </c>
      <c r="BP29" s="36">
        <f t="shared" si="21"/>
        <v>1.3846123402065935</v>
      </c>
      <c r="BQ29" s="36">
        <f t="shared" si="22"/>
        <v>1.3078983126871677</v>
      </c>
      <c r="BR29" s="36">
        <f t="shared" si="23"/>
        <v>1.3631614358649622</v>
      </c>
    </row>
    <row r="30" spans="1:70">
      <c r="A30" s="13">
        <v>27</v>
      </c>
      <c r="B30" s="12">
        <v>8209</v>
      </c>
      <c r="C30" s="12">
        <v>496434</v>
      </c>
      <c r="D30" s="9">
        <f t="shared" si="10"/>
        <v>96586.756379700004</v>
      </c>
      <c r="E30" s="14">
        <v>96.586756379700006</v>
      </c>
      <c r="F30" s="13">
        <v>113106</v>
      </c>
      <c r="G30" s="12">
        <v>113106</v>
      </c>
      <c r="H30" s="12">
        <v>1.5778505323800001</v>
      </c>
      <c r="I30" s="12">
        <v>9.8694771506300008</v>
      </c>
      <c r="J30" s="12">
        <v>127230</v>
      </c>
      <c r="K30" s="12">
        <v>6</v>
      </c>
      <c r="L30" s="14">
        <v>1623</v>
      </c>
      <c r="M30" s="13">
        <v>1339.3567372</v>
      </c>
      <c r="N30" s="12">
        <v>117012</v>
      </c>
      <c r="O30" s="12">
        <v>1.3393567371999999</v>
      </c>
      <c r="P30" s="12">
        <v>9.9061520812499992</v>
      </c>
      <c r="Q30" s="12">
        <v>310284</v>
      </c>
      <c r="R30" s="12">
        <v>14</v>
      </c>
      <c r="S30" s="14">
        <v>1644</v>
      </c>
      <c r="T30" s="13">
        <v>10521.9724747</v>
      </c>
      <c r="U30" s="12">
        <v>116589</v>
      </c>
      <c r="V30" s="12">
        <v>1.3521101285699999</v>
      </c>
      <c r="W30" s="12">
        <v>10.5219724747</v>
      </c>
      <c r="X30" s="12">
        <v>220208</v>
      </c>
      <c r="Y30" s="12">
        <v>22</v>
      </c>
      <c r="Z30" s="9">
        <v>1676</v>
      </c>
      <c r="AA30" s="13">
        <v>9729.7180319700001</v>
      </c>
      <c r="AB30" s="12">
        <v>113936</v>
      </c>
      <c r="AC30" s="12">
        <v>1.45271323232</v>
      </c>
      <c r="AD30" s="12">
        <v>9.7297180319700001</v>
      </c>
      <c r="AE30" s="12">
        <v>281438</v>
      </c>
      <c r="AF30" s="12">
        <v>27</v>
      </c>
      <c r="AG30" s="14">
        <v>1602</v>
      </c>
      <c r="AH30" s="13">
        <v>101364.51044</v>
      </c>
      <c r="AI30" s="12">
        <v>116997</v>
      </c>
      <c r="AJ30" s="12">
        <v>1.33949227475</v>
      </c>
      <c r="AK30" s="12">
        <v>10.5386373737</v>
      </c>
      <c r="AL30" s="12">
        <v>239936</v>
      </c>
      <c r="AM30" s="12">
        <v>28</v>
      </c>
      <c r="AN30" s="14">
        <v>1632</v>
      </c>
      <c r="AO30" s="13">
        <v>98637.155963600002</v>
      </c>
      <c r="AP30" s="12">
        <v>116328</v>
      </c>
      <c r="AQ30" s="12">
        <v>1.36578406332</v>
      </c>
      <c r="AR30" s="12">
        <v>9.7886607059599999</v>
      </c>
      <c r="AS30" s="12">
        <v>267440</v>
      </c>
      <c r="AT30" s="12">
        <v>32</v>
      </c>
      <c r="AU30" s="14">
        <v>1713</v>
      </c>
      <c r="AV30" s="21">
        <f t="shared" si="11"/>
        <v>0.7922544427299999</v>
      </c>
      <c r="AW30" s="21">
        <f t="shared" si="0"/>
        <v>2727.3544763999962</v>
      </c>
      <c r="AX30" s="21">
        <f t="shared" si="1"/>
        <v>0.23849379518000013</v>
      </c>
      <c r="AY30" s="21">
        <f t="shared" si="2"/>
        <v>3906</v>
      </c>
      <c r="AZ30" s="21">
        <f t="shared" si="3"/>
        <v>16519.243620299996</v>
      </c>
      <c r="BA30" s="21">
        <f t="shared" si="4"/>
        <v>20425.243620299996</v>
      </c>
      <c r="BB30" s="21">
        <f t="shared" si="5"/>
        <v>20002.243620299996</v>
      </c>
      <c r="BC30" s="21">
        <f t="shared" si="6"/>
        <v>17349.243620299996</v>
      </c>
      <c r="BD30" s="21">
        <f t="shared" si="7"/>
        <v>20410.243620299996</v>
      </c>
      <c r="BE30" s="21">
        <f t="shared" si="8"/>
        <v>19741.243620299996</v>
      </c>
      <c r="BF30" s="36">
        <f t="shared" si="12"/>
        <v>1</v>
      </c>
      <c r="BG30" s="36">
        <f t="shared" si="13"/>
        <v>1.0345339769773487</v>
      </c>
      <c r="BH30" s="36">
        <f t="shared" si="14"/>
        <v>1.0307941223277279</v>
      </c>
      <c r="BI30" s="36">
        <f t="shared" si="15"/>
        <v>1.0073382490760878</v>
      </c>
      <c r="BJ30" s="36">
        <f t="shared" si="16"/>
        <v>1.0344013580181424</v>
      </c>
      <c r="BK30" s="36">
        <f t="shared" si="17"/>
        <v>1.0284865524375364</v>
      </c>
      <c r="BL30" s="21">
        <f t="shared" si="9"/>
        <v>127230</v>
      </c>
      <c r="BM30" s="36">
        <f t="shared" si="18"/>
        <v>1</v>
      </c>
      <c r="BN30" s="36">
        <f t="shared" si="19"/>
        <v>2.4387644423485026</v>
      </c>
      <c r="BO30" s="36">
        <f t="shared" si="20"/>
        <v>1.7307867641279573</v>
      </c>
      <c r="BP30" s="36">
        <f t="shared" si="21"/>
        <v>2.2120411852550501</v>
      </c>
      <c r="BQ30" s="36">
        <f t="shared" si="22"/>
        <v>1.885844533521968</v>
      </c>
      <c r="BR30" s="36">
        <f t="shared" si="23"/>
        <v>2.102019963845005</v>
      </c>
    </row>
    <row r="31" spans="1:70">
      <c r="A31" s="13">
        <v>28</v>
      </c>
      <c r="B31" s="12">
        <v>4397</v>
      </c>
      <c r="C31" s="12">
        <v>424981</v>
      </c>
      <c r="D31" s="9">
        <f t="shared" si="10"/>
        <v>37221.350783399997</v>
      </c>
      <c r="E31" s="14">
        <v>37.221350783399998</v>
      </c>
      <c r="F31" s="13">
        <v>51568</v>
      </c>
      <c r="G31" s="12">
        <v>51568</v>
      </c>
      <c r="H31" s="12">
        <v>0.69760885668499995</v>
      </c>
      <c r="I31" s="12">
        <v>4.3529119852399996</v>
      </c>
      <c r="J31" s="12">
        <v>57190</v>
      </c>
      <c r="K31" s="12">
        <v>2</v>
      </c>
      <c r="L31" s="14">
        <v>1018</v>
      </c>
      <c r="M31" s="13">
        <v>662.01715679899996</v>
      </c>
      <c r="N31" s="12">
        <v>54647</v>
      </c>
      <c r="O31" s="12">
        <v>0.66201715679899997</v>
      </c>
      <c r="P31" s="12">
        <v>4.56460634921</v>
      </c>
      <c r="Q31" s="12">
        <v>85347</v>
      </c>
      <c r="R31" s="12">
        <v>3</v>
      </c>
      <c r="S31" s="14">
        <v>650</v>
      </c>
      <c r="T31" s="13">
        <v>4812.8989538200003</v>
      </c>
      <c r="U31" s="12">
        <v>51990</v>
      </c>
      <c r="V31" s="12">
        <v>0.66714004901199997</v>
      </c>
      <c r="W31" s="12">
        <v>4.8128989538200004</v>
      </c>
      <c r="X31" s="12">
        <v>64640</v>
      </c>
      <c r="Y31" s="12">
        <v>6</v>
      </c>
      <c r="Z31" s="9">
        <v>915</v>
      </c>
      <c r="AA31" s="13">
        <v>4344.3814907300002</v>
      </c>
      <c r="AB31" s="12">
        <v>52000</v>
      </c>
      <c r="AC31" s="12">
        <v>0.66757418502499999</v>
      </c>
      <c r="AD31" s="12">
        <v>4.34438149073</v>
      </c>
      <c r="AE31" s="12">
        <v>65436</v>
      </c>
      <c r="AF31" s="12">
        <v>6</v>
      </c>
      <c r="AG31" s="14">
        <v>920</v>
      </c>
      <c r="AH31" s="13">
        <v>46857.116697500001</v>
      </c>
      <c r="AI31" s="12">
        <v>51990</v>
      </c>
      <c r="AJ31" s="12">
        <v>0.66714004901199997</v>
      </c>
      <c r="AK31" s="12">
        <v>4.8128989538200004</v>
      </c>
      <c r="AL31" s="12">
        <v>69140</v>
      </c>
      <c r="AM31" s="12">
        <v>8</v>
      </c>
      <c r="AN31" s="14">
        <v>915</v>
      </c>
      <c r="AO31" s="13">
        <v>44985.2881843</v>
      </c>
      <c r="AP31" s="12">
        <v>51989</v>
      </c>
      <c r="AQ31" s="12">
        <v>0.66715299239100001</v>
      </c>
      <c r="AR31" s="12">
        <v>4.3449585803100002</v>
      </c>
      <c r="AS31" s="12">
        <v>69217</v>
      </c>
      <c r="AT31" s="12">
        <v>8</v>
      </c>
      <c r="AU31" s="14">
        <v>915</v>
      </c>
      <c r="AV31" s="21">
        <f t="shared" si="11"/>
        <v>0.46851746309000009</v>
      </c>
      <c r="AW31" s="21">
        <f t="shared" si="0"/>
        <v>1871.8285132000019</v>
      </c>
      <c r="AX31" s="21">
        <f t="shared" si="1"/>
        <v>3.5591699885999972E-2</v>
      </c>
      <c r="AY31" s="21">
        <f t="shared" si="2"/>
        <v>3079</v>
      </c>
      <c r="AZ31" s="21">
        <f t="shared" si="3"/>
        <v>14346.649216600003</v>
      </c>
      <c r="BA31" s="21">
        <f t="shared" si="4"/>
        <v>17425.649216600003</v>
      </c>
      <c r="BB31" s="21">
        <f t="shared" si="5"/>
        <v>14768.649216600003</v>
      </c>
      <c r="BC31" s="21">
        <f t="shared" si="6"/>
        <v>14778.649216600003</v>
      </c>
      <c r="BD31" s="21">
        <f t="shared" si="7"/>
        <v>14768.649216600003</v>
      </c>
      <c r="BE31" s="21">
        <f t="shared" si="8"/>
        <v>14767.649216600003</v>
      </c>
      <c r="BF31" s="36">
        <f t="shared" si="12"/>
        <v>1</v>
      </c>
      <c r="BG31" s="36">
        <f t="shared" si="13"/>
        <v>1.0597075705864101</v>
      </c>
      <c r="BH31" s="36">
        <f t="shared" si="14"/>
        <v>1.0081833695314923</v>
      </c>
      <c r="BI31" s="36">
        <f t="shared" si="15"/>
        <v>1.0083772882407696</v>
      </c>
      <c r="BJ31" s="36">
        <f t="shared" si="16"/>
        <v>1.0081833695314923</v>
      </c>
      <c r="BK31" s="36">
        <f t="shared" si="17"/>
        <v>1.0081639776605646</v>
      </c>
      <c r="BL31" s="21">
        <f t="shared" si="9"/>
        <v>57190</v>
      </c>
      <c r="BM31" s="36">
        <f t="shared" si="18"/>
        <v>1</v>
      </c>
      <c r="BN31" s="36">
        <f t="shared" si="19"/>
        <v>1.4923413184123098</v>
      </c>
      <c r="BO31" s="36">
        <f t="shared" si="20"/>
        <v>1.1302675292883371</v>
      </c>
      <c r="BP31" s="36">
        <f t="shared" si="21"/>
        <v>1.1441860465116278</v>
      </c>
      <c r="BQ31" s="36">
        <f t="shared" si="22"/>
        <v>1.2089526140933731</v>
      </c>
      <c r="BR31" s="36">
        <f t="shared" si="23"/>
        <v>1.2102990033222591</v>
      </c>
    </row>
    <row r="32" spans="1:70">
      <c r="A32" s="13">
        <v>29</v>
      </c>
      <c r="B32" s="12">
        <v>737610</v>
      </c>
      <c r="C32" s="12">
        <v>832409</v>
      </c>
      <c r="D32" s="9">
        <f t="shared" si="10"/>
        <v>23461.328708500001</v>
      </c>
      <c r="E32" s="14">
        <v>23.461328708500002</v>
      </c>
      <c r="F32" s="13">
        <v>38232</v>
      </c>
      <c r="G32" s="12">
        <v>38232</v>
      </c>
      <c r="H32" s="12">
        <v>0.482523472033</v>
      </c>
      <c r="I32" s="12">
        <v>3.2880112665099999</v>
      </c>
      <c r="J32" s="12">
        <v>22431</v>
      </c>
      <c r="K32" s="12">
        <v>0</v>
      </c>
      <c r="L32" s="14">
        <v>1069</v>
      </c>
      <c r="M32" s="13">
        <v>468.64201985</v>
      </c>
      <c r="N32" s="12">
        <v>38832</v>
      </c>
      <c r="O32" s="12">
        <v>0.46864201984999998</v>
      </c>
      <c r="P32" s="12">
        <v>3.3479694499899999</v>
      </c>
      <c r="Q32" s="12">
        <v>42582</v>
      </c>
      <c r="R32" s="12">
        <v>1</v>
      </c>
      <c r="S32" s="14">
        <v>1068</v>
      </c>
      <c r="T32" s="13">
        <v>3547.8162337700001</v>
      </c>
      <c r="U32" s="12">
        <v>38339</v>
      </c>
      <c r="V32" s="12">
        <v>0.47362020158700002</v>
      </c>
      <c r="W32" s="12">
        <v>3.5478162337699999</v>
      </c>
      <c r="X32" s="12">
        <v>27994</v>
      </c>
      <c r="Y32" s="12">
        <v>2</v>
      </c>
      <c r="Z32" s="9">
        <v>1072</v>
      </c>
      <c r="AA32" s="13">
        <v>3279.0758463799998</v>
      </c>
      <c r="AB32" s="12">
        <v>38339</v>
      </c>
      <c r="AC32" s="12">
        <v>0.47362020158700002</v>
      </c>
      <c r="AD32" s="12">
        <v>3.27907584638</v>
      </c>
      <c r="AE32" s="12">
        <v>31938</v>
      </c>
      <c r="AF32" s="12">
        <v>2</v>
      </c>
      <c r="AG32" s="14">
        <v>1072</v>
      </c>
      <c r="AH32" s="13">
        <v>34218.128563600003</v>
      </c>
      <c r="AI32" s="12">
        <v>38339</v>
      </c>
      <c r="AJ32" s="12">
        <v>0.47362020158700002</v>
      </c>
      <c r="AK32" s="12">
        <v>3.5478162337699999</v>
      </c>
      <c r="AL32" s="12">
        <v>29760</v>
      </c>
      <c r="AM32" s="12">
        <v>3</v>
      </c>
      <c r="AN32" s="14">
        <v>1072</v>
      </c>
      <c r="AO32" s="13">
        <v>33143.1670141</v>
      </c>
      <c r="AP32" s="12">
        <v>38339</v>
      </c>
      <c r="AQ32" s="12">
        <v>0.47362020158700002</v>
      </c>
      <c r="AR32" s="12">
        <v>3.27907584638</v>
      </c>
      <c r="AS32" s="12">
        <v>31165</v>
      </c>
      <c r="AT32" s="12">
        <v>3</v>
      </c>
      <c r="AU32" s="14">
        <v>1072</v>
      </c>
      <c r="AV32" s="21">
        <f t="shared" si="11"/>
        <v>0.26874038739000022</v>
      </c>
      <c r="AW32" s="21">
        <f t="shared" si="0"/>
        <v>1074.9615495000035</v>
      </c>
      <c r="AX32" s="21">
        <f t="shared" si="1"/>
        <v>1.388145218300002E-2</v>
      </c>
      <c r="AY32" s="21">
        <f t="shared" si="2"/>
        <v>600</v>
      </c>
      <c r="AZ32" s="21">
        <f t="shared" si="3"/>
        <v>14770.671291499999</v>
      </c>
      <c r="BA32" s="21">
        <f t="shared" si="4"/>
        <v>15370.671291499999</v>
      </c>
      <c r="BB32" s="21">
        <f t="shared" si="5"/>
        <v>14877.671291499999</v>
      </c>
      <c r="BC32" s="21">
        <f t="shared" si="6"/>
        <v>14877.671291499999</v>
      </c>
      <c r="BD32" s="21">
        <f t="shared" si="7"/>
        <v>14877.671291499999</v>
      </c>
      <c r="BE32" s="21">
        <f t="shared" si="8"/>
        <v>14877.671291499999</v>
      </c>
      <c r="BF32" s="36">
        <f t="shared" si="12"/>
        <v>1</v>
      </c>
      <c r="BG32" s="36">
        <f t="shared" si="13"/>
        <v>1.0156936597614563</v>
      </c>
      <c r="BH32" s="36">
        <f t="shared" si="14"/>
        <v>1.0027987026574596</v>
      </c>
      <c r="BI32" s="36">
        <f t="shared" si="15"/>
        <v>1.0027987026574596</v>
      </c>
      <c r="BJ32" s="36">
        <f t="shared" si="16"/>
        <v>1.0027987026574596</v>
      </c>
      <c r="BK32" s="36">
        <f t="shared" si="17"/>
        <v>1.0027987026574596</v>
      </c>
      <c r="BL32" s="21">
        <f t="shared" si="9"/>
        <v>22431</v>
      </c>
      <c r="BM32" s="36">
        <f t="shared" si="18"/>
        <v>1</v>
      </c>
      <c r="BN32" s="36">
        <f t="shared" si="19"/>
        <v>1.8983549551959342</v>
      </c>
      <c r="BO32" s="36">
        <f t="shared" si="20"/>
        <v>1.2480049930899202</v>
      </c>
      <c r="BP32" s="36">
        <f t="shared" si="21"/>
        <v>1.4238330881369534</v>
      </c>
      <c r="BQ32" s="36">
        <f t="shared" si="22"/>
        <v>1.3267353216530695</v>
      </c>
      <c r="BR32" s="36">
        <f t="shared" si="23"/>
        <v>1.3893718514555748</v>
      </c>
    </row>
    <row r="33" spans="1:70">
      <c r="A33" s="13">
        <v>30</v>
      </c>
      <c r="B33" s="12">
        <v>542714</v>
      </c>
      <c r="C33" s="12">
        <v>338480</v>
      </c>
      <c r="D33" s="9">
        <f t="shared" si="10"/>
        <v>77367.686355999991</v>
      </c>
      <c r="E33" s="14">
        <v>77.367686355999993</v>
      </c>
      <c r="F33" s="13">
        <v>89305</v>
      </c>
      <c r="G33" s="12">
        <v>89305</v>
      </c>
      <c r="H33" s="12">
        <v>1.18734825397</v>
      </c>
      <c r="I33" s="12">
        <v>7.5999000388500004</v>
      </c>
      <c r="J33" s="12">
        <v>88672</v>
      </c>
      <c r="K33" s="12">
        <v>4</v>
      </c>
      <c r="L33" s="14">
        <v>2867</v>
      </c>
      <c r="M33" s="13">
        <v>1106.3665002400001</v>
      </c>
      <c r="N33" s="12">
        <v>90427</v>
      </c>
      <c r="O33" s="12">
        <v>1.1064807375300001</v>
      </c>
      <c r="P33" s="12">
        <v>7.5996723609699997</v>
      </c>
      <c r="Q33" s="12">
        <v>179488</v>
      </c>
      <c r="R33" s="12">
        <v>7</v>
      </c>
      <c r="S33" s="14">
        <v>2906</v>
      </c>
      <c r="T33" s="13">
        <v>8271.5084415599995</v>
      </c>
      <c r="U33" s="12">
        <v>89796</v>
      </c>
      <c r="V33" s="12">
        <v>1.12080052572</v>
      </c>
      <c r="W33" s="12">
        <v>8.2716642857099991</v>
      </c>
      <c r="X33" s="12">
        <v>119879</v>
      </c>
      <c r="Y33" s="12">
        <v>12</v>
      </c>
      <c r="Z33" s="9">
        <v>2873</v>
      </c>
      <c r="AA33" s="13">
        <v>7528.0798673500003</v>
      </c>
      <c r="AB33" s="12">
        <v>89668</v>
      </c>
      <c r="AC33" s="12">
        <v>1.14052313496</v>
      </c>
      <c r="AD33" s="12">
        <v>7.52825843878</v>
      </c>
      <c r="AE33" s="12">
        <v>135312</v>
      </c>
      <c r="AF33" s="12">
        <v>12</v>
      </c>
      <c r="AG33" s="14">
        <v>2888</v>
      </c>
      <c r="AH33" s="13">
        <v>80067.352083799997</v>
      </c>
      <c r="AI33" s="12">
        <v>89897</v>
      </c>
      <c r="AJ33" s="12">
        <v>1.1100375893800001</v>
      </c>
      <c r="AK33" s="12">
        <v>8.2800637806600008</v>
      </c>
      <c r="AL33" s="12">
        <v>129863</v>
      </c>
      <c r="AM33" s="12">
        <v>15</v>
      </c>
      <c r="AN33" s="14">
        <v>2873</v>
      </c>
      <c r="AO33" s="13">
        <v>77241.152314999999</v>
      </c>
      <c r="AP33" s="12">
        <v>89796</v>
      </c>
      <c r="AQ33" s="12">
        <v>1.12080052572</v>
      </c>
      <c r="AR33" s="12">
        <v>7.5326783521999996</v>
      </c>
      <c r="AS33" s="12">
        <v>134864</v>
      </c>
      <c r="AT33" s="12">
        <v>15</v>
      </c>
      <c r="AU33" s="14">
        <v>2873</v>
      </c>
      <c r="AV33" s="21">
        <f t="shared" si="11"/>
        <v>0.74342857420999919</v>
      </c>
      <c r="AW33" s="21">
        <f t="shared" si="0"/>
        <v>2826.1997687999974</v>
      </c>
      <c r="AX33" s="21">
        <f t="shared" si="1"/>
        <v>8.0867516439999898E-2</v>
      </c>
      <c r="AY33" s="21">
        <f t="shared" si="2"/>
        <v>1122</v>
      </c>
      <c r="AZ33" s="21">
        <f t="shared" si="3"/>
        <v>11937.313644000009</v>
      </c>
      <c r="BA33" s="21">
        <f t="shared" si="4"/>
        <v>13059.313644000009</v>
      </c>
      <c r="BB33" s="21">
        <f t="shared" si="5"/>
        <v>12428.313644000009</v>
      </c>
      <c r="BC33" s="21">
        <f t="shared" si="6"/>
        <v>12300.313644000009</v>
      </c>
      <c r="BD33" s="21">
        <f t="shared" si="7"/>
        <v>12529.313644000009</v>
      </c>
      <c r="BE33" s="21">
        <f t="shared" si="8"/>
        <v>12428.313644000009</v>
      </c>
      <c r="BF33" s="36">
        <f t="shared" si="12"/>
        <v>1</v>
      </c>
      <c r="BG33" s="36">
        <f t="shared" si="13"/>
        <v>1.0125636862437712</v>
      </c>
      <c r="BH33" s="36">
        <f t="shared" si="14"/>
        <v>1.0054980124293154</v>
      </c>
      <c r="BI33" s="36">
        <f t="shared" si="15"/>
        <v>1.0040647220200436</v>
      </c>
      <c r="BJ33" s="36">
        <f t="shared" si="16"/>
        <v>1.0066289681428811</v>
      </c>
      <c r="BK33" s="36">
        <f t="shared" si="17"/>
        <v>1.0054980124293154</v>
      </c>
      <c r="BL33" s="21">
        <f t="shared" si="9"/>
        <v>88672</v>
      </c>
      <c r="BM33" s="36">
        <f t="shared" si="18"/>
        <v>1</v>
      </c>
      <c r="BN33" s="36">
        <f t="shared" si="19"/>
        <v>2.0241789967520751</v>
      </c>
      <c r="BO33" s="36">
        <f t="shared" si="20"/>
        <v>1.3519374774449657</v>
      </c>
      <c r="BP33" s="36">
        <f t="shared" si="21"/>
        <v>1.5259833994947671</v>
      </c>
      <c r="BQ33" s="36">
        <f t="shared" si="22"/>
        <v>1.4645322085889572</v>
      </c>
      <c r="BR33" s="36">
        <f t="shared" si="23"/>
        <v>1.5209310718152291</v>
      </c>
    </row>
    <row r="34" spans="1:70">
      <c r="A34" s="13">
        <v>31</v>
      </c>
      <c r="B34" s="12">
        <v>899740</v>
      </c>
      <c r="C34" s="12">
        <v>349233</v>
      </c>
      <c r="D34" s="9">
        <f t="shared" si="10"/>
        <v>50154.999424900001</v>
      </c>
      <c r="E34" s="14">
        <v>50.154999424899998</v>
      </c>
      <c r="F34" s="13">
        <v>65366</v>
      </c>
      <c r="G34" s="12">
        <v>65366</v>
      </c>
      <c r="H34" s="12">
        <v>0.88640300367699998</v>
      </c>
      <c r="I34" s="12">
        <v>5.5173139332899996</v>
      </c>
      <c r="J34" s="12">
        <v>74844</v>
      </c>
      <c r="K34" s="12">
        <v>3</v>
      </c>
      <c r="L34" s="14">
        <v>1116</v>
      </c>
      <c r="M34" s="13">
        <v>861.92810006399998</v>
      </c>
      <c r="N34" s="12">
        <v>71229</v>
      </c>
      <c r="O34" s="12">
        <v>0.861928100064</v>
      </c>
      <c r="P34" s="12">
        <v>6.18040917138</v>
      </c>
      <c r="Q34" s="12">
        <v>211474</v>
      </c>
      <c r="R34" s="12">
        <v>8</v>
      </c>
      <c r="S34" s="14">
        <v>956</v>
      </c>
      <c r="T34" s="13">
        <v>6187.6317460299997</v>
      </c>
      <c r="U34" s="12">
        <v>65366</v>
      </c>
      <c r="V34" s="12">
        <v>0.88640300367699998</v>
      </c>
      <c r="W34" s="12">
        <v>6.1876317460300001</v>
      </c>
      <c r="X34" s="12">
        <v>112573</v>
      </c>
      <c r="Y34" s="12">
        <v>10</v>
      </c>
      <c r="Z34" s="9">
        <v>1116</v>
      </c>
      <c r="AA34" s="13">
        <v>5517.31393329</v>
      </c>
      <c r="AB34" s="12">
        <v>65366</v>
      </c>
      <c r="AC34" s="12">
        <v>0.88640300367699998</v>
      </c>
      <c r="AD34" s="12">
        <v>5.5173139332899996</v>
      </c>
      <c r="AE34" s="12">
        <v>123941</v>
      </c>
      <c r="AF34" s="12">
        <v>11</v>
      </c>
      <c r="AG34" s="14">
        <v>1116</v>
      </c>
      <c r="AH34" s="13">
        <v>60211.609639900002</v>
      </c>
      <c r="AI34" s="12">
        <v>65980</v>
      </c>
      <c r="AJ34" s="12">
        <v>0.87028584900299999</v>
      </c>
      <c r="AK34" s="12">
        <v>6.1881160894700002</v>
      </c>
      <c r="AL34" s="12">
        <v>124776</v>
      </c>
      <c r="AM34" s="12">
        <v>14</v>
      </c>
      <c r="AN34" s="14">
        <v>1056</v>
      </c>
      <c r="AO34" s="13">
        <v>57634.309799299997</v>
      </c>
      <c r="AP34" s="12">
        <v>65366</v>
      </c>
      <c r="AQ34" s="12">
        <v>0.88640300367699998</v>
      </c>
      <c r="AR34" s="12">
        <v>5.5173139332899996</v>
      </c>
      <c r="AS34" s="12">
        <v>129092</v>
      </c>
      <c r="AT34" s="12">
        <v>15</v>
      </c>
      <c r="AU34" s="14">
        <v>1116</v>
      </c>
      <c r="AV34" s="21">
        <f t="shared" si="11"/>
        <v>0.67031781273999969</v>
      </c>
      <c r="AW34" s="21">
        <f t="shared" si="0"/>
        <v>2577.2998406000042</v>
      </c>
      <c r="AX34" s="21">
        <f t="shared" si="1"/>
        <v>2.4474903612999976E-2</v>
      </c>
      <c r="AY34" s="21">
        <f t="shared" si="2"/>
        <v>5863</v>
      </c>
      <c r="AZ34" s="21">
        <f t="shared" si="3"/>
        <v>15211.000575099999</v>
      </c>
      <c r="BA34" s="21">
        <f t="shared" si="4"/>
        <v>21074.000575099999</v>
      </c>
      <c r="BB34" s="21">
        <f t="shared" si="5"/>
        <v>15211.000575099999</v>
      </c>
      <c r="BC34" s="21">
        <f t="shared" si="6"/>
        <v>15211.000575099999</v>
      </c>
      <c r="BD34" s="21">
        <f t="shared" si="7"/>
        <v>15825.000575099999</v>
      </c>
      <c r="BE34" s="21">
        <f t="shared" si="8"/>
        <v>15211.000575099999</v>
      </c>
      <c r="BF34" s="36">
        <f t="shared" si="12"/>
        <v>1</v>
      </c>
      <c r="BG34" s="36">
        <f t="shared" si="13"/>
        <v>1.0896949484441454</v>
      </c>
      <c r="BH34" s="36">
        <f t="shared" si="14"/>
        <v>1</v>
      </c>
      <c r="BI34" s="36">
        <f t="shared" si="15"/>
        <v>1</v>
      </c>
      <c r="BJ34" s="36">
        <f t="shared" si="16"/>
        <v>1.0093932625523974</v>
      </c>
      <c r="BK34" s="36">
        <f t="shared" si="17"/>
        <v>1</v>
      </c>
      <c r="BL34" s="21">
        <f t="shared" si="9"/>
        <v>74844</v>
      </c>
      <c r="BM34" s="36">
        <f t="shared" si="18"/>
        <v>1</v>
      </c>
      <c r="BN34" s="36">
        <f t="shared" si="19"/>
        <v>2.8255304366415479</v>
      </c>
      <c r="BO34" s="36">
        <f t="shared" si="20"/>
        <v>1.5041018652129763</v>
      </c>
      <c r="BP34" s="36">
        <f t="shared" si="21"/>
        <v>1.6559911282133504</v>
      </c>
      <c r="BQ34" s="36">
        <f t="shared" si="22"/>
        <v>1.667147667147667</v>
      </c>
      <c r="BR34" s="36">
        <f t="shared" si="23"/>
        <v>1.7248142803698359</v>
      </c>
    </row>
    <row r="35" spans="1:70">
      <c r="A35" s="13">
        <v>32</v>
      </c>
      <c r="B35" s="12">
        <v>688944</v>
      </c>
      <c r="C35" s="12">
        <v>174214</v>
      </c>
      <c r="D35" s="9">
        <f t="shared" si="10"/>
        <v>116437.007063</v>
      </c>
      <c r="E35" s="14">
        <v>116.437007063</v>
      </c>
      <c r="F35" s="13">
        <v>174608</v>
      </c>
      <c r="G35" s="12">
        <v>174608</v>
      </c>
      <c r="H35" s="12">
        <v>2.4726635612700001</v>
      </c>
      <c r="I35" s="12">
        <v>14.9593293845</v>
      </c>
      <c r="J35" s="12">
        <v>253212</v>
      </c>
      <c r="K35" s="12">
        <v>18</v>
      </c>
      <c r="L35" s="14">
        <v>4633</v>
      </c>
      <c r="M35" s="13">
        <v>2347.7853061699998</v>
      </c>
      <c r="N35" s="12">
        <v>189349</v>
      </c>
      <c r="O35" s="12">
        <v>2.3486448267200002</v>
      </c>
      <c r="P35" s="12">
        <v>16.102352755599998</v>
      </c>
      <c r="Q35" s="12">
        <v>343947</v>
      </c>
      <c r="R35" s="12">
        <v>15</v>
      </c>
      <c r="S35" s="14">
        <v>2797</v>
      </c>
      <c r="T35" s="13">
        <v>16757.090259699999</v>
      </c>
      <c r="U35" s="12">
        <v>174938</v>
      </c>
      <c r="V35" s="12">
        <v>2.4217798298000002</v>
      </c>
      <c r="W35" s="12">
        <v>16.757246103899998</v>
      </c>
      <c r="X35" s="12">
        <v>296087</v>
      </c>
      <c r="Y35" s="12">
        <v>30</v>
      </c>
      <c r="Z35" s="9">
        <v>4634</v>
      </c>
      <c r="AA35" s="13">
        <v>14898.8252137</v>
      </c>
      <c r="AB35" s="12">
        <v>175231</v>
      </c>
      <c r="AC35" s="12">
        <v>2.4110486082399998</v>
      </c>
      <c r="AD35" s="12">
        <v>14.8990037851</v>
      </c>
      <c r="AE35" s="12">
        <v>285698</v>
      </c>
      <c r="AF35" s="12">
        <v>29</v>
      </c>
      <c r="AG35" s="14">
        <v>4618</v>
      </c>
      <c r="AH35" s="13">
        <v>162992.28489800001</v>
      </c>
      <c r="AI35" s="12">
        <v>175234</v>
      </c>
      <c r="AJ35" s="12">
        <v>2.4100040267999998</v>
      </c>
      <c r="AK35" s="12">
        <v>16.761173015899999</v>
      </c>
      <c r="AL35" s="12">
        <v>311263</v>
      </c>
      <c r="AM35" s="12">
        <v>38</v>
      </c>
      <c r="AN35" s="14">
        <v>4614</v>
      </c>
      <c r="AO35" s="13">
        <v>155561.419532</v>
      </c>
      <c r="AP35" s="12">
        <v>175231</v>
      </c>
      <c r="AQ35" s="12">
        <v>2.4110486082399998</v>
      </c>
      <c r="AR35" s="12">
        <v>14.8990037851</v>
      </c>
      <c r="AS35" s="12">
        <v>308403</v>
      </c>
      <c r="AT35" s="12">
        <v>38</v>
      </c>
      <c r="AU35" s="14">
        <v>4618</v>
      </c>
      <c r="AV35" s="21">
        <f t="shared" si="11"/>
        <v>1.8582650459999985</v>
      </c>
      <c r="AW35" s="21">
        <f t="shared" ref="AW35:AW66" si="24">AH35-AO35</f>
        <v>7430.8653660000127</v>
      </c>
      <c r="AX35" s="21">
        <f t="shared" ref="AX35:AX66" si="25">H35-O35</f>
        <v>0.1240187345499999</v>
      </c>
      <c r="AY35" s="21">
        <f t="shared" ref="AY35:AY66" si="26">N35-G35</f>
        <v>14741</v>
      </c>
      <c r="AZ35" s="21">
        <f t="shared" ref="AZ35:AZ66" si="27">G35-D35</f>
        <v>58170.992937000003</v>
      </c>
      <c r="BA35" s="21">
        <f t="shared" ref="BA35:BA66" si="28">N35-D35</f>
        <v>72911.992937000003</v>
      </c>
      <c r="BB35" s="21">
        <f t="shared" ref="BB35:BB66" si="29">U35-D35</f>
        <v>58500.992937000003</v>
      </c>
      <c r="BC35" s="21">
        <f t="shared" ref="BC35:BC66" si="30">AB35-D35</f>
        <v>58793.992937000003</v>
      </c>
      <c r="BD35" s="21">
        <f t="shared" ref="BD35:BD66" si="31">AI35-D35</f>
        <v>58796.992937000003</v>
      </c>
      <c r="BE35" s="21">
        <f t="shared" ref="BE35:BE66" si="32">AP35-D35</f>
        <v>58793.992937000003</v>
      </c>
      <c r="BF35" s="36">
        <f t="shared" si="12"/>
        <v>1</v>
      </c>
      <c r="BG35" s="36">
        <f t="shared" si="13"/>
        <v>1.084423394117108</v>
      </c>
      <c r="BH35" s="36">
        <f t="shared" si="14"/>
        <v>1.0018899477687162</v>
      </c>
      <c r="BI35" s="36">
        <f t="shared" si="15"/>
        <v>1.0035679923027583</v>
      </c>
      <c r="BJ35" s="36">
        <f t="shared" si="16"/>
        <v>1.0035851736461101</v>
      </c>
      <c r="BK35" s="36">
        <f t="shared" si="17"/>
        <v>1.0035679923027583</v>
      </c>
      <c r="BL35" s="21">
        <f t="shared" ref="BL35:BL66" si="33">MIN(J35,Q35,X35,AL35)</f>
        <v>253212</v>
      </c>
      <c r="BM35" s="36">
        <f t="shared" si="18"/>
        <v>1</v>
      </c>
      <c r="BN35" s="36">
        <f t="shared" si="19"/>
        <v>1.3583360978152694</v>
      </c>
      <c r="BO35" s="36">
        <f t="shared" si="20"/>
        <v>1.169324518585217</v>
      </c>
      <c r="BP35" s="36">
        <f t="shared" si="21"/>
        <v>1.1282956573938043</v>
      </c>
      <c r="BQ35" s="36">
        <f t="shared" si="22"/>
        <v>1.2292584869595438</v>
      </c>
      <c r="BR35" s="36">
        <f t="shared" si="23"/>
        <v>1.2179636036206816</v>
      </c>
    </row>
    <row r="36" spans="1:70">
      <c r="A36" s="13">
        <v>33</v>
      </c>
      <c r="B36" s="12">
        <v>129229</v>
      </c>
      <c r="C36" s="12">
        <v>307204</v>
      </c>
      <c r="D36" s="9">
        <f t="shared" si="10"/>
        <v>87394.55109329999</v>
      </c>
      <c r="E36" s="14">
        <v>87.394551093299995</v>
      </c>
      <c r="F36" s="13">
        <v>122913</v>
      </c>
      <c r="G36" s="12">
        <v>122913</v>
      </c>
      <c r="H36" s="12">
        <v>1.6417201134299999</v>
      </c>
      <c r="I36" s="12">
        <v>10.801876720499999</v>
      </c>
      <c r="J36" s="12">
        <v>441095</v>
      </c>
      <c r="K36" s="12">
        <v>33</v>
      </c>
      <c r="L36" s="14">
        <v>2673</v>
      </c>
      <c r="M36" s="13">
        <v>1571.4729942900001</v>
      </c>
      <c r="N36" s="12">
        <v>124310</v>
      </c>
      <c r="O36" s="12">
        <v>1.5714729942900001</v>
      </c>
      <c r="P36" s="12">
        <v>10.9271923299</v>
      </c>
      <c r="Q36" s="12">
        <v>526760</v>
      </c>
      <c r="R36" s="12">
        <v>23</v>
      </c>
      <c r="S36" s="14">
        <v>3045</v>
      </c>
      <c r="T36" s="13">
        <v>11849.097871600001</v>
      </c>
      <c r="U36" s="12">
        <v>123022</v>
      </c>
      <c r="V36" s="12">
        <v>1.63105678531</v>
      </c>
      <c r="W36" s="12">
        <v>11.8490978716</v>
      </c>
      <c r="X36" s="12">
        <v>487943</v>
      </c>
      <c r="Y36" s="12">
        <v>51</v>
      </c>
      <c r="Z36" s="9">
        <v>2614</v>
      </c>
      <c r="AA36" s="13">
        <v>10654.0419664</v>
      </c>
      <c r="AB36" s="12">
        <v>124517</v>
      </c>
      <c r="AC36" s="12">
        <v>1.7385654667199999</v>
      </c>
      <c r="AD36" s="12">
        <v>10.654041966399999</v>
      </c>
      <c r="AE36" s="12">
        <v>506882</v>
      </c>
      <c r="AF36" s="12">
        <v>51</v>
      </c>
      <c r="AG36" s="14">
        <v>2876</v>
      </c>
      <c r="AH36" s="13">
        <v>112933.799585</v>
      </c>
      <c r="AI36" s="12">
        <v>122919</v>
      </c>
      <c r="AJ36" s="12">
        <v>1.5879858435500001</v>
      </c>
      <c r="AK36" s="12">
        <v>11.868588600300001</v>
      </c>
      <c r="AL36" s="12">
        <v>482769</v>
      </c>
      <c r="AM36" s="12">
        <v>58</v>
      </c>
      <c r="AN36" s="14">
        <v>2502</v>
      </c>
      <c r="AO36" s="13">
        <v>108988.8958</v>
      </c>
      <c r="AP36" s="12">
        <v>122919</v>
      </c>
      <c r="AQ36" s="12">
        <v>1.5879858435500001</v>
      </c>
      <c r="AR36" s="12">
        <v>10.882362654</v>
      </c>
      <c r="AS36" s="12">
        <v>493058</v>
      </c>
      <c r="AT36" s="12">
        <v>59</v>
      </c>
      <c r="AU36" s="14">
        <v>2502</v>
      </c>
      <c r="AV36" s="21">
        <f t="shared" si="11"/>
        <v>1.1950559052000007</v>
      </c>
      <c r="AW36" s="21">
        <f t="shared" si="24"/>
        <v>3944.9037850000022</v>
      </c>
      <c r="AX36" s="21">
        <f t="shared" si="25"/>
        <v>7.0247119139999814E-2</v>
      </c>
      <c r="AY36" s="21">
        <f t="shared" si="26"/>
        <v>1397</v>
      </c>
      <c r="AZ36" s="21">
        <f t="shared" si="27"/>
        <v>35518.44890670001</v>
      </c>
      <c r="BA36" s="21">
        <f t="shared" si="28"/>
        <v>36915.44890670001</v>
      </c>
      <c r="BB36" s="21">
        <f t="shared" si="29"/>
        <v>35627.44890670001</v>
      </c>
      <c r="BC36" s="21">
        <f t="shared" si="30"/>
        <v>37122.44890670001</v>
      </c>
      <c r="BD36" s="21">
        <f t="shared" si="31"/>
        <v>35524.44890670001</v>
      </c>
      <c r="BE36" s="21">
        <f t="shared" si="32"/>
        <v>35524.44890670001</v>
      </c>
      <c r="BF36" s="36">
        <f t="shared" si="12"/>
        <v>1</v>
      </c>
      <c r="BG36" s="36">
        <f t="shared" si="13"/>
        <v>1.0113657627752963</v>
      </c>
      <c r="BH36" s="36">
        <f t="shared" si="14"/>
        <v>1.0008868061148943</v>
      </c>
      <c r="BI36" s="36">
        <f t="shared" si="15"/>
        <v>1.0130498808100039</v>
      </c>
      <c r="BJ36" s="36">
        <f t="shared" si="16"/>
        <v>1.0000488150154987</v>
      </c>
      <c r="BK36" s="36">
        <f t="shared" si="17"/>
        <v>1.0000488150154987</v>
      </c>
      <c r="BL36" s="21">
        <f t="shared" si="33"/>
        <v>441095</v>
      </c>
      <c r="BM36" s="36">
        <f t="shared" si="18"/>
        <v>1</v>
      </c>
      <c r="BN36" s="36">
        <f t="shared" si="19"/>
        <v>1.194209864088235</v>
      </c>
      <c r="BO36" s="36">
        <f t="shared" si="20"/>
        <v>1.1062084131536289</v>
      </c>
      <c r="BP36" s="36">
        <f t="shared" si="21"/>
        <v>1.1491447420623675</v>
      </c>
      <c r="BQ36" s="36">
        <f t="shared" si="22"/>
        <v>1.0944785136988631</v>
      </c>
      <c r="BR36" s="36">
        <f t="shared" si="23"/>
        <v>1.1178045545744113</v>
      </c>
    </row>
    <row r="37" spans="1:70">
      <c r="A37" s="13">
        <v>34</v>
      </c>
      <c r="B37" s="12">
        <v>92822</v>
      </c>
      <c r="C37" s="12">
        <v>170580</v>
      </c>
      <c r="D37" s="9">
        <f t="shared" si="10"/>
        <v>46067.338635100001</v>
      </c>
      <c r="E37" s="14">
        <v>46.0673386351</v>
      </c>
      <c r="F37" s="13">
        <v>58149</v>
      </c>
      <c r="G37" s="12">
        <v>58149</v>
      </c>
      <c r="H37" s="12">
        <v>0.86218367892299996</v>
      </c>
      <c r="I37" s="12">
        <v>5.0524644050400003</v>
      </c>
      <c r="J37" s="12">
        <v>54262</v>
      </c>
      <c r="K37" s="12">
        <v>2</v>
      </c>
      <c r="L37" s="14">
        <v>3563</v>
      </c>
      <c r="M37" s="13">
        <v>808.238572256</v>
      </c>
      <c r="N37" s="12">
        <v>58900</v>
      </c>
      <c r="O37" s="12">
        <v>0.80910822451599995</v>
      </c>
      <c r="P37" s="12">
        <v>5.0084750416299997</v>
      </c>
      <c r="Q37" s="12">
        <v>130898</v>
      </c>
      <c r="R37" s="12">
        <v>6</v>
      </c>
      <c r="S37" s="14">
        <v>3613</v>
      </c>
      <c r="T37" s="13">
        <v>5605.3620851400001</v>
      </c>
      <c r="U37" s="12">
        <v>58370</v>
      </c>
      <c r="V37" s="12">
        <v>0.81266507637100005</v>
      </c>
      <c r="W37" s="12">
        <v>5.6071532106799999</v>
      </c>
      <c r="X37" s="12">
        <v>73202</v>
      </c>
      <c r="Y37" s="12">
        <v>7</v>
      </c>
      <c r="Z37" s="9">
        <v>3580</v>
      </c>
      <c r="AA37" s="13">
        <v>4981.1630425100002</v>
      </c>
      <c r="AB37" s="12">
        <v>58370</v>
      </c>
      <c r="AC37" s="12">
        <v>0.81277243532400001</v>
      </c>
      <c r="AD37" s="12">
        <v>4.9826103868400002</v>
      </c>
      <c r="AE37" s="12">
        <v>74349</v>
      </c>
      <c r="AF37" s="12">
        <v>7</v>
      </c>
      <c r="AG37" s="14">
        <v>3580</v>
      </c>
      <c r="AH37" s="13">
        <v>54544.765974499998</v>
      </c>
      <c r="AI37" s="12">
        <v>58370</v>
      </c>
      <c r="AJ37" s="12">
        <v>0.81266507637100005</v>
      </c>
      <c r="AK37" s="12">
        <v>5.6071532106799999</v>
      </c>
      <c r="AL37" s="12">
        <v>76050</v>
      </c>
      <c r="AM37" s="12">
        <v>9</v>
      </c>
      <c r="AN37" s="14">
        <v>3580</v>
      </c>
      <c r="AO37" s="13">
        <v>52048.933079800001</v>
      </c>
      <c r="AP37" s="12">
        <v>58369</v>
      </c>
      <c r="AQ37" s="12">
        <v>0.812733574854</v>
      </c>
      <c r="AR37" s="12">
        <v>4.98261796259</v>
      </c>
      <c r="AS37" s="12">
        <v>77342</v>
      </c>
      <c r="AT37" s="12">
        <v>9</v>
      </c>
      <c r="AU37" s="14">
        <v>3580</v>
      </c>
      <c r="AV37" s="21">
        <f t="shared" si="11"/>
        <v>0.62419904262999992</v>
      </c>
      <c r="AW37" s="21">
        <f t="shared" si="24"/>
        <v>2495.8328946999973</v>
      </c>
      <c r="AX37" s="21">
        <f t="shared" si="25"/>
        <v>5.3075454407000011E-2</v>
      </c>
      <c r="AY37" s="21">
        <f t="shared" si="26"/>
        <v>751</v>
      </c>
      <c r="AZ37" s="21">
        <f t="shared" si="27"/>
        <v>12081.661364899999</v>
      </c>
      <c r="BA37" s="21">
        <f t="shared" si="28"/>
        <v>12832.661364899999</v>
      </c>
      <c r="BB37" s="21">
        <f t="shared" si="29"/>
        <v>12302.661364899999</v>
      </c>
      <c r="BC37" s="21">
        <f t="shared" si="30"/>
        <v>12302.661364899999</v>
      </c>
      <c r="BD37" s="21">
        <f t="shared" si="31"/>
        <v>12302.661364899999</v>
      </c>
      <c r="BE37" s="21">
        <f t="shared" si="32"/>
        <v>12301.661364899999</v>
      </c>
      <c r="BF37" s="36">
        <f t="shared" si="12"/>
        <v>1</v>
      </c>
      <c r="BG37" s="36">
        <f t="shared" si="13"/>
        <v>1.0129150974221397</v>
      </c>
      <c r="BH37" s="36">
        <f t="shared" si="14"/>
        <v>1.0038005812653701</v>
      </c>
      <c r="BI37" s="36">
        <f t="shared" si="15"/>
        <v>1.0038005812653701</v>
      </c>
      <c r="BJ37" s="36">
        <f t="shared" si="16"/>
        <v>1.0038005812653701</v>
      </c>
      <c r="BK37" s="36">
        <f t="shared" si="17"/>
        <v>1.0037833840650743</v>
      </c>
      <c r="BL37" s="21">
        <f t="shared" si="33"/>
        <v>54262</v>
      </c>
      <c r="BM37" s="36">
        <f t="shared" si="18"/>
        <v>1</v>
      </c>
      <c r="BN37" s="36">
        <f t="shared" si="19"/>
        <v>2.4123327558880985</v>
      </c>
      <c r="BO37" s="36">
        <f t="shared" si="20"/>
        <v>1.3490472153625004</v>
      </c>
      <c r="BP37" s="36">
        <f t="shared" si="21"/>
        <v>1.3701853967785929</v>
      </c>
      <c r="BQ37" s="36">
        <f t="shared" si="22"/>
        <v>1.4015333013895543</v>
      </c>
      <c r="BR37" s="36">
        <f t="shared" si="23"/>
        <v>1.425343702775423</v>
      </c>
    </row>
    <row r="38" spans="1:70">
      <c r="A38" s="13">
        <v>35</v>
      </c>
      <c r="B38" s="12">
        <v>791622</v>
      </c>
      <c r="C38" s="12">
        <v>391695</v>
      </c>
      <c r="D38" s="9">
        <f t="shared" si="10"/>
        <v>51447.239565600001</v>
      </c>
      <c r="E38" s="14">
        <v>51.4472395656</v>
      </c>
      <c r="F38" s="13">
        <v>80706</v>
      </c>
      <c r="G38" s="12">
        <v>80706</v>
      </c>
      <c r="H38" s="12">
        <v>1.17487785347</v>
      </c>
      <c r="I38" s="12">
        <v>6.8455773948300003</v>
      </c>
      <c r="J38" s="12">
        <v>61346</v>
      </c>
      <c r="K38" s="12">
        <v>4</v>
      </c>
      <c r="L38" s="14">
        <v>4196</v>
      </c>
      <c r="M38" s="13">
        <v>1134.8991165100001</v>
      </c>
      <c r="N38" s="12">
        <v>81986</v>
      </c>
      <c r="O38" s="12">
        <v>1.13489911651</v>
      </c>
      <c r="P38" s="12">
        <v>6.8622109779100002</v>
      </c>
      <c r="Q38" s="12">
        <v>198536</v>
      </c>
      <c r="R38" s="12">
        <v>8</v>
      </c>
      <c r="S38" s="14">
        <v>4404</v>
      </c>
      <c r="T38" s="13">
        <v>7758.9727272700002</v>
      </c>
      <c r="U38" s="12">
        <v>80835</v>
      </c>
      <c r="V38" s="12">
        <v>1.13805779035</v>
      </c>
      <c r="W38" s="12">
        <v>7.7589727272699998</v>
      </c>
      <c r="X38" s="12">
        <v>107323</v>
      </c>
      <c r="Y38" s="12">
        <v>10</v>
      </c>
      <c r="Z38" s="9">
        <v>4246</v>
      </c>
      <c r="AA38" s="13">
        <v>6793.9551587300002</v>
      </c>
      <c r="AB38" s="12">
        <v>80834</v>
      </c>
      <c r="AC38" s="12">
        <v>1.1380695998799999</v>
      </c>
      <c r="AD38" s="12">
        <v>6.7939551587300002</v>
      </c>
      <c r="AE38" s="12">
        <v>106744</v>
      </c>
      <c r="AF38" s="12">
        <v>11</v>
      </c>
      <c r="AG38" s="14">
        <v>4245</v>
      </c>
      <c r="AH38" s="13">
        <v>75766.290723300001</v>
      </c>
      <c r="AI38" s="12">
        <v>80900</v>
      </c>
      <c r="AJ38" s="12">
        <v>1.13637768729</v>
      </c>
      <c r="AK38" s="12">
        <v>7.7603730880199997</v>
      </c>
      <c r="AL38" s="12">
        <v>115847</v>
      </c>
      <c r="AM38" s="12">
        <v>14</v>
      </c>
      <c r="AN38" s="14">
        <v>4250</v>
      </c>
      <c r="AO38" s="13">
        <v>71908.734274899994</v>
      </c>
      <c r="AP38" s="12">
        <v>80899</v>
      </c>
      <c r="AQ38" s="12">
        <v>1.1363894968199999</v>
      </c>
      <c r="AR38" s="12">
        <v>6.7960058330599997</v>
      </c>
      <c r="AS38" s="12">
        <v>116457</v>
      </c>
      <c r="AT38" s="12">
        <v>14</v>
      </c>
      <c r="AU38" s="14">
        <v>4249</v>
      </c>
      <c r="AV38" s="21">
        <f t="shared" si="11"/>
        <v>0.96501756853999998</v>
      </c>
      <c r="AW38" s="21">
        <f t="shared" si="24"/>
        <v>3857.556448400006</v>
      </c>
      <c r="AX38" s="21">
        <f t="shared" si="25"/>
        <v>3.9978736959999983E-2</v>
      </c>
      <c r="AY38" s="21">
        <f t="shared" si="26"/>
        <v>1280</v>
      </c>
      <c r="AZ38" s="21">
        <f t="shared" si="27"/>
        <v>29258.760434399999</v>
      </c>
      <c r="BA38" s="21">
        <f t="shared" si="28"/>
        <v>30538.760434399999</v>
      </c>
      <c r="BB38" s="21">
        <f t="shared" si="29"/>
        <v>29387.760434399999</v>
      </c>
      <c r="BC38" s="21">
        <f t="shared" si="30"/>
        <v>29386.760434399999</v>
      </c>
      <c r="BD38" s="21">
        <f t="shared" si="31"/>
        <v>29452.760434399999</v>
      </c>
      <c r="BE38" s="21">
        <f t="shared" si="32"/>
        <v>29451.760434399999</v>
      </c>
      <c r="BF38" s="36">
        <f t="shared" si="12"/>
        <v>1</v>
      </c>
      <c r="BG38" s="36">
        <f t="shared" si="13"/>
        <v>1.0158600351894531</v>
      </c>
      <c r="BH38" s="36">
        <f t="shared" si="14"/>
        <v>1.001598394171437</v>
      </c>
      <c r="BI38" s="36">
        <f t="shared" si="15"/>
        <v>1.0015860035189452</v>
      </c>
      <c r="BJ38" s="36">
        <f t="shared" si="16"/>
        <v>1.0024037865834015</v>
      </c>
      <c r="BK38" s="36">
        <f t="shared" si="17"/>
        <v>1.0023913959309096</v>
      </c>
      <c r="BL38" s="21">
        <f t="shared" si="33"/>
        <v>61346</v>
      </c>
      <c r="BM38" s="36">
        <f t="shared" si="18"/>
        <v>1</v>
      </c>
      <c r="BN38" s="36">
        <f t="shared" si="19"/>
        <v>3.2363316271639553</v>
      </c>
      <c r="BO38" s="36">
        <f t="shared" si="20"/>
        <v>1.74947021810713</v>
      </c>
      <c r="BP38" s="36">
        <f t="shared" si="21"/>
        <v>1.7400319499233854</v>
      </c>
      <c r="BQ38" s="36">
        <f t="shared" si="22"/>
        <v>1.8884197828709288</v>
      </c>
      <c r="BR38" s="36">
        <f t="shared" si="23"/>
        <v>1.8983633814755649</v>
      </c>
    </row>
    <row r="39" spans="1:70">
      <c r="A39" s="13">
        <v>36</v>
      </c>
      <c r="B39" s="12">
        <v>457458</v>
      </c>
      <c r="C39" s="12">
        <v>679928</v>
      </c>
      <c r="D39" s="9">
        <f t="shared" si="10"/>
        <v>93511.762990600007</v>
      </c>
      <c r="E39" s="14">
        <v>93.511762990600005</v>
      </c>
      <c r="F39" s="13">
        <v>138413</v>
      </c>
      <c r="G39" s="12">
        <v>138413</v>
      </c>
      <c r="H39" s="12">
        <v>1.95326730446</v>
      </c>
      <c r="I39" s="12">
        <v>12.025318176300001</v>
      </c>
      <c r="J39" s="12">
        <v>334646</v>
      </c>
      <c r="K39" s="12">
        <v>22</v>
      </c>
      <c r="L39" s="14">
        <v>2109</v>
      </c>
      <c r="M39" s="13">
        <v>1826.92421853</v>
      </c>
      <c r="N39" s="12">
        <v>141837</v>
      </c>
      <c r="O39" s="12">
        <v>1.8271330610800001</v>
      </c>
      <c r="P39" s="12">
        <v>12.162445401799999</v>
      </c>
      <c r="Q39" s="12">
        <v>498583</v>
      </c>
      <c r="R39" s="12">
        <v>22</v>
      </c>
      <c r="S39" s="14">
        <v>2085</v>
      </c>
      <c r="T39" s="13">
        <v>13312.707287200001</v>
      </c>
      <c r="U39" s="12">
        <v>139603</v>
      </c>
      <c r="V39" s="12">
        <v>1.8468099017399999</v>
      </c>
      <c r="W39" s="12">
        <v>13.3154875902</v>
      </c>
      <c r="X39" s="12">
        <v>390115</v>
      </c>
      <c r="Y39" s="12">
        <v>41</v>
      </c>
      <c r="Z39" s="9">
        <v>2073</v>
      </c>
      <c r="AA39" s="13">
        <v>11918.3819736</v>
      </c>
      <c r="AB39" s="12">
        <v>138990</v>
      </c>
      <c r="AC39" s="12">
        <v>1.8956249629999999</v>
      </c>
      <c r="AD39" s="12">
        <v>11.9204711344</v>
      </c>
      <c r="AE39" s="12">
        <v>410154</v>
      </c>
      <c r="AF39" s="12">
        <v>41</v>
      </c>
      <c r="AG39" s="14">
        <v>2114</v>
      </c>
      <c r="AH39" s="13">
        <v>128331.003364</v>
      </c>
      <c r="AI39" s="12">
        <v>139586</v>
      </c>
      <c r="AJ39" s="12">
        <v>1.8441725412300001</v>
      </c>
      <c r="AK39" s="12">
        <v>13.3158178932</v>
      </c>
      <c r="AL39" s="12">
        <v>396887</v>
      </c>
      <c r="AM39" s="12">
        <v>49</v>
      </c>
      <c r="AN39" s="14">
        <v>2067</v>
      </c>
      <c r="AO39" s="13">
        <v>122824.14360700001</v>
      </c>
      <c r="AP39" s="12">
        <v>139732</v>
      </c>
      <c r="AQ39" s="12">
        <v>1.84085452063</v>
      </c>
      <c r="AR39" s="12">
        <v>11.9429831974</v>
      </c>
      <c r="AS39" s="12">
        <v>406015</v>
      </c>
      <c r="AT39" s="12">
        <v>49</v>
      </c>
      <c r="AU39" s="14">
        <v>2061</v>
      </c>
      <c r="AV39" s="21">
        <f t="shared" si="11"/>
        <v>1.3943253136000002</v>
      </c>
      <c r="AW39" s="21">
        <f t="shared" si="24"/>
        <v>5506.8597569999984</v>
      </c>
      <c r="AX39" s="21">
        <f t="shared" si="25"/>
        <v>0.1261342433799999</v>
      </c>
      <c r="AY39" s="21">
        <f t="shared" si="26"/>
        <v>3424</v>
      </c>
      <c r="AZ39" s="21">
        <f t="shared" si="27"/>
        <v>44901.237009399993</v>
      </c>
      <c r="BA39" s="21">
        <f t="shared" si="28"/>
        <v>48325.237009399993</v>
      </c>
      <c r="BB39" s="21">
        <f t="shared" si="29"/>
        <v>46091.237009399993</v>
      </c>
      <c r="BC39" s="21">
        <f t="shared" si="30"/>
        <v>45478.237009399993</v>
      </c>
      <c r="BD39" s="21">
        <f t="shared" si="31"/>
        <v>46074.237009399993</v>
      </c>
      <c r="BE39" s="21">
        <f t="shared" si="32"/>
        <v>46220.237009399993</v>
      </c>
      <c r="BF39" s="36">
        <f t="shared" si="12"/>
        <v>1</v>
      </c>
      <c r="BG39" s="36">
        <f t="shared" si="13"/>
        <v>1.0247375607782505</v>
      </c>
      <c r="BH39" s="36">
        <f t="shared" si="14"/>
        <v>1.008597458331226</v>
      </c>
      <c r="BI39" s="36">
        <f t="shared" si="15"/>
        <v>1.0041686835774097</v>
      </c>
      <c r="BJ39" s="36">
        <f t="shared" si="16"/>
        <v>1.008474637497923</v>
      </c>
      <c r="BK39" s="36">
        <f t="shared" si="17"/>
        <v>1.0095294517133506</v>
      </c>
      <c r="BL39" s="21">
        <f t="shared" si="33"/>
        <v>334646</v>
      </c>
      <c r="BM39" s="36">
        <f t="shared" si="18"/>
        <v>1</v>
      </c>
      <c r="BN39" s="36">
        <f t="shared" si="19"/>
        <v>1.4898818452932352</v>
      </c>
      <c r="BO39" s="36">
        <f t="shared" si="20"/>
        <v>1.1657542597252022</v>
      </c>
      <c r="BP39" s="36">
        <f t="shared" si="21"/>
        <v>1.2256354476073223</v>
      </c>
      <c r="BQ39" s="36">
        <f t="shared" si="22"/>
        <v>1.1859905691387316</v>
      </c>
      <c r="BR39" s="36">
        <f t="shared" si="23"/>
        <v>1.2132671539477538</v>
      </c>
    </row>
    <row r="40" spans="1:70">
      <c r="A40" s="13">
        <v>37</v>
      </c>
      <c r="B40" s="12">
        <v>166137</v>
      </c>
      <c r="C40" s="12">
        <v>873101</v>
      </c>
      <c r="D40" s="9">
        <f t="shared" si="10"/>
        <v>6466.93385261</v>
      </c>
      <c r="E40" s="14">
        <v>6.4669338526100004</v>
      </c>
      <c r="F40" s="13">
        <v>8345</v>
      </c>
      <c r="G40" s="12">
        <v>8345</v>
      </c>
      <c r="H40" s="12">
        <v>0.13229121076</v>
      </c>
      <c r="I40" s="12">
        <v>0.75387356809899997</v>
      </c>
      <c r="J40" s="12">
        <v>4076</v>
      </c>
      <c r="K40" s="12">
        <v>0</v>
      </c>
      <c r="L40" s="14">
        <v>522</v>
      </c>
      <c r="M40" s="13">
        <v>120.832698937</v>
      </c>
      <c r="N40" s="12">
        <v>9137</v>
      </c>
      <c r="O40" s="12">
        <v>0.12083269893699999</v>
      </c>
      <c r="P40" s="12">
        <v>0.77751410533900001</v>
      </c>
      <c r="Q40" s="12">
        <v>5466</v>
      </c>
      <c r="R40" s="12">
        <v>0</v>
      </c>
      <c r="S40" s="14">
        <v>634</v>
      </c>
      <c r="T40" s="13">
        <v>814.78333333299997</v>
      </c>
      <c r="U40" s="12">
        <v>8459</v>
      </c>
      <c r="V40" s="12">
        <v>0.122563130119</v>
      </c>
      <c r="W40" s="12">
        <v>0.81478333333300001</v>
      </c>
      <c r="X40" s="12">
        <v>4494</v>
      </c>
      <c r="Y40" s="12">
        <v>0</v>
      </c>
      <c r="Z40" s="9">
        <v>563</v>
      </c>
      <c r="AA40" s="13">
        <v>744.878041403</v>
      </c>
      <c r="AB40" s="12">
        <v>8459</v>
      </c>
      <c r="AC40" s="12">
        <v>0.122563130119</v>
      </c>
      <c r="AD40" s="12">
        <v>0.74487804140299996</v>
      </c>
      <c r="AE40" s="12">
        <v>5925</v>
      </c>
      <c r="AF40" s="12">
        <v>0</v>
      </c>
      <c r="AG40" s="14">
        <v>563</v>
      </c>
      <c r="AH40" s="13">
        <v>8002.9696754799998</v>
      </c>
      <c r="AI40" s="12">
        <v>8459</v>
      </c>
      <c r="AJ40" s="12">
        <v>0.122563130119</v>
      </c>
      <c r="AK40" s="12">
        <v>0.81478333333300001</v>
      </c>
      <c r="AL40" s="12">
        <v>4679</v>
      </c>
      <c r="AM40" s="12">
        <v>0</v>
      </c>
      <c r="AN40" s="14">
        <v>563</v>
      </c>
      <c r="AO40" s="13">
        <v>7723.3485077599998</v>
      </c>
      <c r="AP40" s="12">
        <v>8459</v>
      </c>
      <c r="AQ40" s="12">
        <v>0.122563130119</v>
      </c>
      <c r="AR40" s="12">
        <v>0.74487804140299996</v>
      </c>
      <c r="AS40" s="12">
        <v>5305</v>
      </c>
      <c r="AT40" s="12">
        <v>0</v>
      </c>
      <c r="AU40" s="14">
        <v>563</v>
      </c>
      <c r="AV40" s="21">
        <f t="shared" si="11"/>
        <v>6.9905291929999974E-2</v>
      </c>
      <c r="AW40" s="21">
        <f t="shared" si="24"/>
        <v>279.6211677199999</v>
      </c>
      <c r="AX40" s="21">
        <f t="shared" si="25"/>
        <v>1.1458511823000006E-2</v>
      </c>
      <c r="AY40" s="21">
        <f t="shared" si="26"/>
        <v>792</v>
      </c>
      <c r="AZ40" s="21">
        <f t="shared" si="27"/>
        <v>1878.06614739</v>
      </c>
      <c r="BA40" s="21">
        <f t="shared" si="28"/>
        <v>2670.06614739</v>
      </c>
      <c r="BB40" s="21">
        <f t="shared" si="29"/>
        <v>1992.06614739</v>
      </c>
      <c r="BC40" s="21">
        <f t="shared" si="30"/>
        <v>1992.06614739</v>
      </c>
      <c r="BD40" s="21">
        <f t="shared" si="31"/>
        <v>1992.06614739</v>
      </c>
      <c r="BE40" s="21">
        <f t="shared" si="32"/>
        <v>1992.06614739</v>
      </c>
      <c r="BF40" s="36">
        <f t="shared" si="12"/>
        <v>1</v>
      </c>
      <c r="BG40" s="36">
        <f t="shared" si="13"/>
        <v>1.0949071300179749</v>
      </c>
      <c r="BH40" s="36">
        <f t="shared" si="14"/>
        <v>1.0136608747753146</v>
      </c>
      <c r="BI40" s="36">
        <f t="shared" si="15"/>
        <v>1.0136608747753146</v>
      </c>
      <c r="BJ40" s="36">
        <f t="shared" si="16"/>
        <v>1.0136608747753146</v>
      </c>
      <c r="BK40" s="36">
        <f t="shared" si="17"/>
        <v>1.0136608747753146</v>
      </c>
      <c r="BL40" s="21">
        <f t="shared" si="33"/>
        <v>4076</v>
      </c>
      <c r="BM40" s="36">
        <f t="shared" si="18"/>
        <v>1</v>
      </c>
      <c r="BN40" s="36">
        <f t="shared" si="19"/>
        <v>1.3410206084396468</v>
      </c>
      <c r="BO40" s="36">
        <f t="shared" si="20"/>
        <v>1.1025515210991168</v>
      </c>
      <c r="BP40" s="36">
        <f t="shared" si="21"/>
        <v>1.4536310107948969</v>
      </c>
      <c r="BQ40" s="36">
        <f t="shared" si="22"/>
        <v>1.1479391560353287</v>
      </c>
      <c r="BR40" s="36">
        <f t="shared" si="23"/>
        <v>1.3015210991167812</v>
      </c>
    </row>
    <row r="41" spans="1:70">
      <c r="A41" s="13">
        <v>38</v>
      </c>
      <c r="B41" s="12">
        <v>111523</v>
      </c>
      <c r="C41" s="12">
        <v>440837</v>
      </c>
      <c r="D41" s="9">
        <f t="shared" si="10"/>
        <v>31451.9588774</v>
      </c>
      <c r="E41" s="14">
        <v>31.451958877399999</v>
      </c>
      <c r="F41" s="13">
        <v>41576</v>
      </c>
      <c r="G41" s="12">
        <v>41576</v>
      </c>
      <c r="H41" s="12">
        <v>0.60623167308299997</v>
      </c>
      <c r="I41" s="12">
        <v>3.5195911199899999</v>
      </c>
      <c r="J41" s="12">
        <v>33903</v>
      </c>
      <c r="K41" s="12">
        <v>1</v>
      </c>
      <c r="L41" s="14">
        <v>1796</v>
      </c>
      <c r="M41" s="13">
        <v>561.41818371900001</v>
      </c>
      <c r="N41" s="12">
        <v>41920</v>
      </c>
      <c r="O41" s="12">
        <v>0.56141818371899999</v>
      </c>
      <c r="P41" s="12">
        <v>3.5096556415800002</v>
      </c>
      <c r="Q41" s="12">
        <v>74052</v>
      </c>
      <c r="R41" s="12">
        <v>3</v>
      </c>
      <c r="S41" s="14">
        <v>2128</v>
      </c>
      <c r="T41" s="13">
        <v>3916.6528499299998</v>
      </c>
      <c r="U41" s="12">
        <v>41822</v>
      </c>
      <c r="V41" s="12">
        <v>0.56457641469800002</v>
      </c>
      <c r="W41" s="12">
        <v>3.9166528499300002</v>
      </c>
      <c r="X41" s="12">
        <v>44493</v>
      </c>
      <c r="Y41" s="12">
        <v>4</v>
      </c>
      <c r="Z41" s="9">
        <v>2128</v>
      </c>
      <c r="AA41" s="13">
        <v>3480.27014375</v>
      </c>
      <c r="AB41" s="12">
        <v>41656</v>
      </c>
      <c r="AC41" s="12">
        <v>0.58320120325900004</v>
      </c>
      <c r="AD41" s="12">
        <v>3.4802701437499999</v>
      </c>
      <c r="AE41" s="12">
        <v>51785</v>
      </c>
      <c r="AF41" s="12">
        <v>5</v>
      </c>
      <c r="AG41" s="14">
        <v>1845</v>
      </c>
      <c r="AH41" s="13">
        <v>38356.963382000002</v>
      </c>
      <c r="AI41" s="12">
        <v>41920</v>
      </c>
      <c r="AJ41" s="12">
        <v>0.56141818371899999</v>
      </c>
      <c r="AK41" s="12">
        <v>3.9188590187600001</v>
      </c>
      <c r="AL41" s="12">
        <v>47845</v>
      </c>
      <c r="AM41" s="12">
        <v>5</v>
      </c>
      <c r="AN41" s="14">
        <v>2128</v>
      </c>
      <c r="AO41" s="13">
        <v>36720.149873299997</v>
      </c>
      <c r="AP41" s="12">
        <v>41920</v>
      </c>
      <c r="AQ41" s="12">
        <v>0.56141818371899999</v>
      </c>
      <c r="AR41" s="12">
        <v>3.5096556415800002</v>
      </c>
      <c r="AS41" s="12">
        <v>51131</v>
      </c>
      <c r="AT41" s="12">
        <v>6</v>
      </c>
      <c r="AU41" s="14">
        <v>2128</v>
      </c>
      <c r="AV41" s="21">
        <f t="shared" si="11"/>
        <v>0.4363827061799998</v>
      </c>
      <c r="AW41" s="21">
        <f t="shared" si="24"/>
        <v>1636.8135087000046</v>
      </c>
      <c r="AX41" s="21">
        <f t="shared" si="25"/>
        <v>4.4813489363999981E-2</v>
      </c>
      <c r="AY41" s="21">
        <f t="shared" si="26"/>
        <v>344</v>
      </c>
      <c r="AZ41" s="21">
        <f t="shared" si="27"/>
        <v>10124.0411226</v>
      </c>
      <c r="BA41" s="21">
        <f t="shared" si="28"/>
        <v>10468.0411226</v>
      </c>
      <c r="BB41" s="21">
        <f t="shared" si="29"/>
        <v>10370.0411226</v>
      </c>
      <c r="BC41" s="21">
        <f t="shared" si="30"/>
        <v>10204.0411226</v>
      </c>
      <c r="BD41" s="21">
        <f t="shared" si="31"/>
        <v>10468.0411226</v>
      </c>
      <c r="BE41" s="21">
        <f t="shared" si="32"/>
        <v>10468.0411226</v>
      </c>
      <c r="BF41" s="36">
        <f t="shared" si="12"/>
        <v>1</v>
      </c>
      <c r="BG41" s="36">
        <f t="shared" si="13"/>
        <v>1.0082740042332115</v>
      </c>
      <c r="BH41" s="36">
        <f t="shared" si="14"/>
        <v>1.0059168751202616</v>
      </c>
      <c r="BI41" s="36">
        <f t="shared" si="15"/>
        <v>1.0019241870309794</v>
      </c>
      <c r="BJ41" s="36">
        <f t="shared" si="16"/>
        <v>1.0082740042332115</v>
      </c>
      <c r="BK41" s="36">
        <f t="shared" si="17"/>
        <v>1.0082740042332115</v>
      </c>
      <c r="BL41" s="21">
        <f t="shared" si="33"/>
        <v>33903</v>
      </c>
      <c r="BM41" s="36">
        <f t="shared" si="18"/>
        <v>1</v>
      </c>
      <c r="BN41" s="36">
        <f t="shared" si="19"/>
        <v>2.1842314839394743</v>
      </c>
      <c r="BO41" s="36">
        <f t="shared" si="20"/>
        <v>1.3123617378993009</v>
      </c>
      <c r="BP41" s="36">
        <f t="shared" si="21"/>
        <v>1.5274459487361001</v>
      </c>
      <c r="BQ41" s="36">
        <f t="shared" si="22"/>
        <v>1.4112320443618558</v>
      </c>
      <c r="BR41" s="36">
        <f t="shared" si="23"/>
        <v>1.5081556204465683</v>
      </c>
    </row>
    <row r="42" spans="1:70">
      <c r="A42" s="13">
        <v>39</v>
      </c>
      <c r="B42" s="12">
        <v>381297</v>
      </c>
      <c r="C42" s="12">
        <v>698885</v>
      </c>
      <c r="D42" s="9">
        <f t="shared" si="10"/>
        <v>49864.013493599996</v>
      </c>
      <c r="E42" s="14">
        <v>49.864013493599998</v>
      </c>
      <c r="F42" s="13">
        <v>55857</v>
      </c>
      <c r="G42" s="12">
        <v>55857</v>
      </c>
      <c r="H42" s="12">
        <v>0.676843648385</v>
      </c>
      <c r="I42" s="12">
        <v>4.7897718698</v>
      </c>
      <c r="J42" s="12">
        <v>22974</v>
      </c>
      <c r="K42" s="12">
        <v>1</v>
      </c>
      <c r="L42" s="14">
        <v>752</v>
      </c>
      <c r="M42" s="13">
        <v>676.84364838500005</v>
      </c>
      <c r="N42" s="12">
        <v>55857</v>
      </c>
      <c r="O42" s="12">
        <v>0.676843648385</v>
      </c>
      <c r="P42" s="12">
        <v>4.7897718698</v>
      </c>
      <c r="Q42" s="12">
        <v>63571</v>
      </c>
      <c r="R42" s="12">
        <v>2</v>
      </c>
      <c r="S42" s="14">
        <v>752</v>
      </c>
      <c r="T42" s="13">
        <v>5221.5731962500004</v>
      </c>
      <c r="U42" s="12">
        <v>55857</v>
      </c>
      <c r="V42" s="12">
        <v>0.676843648385</v>
      </c>
      <c r="W42" s="12">
        <v>5.2215731962499996</v>
      </c>
      <c r="X42" s="12">
        <v>36289</v>
      </c>
      <c r="Y42" s="12">
        <v>3</v>
      </c>
      <c r="Z42" s="9">
        <v>752</v>
      </c>
      <c r="AA42" s="13">
        <v>4789.7718697999999</v>
      </c>
      <c r="AB42" s="12">
        <v>55857</v>
      </c>
      <c r="AC42" s="12">
        <v>0.676843648385</v>
      </c>
      <c r="AD42" s="12">
        <v>4.7897718698</v>
      </c>
      <c r="AE42" s="12">
        <v>54175</v>
      </c>
      <c r="AF42" s="12">
        <v>4</v>
      </c>
      <c r="AG42" s="14">
        <v>752</v>
      </c>
      <c r="AH42" s="13">
        <v>49826.578455900002</v>
      </c>
      <c r="AI42" s="12">
        <v>55857</v>
      </c>
      <c r="AJ42" s="12">
        <v>0.676843648385</v>
      </c>
      <c r="AK42" s="12">
        <v>5.2215731962499996</v>
      </c>
      <c r="AL42" s="12">
        <v>35593</v>
      </c>
      <c r="AM42" s="12">
        <v>4</v>
      </c>
      <c r="AN42" s="14">
        <v>752</v>
      </c>
      <c r="AO42" s="13">
        <v>48099.3731501</v>
      </c>
      <c r="AP42" s="12">
        <v>55857</v>
      </c>
      <c r="AQ42" s="12">
        <v>0.676843648385</v>
      </c>
      <c r="AR42" s="12">
        <v>4.7897718698</v>
      </c>
      <c r="AS42" s="12">
        <v>41387</v>
      </c>
      <c r="AT42" s="12">
        <v>5</v>
      </c>
      <c r="AU42" s="14">
        <v>752</v>
      </c>
      <c r="AV42" s="21">
        <f t="shared" si="11"/>
        <v>0.43180132645000047</v>
      </c>
      <c r="AW42" s="21">
        <f t="shared" si="24"/>
        <v>1727.205305800002</v>
      </c>
      <c r="AX42" s="21">
        <f t="shared" si="25"/>
        <v>0</v>
      </c>
      <c r="AY42" s="21">
        <f t="shared" si="26"/>
        <v>0</v>
      </c>
      <c r="AZ42" s="21">
        <f t="shared" si="27"/>
        <v>5992.9865064000041</v>
      </c>
      <c r="BA42" s="21">
        <f t="shared" si="28"/>
        <v>5992.9865064000041</v>
      </c>
      <c r="BB42" s="21">
        <f t="shared" si="29"/>
        <v>5992.9865064000041</v>
      </c>
      <c r="BC42" s="21">
        <f t="shared" si="30"/>
        <v>5992.9865064000041</v>
      </c>
      <c r="BD42" s="21">
        <f t="shared" si="31"/>
        <v>5992.9865064000041</v>
      </c>
      <c r="BE42" s="21">
        <f t="shared" si="32"/>
        <v>5992.9865064000041</v>
      </c>
      <c r="BF42" s="36">
        <f t="shared" si="12"/>
        <v>1</v>
      </c>
      <c r="BG42" s="36">
        <f t="shared" si="13"/>
        <v>1</v>
      </c>
      <c r="BH42" s="36">
        <f t="shared" si="14"/>
        <v>1</v>
      </c>
      <c r="BI42" s="36">
        <f t="shared" si="15"/>
        <v>1</v>
      </c>
      <c r="BJ42" s="36">
        <f t="shared" si="16"/>
        <v>1</v>
      </c>
      <c r="BK42" s="36">
        <f t="shared" si="17"/>
        <v>1</v>
      </c>
      <c r="BL42" s="21">
        <f t="shared" si="33"/>
        <v>22974</v>
      </c>
      <c r="BM42" s="36">
        <f t="shared" si="18"/>
        <v>1</v>
      </c>
      <c r="BN42" s="36">
        <f t="shared" si="19"/>
        <v>2.7670845303386438</v>
      </c>
      <c r="BO42" s="36">
        <f t="shared" si="20"/>
        <v>1.579568207538957</v>
      </c>
      <c r="BP42" s="36">
        <f t="shared" si="21"/>
        <v>2.3581004613911376</v>
      </c>
      <c r="BQ42" s="36">
        <f t="shared" si="22"/>
        <v>1.5492730913206234</v>
      </c>
      <c r="BR42" s="36">
        <f t="shared" si="23"/>
        <v>1.8014712283450858</v>
      </c>
    </row>
    <row r="43" spans="1:70">
      <c r="A43" s="13">
        <v>40</v>
      </c>
      <c r="B43" s="12">
        <v>88073</v>
      </c>
      <c r="C43" s="12">
        <v>506376</v>
      </c>
      <c r="D43" s="9">
        <f t="shared" si="10"/>
        <v>191039.633673</v>
      </c>
      <c r="E43" s="14">
        <v>191.039633673</v>
      </c>
      <c r="F43" s="13">
        <v>214835</v>
      </c>
      <c r="G43" s="12">
        <v>214835</v>
      </c>
      <c r="H43" s="12">
        <v>2.5366245113999999</v>
      </c>
      <c r="I43" s="12">
        <v>18.478269180800002</v>
      </c>
      <c r="J43" s="12">
        <v>259700</v>
      </c>
      <c r="K43" s="12">
        <v>16</v>
      </c>
      <c r="L43" s="14">
        <v>2191</v>
      </c>
      <c r="M43" s="13">
        <v>2401.1623608700002</v>
      </c>
      <c r="N43" s="12">
        <v>219593</v>
      </c>
      <c r="O43" s="12">
        <v>2.4011623608699999</v>
      </c>
      <c r="P43" s="12">
        <v>19.043748235100001</v>
      </c>
      <c r="Q43" s="12">
        <v>522811</v>
      </c>
      <c r="R43" s="12">
        <v>23</v>
      </c>
      <c r="S43" s="14">
        <v>1948</v>
      </c>
      <c r="T43" s="13">
        <v>19507.0578283</v>
      </c>
      <c r="U43" s="12">
        <v>216250</v>
      </c>
      <c r="V43" s="12">
        <v>2.52396358306</v>
      </c>
      <c r="W43" s="12">
        <v>19.507057828299999</v>
      </c>
      <c r="X43" s="12">
        <v>381287</v>
      </c>
      <c r="Y43" s="12">
        <v>38</v>
      </c>
      <c r="Z43" s="9">
        <v>2174</v>
      </c>
      <c r="AA43" s="13">
        <v>18138.869280700001</v>
      </c>
      <c r="AB43" s="12">
        <v>216312</v>
      </c>
      <c r="AC43" s="12">
        <v>2.5408189294199999</v>
      </c>
      <c r="AD43" s="12">
        <v>18.1388692807</v>
      </c>
      <c r="AE43" s="12">
        <v>506109</v>
      </c>
      <c r="AF43" s="12">
        <v>51</v>
      </c>
      <c r="AG43" s="14">
        <v>2196</v>
      </c>
      <c r="AH43" s="13">
        <v>187280.86159799999</v>
      </c>
      <c r="AI43" s="12">
        <v>215629</v>
      </c>
      <c r="AJ43" s="12">
        <v>2.4464636353600002</v>
      </c>
      <c r="AK43" s="12">
        <v>19.638954040400002</v>
      </c>
      <c r="AL43" s="12">
        <v>403032</v>
      </c>
      <c r="AM43" s="12">
        <v>48</v>
      </c>
      <c r="AN43" s="14">
        <v>2155</v>
      </c>
      <c r="AO43" s="13">
        <v>182248.12966599999</v>
      </c>
      <c r="AP43" s="12">
        <v>215210</v>
      </c>
      <c r="AQ43" s="12">
        <v>2.45362124147</v>
      </c>
      <c r="AR43" s="12">
        <v>18.3799868298</v>
      </c>
      <c r="AS43" s="12">
        <v>449988</v>
      </c>
      <c r="AT43" s="12">
        <v>55</v>
      </c>
      <c r="AU43" s="14">
        <v>2151</v>
      </c>
      <c r="AV43" s="21">
        <f t="shared" si="11"/>
        <v>1.3681885475999989</v>
      </c>
      <c r="AW43" s="21">
        <f t="shared" si="24"/>
        <v>5032.7319319999951</v>
      </c>
      <c r="AX43" s="21">
        <f t="shared" si="25"/>
        <v>0.13546215052999999</v>
      </c>
      <c r="AY43" s="21">
        <f t="shared" si="26"/>
        <v>4758</v>
      </c>
      <c r="AZ43" s="21">
        <f t="shared" si="27"/>
        <v>23795.366326999996</v>
      </c>
      <c r="BA43" s="21">
        <f t="shared" si="28"/>
        <v>28553.366326999996</v>
      </c>
      <c r="BB43" s="21">
        <f t="shared" si="29"/>
        <v>25210.366326999996</v>
      </c>
      <c r="BC43" s="21">
        <f t="shared" si="30"/>
        <v>25272.366326999996</v>
      </c>
      <c r="BD43" s="21">
        <f t="shared" si="31"/>
        <v>24589.366326999996</v>
      </c>
      <c r="BE43" s="21">
        <f t="shared" si="32"/>
        <v>24170.366326999996</v>
      </c>
      <c r="BF43" s="36">
        <f t="shared" si="12"/>
        <v>1</v>
      </c>
      <c r="BG43" s="36">
        <f t="shared" si="13"/>
        <v>1.0221472292689739</v>
      </c>
      <c r="BH43" s="36">
        <f t="shared" si="14"/>
        <v>1.00658645006633</v>
      </c>
      <c r="BI43" s="36">
        <f t="shared" si="15"/>
        <v>1.0068750436381408</v>
      </c>
      <c r="BJ43" s="36">
        <f t="shared" si="16"/>
        <v>1.0036958596131915</v>
      </c>
      <c r="BK43" s="36">
        <f t="shared" si="17"/>
        <v>1.0017455256359531</v>
      </c>
      <c r="BL43" s="21">
        <f t="shared" si="33"/>
        <v>259700</v>
      </c>
      <c r="BM43" s="36">
        <f t="shared" si="18"/>
        <v>1</v>
      </c>
      <c r="BN43" s="36">
        <f t="shared" si="19"/>
        <v>2.0131343858298036</v>
      </c>
      <c r="BO43" s="36">
        <f t="shared" si="20"/>
        <v>1.468182518290335</v>
      </c>
      <c r="BP43" s="36">
        <f t="shared" si="21"/>
        <v>1.9488217173661917</v>
      </c>
      <c r="BQ43" s="36">
        <f t="shared" si="22"/>
        <v>1.5519137466307278</v>
      </c>
      <c r="BR43" s="36">
        <f t="shared" si="23"/>
        <v>1.732722371967655</v>
      </c>
    </row>
    <row r="44" spans="1:70">
      <c r="A44" s="13">
        <v>41</v>
      </c>
      <c r="B44" s="12">
        <v>230166</v>
      </c>
      <c r="C44" s="12">
        <v>223910</v>
      </c>
      <c r="D44" s="9">
        <f t="shared" si="10"/>
        <v>2395.7272289099997</v>
      </c>
      <c r="E44" s="14">
        <v>2.3957272289099998</v>
      </c>
      <c r="F44" s="13">
        <v>3084</v>
      </c>
      <c r="G44" s="12">
        <v>3084</v>
      </c>
      <c r="H44" s="12">
        <v>7.1930144737599996E-2</v>
      </c>
      <c r="I44" s="12">
        <v>0.30503940781400002</v>
      </c>
      <c r="J44" s="12">
        <v>944</v>
      </c>
      <c r="K44" s="12">
        <v>0</v>
      </c>
      <c r="L44" s="14">
        <v>284</v>
      </c>
      <c r="M44" s="13">
        <v>68.155435816700006</v>
      </c>
      <c r="N44" s="12">
        <v>3266</v>
      </c>
      <c r="O44" s="12">
        <v>6.81554358167E-2</v>
      </c>
      <c r="P44" s="12">
        <v>0.30760744255700001</v>
      </c>
      <c r="Q44" s="12">
        <v>4349</v>
      </c>
      <c r="R44" s="12">
        <v>0</v>
      </c>
      <c r="S44" s="14">
        <v>222</v>
      </c>
      <c r="T44" s="13">
        <v>354.598088023</v>
      </c>
      <c r="U44" s="12">
        <v>3084</v>
      </c>
      <c r="V44" s="12">
        <v>7.1930144737599996E-2</v>
      </c>
      <c r="W44" s="12">
        <v>0.35459808802300002</v>
      </c>
      <c r="X44" s="12">
        <v>2263</v>
      </c>
      <c r="Y44" s="12">
        <v>0</v>
      </c>
      <c r="Z44" s="9">
        <v>284</v>
      </c>
      <c r="AA44" s="13">
        <v>305.03940781400001</v>
      </c>
      <c r="AB44" s="12">
        <v>3084</v>
      </c>
      <c r="AC44" s="12">
        <v>7.1930144737599996E-2</v>
      </c>
      <c r="AD44" s="12">
        <v>0.30503940781400002</v>
      </c>
      <c r="AE44" s="12">
        <v>2290</v>
      </c>
      <c r="AF44" s="12">
        <v>0</v>
      </c>
      <c r="AG44" s="14">
        <v>284</v>
      </c>
      <c r="AH44" s="13">
        <v>3638.3349573700002</v>
      </c>
      <c r="AI44" s="12">
        <v>3084</v>
      </c>
      <c r="AJ44" s="12">
        <v>7.1930144737599996E-2</v>
      </c>
      <c r="AK44" s="12">
        <v>0.35459808802300002</v>
      </c>
      <c r="AL44" s="12">
        <v>2530</v>
      </c>
      <c r="AM44" s="12">
        <v>0</v>
      </c>
      <c r="AN44" s="14">
        <v>284</v>
      </c>
      <c r="AO44" s="13">
        <v>3437.0276149299998</v>
      </c>
      <c r="AP44" s="12">
        <v>3266</v>
      </c>
      <c r="AQ44" s="12">
        <v>6.81554358167E-2</v>
      </c>
      <c r="AR44" s="12">
        <v>0.30760744255700001</v>
      </c>
      <c r="AS44" s="12">
        <v>2548</v>
      </c>
      <c r="AT44" s="12">
        <v>0</v>
      </c>
      <c r="AU44" s="14">
        <v>222</v>
      </c>
      <c r="AV44" s="21">
        <f t="shared" si="11"/>
        <v>4.9558680208999985E-2</v>
      </c>
      <c r="AW44" s="21">
        <f t="shared" si="24"/>
        <v>201.30734244000041</v>
      </c>
      <c r="AX44" s="21">
        <f t="shared" si="25"/>
        <v>3.7747089208999968E-3</v>
      </c>
      <c r="AY44" s="21">
        <f t="shared" si="26"/>
        <v>182</v>
      </c>
      <c r="AZ44" s="21">
        <f t="shared" si="27"/>
        <v>688.27277109000033</v>
      </c>
      <c r="BA44" s="21">
        <f t="shared" si="28"/>
        <v>870.27277109000033</v>
      </c>
      <c r="BB44" s="21">
        <f t="shared" si="29"/>
        <v>688.27277109000033</v>
      </c>
      <c r="BC44" s="21">
        <f t="shared" si="30"/>
        <v>688.27277109000033</v>
      </c>
      <c r="BD44" s="21">
        <f t="shared" si="31"/>
        <v>688.27277109000033</v>
      </c>
      <c r="BE44" s="21">
        <f t="shared" si="32"/>
        <v>870.27277109000033</v>
      </c>
      <c r="BF44" s="36">
        <f t="shared" si="12"/>
        <v>1</v>
      </c>
      <c r="BG44" s="36">
        <f t="shared" si="13"/>
        <v>1.0590142671854734</v>
      </c>
      <c r="BH44" s="36">
        <f t="shared" si="14"/>
        <v>1</v>
      </c>
      <c r="BI44" s="36">
        <f t="shared" si="15"/>
        <v>1</v>
      </c>
      <c r="BJ44" s="36">
        <f t="shared" si="16"/>
        <v>1</v>
      </c>
      <c r="BK44" s="36">
        <f t="shared" si="17"/>
        <v>1.0590142671854734</v>
      </c>
      <c r="BL44" s="21">
        <f t="shared" si="33"/>
        <v>944</v>
      </c>
      <c r="BM44" s="36">
        <f t="shared" si="18"/>
        <v>1</v>
      </c>
      <c r="BN44" s="36">
        <f t="shared" si="19"/>
        <v>4.6069915254237293</v>
      </c>
      <c r="BO44" s="36">
        <f t="shared" si="20"/>
        <v>2.3972457627118646</v>
      </c>
      <c r="BP44" s="36">
        <f t="shared" si="21"/>
        <v>2.4258474576271185</v>
      </c>
      <c r="BQ44" s="36">
        <f t="shared" si="22"/>
        <v>2.6800847457627119</v>
      </c>
      <c r="BR44" s="36">
        <f t="shared" si="23"/>
        <v>2.6991525423728815</v>
      </c>
    </row>
    <row r="45" spans="1:70">
      <c r="A45" s="13">
        <v>42</v>
      </c>
      <c r="B45" s="12">
        <v>121449</v>
      </c>
      <c r="C45" s="12">
        <v>38802</v>
      </c>
      <c r="D45" s="9">
        <f t="shared" si="10"/>
        <v>53108.542550300001</v>
      </c>
      <c r="E45" s="14">
        <v>53.108542550300001</v>
      </c>
      <c r="F45" s="13">
        <v>56841</v>
      </c>
      <c r="G45" s="12">
        <v>56841</v>
      </c>
      <c r="H45" s="12">
        <v>0.75818340291399999</v>
      </c>
      <c r="I45" s="12">
        <v>4.8446350788099997</v>
      </c>
      <c r="J45" s="12">
        <v>24716</v>
      </c>
      <c r="K45" s="12">
        <v>1</v>
      </c>
      <c r="L45" s="14">
        <v>931</v>
      </c>
      <c r="M45" s="13">
        <v>692.90440999899999</v>
      </c>
      <c r="N45" s="12">
        <v>60438</v>
      </c>
      <c r="O45" s="12">
        <v>0.69300231209600005</v>
      </c>
      <c r="P45" s="12">
        <v>5.0863641081099997</v>
      </c>
      <c r="Q45" s="12">
        <v>62395</v>
      </c>
      <c r="R45" s="12">
        <v>2</v>
      </c>
      <c r="S45" s="14">
        <v>667</v>
      </c>
      <c r="T45" s="13">
        <v>5306.4843073599995</v>
      </c>
      <c r="U45" s="12">
        <v>57316</v>
      </c>
      <c r="V45" s="12">
        <v>0.72548239015500005</v>
      </c>
      <c r="W45" s="12">
        <v>5.3064843073599999</v>
      </c>
      <c r="X45" s="12">
        <v>41498</v>
      </c>
      <c r="Y45" s="12">
        <v>4</v>
      </c>
      <c r="Z45" s="9">
        <v>921</v>
      </c>
      <c r="AA45" s="13">
        <v>4812.6677655699996</v>
      </c>
      <c r="AB45" s="12">
        <v>57320</v>
      </c>
      <c r="AC45" s="12">
        <v>0.72669399690299996</v>
      </c>
      <c r="AD45" s="12">
        <v>4.8126677655699996</v>
      </c>
      <c r="AE45" s="12">
        <v>51636</v>
      </c>
      <c r="AF45" s="12">
        <v>4</v>
      </c>
      <c r="AG45" s="14">
        <v>927</v>
      </c>
      <c r="AH45" s="13">
        <v>51468.568968400003</v>
      </c>
      <c r="AI45" s="12">
        <v>57611</v>
      </c>
      <c r="AJ45" s="12">
        <v>0.71284693723500003</v>
      </c>
      <c r="AK45" s="12">
        <v>5.33850602453</v>
      </c>
      <c r="AL45" s="12">
        <v>45169</v>
      </c>
      <c r="AM45" s="12">
        <v>5</v>
      </c>
      <c r="AN45" s="14">
        <v>957</v>
      </c>
      <c r="AO45" s="13">
        <v>49513.472766400002</v>
      </c>
      <c r="AP45" s="12">
        <v>57316</v>
      </c>
      <c r="AQ45" s="12">
        <v>0.72548239015500005</v>
      </c>
      <c r="AR45" s="12">
        <v>4.8149974358999996</v>
      </c>
      <c r="AS45" s="12">
        <v>50229</v>
      </c>
      <c r="AT45" s="12">
        <v>6</v>
      </c>
      <c r="AU45" s="14">
        <v>921</v>
      </c>
      <c r="AV45" s="21">
        <f t="shared" si="11"/>
        <v>0.49381654178999995</v>
      </c>
      <c r="AW45" s="21">
        <f t="shared" si="24"/>
        <v>1955.0962020000006</v>
      </c>
      <c r="AX45" s="21">
        <f t="shared" si="25"/>
        <v>6.5181090817999943E-2</v>
      </c>
      <c r="AY45" s="21">
        <f t="shared" si="26"/>
        <v>3597</v>
      </c>
      <c r="AZ45" s="21">
        <f t="shared" si="27"/>
        <v>3732.4574496999994</v>
      </c>
      <c r="BA45" s="21">
        <f t="shared" si="28"/>
        <v>7329.4574496999994</v>
      </c>
      <c r="BB45" s="21">
        <f t="shared" si="29"/>
        <v>4207.4574496999994</v>
      </c>
      <c r="BC45" s="21">
        <f t="shared" si="30"/>
        <v>4211.4574496999994</v>
      </c>
      <c r="BD45" s="21">
        <f t="shared" si="31"/>
        <v>4502.4574496999994</v>
      </c>
      <c r="BE45" s="21">
        <f t="shared" si="32"/>
        <v>4207.4574496999994</v>
      </c>
      <c r="BF45" s="36">
        <f t="shared" si="12"/>
        <v>1</v>
      </c>
      <c r="BG45" s="36">
        <f t="shared" si="13"/>
        <v>1.0632817860347286</v>
      </c>
      <c r="BH45" s="36">
        <f t="shared" si="14"/>
        <v>1.008356643971781</v>
      </c>
      <c r="BI45" s="36">
        <f t="shared" si="15"/>
        <v>1.0084270157104906</v>
      </c>
      <c r="BJ45" s="36">
        <f t="shared" si="16"/>
        <v>1.0135465597016238</v>
      </c>
      <c r="BK45" s="36">
        <f t="shared" si="17"/>
        <v>1.008356643971781</v>
      </c>
      <c r="BL45" s="21">
        <f t="shared" si="33"/>
        <v>24716</v>
      </c>
      <c r="BM45" s="36">
        <f t="shared" si="18"/>
        <v>1</v>
      </c>
      <c r="BN45" s="36">
        <f t="shared" si="19"/>
        <v>2.5244780708852566</v>
      </c>
      <c r="BO45" s="36">
        <f t="shared" si="20"/>
        <v>1.6789933646221071</v>
      </c>
      <c r="BP45" s="36">
        <f t="shared" si="21"/>
        <v>2.0891730053406699</v>
      </c>
      <c r="BQ45" s="36">
        <f t="shared" si="22"/>
        <v>1.827520634406862</v>
      </c>
      <c r="BR45" s="36">
        <f t="shared" si="23"/>
        <v>2.0322463181744621</v>
      </c>
    </row>
    <row r="46" spans="1:70">
      <c r="A46" s="13">
        <v>43</v>
      </c>
      <c r="B46" s="12">
        <v>391569</v>
      </c>
      <c r="C46" s="12">
        <v>376848</v>
      </c>
      <c r="D46" s="9">
        <f t="shared" si="10"/>
        <v>31415.810804700002</v>
      </c>
      <c r="E46" s="14">
        <v>31.415810804700001</v>
      </c>
      <c r="F46" s="13">
        <v>50895</v>
      </c>
      <c r="G46" s="12">
        <v>50895</v>
      </c>
      <c r="H46" s="12">
        <v>0.96142471110700001</v>
      </c>
      <c r="I46" s="12">
        <v>4.6901418858900001</v>
      </c>
      <c r="J46" s="12">
        <v>102207</v>
      </c>
      <c r="K46" s="12">
        <v>5</v>
      </c>
      <c r="L46" s="14">
        <v>1991</v>
      </c>
      <c r="M46" s="13">
        <v>685.46410480500003</v>
      </c>
      <c r="N46" s="12">
        <v>57472</v>
      </c>
      <c r="O46" s="12">
        <v>0.68546410480499997</v>
      </c>
      <c r="P46" s="12">
        <v>4.8810524836300004</v>
      </c>
      <c r="Q46" s="12">
        <v>173601</v>
      </c>
      <c r="R46" s="12">
        <v>7</v>
      </c>
      <c r="S46" s="14">
        <v>1743</v>
      </c>
      <c r="T46" s="13">
        <v>5148.0290043300001</v>
      </c>
      <c r="U46" s="12">
        <v>55058</v>
      </c>
      <c r="V46" s="12">
        <v>0.718317255431</v>
      </c>
      <c r="W46" s="12">
        <v>5.1480290043299997</v>
      </c>
      <c r="X46" s="12">
        <v>133507</v>
      </c>
      <c r="Y46" s="12">
        <v>13</v>
      </c>
      <c r="Z46" s="9">
        <v>1919</v>
      </c>
      <c r="AA46" s="13">
        <v>4593.5364135899999</v>
      </c>
      <c r="AB46" s="12">
        <v>53474</v>
      </c>
      <c r="AC46" s="12">
        <v>0.79121660589800002</v>
      </c>
      <c r="AD46" s="12">
        <v>4.5935364135899999</v>
      </c>
      <c r="AE46" s="12">
        <v>140430</v>
      </c>
      <c r="AF46" s="12">
        <v>14</v>
      </c>
      <c r="AG46" s="14">
        <v>1883</v>
      </c>
      <c r="AH46" s="13">
        <v>50039.2266151</v>
      </c>
      <c r="AI46" s="12">
        <v>55058</v>
      </c>
      <c r="AJ46" s="12">
        <v>0.718317255431</v>
      </c>
      <c r="AK46" s="12">
        <v>5.1480290043299997</v>
      </c>
      <c r="AL46" s="12">
        <v>139358</v>
      </c>
      <c r="AM46" s="12">
        <v>16</v>
      </c>
      <c r="AN46" s="14">
        <v>1919</v>
      </c>
      <c r="AO46" s="13">
        <v>48445.972567199999</v>
      </c>
      <c r="AP46" s="12">
        <v>54382</v>
      </c>
      <c r="AQ46" s="12">
        <v>0.75320027538900003</v>
      </c>
      <c r="AR46" s="12">
        <v>4.6434419025400002</v>
      </c>
      <c r="AS46" s="12">
        <v>146122</v>
      </c>
      <c r="AT46" s="12">
        <v>18</v>
      </c>
      <c r="AU46" s="14">
        <v>1755</v>
      </c>
      <c r="AV46" s="21">
        <f t="shared" si="11"/>
        <v>0.55449259074000024</v>
      </c>
      <c r="AW46" s="21">
        <f t="shared" si="24"/>
        <v>1593.2540479000018</v>
      </c>
      <c r="AX46" s="21">
        <f t="shared" si="25"/>
        <v>0.27596060630200003</v>
      </c>
      <c r="AY46" s="21">
        <f t="shared" si="26"/>
        <v>6577</v>
      </c>
      <c r="AZ46" s="21">
        <f t="shared" si="27"/>
        <v>19479.189195299998</v>
      </c>
      <c r="BA46" s="21">
        <f t="shared" si="28"/>
        <v>26056.189195299998</v>
      </c>
      <c r="BB46" s="21">
        <f t="shared" si="29"/>
        <v>23642.189195299998</v>
      </c>
      <c r="BC46" s="21">
        <f t="shared" si="30"/>
        <v>22058.189195299998</v>
      </c>
      <c r="BD46" s="21">
        <f t="shared" si="31"/>
        <v>23642.189195299998</v>
      </c>
      <c r="BE46" s="21">
        <f t="shared" si="32"/>
        <v>22966.189195299998</v>
      </c>
      <c r="BF46" s="36">
        <f t="shared" si="12"/>
        <v>1</v>
      </c>
      <c r="BG46" s="36">
        <f t="shared" si="13"/>
        <v>1.1292268395716671</v>
      </c>
      <c r="BH46" s="36">
        <f t="shared" si="14"/>
        <v>1.0817958542096473</v>
      </c>
      <c r="BI46" s="36">
        <f t="shared" si="15"/>
        <v>1.0506729541212301</v>
      </c>
      <c r="BJ46" s="36">
        <f t="shared" si="16"/>
        <v>1.0817958542096473</v>
      </c>
      <c r="BK46" s="36">
        <f t="shared" si="17"/>
        <v>1.068513606444641</v>
      </c>
      <c r="BL46" s="21">
        <f t="shared" si="33"/>
        <v>102207</v>
      </c>
      <c r="BM46" s="36">
        <f t="shared" si="18"/>
        <v>1</v>
      </c>
      <c r="BN46" s="36">
        <f t="shared" si="19"/>
        <v>1.6985235844902991</v>
      </c>
      <c r="BO46" s="36">
        <f t="shared" si="20"/>
        <v>1.3062412554913068</v>
      </c>
      <c r="BP46" s="36">
        <f t="shared" si="21"/>
        <v>1.3739763421292084</v>
      </c>
      <c r="BQ46" s="36">
        <f t="shared" si="22"/>
        <v>1.3634878237302728</v>
      </c>
      <c r="BR46" s="36">
        <f t="shared" si="23"/>
        <v>1.4296672439265412</v>
      </c>
    </row>
    <row r="47" spans="1:70">
      <c r="A47" s="13">
        <v>44</v>
      </c>
      <c r="B47" s="12">
        <v>111280</v>
      </c>
      <c r="C47" s="12">
        <v>385337</v>
      </c>
      <c r="D47" s="9">
        <f t="shared" si="10"/>
        <v>28597.7299437</v>
      </c>
      <c r="E47" s="14">
        <v>28.597729943699999</v>
      </c>
      <c r="F47" s="13">
        <v>36035</v>
      </c>
      <c r="G47" s="12">
        <v>36035</v>
      </c>
      <c r="H47" s="12">
        <v>0.60461958204999999</v>
      </c>
      <c r="I47" s="12">
        <v>3.13833722666</v>
      </c>
      <c r="J47" s="12">
        <v>40856</v>
      </c>
      <c r="K47" s="12">
        <v>2</v>
      </c>
      <c r="L47" s="14">
        <v>2984</v>
      </c>
      <c r="M47" s="13">
        <v>585.05017135200001</v>
      </c>
      <c r="N47" s="12">
        <v>37238</v>
      </c>
      <c r="O47" s="12">
        <v>0.58505017135199999</v>
      </c>
      <c r="P47" s="12">
        <v>3.1775012515299998</v>
      </c>
      <c r="Q47" s="12">
        <v>80999</v>
      </c>
      <c r="R47" s="12">
        <v>3</v>
      </c>
      <c r="S47" s="14">
        <v>3188</v>
      </c>
      <c r="T47" s="13">
        <v>3686.5384559899999</v>
      </c>
      <c r="U47" s="12">
        <v>36087</v>
      </c>
      <c r="V47" s="12">
        <v>0.58820884518899996</v>
      </c>
      <c r="W47" s="12">
        <v>3.6865384559900001</v>
      </c>
      <c r="X47" s="12">
        <v>51699</v>
      </c>
      <c r="Y47" s="12">
        <v>5</v>
      </c>
      <c r="Z47" s="9">
        <v>3030</v>
      </c>
      <c r="AA47" s="13">
        <v>3109.4821123299998</v>
      </c>
      <c r="AB47" s="12">
        <v>36087</v>
      </c>
      <c r="AC47" s="12">
        <v>0.58820884518899996</v>
      </c>
      <c r="AD47" s="12">
        <v>3.1094821123299998</v>
      </c>
      <c r="AE47" s="12">
        <v>50164</v>
      </c>
      <c r="AF47" s="12">
        <v>4</v>
      </c>
      <c r="AG47" s="14">
        <v>3030</v>
      </c>
      <c r="AH47" s="13">
        <v>36154.872625199998</v>
      </c>
      <c r="AI47" s="12">
        <v>36152</v>
      </c>
      <c r="AJ47" s="12">
        <v>0.58652874212600004</v>
      </c>
      <c r="AK47" s="12">
        <v>3.68793881674</v>
      </c>
      <c r="AL47" s="12">
        <v>52971</v>
      </c>
      <c r="AM47" s="12">
        <v>6</v>
      </c>
      <c r="AN47" s="14">
        <v>3034</v>
      </c>
      <c r="AO47" s="13">
        <v>33849.248504900002</v>
      </c>
      <c r="AP47" s="12">
        <v>36152</v>
      </c>
      <c r="AQ47" s="12">
        <v>0.58652874212600004</v>
      </c>
      <c r="AR47" s="12">
        <v>3.1115327866600002</v>
      </c>
      <c r="AS47" s="12">
        <v>52535</v>
      </c>
      <c r="AT47" s="12">
        <v>6</v>
      </c>
      <c r="AU47" s="14">
        <v>3034</v>
      </c>
      <c r="AV47" s="21">
        <f t="shared" si="11"/>
        <v>0.57705634366000003</v>
      </c>
      <c r="AW47" s="21">
        <f t="shared" si="24"/>
        <v>2305.6241202999954</v>
      </c>
      <c r="AX47" s="21">
        <f t="shared" si="25"/>
        <v>1.9569410698E-2</v>
      </c>
      <c r="AY47" s="21">
        <f t="shared" si="26"/>
        <v>1203</v>
      </c>
      <c r="AZ47" s="21">
        <f t="shared" si="27"/>
        <v>7437.2700562999999</v>
      </c>
      <c r="BA47" s="21">
        <f t="shared" si="28"/>
        <v>8640.2700562999999</v>
      </c>
      <c r="BB47" s="21">
        <f t="shared" si="29"/>
        <v>7489.2700562999999</v>
      </c>
      <c r="BC47" s="21">
        <f t="shared" si="30"/>
        <v>7489.2700562999999</v>
      </c>
      <c r="BD47" s="21">
        <f t="shared" si="31"/>
        <v>7554.2700562999999</v>
      </c>
      <c r="BE47" s="21">
        <f t="shared" si="32"/>
        <v>7554.2700562999999</v>
      </c>
      <c r="BF47" s="36">
        <f t="shared" si="12"/>
        <v>1</v>
      </c>
      <c r="BG47" s="36">
        <f t="shared" si="13"/>
        <v>1.0333842097960317</v>
      </c>
      <c r="BH47" s="36">
        <f t="shared" si="14"/>
        <v>1.0014430414874427</v>
      </c>
      <c r="BI47" s="36">
        <f t="shared" si="15"/>
        <v>1.0014430414874427</v>
      </c>
      <c r="BJ47" s="36">
        <f t="shared" si="16"/>
        <v>1.0032468433467463</v>
      </c>
      <c r="BK47" s="36">
        <f t="shared" si="17"/>
        <v>1.0032468433467463</v>
      </c>
      <c r="BL47" s="21">
        <f t="shared" si="33"/>
        <v>40856</v>
      </c>
      <c r="BM47" s="36">
        <f t="shared" si="18"/>
        <v>1</v>
      </c>
      <c r="BN47" s="36">
        <f t="shared" si="19"/>
        <v>1.9825484628940671</v>
      </c>
      <c r="BO47" s="36">
        <f t="shared" si="20"/>
        <v>1.2653955355394557</v>
      </c>
      <c r="BP47" s="36">
        <f t="shared" si="21"/>
        <v>1.227824554532994</v>
      </c>
      <c r="BQ47" s="36">
        <f t="shared" si="22"/>
        <v>1.2965292735461131</v>
      </c>
      <c r="BR47" s="36">
        <f t="shared" si="23"/>
        <v>1.2858576463677305</v>
      </c>
    </row>
    <row r="48" spans="1:70">
      <c r="A48" s="13">
        <v>45</v>
      </c>
      <c r="B48" s="12">
        <v>220760</v>
      </c>
      <c r="C48" s="12">
        <v>549797</v>
      </c>
      <c r="D48" s="9">
        <f t="shared" si="10"/>
        <v>32339.081718099998</v>
      </c>
      <c r="E48" s="14">
        <v>32.339081718099997</v>
      </c>
      <c r="F48" s="13">
        <v>51432</v>
      </c>
      <c r="G48" s="12">
        <v>51432</v>
      </c>
      <c r="H48" s="12">
        <v>0.69657646412499996</v>
      </c>
      <c r="I48" s="12">
        <v>4.3740882034600004</v>
      </c>
      <c r="J48" s="12">
        <v>78852</v>
      </c>
      <c r="K48" s="12">
        <v>4</v>
      </c>
      <c r="L48" s="14">
        <v>818</v>
      </c>
      <c r="M48" s="13">
        <v>675.32947626400005</v>
      </c>
      <c r="N48" s="12">
        <v>51611</v>
      </c>
      <c r="O48" s="12">
        <v>0.67532947626399997</v>
      </c>
      <c r="P48" s="12">
        <v>4.3477202547499996</v>
      </c>
      <c r="Q48" s="12">
        <v>87688</v>
      </c>
      <c r="R48" s="12">
        <v>4</v>
      </c>
      <c r="S48" s="14">
        <v>756</v>
      </c>
      <c r="T48" s="13">
        <v>4808.3617604600004</v>
      </c>
      <c r="U48" s="12">
        <v>51611</v>
      </c>
      <c r="V48" s="12">
        <v>0.67532947626399997</v>
      </c>
      <c r="W48" s="12">
        <v>4.8083617604600004</v>
      </c>
      <c r="X48" s="12">
        <v>71999</v>
      </c>
      <c r="Y48" s="12">
        <v>7</v>
      </c>
      <c r="Z48" s="9">
        <v>756</v>
      </c>
      <c r="AA48" s="13">
        <v>4347.7202547500001</v>
      </c>
      <c r="AB48" s="12">
        <v>51611</v>
      </c>
      <c r="AC48" s="12">
        <v>0.67532947626399997</v>
      </c>
      <c r="AD48" s="12">
        <v>4.3477202547499996</v>
      </c>
      <c r="AE48" s="12">
        <v>93478</v>
      </c>
      <c r="AF48" s="12">
        <v>9</v>
      </c>
      <c r="AG48" s="14">
        <v>756</v>
      </c>
      <c r="AH48" s="13">
        <v>46872.677614599997</v>
      </c>
      <c r="AI48" s="12">
        <v>51611</v>
      </c>
      <c r="AJ48" s="12">
        <v>0.67532947626399997</v>
      </c>
      <c r="AK48" s="12">
        <v>4.8083617604600004</v>
      </c>
      <c r="AL48" s="12">
        <v>74351</v>
      </c>
      <c r="AM48" s="12">
        <v>9</v>
      </c>
      <c r="AN48" s="14">
        <v>756</v>
      </c>
      <c r="AO48" s="13">
        <v>45030.111591699999</v>
      </c>
      <c r="AP48" s="12">
        <v>51611</v>
      </c>
      <c r="AQ48" s="12">
        <v>0.67532947626399997</v>
      </c>
      <c r="AR48" s="12">
        <v>4.3477202547499996</v>
      </c>
      <c r="AS48" s="12">
        <v>83135</v>
      </c>
      <c r="AT48" s="12">
        <v>9</v>
      </c>
      <c r="AU48" s="14">
        <v>756</v>
      </c>
      <c r="AV48" s="21">
        <f t="shared" si="11"/>
        <v>0.46064150571000029</v>
      </c>
      <c r="AW48" s="21">
        <f t="shared" si="24"/>
        <v>1842.5660228999986</v>
      </c>
      <c r="AX48" s="21">
        <f t="shared" si="25"/>
        <v>2.1246987860999988E-2</v>
      </c>
      <c r="AY48" s="21">
        <f t="shared" si="26"/>
        <v>179</v>
      </c>
      <c r="AZ48" s="21">
        <f t="shared" si="27"/>
        <v>19092.918281900002</v>
      </c>
      <c r="BA48" s="21">
        <f t="shared" si="28"/>
        <v>19271.918281900002</v>
      </c>
      <c r="BB48" s="21">
        <f t="shared" si="29"/>
        <v>19271.918281900002</v>
      </c>
      <c r="BC48" s="21">
        <f t="shared" si="30"/>
        <v>19271.918281900002</v>
      </c>
      <c r="BD48" s="21">
        <f t="shared" si="31"/>
        <v>19271.918281900002</v>
      </c>
      <c r="BE48" s="21">
        <f t="shared" si="32"/>
        <v>19271.918281900002</v>
      </c>
      <c r="BF48" s="36">
        <f t="shared" si="12"/>
        <v>1</v>
      </c>
      <c r="BG48" s="36">
        <f t="shared" si="13"/>
        <v>1.0034803235339866</v>
      </c>
      <c r="BH48" s="36">
        <f t="shared" si="14"/>
        <v>1.0034803235339866</v>
      </c>
      <c r="BI48" s="36">
        <f t="shared" si="15"/>
        <v>1.0034803235339866</v>
      </c>
      <c r="BJ48" s="36">
        <f t="shared" si="16"/>
        <v>1.0034803235339866</v>
      </c>
      <c r="BK48" s="36">
        <f t="shared" si="17"/>
        <v>1.0034803235339866</v>
      </c>
      <c r="BL48" s="21">
        <f t="shared" si="33"/>
        <v>71999</v>
      </c>
      <c r="BM48" s="36">
        <f t="shared" si="18"/>
        <v>1.0951818775260767</v>
      </c>
      <c r="BN48" s="36">
        <f t="shared" si="19"/>
        <v>1.2179058042472812</v>
      </c>
      <c r="BO48" s="36">
        <f t="shared" si="20"/>
        <v>1</v>
      </c>
      <c r="BP48" s="36">
        <f t="shared" si="21"/>
        <v>1.2983235878276087</v>
      </c>
      <c r="BQ48" s="36">
        <f t="shared" si="22"/>
        <v>1.032667120376672</v>
      </c>
      <c r="BR48" s="36">
        <f t="shared" si="23"/>
        <v>1.1546688148446507</v>
      </c>
    </row>
    <row r="49" spans="1:70">
      <c r="A49" s="13">
        <v>46</v>
      </c>
      <c r="B49" s="12">
        <v>820639</v>
      </c>
      <c r="C49" s="12">
        <v>475089</v>
      </c>
      <c r="D49" s="9">
        <f t="shared" si="10"/>
        <v>108472.42532699999</v>
      </c>
      <c r="E49" s="14">
        <v>108.472425327</v>
      </c>
      <c r="F49" s="13">
        <v>137543</v>
      </c>
      <c r="G49" s="12">
        <v>137543</v>
      </c>
      <c r="H49" s="12">
        <v>2.05873645529</v>
      </c>
      <c r="I49" s="12">
        <v>11.9672273532</v>
      </c>
      <c r="J49" s="12">
        <v>388513</v>
      </c>
      <c r="K49" s="12">
        <v>28</v>
      </c>
      <c r="L49" s="14">
        <v>5227</v>
      </c>
      <c r="M49" s="13">
        <v>1570.4117274800001</v>
      </c>
      <c r="N49" s="12">
        <v>141168</v>
      </c>
      <c r="O49" s="12">
        <v>1.5705133357300001</v>
      </c>
      <c r="P49" s="12">
        <v>12.267105378</v>
      </c>
      <c r="Q49" s="12">
        <v>496923</v>
      </c>
      <c r="R49" s="12">
        <v>22</v>
      </c>
      <c r="S49" s="14">
        <v>1225</v>
      </c>
      <c r="T49" s="13">
        <v>12891.4032468</v>
      </c>
      <c r="U49" s="12">
        <v>139742</v>
      </c>
      <c r="V49" s="12">
        <v>1.74901669077</v>
      </c>
      <c r="W49" s="12">
        <v>12.8915590909</v>
      </c>
      <c r="X49" s="12">
        <v>474599</v>
      </c>
      <c r="Y49" s="12">
        <v>50</v>
      </c>
      <c r="Z49" s="9">
        <v>4663</v>
      </c>
      <c r="AA49" s="13">
        <v>11620.9001443</v>
      </c>
      <c r="AB49" s="12">
        <v>138550</v>
      </c>
      <c r="AC49" s="12">
        <v>1.78468222676</v>
      </c>
      <c r="AD49" s="12">
        <v>11.6210787157</v>
      </c>
      <c r="AE49" s="12">
        <v>497882</v>
      </c>
      <c r="AF49" s="12">
        <v>50</v>
      </c>
      <c r="AG49" s="14">
        <v>4800</v>
      </c>
      <c r="AH49" s="13">
        <v>123146.358135</v>
      </c>
      <c r="AI49" s="12">
        <v>140741</v>
      </c>
      <c r="AJ49" s="12">
        <v>1.57315539915</v>
      </c>
      <c r="AK49" s="12">
        <v>13.1518861111</v>
      </c>
      <c r="AL49" s="12">
        <v>478730</v>
      </c>
      <c r="AM49" s="12">
        <v>59</v>
      </c>
      <c r="AN49" s="14">
        <v>1204</v>
      </c>
      <c r="AO49" s="13">
        <v>119371.484022</v>
      </c>
      <c r="AP49" s="12">
        <v>140369</v>
      </c>
      <c r="AQ49" s="12">
        <v>1.6030799302600001</v>
      </c>
      <c r="AR49" s="12">
        <v>12.1014071928</v>
      </c>
      <c r="AS49" s="12">
        <v>499939</v>
      </c>
      <c r="AT49" s="12">
        <v>61</v>
      </c>
      <c r="AU49" s="14">
        <v>1308</v>
      </c>
      <c r="AV49" s="21">
        <f t="shared" si="11"/>
        <v>1.2705031025000006</v>
      </c>
      <c r="AW49" s="21">
        <f t="shared" si="24"/>
        <v>3774.874112999998</v>
      </c>
      <c r="AX49" s="21">
        <f t="shared" si="25"/>
        <v>0.48822311955999997</v>
      </c>
      <c r="AY49" s="21">
        <f t="shared" si="26"/>
        <v>3625</v>
      </c>
      <c r="AZ49" s="21">
        <f t="shared" si="27"/>
        <v>29070.57467300001</v>
      </c>
      <c r="BA49" s="21">
        <f t="shared" si="28"/>
        <v>32695.57467300001</v>
      </c>
      <c r="BB49" s="21">
        <f t="shared" si="29"/>
        <v>31269.57467300001</v>
      </c>
      <c r="BC49" s="21">
        <f t="shared" si="30"/>
        <v>30077.57467300001</v>
      </c>
      <c r="BD49" s="21">
        <f t="shared" si="31"/>
        <v>32268.57467300001</v>
      </c>
      <c r="BE49" s="21">
        <f t="shared" si="32"/>
        <v>31896.57467300001</v>
      </c>
      <c r="BF49" s="36">
        <f t="shared" si="12"/>
        <v>1</v>
      </c>
      <c r="BG49" s="36">
        <f t="shared" si="13"/>
        <v>1.0263553943130512</v>
      </c>
      <c r="BH49" s="36">
        <f t="shared" si="14"/>
        <v>1.0159877274743172</v>
      </c>
      <c r="BI49" s="36">
        <f t="shared" si="15"/>
        <v>1.0073213467788256</v>
      </c>
      <c r="BJ49" s="36">
        <f t="shared" si="16"/>
        <v>1.0232509106243139</v>
      </c>
      <c r="BK49" s="36">
        <f t="shared" si="17"/>
        <v>1.0205463018837746</v>
      </c>
      <c r="BL49" s="21">
        <f t="shared" si="33"/>
        <v>388513</v>
      </c>
      <c r="BM49" s="36">
        <f t="shared" si="18"/>
        <v>1</v>
      </c>
      <c r="BN49" s="36">
        <f t="shared" si="19"/>
        <v>1.2790382818592942</v>
      </c>
      <c r="BO49" s="36">
        <f t="shared" si="20"/>
        <v>1.2215781711294087</v>
      </c>
      <c r="BP49" s="36">
        <f t="shared" si="21"/>
        <v>1.2815066677305522</v>
      </c>
      <c r="BQ49" s="36">
        <f t="shared" si="22"/>
        <v>1.2322110199658698</v>
      </c>
      <c r="BR49" s="36">
        <f t="shared" si="23"/>
        <v>1.2868012138589957</v>
      </c>
    </row>
    <row r="50" spans="1:70">
      <c r="A50" s="13">
        <v>47</v>
      </c>
      <c r="B50" s="12">
        <v>931094</v>
      </c>
      <c r="C50" s="12">
        <v>804831</v>
      </c>
      <c r="D50" s="9">
        <f t="shared" si="10"/>
        <v>77223.64893760001</v>
      </c>
      <c r="E50" s="14">
        <v>77.223648937600004</v>
      </c>
      <c r="F50" s="13">
        <v>110245</v>
      </c>
      <c r="G50" s="12">
        <v>110245</v>
      </c>
      <c r="H50" s="12">
        <v>1.6073849983399999</v>
      </c>
      <c r="I50" s="12">
        <v>9.3554077644600007</v>
      </c>
      <c r="J50" s="12">
        <v>163912</v>
      </c>
      <c r="K50" s="12">
        <v>7</v>
      </c>
      <c r="L50" s="14">
        <v>1301</v>
      </c>
      <c r="M50" s="13">
        <v>1517.33799546</v>
      </c>
      <c r="N50" s="12">
        <v>119277</v>
      </c>
      <c r="O50" s="12">
        <v>1.5173379954599999</v>
      </c>
      <c r="P50" s="12">
        <v>9.96141948052</v>
      </c>
      <c r="Q50" s="12">
        <v>544872</v>
      </c>
      <c r="R50" s="12">
        <v>25</v>
      </c>
      <c r="S50" s="14">
        <v>1135</v>
      </c>
      <c r="T50" s="13">
        <v>10781.580375199999</v>
      </c>
      <c r="U50" s="12">
        <v>110273</v>
      </c>
      <c r="V50" s="12">
        <v>1.60325765007</v>
      </c>
      <c r="W50" s="12">
        <v>10.781580375200001</v>
      </c>
      <c r="X50" s="12">
        <v>296036</v>
      </c>
      <c r="Y50" s="12">
        <v>29</v>
      </c>
      <c r="Z50" s="9">
        <v>1254</v>
      </c>
      <c r="AA50" s="13">
        <v>9346.2448995399991</v>
      </c>
      <c r="AB50" s="12">
        <v>110752</v>
      </c>
      <c r="AC50" s="12">
        <v>1.6412731899699999</v>
      </c>
      <c r="AD50" s="12">
        <v>9.3462448995400003</v>
      </c>
      <c r="AE50" s="12">
        <v>266728</v>
      </c>
      <c r="AF50" s="12">
        <v>26</v>
      </c>
      <c r="AG50" s="14">
        <v>1473</v>
      </c>
      <c r="AH50" s="13">
        <v>104833.56799</v>
      </c>
      <c r="AI50" s="12">
        <v>111868</v>
      </c>
      <c r="AJ50" s="12">
        <v>1.56023301618</v>
      </c>
      <c r="AK50" s="12">
        <v>10.797248232299999</v>
      </c>
      <c r="AL50" s="12">
        <v>329653</v>
      </c>
      <c r="AM50" s="12">
        <v>40</v>
      </c>
      <c r="AN50" s="14">
        <v>1200</v>
      </c>
      <c r="AO50" s="13">
        <v>99335.054762100001</v>
      </c>
      <c r="AP50" s="12">
        <v>110273</v>
      </c>
      <c r="AQ50" s="12">
        <v>1.60325765007</v>
      </c>
      <c r="AR50" s="12">
        <v>9.3486292651799996</v>
      </c>
      <c r="AS50" s="12">
        <v>320531</v>
      </c>
      <c r="AT50" s="12">
        <v>38</v>
      </c>
      <c r="AU50" s="14">
        <v>1254</v>
      </c>
      <c r="AV50" s="21">
        <f t="shared" si="11"/>
        <v>1.4353354756600001</v>
      </c>
      <c r="AW50" s="21">
        <f t="shared" si="24"/>
        <v>5498.5132278999954</v>
      </c>
      <c r="AX50" s="21">
        <f t="shared" si="25"/>
        <v>9.0047002880000004E-2</v>
      </c>
      <c r="AY50" s="21">
        <f t="shared" si="26"/>
        <v>9032</v>
      </c>
      <c r="AZ50" s="21">
        <f t="shared" si="27"/>
        <v>33021.35106239999</v>
      </c>
      <c r="BA50" s="21">
        <f t="shared" si="28"/>
        <v>42053.35106239999</v>
      </c>
      <c r="BB50" s="21">
        <f t="shared" si="29"/>
        <v>33049.35106239999</v>
      </c>
      <c r="BC50" s="21">
        <f t="shared" si="30"/>
        <v>33528.35106239999</v>
      </c>
      <c r="BD50" s="21">
        <f t="shared" si="31"/>
        <v>34644.35106239999</v>
      </c>
      <c r="BE50" s="21">
        <f t="shared" si="32"/>
        <v>33049.35106239999</v>
      </c>
      <c r="BF50" s="36">
        <f t="shared" si="12"/>
        <v>1</v>
      </c>
      <c r="BG50" s="36">
        <f t="shared" si="13"/>
        <v>1.0819266179872102</v>
      </c>
      <c r="BH50" s="36">
        <f t="shared" si="14"/>
        <v>1.0002539797723253</v>
      </c>
      <c r="BI50" s="36">
        <f t="shared" si="15"/>
        <v>1.0045988480203183</v>
      </c>
      <c r="BJ50" s="36">
        <f t="shared" si="16"/>
        <v>1.0147217560887114</v>
      </c>
      <c r="BK50" s="36">
        <f t="shared" si="17"/>
        <v>1.0002539797723253</v>
      </c>
      <c r="BL50" s="21">
        <f t="shared" si="33"/>
        <v>163912</v>
      </c>
      <c r="BM50" s="36">
        <f t="shared" si="18"/>
        <v>1</v>
      </c>
      <c r="BN50" s="36">
        <f t="shared" si="19"/>
        <v>3.3241739469959493</v>
      </c>
      <c r="BO50" s="36">
        <f t="shared" si="20"/>
        <v>1.8060666699204451</v>
      </c>
      <c r="BP50" s="36">
        <f t="shared" si="21"/>
        <v>1.6272634096344381</v>
      </c>
      <c r="BQ50" s="36">
        <f t="shared" si="22"/>
        <v>2.0111584264727416</v>
      </c>
      <c r="BR50" s="36">
        <f t="shared" si="23"/>
        <v>1.9555066133047001</v>
      </c>
    </row>
    <row r="51" spans="1:70">
      <c r="A51" s="13">
        <v>48</v>
      </c>
      <c r="B51" s="12">
        <v>516812</v>
      </c>
      <c r="C51" s="12">
        <v>891919</v>
      </c>
      <c r="D51" s="9">
        <f t="shared" si="10"/>
        <v>29534.8598102</v>
      </c>
      <c r="E51" s="14">
        <v>29.5348598102</v>
      </c>
      <c r="F51" s="13">
        <v>40299</v>
      </c>
      <c r="G51" s="12">
        <v>40299</v>
      </c>
      <c r="H51" s="12">
        <v>0.69137667384599999</v>
      </c>
      <c r="I51" s="12">
        <v>3.5920863220100001</v>
      </c>
      <c r="J51" s="12">
        <v>22495</v>
      </c>
      <c r="K51" s="12">
        <v>0</v>
      </c>
      <c r="L51" s="14">
        <v>815</v>
      </c>
      <c r="M51" s="13">
        <v>505.95061175699999</v>
      </c>
      <c r="N51" s="12">
        <v>41766</v>
      </c>
      <c r="O51" s="12">
        <v>0.50595061175699996</v>
      </c>
      <c r="P51" s="12">
        <v>3.5583676767700001</v>
      </c>
      <c r="Q51" s="12">
        <v>46068</v>
      </c>
      <c r="R51" s="12">
        <v>1</v>
      </c>
      <c r="S51" s="14">
        <v>529</v>
      </c>
      <c r="T51" s="13">
        <v>3902.4433621899998</v>
      </c>
      <c r="U51" s="12">
        <v>41762</v>
      </c>
      <c r="V51" s="12">
        <v>0.50595970648499999</v>
      </c>
      <c r="W51" s="12">
        <v>3.9024433621900001</v>
      </c>
      <c r="X51" s="12">
        <v>37537</v>
      </c>
      <c r="Y51" s="12">
        <v>3</v>
      </c>
      <c r="Z51" s="9">
        <v>527</v>
      </c>
      <c r="AA51" s="13">
        <v>3523.8506465800001</v>
      </c>
      <c r="AB51" s="12">
        <v>40972</v>
      </c>
      <c r="AC51" s="12">
        <v>0.64036548963200002</v>
      </c>
      <c r="AD51" s="12">
        <v>3.5238506465800001</v>
      </c>
      <c r="AE51" s="12">
        <v>43717</v>
      </c>
      <c r="AF51" s="12">
        <v>4</v>
      </c>
      <c r="AG51" s="14">
        <v>524</v>
      </c>
      <c r="AH51" s="13">
        <v>37245.648165500003</v>
      </c>
      <c r="AI51" s="12">
        <v>41762</v>
      </c>
      <c r="AJ51" s="12">
        <v>0.50595970648499999</v>
      </c>
      <c r="AK51" s="12">
        <v>3.9024433621900001</v>
      </c>
      <c r="AL51" s="12">
        <v>36856</v>
      </c>
      <c r="AM51" s="12">
        <v>4</v>
      </c>
      <c r="AN51" s="14">
        <v>527</v>
      </c>
      <c r="AO51" s="13">
        <v>35868.378390799997</v>
      </c>
      <c r="AP51" s="12">
        <v>41762</v>
      </c>
      <c r="AQ51" s="12">
        <v>0.50595970648499999</v>
      </c>
      <c r="AR51" s="12">
        <v>3.55812591853</v>
      </c>
      <c r="AS51" s="12">
        <v>39441</v>
      </c>
      <c r="AT51" s="12">
        <v>5</v>
      </c>
      <c r="AU51" s="14">
        <v>527</v>
      </c>
      <c r="AV51" s="21">
        <f t="shared" si="11"/>
        <v>0.37859271560999969</v>
      </c>
      <c r="AW51" s="21">
        <f t="shared" si="24"/>
        <v>1377.2697747000057</v>
      </c>
      <c r="AX51" s="21">
        <f t="shared" si="25"/>
        <v>0.18542606208900003</v>
      </c>
      <c r="AY51" s="21">
        <f t="shared" si="26"/>
        <v>1467</v>
      </c>
      <c r="AZ51" s="21">
        <f t="shared" si="27"/>
        <v>10764.1401898</v>
      </c>
      <c r="BA51" s="21">
        <f t="shared" si="28"/>
        <v>12231.1401898</v>
      </c>
      <c r="BB51" s="21">
        <f t="shared" si="29"/>
        <v>12227.1401898</v>
      </c>
      <c r="BC51" s="21">
        <f t="shared" si="30"/>
        <v>11437.1401898</v>
      </c>
      <c r="BD51" s="21">
        <f t="shared" si="31"/>
        <v>12227.1401898</v>
      </c>
      <c r="BE51" s="21">
        <f t="shared" si="32"/>
        <v>12227.1401898</v>
      </c>
      <c r="BF51" s="36">
        <f t="shared" si="12"/>
        <v>1</v>
      </c>
      <c r="BG51" s="36">
        <f t="shared" si="13"/>
        <v>1.0364028884091416</v>
      </c>
      <c r="BH51" s="36">
        <f t="shared" si="14"/>
        <v>1.0363036303630364</v>
      </c>
      <c r="BI51" s="36">
        <f t="shared" si="15"/>
        <v>1.0167001662572273</v>
      </c>
      <c r="BJ51" s="36">
        <f t="shared" si="16"/>
        <v>1.0363036303630364</v>
      </c>
      <c r="BK51" s="36">
        <f t="shared" si="17"/>
        <v>1.0363036303630364</v>
      </c>
      <c r="BL51" s="21">
        <f t="shared" si="33"/>
        <v>22495</v>
      </c>
      <c r="BM51" s="36">
        <f t="shared" si="18"/>
        <v>1</v>
      </c>
      <c r="BN51" s="36">
        <f t="shared" si="19"/>
        <v>2.0479217603911981</v>
      </c>
      <c r="BO51" s="36">
        <f t="shared" si="20"/>
        <v>1.668681929317626</v>
      </c>
      <c r="BP51" s="36">
        <f t="shared" si="21"/>
        <v>1.9434096465881308</v>
      </c>
      <c r="BQ51" s="36">
        <f t="shared" si="22"/>
        <v>1.638408535230051</v>
      </c>
      <c r="BR51" s="36">
        <f t="shared" si="23"/>
        <v>1.7533229606579239</v>
      </c>
    </row>
    <row r="52" spans="1:70">
      <c r="A52" s="13">
        <v>49</v>
      </c>
      <c r="B52" s="12">
        <v>394777</v>
      </c>
      <c r="C52" s="12">
        <v>652929</v>
      </c>
      <c r="D52" s="9">
        <f t="shared" si="10"/>
        <v>40783.012453200005</v>
      </c>
      <c r="E52" s="14">
        <v>40.783012453200001</v>
      </c>
      <c r="F52" s="13">
        <v>48815</v>
      </c>
      <c r="G52" s="12">
        <v>48815</v>
      </c>
      <c r="H52" s="12">
        <v>0.63449651678800001</v>
      </c>
      <c r="I52" s="12">
        <v>4.1667729714700004</v>
      </c>
      <c r="J52" s="12">
        <v>30681</v>
      </c>
      <c r="K52" s="12">
        <v>1</v>
      </c>
      <c r="L52" s="14">
        <v>644</v>
      </c>
      <c r="M52" s="13">
        <v>583.108189401</v>
      </c>
      <c r="N52" s="12">
        <v>50573</v>
      </c>
      <c r="O52" s="12">
        <v>0.58310818940099995</v>
      </c>
      <c r="P52" s="12">
        <v>4.4075349372800003</v>
      </c>
      <c r="Q52" s="12">
        <v>80296</v>
      </c>
      <c r="R52" s="12">
        <v>3</v>
      </c>
      <c r="S52" s="14">
        <v>512</v>
      </c>
      <c r="T52" s="13">
        <v>4539.6332972600003</v>
      </c>
      <c r="U52" s="12">
        <v>49453</v>
      </c>
      <c r="V52" s="12">
        <v>0.61329287575400004</v>
      </c>
      <c r="W52" s="12">
        <v>4.53963329726</v>
      </c>
      <c r="X52" s="12">
        <v>47365</v>
      </c>
      <c r="Y52" s="12">
        <v>4</v>
      </c>
      <c r="Z52" s="9">
        <v>584</v>
      </c>
      <c r="AA52" s="13">
        <v>4156.0974608699998</v>
      </c>
      <c r="AB52" s="12">
        <v>48885</v>
      </c>
      <c r="AC52" s="12">
        <v>0.62700028055199997</v>
      </c>
      <c r="AD52" s="12">
        <v>4.1560974608699999</v>
      </c>
      <c r="AE52" s="12">
        <v>61800</v>
      </c>
      <c r="AF52" s="12">
        <v>6</v>
      </c>
      <c r="AG52" s="14">
        <v>641</v>
      </c>
      <c r="AH52" s="13">
        <v>44033.704952599997</v>
      </c>
      <c r="AI52" s="12">
        <v>49453</v>
      </c>
      <c r="AJ52" s="12">
        <v>0.61329287575400004</v>
      </c>
      <c r="AK52" s="12">
        <v>4.53963329726</v>
      </c>
      <c r="AL52" s="12">
        <v>52136</v>
      </c>
      <c r="AM52" s="12">
        <v>6</v>
      </c>
      <c r="AN52" s="14">
        <v>584</v>
      </c>
      <c r="AO52" s="13">
        <v>42575.8948934</v>
      </c>
      <c r="AP52" s="12">
        <v>48885</v>
      </c>
      <c r="AQ52" s="12">
        <v>0.62700028055199997</v>
      </c>
      <c r="AR52" s="12">
        <v>4.1560974608699999</v>
      </c>
      <c r="AS52" s="12">
        <v>57289</v>
      </c>
      <c r="AT52" s="12">
        <v>6</v>
      </c>
      <c r="AU52" s="14">
        <v>641</v>
      </c>
      <c r="AV52" s="21">
        <f t="shared" si="11"/>
        <v>0.38353583639000044</v>
      </c>
      <c r="AW52" s="21">
        <f t="shared" si="24"/>
        <v>1457.8100591999973</v>
      </c>
      <c r="AX52" s="21">
        <f t="shared" si="25"/>
        <v>5.1388327387000055E-2</v>
      </c>
      <c r="AY52" s="21">
        <f t="shared" si="26"/>
        <v>1758</v>
      </c>
      <c r="AZ52" s="21">
        <f t="shared" si="27"/>
        <v>8031.9875467999955</v>
      </c>
      <c r="BA52" s="21">
        <f t="shared" si="28"/>
        <v>9789.9875467999955</v>
      </c>
      <c r="BB52" s="21">
        <f t="shared" si="29"/>
        <v>8669.9875467999955</v>
      </c>
      <c r="BC52" s="21">
        <f t="shared" si="30"/>
        <v>8101.9875467999955</v>
      </c>
      <c r="BD52" s="21">
        <f t="shared" si="31"/>
        <v>8669.9875467999955</v>
      </c>
      <c r="BE52" s="21">
        <f t="shared" si="32"/>
        <v>8101.9875467999955</v>
      </c>
      <c r="BF52" s="36">
        <f t="shared" si="12"/>
        <v>1</v>
      </c>
      <c r="BG52" s="36">
        <f t="shared" si="13"/>
        <v>1.0360135204342928</v>
      </c>
      <c r="BH52" s="36">
        <f t="shared" si="14"/>
        <v>1.0130697531496466</v>
      </c>
      <c r="BI52" s="36">
        <f t="shared" si="15"/>
        <v>1.0014339854552903</v>
      </c>
      <c r="BJ52" s="36">
        <f t="shared" si="16"/>
        <v>1.0130697531496466</v>
      </c>
      <c r="BK52" s="36">
        <f t="shared" si="17"/>
        <v>1.0014339854552903</v>
      </c>
      <c r="BL52" s="21">
        <f t="shared" si="33"/>
        <v>30681</v>
      </c>
      <c r="BM52" s="36">
        <f t="shared" si="18"/>
        <v>1</v>
      </c>
      <c r="BN52" s="36">
        <f t="shared" si="19"/>
        <v>2.6171246048042764</v>
      </c>
      <c r="BO52" s="36">
        <f t="shared" si="20"/>
        <v>1.5437893158632379</v>
      </c>
      <c r="BP52" s="36">
        <f t="shared" si="21"/>
        <v>2.0142759362471887</v>
      </c>
      <c r="BQ52" s="36">
        <f t="shared" si="22"/>
        <v>1.6992927218799909</v>
      </c>
      <c r="BR52" s="36">
        <f t="shared" si="23"/>
        <v>1.8672468302858447</v>
      </c>
    </row>
    <row r="53" spans="1:70">
      <c r="A53" s="13">
        <v>50</v>
      </c>
      <c r="B53" s="12">
        <v>596958</v>
      </c>
      <c r="C53" s="12">
        <v>577433</v>
      </c>
      <c r="D53" s="9">
        <f t="shared" si="10"/>
        <v>147028.95683000001</v>
      </c>
      <c r="E53" s="14">
        <v>147.02895683</v>
      </c>
      <c r="F53" s="13">
        <v>162248</v>
      </c>
      <c r="G53" s="12">
        <v>162248</v>
      </c>
      <c r="H53" s="12">
        <v>1.89234887354</v>
      </c>
      <c r="I53" s="12">
        <v>13.649191114400001</v>
      </c>
      <c r="J53" s="12">
        <v>208144</v>
      </c>
      <c r="K53" s="12">
        <v>12</v>
      </c>
      <c r="L53" s="14">
        <v>1181</v>
      </c>
      <c r="M53" s="13">
        <v>1793.9748586999999</v>
      </c>
      <c r="N53" s="12">
        <v>169330</v>
      </c>
      <c r="O53" s="12">
        <v>1.7939748587</v>
      </c>
      <c r="P53" s="12">
        <v>14.8071479631</v>
      </c>
      <c r="Q53" s="12">
        <v>414315</v>
      </c>
      <c r="R53" s="12">
        <v>18</v>
      </c>
      <c r="S53" s="14">
        <v>1196</v>
      </c>
      <c r="T53" s="13">
        <v>14520.239393899999</v>
      </c>
      <c r="U53" s="12">
        <v>162344</v>
      </c>
      <c r="V53" s="12">
        <v>1.83593394099</v>
      </c>
      <c r="W53" s="12">
        <v>14.520239393900001</v>
      </c>
      <c r="X53" s="12">
        <v>275207</v>
      </c>
      <c r="Y53" s="12">
        <v>27</v>
      </c>
      <c r="Z53" s="9">
        <v>1223</v>
      </c>
      <c r="AA53" s="13">
        <v>13601.1179154</v>
      </c>
      <c r="AB53" s="12">
        <v>162305</v>
      </c>
      <c r="AC53" s="12">
        <v>1.8917813833999999</v>
      </c>
      <c r="AD53" s="12">
        <v>13.6011179154</v>
      </c>
      <c r="AE53" s="12">
        <v>356164</v>
      </c>
      <c r="AF53" s="12">
        <v>35</v>
      </c>
      <c r="AG53" s="14">
        <v>1222</v>
      </c>
      <c r="AH53" s="13">
        <v>139790.371923</v>
      </c>
      <c r="AI53" s="12">
        <v>162324</v>
      </c>
      <c r="AJ53" s="12">
        <v>1.8334994502599999</v>
      </c>
      <c r="AK53" s="12">
        <v>14.522545454499999</v>
      </c>
      <c r="AL53" s="12">
        <v>301096</v>
      </c>
      <c r="AM53" s="12">
        <v>36</v>
      </c>
      <c r="AN53" s="14">
        <v>1199</v>
      </c>
      <c r="AO53" s="13">
        <v>136369.46021200001</v>
      </c>
      <c r="AP53" s="12">
        <v>162324</v>
      </c>
      <c r="AQ53" s="12">
        <v>1.8334994502599999</v>
      </c>
      <c r="AR53" s="12">
        <v>13.6673175269</v>
      </c>
      <c r="AS53" s="12">
        <v>336393</v>
      </c>
      <c r="AT53" s="12">
        <v>40</v>
      </c>
      <c r="AU53" s="14">
        <v>1199</v>
      </c>
      <c r="AV53" s="21">
        <f t="shared" si="11"/>
        <v>0.91912147849999926</v>
      </c>
      <c r="AW53" s="21">
        <f t="shared" si="24"/>
        <v>3420.9117109999934</v>
      </c>
      <c r="AX53" s="21">
        <f t="shared" si="25"/>
        <v>9.8374014840000079E-2</v>
      </c>
      <c r="AY53" s="21">
        <f t="shared" si="26"/>
        <v>7082</v>
      </c>
      <c r="AZ53" s="21">
        <f t="shared" si="27"/>
        <v>15219.04316999999</v>
      </c>
      <c r="BA53" s="21">
        <f t="shared" si="28"/>
        <v>22301.04316999999</v>
      </c>
      <c r="BB53" s="21">
        <f t="shared" si="29"/>
        <v>15315.04316999999</v>
      </c>
      <c r="BC53" s="21">
        <f t="shared" si="30"/>
        <v>15276.04316999999</v>
      </c>
      <c r="BD53" s="21">
        <f t="shared" si="31"/>
        <v>15295.04316999999</v>
      </c>
      <c r="BE53" s="21">
        <f t="shared" si="32"/>
        <v>15295.04316999999</v>
      </c>
      <c r="BF53" s="36">
        <f t="shared" si="12"/>
        <v>1</v>
      </c>
      <c r="BG53" s="36">
        <f t="shared" si="13"/>
        <v>1.0436492283417977</v>
      </c>
      <c r="BH53" s="36">
        <f t="shared" si="14"/>
        <v>1.0005916868004536</v>
      </c>
      <c r="BI53" s="36">
        <f t="shared" si="15"/>
        <v>1.0003513140377693</v>
      </c>
      <c r="BJ53" s="36">
        <f t="shared" si="16"/>
        <v>1.0004684187170259</v>
      </c>
      <c r="BK53" s="36">
        <f t="shared" si="17"/>
        <v>1.0004684187170259</v>
      </c>
      <c r="BL53" s="21">
        <f t="shared" si="33"/>
        <v>208144</v>
      </c>
      <c r="BM53" s="36">
        <f t="shared" si="18"/>
        <v>1</v>
      </c>
      <c r="BN53" s="36">
        <f t="shared" si="19"/>
        <v>1.9905209854715966</v>
      </c>
      <c r="BO53" s="36">
        <f t="shared" si="20"/>
        <v>1.3221952110077639</v>
      </c>
      <c r="BP53" s="36">
        <f t="shared" si="21"/>
        <v>1.7111422861096164</v>
      </c>
      <c r="BQ53" s="36">
        <f t="shared" si="22"/>
        <v>1.4465754477669306</v>
      </c>
      <c r="BR53" s="36">
        <f t="shared" si="23"/>
        <v>1.6161551618110539</v>
      </c>
    </row>
    <row r="54" spans="1:70">
      <c r="A54" s="13">
        <v>51</v>
      </c>
      <c r="B54" s="12">
        <v>33758</v>
      </c>
      <c r="C54" s="12">
        <v>891037</v>
      </c>
      <c r="D54" s="9">
        <f t="shared" si="10"/>
        <v>18949.926002299999</v>
      </c>
      <c r="E54" s="14">
        <v>18.9499260023</v>
      </c>
      <c r="F54" s="13">
        <v>34735</v>
      </c>
      <c r="G54" s="12">
        <v>34735</v>
      </c>
      <c r="H54" s="12">
        <v>0.52258047662200002</v>
      </c>
      <c r="I54" s="12">
        <v>3.0949044261299998</v>
      </c>
      <c r="J54" s="12">
        <v>11267</v>
      </c>
      <c r="K54" s="12">
        <v>0</v>
      </c>
      <c r="L54" s="14">
        <v>525</v>
      </c>
      <c r="M54" s="13">
        <v>390.37448875600001</v>
      </c>
      <c r="N54" s="12">
        <v>36099</v>
      </c>
      <c r="O54" s="12">
        <v>0.390374488756</v>
      </c>
      <c r="P54" s="12">
        <v>3.16552683983</v>
      </c>
      <c r="Q54" s="12">
        <v>17441</v>
      </c>
      <c r="R54" s="12">
        <v>0</v>
      </c>
      <c r="S54" s="14">
        <v>354</v>
      </c>
      <c r="T54" s="13">
        <v>3265.1338383799998</v>
      </c>
      <c r="U54" s="12">
        <v>34992</v>
      </c>
      <c r="V54" s="12">
        <v>0.39763175925499999</v>
      </c>
      <c r="W54" s="12">
        <v>3.2651338383800002</v>
      </c>
      <c r="X54" s="12">
        <v>11305</v>
      </c>
      <c r="Y54" s="12">
        <v>0</v>
      </c>
      <c r="Z54" s="9">
        <v>375</v>
      </c>
      <c r="AA54" s="13">
        <v>3048.66541792</v>
      </c>
      <c r="AB54" s="12">
        <v>34979</v>
      </c>
      <c r="AC54" s="12">
        <v>0.39706842399499997</v>
      </c>
      <c r="AD54" s="12">
        <v>3.0486654179200001</v>
      </c>
      <c r="AE54" s="12">
        <v>15853</v>
      </c>
      <c r="AF54" s="12">
        <v>1</v>
      </c>
      <c r="AG54" s="14">
        <v>379</v>
      </c>
      <c r="AH54" s="13">
        <v>30705.2548642</v>
      </c>
      <c r="AI54" s="12">
        <v>34979</v>
      </c>
      <c r="AJ54" s="12">
        <v>0.39706842399499997</v>
      </c>
      <c r="AK54" s="12">
        <v>3.2660808080799999</v>
      </c>
      <c r="AL54" s="12">
        <v>11050</v>
      </c>
      <c r="AM54" s="12">
        <v>1</v>
      </c>
      <c r="AN54" s="14">
        <v>379</v>
      </c>
      <c r="AO54" s="13">
        <v>29835.593303599999</v>
      </c>
      <c r="AP54" s="12">
        <v>34979</v>
      </c>
      <c r="AQ54" s="12">
        <v>0.39706842399499997</v>
      </c>
      <c r="AR54" s="12">
        <v>3.0486654179200001</v>
      </c>
      <c r="AS54" s="12">
        <v>12111</v>
      </c>
      <c r="AT54" s="12">
        <v>1</v>
      </c>
      <c r="AU54" s="14">
        <v>379</v>
      </c>
      <c r="AV54" s="21">
        <f t="shared" si="11"/>
        <v>0.21646842045999984</v>
      </c>
      <c r="AW54" s="21">
        <f t="shared" si="24"/>
        <v>869.66156060000139</v>
      </c>
      <c r="AX54" s="21">
        <f t="shared" si="25"/>
        <v>0.13220598786600002</v>
      </c>
      <c r="AY54" s="21">
        <f t="shared" si="26"/>
        <v>1364</v>
      </c>
      <c r="AZ54" s="21">
        <f t="shared" si="27"/>
        <v>15785.073997700001</v>
      </c>
      <c r="BA54" s="21">
        <f t="shared" si="28"/>
        <v>17149.073997700001</v>
      </c>
      <c r="BB54" s="21">
        <f t="shared" si="29"/>
        <v>16042.073997700001</v>
      </c>
      <c r="BC54" s="21">
        <f t="shared" si="30"/>
        <v>16029.073997700001</v>
      </c>
      <c r="BD54" s="21">
        <f t="shared" si="31"/>
        <v>16029.073997700001</v>
      </c>
      <c r="BE54" s="21">
        <f t="shared" si="32"/>
        <v>16029.073997700001</v>
      </c>
      <c r="BF54" s="36">
        <f t="shared" si="12"/>
        <v>1</v>
      </c>
      <c r="BG54" s="36">
        <f t="shared" si="13"/>
        <v>1.0392687491003312</v>
      </c>
      <c r="BH54" s="36">
        <f t="shared" si="14"/>
        <v>1.0073988772131854</v>
      </c>
      <c r="BI54" s="36">
        <f t="shared" si="15"/>
        <v>1.0070246149417015</v>
      </c>
      <c r="BJ54" s="36">
        <f t="shared" si="16"/>
        <v>1.0070246149417015</v>
      </c>
      <c r="BK54" s="36">
        <f t="shared" si="17"/>
        <v>1.0070246149417015</v>
      </c>
      <c r="BL54" s="21">
        <f t="shared" si="33"/>
        <v>11050</v>
      </c>
      <c r="BM54" s="36">
        <f t="shared" si="18"/>
        <v>1.0196380090497739</v>
      </c>
      <c r="BN54" s="36">
        <f t="shared" si="19"/>
        <v>1.5783710407239819</v>
      </c>
      <c r="BO54" s="36">
        <f t="shared" si="20"/>
        <v>1.023076923076923</v>
      </c>
      <c r="BP54" s="36">
        <f t="shared" si="21"/>
        <v>1.434660633484163</v>
      </c>
      <c r="BQ54" s="36">
        <f t="shared" si="22"/>
        <v>1</v>
      </c>
      <c r="BR54" s="36">
        <f t="shared" si="23"/>
        <v>1.0960180995475113</v>
      </c>
    </row>
    <row r="55" spans="1:70">
      <c r="A55" s="13">
        <v>52</v>
      </c>
      <c r="B55" s="12">
        <v>117663</v>
      </c>
      <c r="C55" s="12">
        <v>405549</v>
      </c>
      <c r="D55" s="9">
        <f t="shared" si="10"/>
        <v>39658.437058099997</v>
      </c>
      <c r="E55" s="14">
        <v>39.658437058099999</v>
      </c>
      <c r="F55" s="13">
        <v>49820</v>
      </c>
      <c r="G55" s="12">
        <v>49820</v>
      </c>
      <c r="H55" s="12">
        <v>0.76281142511400002</v>
      </c>
      <c r="I55" s="12">
        <v>4.2559945831899997</v>
      </c>
      <c r="J55" s="12">
        <v>49231</v>
      </c>
      <c r="K55" s="12">
        <v>3</v>
      </c>
      <c r="L55" s="14">
        <v>3453</v>
      </c>
      <c r="M55" s="13">
        <v>711.12588576200005</v>
      </c>
      <c r="N55" s="12">
        <v>50891</v>
      </c>
      <c r="O55" s="12">
        <v>0.71124012304600004</v>
      </c>
      <c r="P55" s="12">
        <v>4.25719033744</v>
      </c>
      <c r="Q55" s="12">
        <v>82969</v>
      </c>
      <c r="R55" s="12">
        <v>3</v>
      </c>
      <c r="S55" s="14">
        <v>2957</v>
      </c>
      <c r="T55" s="13">
        <v>4837.8447330400004</v>
      </c>
      <c r="U55" s="12">
        <v>50190</v>
      </c>
      <c r="V55" s="12">
        <v>0.7171411513</v>
      </c>
      <c r="W55" s="12">
        <v>4.8380005771999999</v>
      </c>
      <c r="X55" s="12">
        <v>58913</v>
      </c>
      <c r="Y55" s="12">
        <v>5</v>
      </c>
      <c r="Z55" s="9">
        <v>2878</v>
      </c>
      <c r="AA55" s="13">
        <v>4203.5943473200005</v>
      </c>
      <c r="AB55" s="12">
        <v>49929</v>
      </c>
      <c r="AC55" s="12">
        <v>0.72953329270199996</v>
      </c>
      <c r="AD55" s="12">
        <v>4.2035943473200001</v>
      </c>
      <c r="AE55" s="12">
        <v>60363</v>
      </c>
      <c r="AF55" s="12">
        <v>5</v>
      </c>
      <c r="AG55" s="14">
        <v>3423</v>
      </c>
      <c r="AH55" s="13">
        <v>47314.8633845</v>
      </c>
      <c r="AI55" s="12">
        <v>50190</v>
      </c>
      <c r="AJ55" s="12">
        <v>0.7171411513</v>
      </c>
      <c r="AK55" s="12">
        <v>4.8380005771999999</v>
      </c>
      <c r="AL55" s="12">
        <v>61608</v>
      </c>
      <c r="AM55" s="12">
        <v>7</v>
      </c>
      <c r="AN55" s="14">
        <v>2878</v>
      </c>
      <c r="AO55" s="13">
        <v>44874.229307399997</v>
      </c>
      <c r="AP55" s="12">
        <v>50190</v>
      </c>
      <c r="AQ55" s="12">
        <v>0.7171411513</v>
      </c>
      <c r="AR55" s="12">
        <v>4.2278647852100004</v>
      </c>
      <c r="AS55" s="12">
        <v>62475</v>
      </c>
      <c r="AT55" s="12">
        <v>8</v>
      </c>
      <c r="AU55" s="14">
        <v>2878</v>
      </c>
      <c r="AV55" s="21">
        <f t="shared" si="11"/>
        <v>0.63425038571999992</v>
      </c>
      <c r="AW55" s="21">
        <f t="shared" si="24"/>
        <v>2440.6340771000032</v>
      </c>
      <c r="AX55" s="21">
        <f t="shared" si="25"/>
        <v>5.157130206799998E-2</v>
      </c>
      <c r="AY55" s="21">
        <f t="shared" si="26"/>
        <v>1071</v>
      </c>
      <c r="AZ55" s="21">
        <f t="shared" si="27"/>
        <v>10161.562941900003</v>
      </c>
      <c r="BA55" s="21">
        <f t="shared" si="28"/>
        <v>11232.562941900003</v>
      </c>
      <c r="BB55" s="21">
        <f t="shared" si="29"/>
        <v>10531.562941900003</v>
      </c>
      <c r="BC55" s="21">
        <f t="shared" si="30"/>
        <v>10270.562941900003</v>
      </c>
      <c r="BD55" s="21">
        <f t="shared" si="31"/>
        <v>10531.562941900003</v>
      </c>
      <c r="BE55" s="21">
        <f t="shared" si="32"/>
        <v>10531.562941900003</v>
      </c>
      <c r="BF55" s="36">
        <f t="shared" si="12"/>
        <v>1</v>
      </c>
      <c r="BG55" s="36">
        <f t="shared" si="13"/>
        <v>1.0214973906061822</v>
      </c>
      <c r="BH55" s="36">
        <f t="shared" si="14"/>
        <v>1.0074267362505018</v>
      </c>
      <c r="BI55" s="36">
        <f t="shared" si="15"/>
        <v>1.0021878763548775</v>
      </c>
      <c r="BJ55" s="36">
        <f t="shared" si="16"/>
        <v>1.0074267362505018</v>
      </c>
      <c r="BK55" s="36">
        <f t="shared" si="17"/>
        <v>1.0074267362505018</v>
      </c>
      <c r="BL55" s="21">
        <f t="shared" si="33"/>
        <v>49231</v>
      </c>
      <c r="BM55" s="36">
        <f t="shared" si="18"/>
        <v>1</v>
      </c>
      <c r="BN55" s="36">
        <f t="shared" si="19"/>
        <v>1.6852999126566595</v>
      </c>
      <c r="BO55" s="36">
        <f t="shared" si="20"/>
        <v>1.1966647031342041</v>
      </c>
      <c r="BP55" s="36">
        <f t="shared" si="21"/>
        <v>1.2261176900733277</v>
      </c>
      <c r="BQ55" s="36">
        <f t="shared" si="22"/>
        <v>1.251406634031403</v>
      </c>
      <c r="BR55" s="36">
        <f t="shared" si="23"/>
        <v>1.2690174889805204</v>
      </c>
    </row>
    <row r="56" spans="1:70">
      <c r="A56" s="13">
        <v>53</v>
      </c>
      <c r="B56" s="12">
        <v>136491</v>
      </c>
      <c r="C56" s="12">
        <v>865910</v>
      </c>
      <c r="D56" s="9">
        <f t="shared" si="10"/>
        <v>63159.715011400003</v>
      </c>
      <c r="E56" s="14">
        <v>63.159715011400003</v>
      </c>
      <c r="F56" s="13">
        <v>83877</v>
      </c>
      <c r="G56" s="12">
        <v>83877</v>
      </c>
      <c r="H56" s="12">
        <v>1.0521635676900001</v>
      </c>
      <c r="I56" s="12">
        <v>7.2973564657600001</v>
      </c>
      <c r="J56" s="12">
        <v>193618</v>
      </c>
      <c r="K56" s="12">
        <v>12</v>
      </c>
      <c r="L56" s="14">
        <v>1069</v>
      </c>
      <c r="M56" s="13">
        <v>999.78947595900001</v>
      </c>
      <c r="N56" s="12">
        <v>84409</v>
      </c>
      <c r="O56" s="12">
        <v>1.0001582287899999</v>
      </c>
      <c r="P56" s="12">
        <v>7.4596515872999998</v>
      </c>
      <c r="Q56" s="12">
        <v>253102</v>
      </c>
      <c r="R56" s="12">
        <v>11</v>
      </c>
      <c r="S56" s="14">
        <v>1002</v>
      </c>
      <c r="T56" s="13">
        <v>7974.3471861500002</v>
      </c>
      <c r="U56" s="12">
        <v>84168</v>
      </c>
      <c r="V56" s="12">
        <v>1.0737777209399999</v>
      </c>
      <c r="W56" s="12">
        <v>7.9747660173200003</v>
      </c>
      <c r="X56" s="12">
        <v>246372</v>
      </c>
      <c r="Y56" s="12">
        <v>25</v>
      </c>
      <c r="Z56" s="9">
        <v>1081</v>
      </c>
      <c r="AA56" s="13">
        <v>7103.6850566100002</v>
      </c>
      <c r="AB56" s="12">
        <v>85505</v>
      </c>
      <c r="AC56" s="12">
        <v>1.1674902712999999</v>
      </c>
      <c r="AD56" s="12">
        <v>7.1045100205400002</v>
      </c>
      <c r="AE56" s="12">
        <v>258851</v>
      </c>
      <c r="AF56" s="12">
        <v>26</v>
      </c>
      <c r="AG56" s="14">
        <v>2349</v>
      </c>
      <c r="AH56" s="13">
        <v>75596.946719800006</v>
      </c>
      <c r="AI56" s="12">
        <v>84300</v>
      </c>
      <c r="AJ56" s="12">
        <v>1.00439733844</v>
      </c>
      <c r="AK56" s="12">
        <v>8.0590268759000008</v>
      </c>
      <c r="AL56" s="12">
        <v>231804</v>
      </c>
      <c r="AM56" s="12">
        <v>29</v>
      </c>
      <c r="AN56" s="14">
        <v>1001</v>
      </c>
      <c r="AO56" s="13">
        <v>73115.881193599998</v>
      </c>
      <c r="AP56" s="12">
        <v>84276</v>
      </c>
      <c r="AQ56" s="12">
        <v>1.00108717868</v>
      </c>
      <c r="AR56" s="12">
        <v>7.45586234599</v>
      </c>
      <c r="AS56" s="12">
        <v>250923</v>
      </c>
      <c r="AT56" s="12">
        <v>31</v>
      </c>
      <c r="AU56" s="14">
        <v>984</v>
      </c>
      <c r="AV56" s="21">
        <f t="shared" si="11"/>
        <v>0.87066212954</v>
      </c>
      <c r="AW56" s="21">
        <f t="shared" si="24"/>
        <v>2481.0655262000073</v>
      </c>
      <c r="AX56" s="21">
        <f t="shared" si="25"/>
        <v>5.2005338900000142E-2</v>
      </c>
      <c r="AY56" s="21">
        <f t="shared" si="26"/>
        <v>532</v>
      </c>
      <c r="AZ56" s="21">
        <f t="shared" si="27"/>
        <v>20717.284988599997</v>
      </c>
      <c r="BA56" s="21">
        <f t="shared" si="28"/>
        <v>21249.284988599997</v>
      </c>
      <c r="BB56" s="21">
        <f t="shared" si="29"/>
        <v>21008.284988599997</v>
      </c>
      <c r="BC56" s="21">
        <f t="shared" si="30"/>
        <v>22345.284988599997</v>
      </c>
      <c r="BD56" s="21">
        <f t="shared" si="31"/>
        <v>21140.284988599997</v>
      </c>
      <c r="BE56" s="21">
        <f t="shared" si="32"/>
        <v>21116.284988599997</v>
      </c>
      <c r="BF56" s="36">
        <f t="shared" si="12"/>
        <v>1</v>
      </c>
      <c r="BG56" s="36">
        <f t="shared" si="13"/>
        <v>1.0063426207422774</v>
      </c>
      <c r="BH56" s="36">
        <f t="shared" si="14"/>
        <v>1.0034693658571481</v>
      </c>
      <c r="BI56" s="36">
        <f t="shared" si="15"/>
        <v>1.019409373248924</v>
      </c>
      <c r="BJ56" s="36">
        <f t="shared" si="16"/>
        <v>1.005043098823277</v>
      </c>
      <c r="BK56" s="36">
        <f t="shared" si="17"/>
        <v>1.0047569655567081</v>
      </c>
      <c r="BL56" s="21">
        <f t="shared" si="33"/>
        <v>193618</v>
      </c>
      <c r="BM56" s="36">
        <f t="shared" si="18"/>
        <v>1</v>
      </c>
      <c r="BN56" s="36">
        <f t="shared" si="19"/>
        <v>1.307223501947133</v>
      </c>
      <c r="BO56" s="36">
        <f t="shared" si="20"/>
        <v>1.2724643369934614</v>
      </c>
      <c r="BP56" s="36">
        <f t="shared" si="21"/>
        <v>1.3369159892158786</v>
      </c>
      <c r="BQ56" s="36">
        <f t="shared" si="22"/>
        <v>1.197223398650952</v>
      </c>
      <c r="BR56" s="36">
        <f t="shared" si="23"/>
        <v>1.2959693830119101</v>
      </c>
    </row>
    <row r="57" spans="1:70">
      <c r="A57" s="13">
        <v>54</v>
      </c>
      <c r="B57" s="12">
        <v>912983</v>
      </c>
      <c r="C57" s="12">
        <v>787099</v>
      </c>
      <c r="D57" s="9">
        <f t="shared" si="10"/>
        <v>33171.782716899994</v>
      </c>
      <c r="E57" s="14">
        <v>33.171782716899997</v>
      </c>
      <c r="F57" s="13">
        <v>51582</v>
      </c>
      <c r="G57" s="12">
        <v>51582</v>
      </c>
      <c r="H57" s="12">
        <v>0.69552824742800001</v>
      </c>
      <c r="I57" s="12">
        <v>4.3384921911400003</v>
      </c>
      <c r="J57" s="12">
        <v>14134</v>
      </c>
      <c r="K57" s="12">
        <v>0</v>
      </c>
      <c r="L57" s="14">
        <v>548</v>
      </c>
      <c r="M57" s="13">
        <v>695.52824742799999</v>
      </c>
      <c r="N57" s="12">
        <v>51582</v>
      </c>
      <c r="O57" s="12">
        <v>0.69552824742800001</v>
      </c>
      <c r="P57" s="12">
        <v>4.3384921911400003</v>
      </c>
      <c r="Q57" s="12">
        <v>21310</v>
      </c>
      <c r="R57" s="12">
        <v>0</v>
      </c>
      <c r="S57" s="14">
        <v>548</v>
      </c>
      <c r="T57" s="13">
        <v>4855.7203463200003</v>
      </c>
      <c r="U57" s="12">
        <v>51582</v>
      </c>
      <c r="V57" s="12">
        <v>0.69552824742800001</v>
      </c>
      <c r="W57" s="12">
        <v>4.85572034632</v>
      </c>
      <c r="X57" s="12">
        <v>15542</v>
      </c>
      <c r="Y57" s="12">
        <v>1</v>
      </c>
      <c r="Z57" s="9">
        <v>548</v>
      </c>
      <c r="AA57" s="13">
        <v>4338.4921911399997</v>
      </c>
      <c r="AB57" s="12">
        <v>51582</v>
      </c>
      <c r="AC57" s="12">
        <v>0.69552824742800001</v>
      </c>
      <c r="AD57" s="12">
        <v>4.3384921911400003</v>
      </c>
      <c r="AE57" s="12">
        <v>15573</v>
      </c>
      <c r="AF57" s="12">
        <v>1</v>
      </c>
      <c r="AG57" s="14">
        <v>548</v>
      </c>
      <c r="AH57" s="13">
        <v>47416.989839000002</v>
      </c>
      <c r="AI57" s="12">
        <v>51582</v>
      </c>
      <c r="AJ57" s="12">
        <v>0.69552824742800001</v>
      </c>
      <c r="AK57" s="12">
        <v>4.85572034632</v>
      </c>
      <c r="AL57" s="12">
        <v>16061</v>
      </c>
      <c r="AM57" s="12">
        <v>1</v>
      </c>
      <c r="AN57" s="14">
        <v>548</v>
      </c>
      <c r="AO57" s="13">
        <v>45348.077218300001</v>
      </c>
      <c r="AP57" s="12">
        <v>51582</v>
      </c>
      <c r="AQ57" s="12">
        <v>0.69552824742800001</v>
      </c>
      <c r="AR57" s="12">
        <v>4.3384921911400003</v>
      </c>
      <c r="AS57" s="12">
        <v>16052</v>
      </c>
      <c r="AT57" s="12">
        <v>1</v>
      </c>
      <c r="AU57" s="14">
        <v>548</v>
      </c>
      <c r="AV57" s="21">
        <f t="shared" si="11"/>
        <v>0.51722815518000065</v>
      </c>
      <c r="AW57" s="21">
        <f t="shared" si="24"/>
        <v>2068.9126207000008</v>
      </c>
      <c r="AX57" s="21">
        <f t="shared" si="25"/>
        <v>0</v>
      </c>
      <c r="AY57" s="21">
        <f t="shared" si="26"/>
        <v>0</v>
      </c>
      <c r="AZ57" s="21">
        <f t="shared" si="27"/>
        <v>18410.217283100006</v>
      </c>
      <c r="BA57" s="21">
        <f t="shared" si="28"/>
        <v>18410.217283100006</v>
      </c>
      <c r="BB57" s="21">
        <f t="shared" si="29"/>
        <v>18410.217283100006</v>
      </c>
      <c r="BC57" s="21">
        <f t="shared" si="30"/>
        <v>18410.217283100006</v>
      </c>
      <c r="BD57" s="21">
        <f t="shared" si="31"/>
        <v>18410.217283100006</v>
      </c>
      <c r="BE57" s="21">
        <f t="shared" si="32"/>
        <v>18410.217283100006</v>
      </c>
      <c r="BF57" s="36">
        <f t="shared" si="12"/>
        <v>1</v>
      </c>
      <c r="BG57" s="36">
        <f t="shared" si="13"/>
        <v>1</v>
      </c>
      <c r="BH57" s="36">
        <f t="shared" si="14"/>
        <v>1</v>
      </c>
      <c r="BI57" s="36">
        <f t="shared" si="15"/>
        <v>1</v>
      </c>
      <c r="BJ57" s="36">
        <f t="shared" si="16"/>
        <v>1</v>
      </c>
      <c r="BK57" s="36">
        <f t="shared" si="17"/>
        <v>1</v>
      </c>
      <c r="BL57" s="21">
        <f t="shared" si="33"/>
        <v>14134</v>
      </c>
      <c r="BM57" s="36">
        <f t="shared" si="18"/>
        <v>1</v>
      </c>
      <c r="BN57" s="36">
        <f t="shared" si="19"/>
        <v>1.5077119003820574</v>
      </c>
      <c r="BO57" s="36">
        <f t="shared" si="20"/>
        <v>1.0996179425498798</v>
      </c>
      <c r="BP57" s="36">
        <f t="shared" si="21"/>
        <v>1.1018112353190888</v>
      </c>
      <c r="BQ57" s="36">
        <f t="shared" si="22"/>
        <v>1.1363379085892176</v>
      </c>
      <c r="BR57" s="36">
        <f t="shared" si="23"/>
        <v>1.1357011461723503</v>
      </c>
    </row>
    <row r="58" spans="1:70">
      <c r="A58" s="13">
        <v>55</v>
      </c>
      <c r="B58" s="12">
        <v>407749</v>
      </c>
      <c r="C58" s="12">
        <v>646076</v>
      </c>
      <c r="D58" s="9">
        <f t="shared" si="10"/>
        <v>62267.969027299994</v>
      </c>
      <c r="E58" s="14">
        <v>62.267969027299998</v>
      </c>
      <c r="F58" s="13">
        <v>84639</v>
      </c>
      <c r="G58" s="12">
        <v>84639</v>
      </c>
      <c r="H58" s="12">
        <v>1.3512443164200001</v>
      </c>
      <c r="I58" s="12">
        <v>7.4426024558800004</v>
      </c>
      <c r="J58" s="12">
        <v>183987</v>
      </c>
      <c r="K58" s="12">
        <v>12</v>
      </c>
      <c r="L58" s="14">
        <v>4737</v>
      </c>
      <c r="M58" s="13">
        <v>1151.4870710099999</v>
      </c>
      <c r="N58" s="12">
        <v>93516</v>
      </c>
      <c r="O58" s="12">
        <v>1.15148707101</v>
      </c>
      <c r="P58" s="12">
        <v>7.9016902264400004</v>
      </c>
      <c r="Q58" s="12">
        <v>243127</v>
      </c>
      <c r="R58" s="12">
        <v>10</v>
      </c>
      <c r="S58" s="14">
        <v>2652</v>
      </c>
      <c r="T58" s="13">
        <v>8375.9963203499992</v>
      </c>
      <c r="U58" s="12">
        <v>89590</v>
      </c>
      <c r="V58" s="12">
        <v>1.15745950123</v>
      </c>
      <c r="W58" s="12">
        <v>8.3759963203499996</v>
      </c>
      <c r="X58" s="12">
        <v>220264</v>
      </c>
      <c r="Y58" s="12">
        <v>23</v>
      </c>
      <c r="Z58" s="9">
        <v>3995</v>
      </c>
      <c r="AA58" s="13">
        <v>7383.0474081499997</v>
      </c>
      <c r="AB58" s="12">
        <v>84813</v>
      </c>
      <c r="AC58" s="12">
        <v>1.31338937946</v>
      </c>
      <c r="AD58" s="12">
        <v>7.3830474081500004</v>
      </c>
      <c r="AE58" s="12">
        <v>223527</v>
      </c>
      <c r="AF58" s="12">
        <v>23</v>
      </c>
      <c r="AG58" s="14">
        <v>4746</v>
      </c>
      <c r="AH58" s="13">
        <v>81196.632821199993</v>
      </c>
      <c r="AI58" s="12">
        <v>89688</v>
      </c>
      <c r="AJ58" s="12">
        <v>1.15430127025</v>
      </c>
      <c r="AK58" s="12">
        <v>8.3782024891799995</v>
      </c>
      <c r="AL58" s="12">
        <v>221026</v>
      </c>
      <c r="AM58" s="12">
        <v>27</v>
      </c>
      <c r="AN58" s="14">
        <v>3995</v>
      </c>
      <c r="AO58" s="13">
        <v>77766.190008399994</v>
      </c>
      <c r="AP58" s="12">
        <v>89688</v>
      </c>
      <c r="AQ58" s="12">
        <v>1.15430127025</v>
      </c>
      <c r="AR58" s="12">
        <v>7.5205917859899998</v>
      </c>
      <c r="AS58" s="12">
        <v>224796</v>
      </c>
      <c r="AT58" s="12">
        <v>28</v>
      </c>
      <c r="AU58" s="14">
        <v>3995</v>
      </c>
      <c r="AV58" s="21">
        <f t="shared" si="11"/>
        <v>0.99294891219999959</v>
      </c>
      <c r="AW58" s="21">
        <f t="shared" si="24"/>
        <v>3430.4428128</v>
      </c>
      <c r="AX58" s="21">
        <f t="shared" si="25"/>
        <v>0.19975724541000006</v>
      </c>
      <c r="AY58" s="21">
        <f t="shared" si="26"/>
        <v>8877</v>
      </c>
      <c r="AZ58" s="21">
        <f t="shared" si="27"/>
        <v>22371.030972700006</v>
      </c>
      <c r="BA58" s="21">
        <f t="shared" si="28"/>
        <v>31248.030972700006</v>
      </c>
      <c r="BB58" s="21">
        <f t="shared" si="29"/>
        <v>27322.030972700006</v>
      </c>
      <c r="BC58" s="21">
        <f t="shared" si="30"/>
        <v>22545.030972700006</v>
      </c>
      <c r="BD58" s="21">
        <f t="shared" si="31"/>
        <v>27420.030972700006</v>
      </c>
      <c r="BE58" s="21">
        <f t="shared" si="32"/>
        <v>27420.030972700006</v>
      </c>
      <c r="BF58" s="36">
        <f t="shared" si="12"/>
        <v>1</v>
      </c>
      <c r="BG58" s="36">
        <f t="shared" si="13"/>
        <v>1.1048807287420692</v>
      </c>
      <c r="BH58" s="36">
        <f t="shared" si="14"/>
        <v>1.0584954926216048</v>
      </c>
      <c r="BI58" s="36">
        <f t="shared" si="15"/>
        <v>1.002055789884096</v>
      </c>
      <c r="BJ58" s="36">
        <f t="shared" si="16"/>
        <v>1.0596533512919577</v>
      </c>
      <c r="BK58" s="36">
        <f t="shared" si="17"/>
        <v>1.0596533512919577</v>
      </c>
      <c r="BL58" s="21">
        <f t="shared" si="33"/>
        <v>183987</v>
      </c>
      <c r="BM58" s="36">
        <f t="shared" si="18"/>
        <v>1</v>
      </c>
      <c r="BN58" s="36">
        <f t="shared" si="19"/>
        <v>1.321435753613027</v>
      </c>
      <c r="BO58" s="36">
        <f t="shared" si="20"/>
        <v>1.1971715392935371</v>
      </c>
      <c r="BP58" s="36">
        <f t="shared" si="21"/>
        <v>1.2149064879583884</v>
      </c>
      <c r="BQ58" s="36">
        <f t="shared" si="22"/>
        <v>1.2013131362541918</v>
      </c>
      <c r="BR58" s="36">
        <f t="shared" si="23"/>
        <v>1.2218037143928646</v>
      </c>
    </row>
    <row r="59" spans="1:70">
      <c r="A59" s="13">
        <v>56</v>
      </c>
      <c r="B59" s="12">
        <v>270649</v>
      </c>
      <c r="C59" s="12">
        <v>376759</v>
      </c>
      <c r="D59" s="9">
        <f t="shared" si="10"/>
        <v>47500.717251399998</v>
      </c>
      <c r="E59" s="14">
        <v>47.500717251399998</v>
      </c>
      <c r="F59" s="13">
        <v>55844</v>
      </c>
      <c r="G59" s="12">
        <v>55844</v>
      </c>
      <c r="H59" s="12">
        <v>0.96014821260100003</v>
      </c>
      <c r="I59" s="12">
        <v>5.02506986624</v>
      </c>
      <c r="J59" s="12">
        <v>79275</v>
      </c>
      <c r="K59" s="12">
        <v>3</v>
      </c>
      <c r="L59" s="14">
        <v>1497</v>
      </c>
      <c r="M59" s="13">
        <v>789.30435410899997</v>
      </c>
      <c r="N59" s="12">
        <v>58944</v>
      </c>
      <c r="O59" s="12">
        <v>0.78930435410900002</v>
      </c>
      <c r="P59" s="12">
        <v>5.0290114163600004</v>
      </c>
      <c r="Q59" s="12">
        <v>186798</v>
      </c>
      <c r="R59" s="12">
        <v>8</v>
      </c>
      <c r="S59" s="14">
        <v>1210</v>
      </c>
      <c r="T59" s="13">
        <v>5504.2803751800002</v>
      </c>
      <c r="U59" s="12">
        <v>56960</v>
      </c>
      <c r="V59" s="12">
        <v>0.81385565934699999</v>
      </c>
      <c r="W59" s="12">
        <v>5.5042803751799996</v>
      </c>
      <c r="X59" s="12">
        <v>130875</v>
      </c>
      <c r="Y59" s="12">
        <v>12</v>
      </c>
      <c r="Z59" s="9">
        <v>1224</v>
      </c>
      <c r="AA59" s="13">
        <v>4861.8412143400001</v>
      </c>
      <c r="AB59" s="12">
        <v>56207</v>
      </c>
      <c r="AC59" s="12">
        <v>0.86947922242499998</v>
      </c>
      <c r="AD59" s="12">
        <v>4.8618412143400001</v>
      </c>
      <c r="AE59" s="12">
        <v>135531</v>
      </c>
      <c r="AF59" s="12">
        <v>13</v>
      </c>
      <c r="AG59" s="14">
        <v>1383</v>
      </c>
      <c r="AH59" s="13">
        <v>53714.626483599997</v>
      </c>
      <c r="AI59" s="12">
        <v>57162</v>
      </c>
      <c r="AJ59" s="12">
        <v>0.80716243010499999</v>
      </c>
      <c r="AK59" s="12">
        <v>5.5092756854299996</v>
      </c>
      <c r="AL59" s="12">
        <v>138102</v>
      </c>
      <c r="AM59" s="12">
        <v>16</v>
      </c>
      <c r="AN59" s="14">
        <v>1213</v>
      </c>
      <c r="AO59" s="13">
        <v>51309.370517299998</v>
      </c>
      <c r="AP59" s="12">
        <v>57162</v>
      </c>
      <c r="AQ59" s="12">
        <v>0.80716243010499999</v>
      </c>
      <c r="AR59" s="12">
        <v>4.9079616938599999</v>
      </c>
      <c r="AS59" s="12">
        <v>140398</v>
      </c>
      <c r="AT59" s="12">
        <v>17</v>
      </c>
      <c r="AU59" s="14">
        <v>1213</v>
      </c>
      <c r="AV59" s="21">
        <f t="shared" si="11"/>
        <v>0.64243916084000008</v>
      </c>
      <c r="AW59" s="21">
        <f t="shared" si="24"/>
        <v>2405.2559662999993</v>
      </c>
      <c r="AX59" s="21">
        <f t="shared" si="25"/>
        <v>0.17084385849200001</v>
      </c>
      <c r="AY59" s="21">
        <f t="shared" si="26"/>
        <v>3100</v>
      </c>
      <c r="AZ59" s="21">
        <f t="shared" si="27"/>
        <v>8343.2827486000024</v>
      </c>
      <c r="BA59" s="21">
        <f t="shared" si="28"/>
        <v>11443.282748600002</v>
      </c>
      <c r="BB59" s="21">
        <f t="shared" si="29"/>
        <v>9459.2827486000024</v>
      </c>
      <c r="BC59" s="21">
        <f t="shared" si="30"/>
        <v>8706.2827486000024</v>
      </c>
      <c r="BD59" s="21">
        <f t="shared" si="31"/>
        <v>9661.2827486000024</v>
      </c>
      <c r="BE59" s="21">
        <f t="shared" si="32"/>
        <v>9661.2827486000024</v>
      </c>
      <c r="BF59" s="36">
        <f t="shared" si="12"/>
        <v>1</v>
      </c>
      <c r="BG59" s="36">
        <f t="shared" si="13"/>
        <v>1.05551178282358</v>
      </c>
      <c r="BH59" s="36">
        <f t="shared" si="14"/>
        <v>1.0199842418164888</v>
      </c>
      <c r="BI59" s="36">
        <f t="shared" si="15"/>
        <v>1.006500250698374</v>
      </c>
      <c r="BJ59" s="36">
        <f t="shared" si="16"/>
        <v>1.0236014612133801</v>
      </c>
      <c r="BK59" s="36">
        <f t="shared" si="17"/>
        <v>1.0236014612133801</v>
      </c>
      <c r="BL59" s="21">
        <f t="shared" si="33"/>
        <v>79275</v>
      </c>
      <c r="BM59" s="36">
        <f t="shared" si="18"/>
        <v>1</v>
      </c>
      <c r="BN59" s="36">
        <f t="shared" si="19"/>
        <v>2.3563292336802268</v>
      </c>
      <c r="BO59" s="36">
        <f t="shared" si="20"/>
        <v>1.650898770104068</v>
      </c>
      <c r="BP59" s="36">
        <f t="shared" si="21"/>
        <v>1.7096310312204352</v>
      </c>
      <c r="BQ59" s="36">
        <f t="shared" si="22"/>
        <v>1.742062440870388</v>
      </c>
      <c r="BR59" s="36">
        <f t="shared" si="23"/>
        <v>1.771024913276569</v>
      </c>
    </row>
    <row r="60" spans="1:70">
      <c r="A60" s="13">
        <v>57</v>
      </c>
      <c r="B60" s="12">
        <v>238166</v>
      </c>
      <c r="C60" s="12">
        <v>176364</v>
      </c>
      <c r="D60" s="9">
        <f t="shared" si="10"/>
        <v>58092.916152400001</v>
      </c>
      <c r="E60" s="14">
        <v>58.092916152400001</v>
      </c>
      <c r="F60" s="13">
        <v>76576</v>
      </c>
      <c r="G60" s="12">
        <v>76576</v>
      </c>
      <c r="H60" s="12">
        <v>1.20942683342</v>
      </c>
      <c r="I60" s="12">
        <v>6.7342337912100003</v>
      </c>
      <c r="J60" s="12">
        <v>115312</v>
      </c>
      <c r="K60" s="12">
        <v>6</v>
      </c>
      <c r="L60" s="14">
        <v>2139</v>
      </c>
      <c r="M60" s="13">
        <v>1009.11602104</v>
      </c>
      <c r="N60" s="12">
        <v>79217</v>
      </c>
      <c r="O60" s="12">
        <v>1.0091160210400001</v>
      </c>
      <c r="P60" s="12">
        <v>6.6350984321200004</v>
      </c>
      <c r="Q60" s="12">
        <v>186730</v>
      </c>
      <c r="R60" s="12">
        <v>7</v>
      </c>
      <c r="S60" s="14">
        <v>1902</v>
      </c>
      <c r="T60" s="13">
        <v>7342.0513347799997</v>
      </c>
      <c r="U60" s="12">
        <v>78917</v>
      </c>
      <c r="V60" s="12">
        <v>1.0155194966600001</v>
      </c>
      <c r="W60" s="12">
        <v>7.3420513347799998</v>
      </c>
      <c r="X60" s="12">
        <v>146682</v>
      </c>
      <c r="Y60" s="12">
        <v>14</v>
      </c>
      <c r="Z60" s="9">
        <v>1932</v>
      </c>
      <c r="AA60" s="13">
        <v>6536.6143911600002</v>
      </c>
      <c r="AB60" s="12">
        <v>77033</v>
      </c>
      <c r="AC60" s="12">
        <v>1.09763301217</v>
      </c>
      <c r="AD60" s="12">
        <v>6.5366143911599996</v>
      </c>
      <c r="AE60" s="12">
        <v>157474</v>
      </c>
      <c r="AF60" s="12">
        <v>15</v>
      </c>
      <c r="AG60" s="14">
        <v>2066</v>
      </c>
      <c r="AH60" s="13">
        <v>71307.917676900004</v>
      </c>
      <c r="AI60" s="12">
        <v>79097</v>
      </c>
      <c r="AJ60" s="12">
        <v>1.0105294252100001</v>
      </c>
      <c r="AK60" s="12">
        <v>7.3473220057699997</v>
      </c>
      <c r="AL60" s="12">
        <v>152198</v>
      </c>
      <c r="AM60" s="12">
        <v>17</v>
      </c>
      <c r="AN60" s="14">
        <v>1914</v>
      </c>
      <c r="AO60" s="13">
        <v>68446.334304799995</v>
      </c>
      <c r="AP60" s="12">
        <v>79097</v>
      </c>
      <c r="AQ60" s="12">
        <v>1.0105294252100001</v>
      </c>
      <c r="AR60" s="12">
        <v>6.6319261627300001</v>
      </c>
      <c r="AS60" s="12">
        <v>158164</v>
      </c>
      <c r="AT60" s="12">
        <v>19</v>
      </c>
      <c r="AU60" s="14">
        <v>1914</v>
      </c>
      <c r="AV60" s="21">
        <f t="shared" si="11"/>
        <v>0.80543694361999951</v>
      </c>
      <c r="AW60" s="21">
        <f t="shared" si="24"/>
        <v>2861.583372100009</v>
      </c>
      <c r="AX60" s="21">
        <f t="shared" si="25"/>
        <v>0.20031081237999993</v>
      </c>
      <c r="AY60" s="21">
        <f t="shared" si="26"/>
        <v>2641</v>
      </c>
      <c r="AZ60" s="21">
        <f t="shared" si="27"/>
        <v>18483.083847599999</v>
      </c>
      <c r="BA60" s="21">
        <f t="shared" si="28"/>
        <v>21124.083847599999</v>
      </c>
      <c r="BB60" s="21">
        <f t="shared" si="29"/>
        <v>20824.083847599999</v>
      </c>
      <c r="BC60" s="21">
        <f t="shared" si="30"/>
        <v>18940.083847599999</v>
      </c>
      <c r="BD60" s="21">
        <f t="shared" si="31"/>
        <v>21004.083847599999</v>
      </c>
      <c r="BE60" s="21">
        <f t="shared" si="32"/>
        <v>21004.083847599999</v>
      </c>
      <c r="BF60" s="36">
        <f t="shared" si="12"/>
        <v>1</v>
      </c>
      <c r="BG60" s="36">
        <f t="shared" si="13"/>
        <v>1.034488612620142</v>
      </c>
      <c r="BH60" s="36">
        <f t="shared" si="14"/>
        <v>1.0305709360635187</v>
      </c>
      <c r="BI60" s="36">
        <f t="shared" si="15"/>
        <v>1.0059679272879232</v>
      </c>
      <c r="BJ60" s="36">
        <f t="shared" si="16"/>
        <v>1.0329215419974926</v>
      </c>
      <c r="BK60" s="36">
        <f t="shared" si="17"/>
        <v>1.0329215419974926</v>
      </c>
      <c r="BL60" s="21">
        <f t="shared" si="33"/>
        <v>115312</v>
      </c>
      <c r="BM60" s="36">
        <f t="shared" si="18"/>
        <v>1</v>
      </c>
      <c r="BN60" s="36">
        <f t="shared" si="19"/>
        <v>1.6193457749410296</v>
      </c>
      <c r="BO60" s="36">
        <f t="shared" si="20"/>
        <v>1.2720445400305258</v>
      </c>
      <c r="BP60" s="36">
        <f t="shared" si="21"/>
        <v>1.3656341057305397</v>
      </c>
      <c r="BQ60" s="36">
        <f t="shared" si="22"/>
        <v>1.3198799777993617</v>
      </c>
      <c r="BR60" s="36">
        <f t="shared" si="23"/>
        <v>1.3716178715138061</v>
      </c>
    </row>
    <row r="61" spans="1:70">
      <c r="A61" s="13">
        <v>58</v>
      </c>
      <c r="B61" s="12">
        <v>160423</v>
      </c>
      <c r="C61" s="12">
        <v>494247</v>
      </c>
      <c r="D61" s="9">
        <f t="shared" si="10"/>
        <v>140000.467099</v>
      </c>
      <c r="E61" s="14">
        <v>140.00046709899999</v>
      </c>
      <c r="F61" s="13">
        <v>156974</v>
      </c>
      <c r="G61" s="12">
        <v>156974</v>
      </c>
      <c r="H61" s="12">
        <v>2.0325232262799999</v>
      </c>
      <c r="I61" s="12">
        <v>13.3566840465</v>
      </c>
      <c r="J61" s="12">
        <v>253624</v>
      </c>
      <c r="K61" s="12">
        <v>19</v>
      </c>
      <c r="L61" s="14">
        <v>3106</v>
      </c>
      <c r="M61" s="13">
        <v>1851.05149652</v>
      </c>
      <c r="N61" s="12">
        <v>161518</v>
      </c>
      <c r="O61" s="12">
        <v>1.85105149652</v>
      </c>
      <c r="P61" s="12">
        <v>14.128339702</v>
      </c>
      <c r="Q61" s="12">
        <v>464563</v>
      </c>
      <c r="R61" s="12">
        <v>21</v>
      </c>
      <c r="S61" s="14">
        <v>1715</v>
      </c>
      <c r="T61" s="13">
        <v>14445.1546898</v>
      </c>
      <c r="U61" s="12">
        <v>157313</v>
      </c>
      <c r="V61" s="12">
        <v>1.9558842753100001</v>
      </c>
      <c r="W61" s="12">
        <v>14.445154689800001</v>
      </c>
      <c r="X61" s="12">
        <v>356546</v>
      </c>
      <c r="Y61" s="12">
        <v>37</v>
      </c>
      <c r="Z61" s="9">
        <v>3074</v>
      </c>
      <c r="AA61" s="13">
        <v>13241.358305600001</v>
      </c>
      <c r="AB61" s="12">
        <v>157316</v>
      </c>
      <c r="AC61" s="12">
        <v>1.96035661518</v>
      </c>
      <c r="AD61" s="12">
        <v>13.2413583056</v>
      </c>
      <c r="AE61" s="12">
        <v>416901</v>
      </c>
      <c r="AF61" s="12">
        <v>42</v>
      </c>
      <c r="AG61" s="14">
        <v>3073</v>
      </c>
      <c r="AH61" s="13">
        <v>139967.42112700001</v>
      </c>
      <c r="AI61" s="12">
        <v>158199</v>
      </c>
      <c r="AJ61" s="12">
        <v>1.89610349857</v>
      </c>
      <c r="AK61" s="12">
        <v>14.5944645382</v>
      </c>
      <c r="AL61" s="12">
        <v>380592</v>
      </c>
      <c r="AM61" s="12">
        <v>46</v>
      </c>
      <c r="AN61" s="14">
        <v>1948</v>
      </c>
      <c r="AO61" s="13">
        <v>135390.20409799999</v>
      </c>
      <c r="AP61" s="12">
        <v>157294</v>
      </c>
      <c r="AQ61" s="12">
        <v>1.9538640681699999</v>
      </c>
      <c r="AR61" s="12">
        <v>13.2581127178</v>
      </c>
      <c r="AS61" s="12">
        <v>402849</v>
      </c>
      <c r="AT61" s="12">
        <v>49</v>
      </c>
      <c r="AU61" s="14">
        <v>3049</v>
      </c>
      <c r="AV61" s="21">
        <f t="shared" si="11"/>
        <v>1.203796384199999</v>
      </c>
      <c r="AW61" s="21">
        <f t="shared" si="24"/>
        <v>4577.2170290000213</v>
      </c>
      <c r="AX61" s="21">
        <f t="shared" si="25"/>
        <v>0.18147172975999992</v>
      </c>
      <c r="AY61" s="21">
        <f t="shared" si="26"/>
        <v>4544</v>
      </c>
      <c r="AZ61" s="21">
        <f t="shared" si="27"/>
        <v>16973.532900999999</v>
      </c>
      <c r="BA61" s="21">
        <f t="shared" si="28"/>
        <v>21517.532900999999</v>
      </c>
      <c r="BB61" s="21">
        <f t="shared" si="29"/>
        <v>17312.532900999999</v>
      </c>
      <c r="BC61" s="21">
        <f t="shared" si="30"/>
        <v>17315.532900999999</v>
      </c>
      <c r="BD61" s="21">
        <f t="shared" si="31"/>
        <v>18198.532900999999</v>
      </c>
      <c r="BE61" s="21">
        <f t="shared" si="32"/>
        <v>17293.532900999999</v>
      </c>
      <c r="BF61" s="36">
        <f t="shared" si="12"/>
        <v>1</v>
      </c>
      <c r="BG61" s="36">
        <f t="shared" si="13"/>
        <v>1.0289474690076064</v>
      </c>
      <c r="BH61" s="36">
        <f t="shared" si="14"/>
        <v>1.002159593308446</v>
      </c>
      <c r="BI61" s="36">
        <f t="shared" si="15"/>
        <v>1.0021787047536534</v>
      </c>
      <c r="BJ61" s="36">
        <f t="shared" si="16"/>
        <v>1.0078038401263905</v>
      </c>
      <c r="BK61" s="36">
        <f t="shared" si="17"/>
        <v>1.0020385541554653</v>
      </c>
      <c r="BL61" s="21">
        <f t="shared" si="33"/>
        <v>253624</v>
      </c>
      <c r="BM61" s="36">
        <f t="shared" si="18"/>
        <v>1</v>
      </c>
      <c r="BN61" s="36">
        <f t="shared" si="19"/>
        <v>1.8316996814181623</v>
      </c>
      <c r="BO61" s="36">
        <f t="shared" si="20"/>
        <v>1.4058054442797212</v>
      </c>
      <c r="BP61" s="36">
        <f t="shared" si="21"/>
        <v>1.6437758256316437</v>
      </c>
      <c r="BQ61" s="36">
        <f t="shared" si="22"/>
        <v>1.5006150837460177</v>
      </c>
      <c r="BR61" s="36">
        <f t="shared" si="23"/>
        <v>1.5883709743557393</v>
      </c>
    </row>
    <row r="62" spans="1:70">
      <c r="A62" s="13">
        <v>59</v>
      </c>
      <c r="B62" s="12">
        <v>277092</v>
      </c>
      <c r="C62" s="12">
        <v>475191</v>
      </c>
      <c r="D62" s="9">
        <f t="shared" si="10"/>
        <v>143734.18206799999</v>
      </c>
      <c r="E62" s="14">
        <v>143.734182068</v>
      </c>
      <c r="F62" s="13">
        <v>172301</v>
      </c>
      <c r="G62" s="12">
        <v>172301</v>
      </c>
      <c r="H62" s="12">
        <v>2.2403416635300002</v>
      </c>
      <c r="I62" s="12">
        <v>14.8642216811</v>
      </c>
      <c r="J62" s="12">
        <v>437075</v>
      </c>
      <c r="K62" s="12">
        <v>30</v>
      </c>
      <c r="L62" s="14">
        <v>2215</v>
      </c>
      <c r="M62" s="13">
        <v>2037.6556358400001</v>
      </c>
      <c r="N62" s="12">
        <v>179473</v>
      </c>
      <c r="O62" s="12">
        <v>2.0376556358400002</v>
      </c>
      <c r="P62" s="12">
        <v>15.602892818300001</v>
      </c>
      <c r="Q62" s="12">
        <v>627545</v>
      </c>
      <c r="R62" s="12">
        <v>28</v>
      </c>
      <c r="S62" s="14">
        <v>1888</v>
      </c>
      <c r="T62" s="13">
        <v>15996.560642099999</v>
      </c>
      <c r="U62" s="12">
        <v>175149</v>
      </c>
      <c r="V62" s="12">
        <v>2.0865689388200002</v>
      </c>
      <c r="W62" s="12">
        <v>15.9965606421</v>
      </c>
      <c r="X62" s="12">
        <v>511162</v>
      </c>
      <c r="Y62" s="12">
        <v>53</v>
      </c>
      <c r="Z62" s="9">
        <v>1862</v>
      </c>
      <c r="AA62" s="13">
        <v>14695.6200383</v>
      </c>
      <c r="AB62" s="12">
        <v>174389</v>
      </c>
      <c r="AC62" s="12">
        <v>2.2135065371099998</v>
      </c>
      <c r="AD62" s="12">
        <v>14.697111380300001</v>
      </c>
      <c r="AE62" s="12">
        <v>586934</v>
      </c>
      <c r="AF62" s="12">
        <v>59</v>
      </c>
      <c r="AG62" s="14">
        <v>2151</v>
      </c>
      <c r="AH62" s="13">
        <v>154062.23603199999</v>
      </c>
      <c r="AI62" s="12">
        <v>175137</v>
      </c>
      <c r="AJ62" s="12">
        <v>2.0850442496800001</v>
      </c>
      <c r="AK62" s="12">
        <v>15.9975848846</v>
      </c>
      <c r="AL62" s="12">
        <v>531525</v>
      </c>
      <c r="AM62" s="12">
        <v>64</v>
      </c>
      <c r="AN62" s="14">
        <v>1857</v>
      </c>
      <c r="AO62" s="13">
        <v>149478.13983999999</v>
      </c>
      <c r="AP62" s="12">
        <v>175137</v>
      </c>
      <c r="AQ62" s="12">
        <v>2.0850442496800001</v>
      </c>
      <c r="AR62" s="12">
        <v>14.851560836399999</v>
      </c>
      <c r="AS62" s="12">
        <v>560547</v>
      </c>
      <c r="AT62" s="12">
        <v>68</v>
      </c>
      <c r="AU62" s="14">
        <v>1857</v>
      </c>
      <c r="AV62" s="21">
        <f t="shared" si="11"/>
        <v>1.3009406037999998</v>
      </c>
      <c r="AW62" s="21">
        <f t="shared" si="24"/>
        <v>4584.0961919999972</v>
      </c>
      <c r="AX62" s="21">
        <f t="shared" si="25"/>
        <v>0.20268602768999999</v>
      </c>
      <c r="AY62" s="21">
        <f t="shared" si="26"/>
        <v>7172</v>
      </c>
      <c r="AZ62" s="21">
        <f t="shared" si="27"/>
        <v>28566.817932000005</v>
      </c>
      <c r="BA62" s="21">
        <f t="shared" si="28"/>
        <v>35738.817932000005</v>
      </c>
      <c r="BB62" s="21">
        <f t="shared" si="29"/>
        <v>31414.817932000005</v>
      </c>
      <c r="BC62" s="21">
        <f t="shared" si="30"/>
        <v>30654.817932000005</v>
      </c>
      <c r="BD62" s="21">
        <f t="shared" si="31"/>
        <v>31402.817932000005</v>
      </c>
      <c r="BE62" s="21">
        <f t="shared" si="32"/>
        <v>31402.817932000005</v>
      </c>
      <c r="BF62" s="36">
        <f t="shared" si="12"/>
        <v>1</v>
      </c>
      <c r="BG62" s="36">
        <f t="shared" si="13"/>
        <v>1.0416248309644169</v>
      </c>
      <c r="BH62" s="36">
        <f t="shared" si="14"/>
        <v>1.0165292134114137</v>
      </c>
      <c r="BI62" s="36">
        <f t="shared" si="15"/>
        <v>1.0121183278100534</v>
      </c>
      <c r="BJ62" s="36">
        <f t="shared" si="16"/>
        <v>1.0164595678492869</v>
      </c>
      <c r="BK62" s="36">
        <f t="shared" si="17"/>
        <v>1.0164595678492869</v>
      </c>
      <c r="BL62" s="21">
        <f t="shared" si="33"/>
        <v>437075</v>
      </c>
      <c r="BM62" s="36">
        <f t="shared" si="18"/>
        <v>1</v>
      </c>
      <c r="BN62" s="36">
        <f t="shared" si="19"/>
        <v>1.4357833323800262</v>
      </c>
      <c r="BO62" s="36">
        <f t="shared" si="20"/>
        <v>1.1695063776239776</v>
      </c>
      <c r="BP62" s="36">
        <f t="shared" si="21"/>
        <v>1.3428679288451639</v>
      </c>
      <c r="BQ62" s="36">
        <f t="shared" si="22"/>
        <v>1.2160956357604531</v>
      </c>
      <c r="BR62" s="36">
        <f t="shared" si="23"/>
        <v>1.2824961391065606</v>
      </c>
    </row>
    <row r="63" spans="1:70">
      <c r="A63" s="13">
        <v>60</v>
      </c>
      <c r="B63" s="12">
        <v>150211</v>
      </c>
      <c r="C63" s="12">
        <v>545154</v>
      </c>
      <c r="D63" s="9">
        <f t="shared" si="10"/>
        <v>46506.166950300001</v>
      </c>
      <c r="E63" s="14">
        <v>46.506166950299999</v>
      </c>
      <c r="F63" s="13">
        <v>66694</v>
      </c>
      <c r="G63" s="12">
        <v>66694</v>
      </c>
      <c r="H63" s="12">
        <v>0.83526890380399998</v>
      </c>
      <c r="I63" s="12">
        <v>5.6470340021099998</v>
      </c>
      <c r="J63" s="12">
        <v>59367</v>
      </c>
      <c r="K63" s="12">
        <v>2</v>
      </c>
      <c r="L63" s="14">
        <v>838</v>
      </c>
      <c r="M63" s="13">
        <v>818.94607707700004</v>
      </c>
      <c r="N63" s="12">
        <v>67690</v>
      </c>
      <c r="O63" s="12">
        <v>0.81920574964299997</v>
      </c>
      <c r="P63" s="12">
        <v>5.74843458486</v>
      </c>
      <c r="Q63" s="12">
        <v>89722</v>
      </c>
      <c r="R63" s="12">
        <v>3</v>
      </c>
      <c r="S63" s="14">
        <v>844</v>
      </c>
      <c r="T63" s="13">
        <v>6144.1916666699999</v>
      </c>
      <c r="U63" s="12">
        <v>67032</v>
      </c>
      <c r="V63" s="12">
        <v>0.82624549321999996</v>
      </c>
      <c r="W63" s="12">
        <v>6.1450780302999997</v>
      </c>
      <c r="X63" s="12">
        <v>63969</v>
      </c>
      <c r="Y63" s="12">
        <v>6</v>
      </c>
      <c r="Z63" s="9">
        <v>871</v>
      </c>
      <c r="AA63" s="13">
        <v>5640.6855505599997</v>
      </c>
      <c r="AB63" s="12">
        <v>66816</v>
      </c>
      <c r="AC63" s="12">
        <v>0.82980034386500001</v>
      </c>
      <c r="AD63" s="12">
        <v>5.64099534077</v>
      </c>
      <c r="AE63" s="12">
        <v>75109</v>
      </c>
      <c r="AF63" s="12">
        <v>7</v>
      </c>
      <c r="AG63" s="14">
        <v>843</v>
      </c>
      <c r="AH63" s="13">
        <v>59528.1598342</v>
      </c>
      <c r="AI63" s="12">
        <v>67144</v>
      </c>
      <c r="AJ63" s="12">
        <v>0.82219597728899996</v>
      </c>
      <c r="AK63" s="12">
        <v>6.1484129509400001</v>
      </c>
      <c r="AL63" s="12">
        <v>66464</v>
      </c>
      <c r="AM63" s="12">
        <v>7</v>
      </c>
      <c r="AN63" s="14">
        <v>874</v>
      </c>
      <c r="AO63" s="13">
        <v>57538.4558015</v>
      </c>
      <c r="AP63" s="12">
        <v>66815</v>
      </c>
      <c r="AQ63" s="12">
        <v>0.82974282716299996</v>
      </c>
      <c r="AR63" s="12">
        <v>5.6411245449000003</v>
      </c>
      <c r="AS63" s="12">
        <v>71877</v>
      </c>
      <c r="AT63" s="12">
        <v>8</v>
      </c>
      <c r="AU63" s="14">
        <v>843</v>
      </c>
      <c r="AV63" s="21">
        <f t="shared" si="11"/>
        <v>0.50350611611000018</v>
      </c>
      <c r="AW63" s="21">
        <f t="shared" si="24"/>
        <v>1989.7040326999995</v>
      </c>
      <c r="AX63" s="21">
        <f t="shared" si="25"/>
        <v>1.6063154161000015E-2</v>
      </c>
      <c r="AY63" s="21">
        <f t="shared" si="26"/>
        <v>996</v>
      </c>
      <c r="AZ63" s="21">
        <f t="shared" si="27"/>
        <v>20187.833049699999</v>
      </c>
      <c r="BA63" s="21">
        <f t="shared" si="28"/>
        <v>21183.833049699999</v>
      </c>
      <c r="BB63" s="21">
        <f t="shared" si="29"/>
        <v>20525.833049699999</v>
      </c>
      <c r="BC63" s="21">
        <f t="shared" si="30"/>
        <v>20309.833049699999</v>
      </c>
      <c r="BD63" s="21">
        <f t="shared" si="31"/>
        <v>20637.833049699999</v>
      </c>
      <c r="BE63" s="21">
        <f t="shared" si="32"/>
        <v>20308.833049699999</v>
      </c>
      <c r="BF63" s="36">
        <f t="shared" si="12"/>
        <v>1</v>
      </c>
      <c r="BG63" s="36">
        <f t="shared" si="13"/>
        <v>1.0149338771103849</v>
      </c>
      <c r="BH63" s="36">
        <f t="shared" si="14"/>
        <v>1.0050679221519176</v>
      </c>
      <c r="BI63" s="36">
        <f t="shared" si="15"/>
        <v>1.001829250007497</v>
      </c>
      <c r="BJ63" s="36">
        <f t="shared" si="16"/>
        <v>1.00674723363421</v>
      </c>
      <c r="BK63" s="36">
        <f t="shared" si="17"/>
        <v>1.0018142561549765</v>
      </c>
      <c r="BL63" s="21">
        <f t="shared" si="33"/>
        <v>59367</v>
      </c>
      <c r="BM63" s="36">
        <f t="shared" si="18"/>
        <v>1</v>
      </c>
      <c r="BN63" s="36">
        <f t="shared" si="19"/>
        <v>1.5113109976923207</v>
      </c>
      <c r="BO63" s="36">
        <f t="shared" si="20"/>
        <v>1.0775178129263732</v>
      </c>
      <c r="BP63" s="36">
        <f t="shared" si="21"/>
        <v>1.265164148432631</v>
      </c>
      <c r="BQ63" s="36">
        <f t="shared" si="22"/>
        <v>1.1195445281048393</v>
      </c>
      <c r="BR63" s="36">
        <f t="shared" si="23"/>
        <v>1.2107231290110667</v>
      </c>
    </row>
    <row r="64" spans="1:70">
      <c r="A64" s="13">
        <v>61</v>
      </c>
      <c r="B64" s="12">
        <v>923124</v>
      </c>
      <c r="C64" s="12">
        <v>188893</v>
      </c>
      <c r="D64" s="9">
        <f t="shared" si="10"/>
        <v>118351.028076</v>
      </c>
      <c r="E64" s="14">
        <v>118.35102807600001</v>
      </c>
      <c r="F64" s="13">
        <v>156692</v>
      </c>
      <c r="G64" s="12">
        <v>156692</v>
      </c>
      <c r="H64" s="12">
        <v>2.32425356793</v>
      </c>
      <c r="I64" s="12">
        <v>13.7255058331</v>
      </c>
      <c r="J64" s="12">
        <v>341985</v>
      </c>
      <c r="K64" s="12">
        <v>21</v>
      </c>
      <c r="L64" s="14">
        <v>3849</v>
      </c>
      <c r="M64" s="13">
        <v>1830.5321001299999</v>
      </c>
      <c r="N64" s="12">
        <v>160161</v>
      </c>
      <c r="O64" s="12">
        <v>1.8305321001299999</v>
      </c>
      <c r="P64" s="12">
        <v>13.8648716311</v>
      </c>
      <c r="Q64" s="12">
        <v>490556</v>
      </c>
      <c r="R64" s="12">
        <v>22</v>
      </c>
      <c r="S64" s="14">
        <v>1870</v>
      </c>
      <c r="T64" s="13">
        <v>14690.9950216</v>
      </c>
      <c r="U64" s="12">
        <v>160951</v>
      </c>
      <c r="V64" s="12">
        <v>1.96348922218</v>
      </c>
      <c r="W64" s="12">
        <v>14.690995021599999</v>
      </c>
      <c r="X64" s="12">
        <v>443531</v>
      </c>
      <c r="Y64" s="12">
        <v>45</v>
      </c>
      <c r="Z64" s="9">
        <v>3164</v>
      </c>
      <c r="AA64" s="13">
        <v>13396.940456800001</v>
      </c>
      <c r="AB64" s="12">
        <v>157451</v>
      </c>
      <c r="AC64" s="12">
        <v>2.1175477230599999</v>
      </c>
      <c r="AD64" s="12">
        <v>13.396940456799999</v>
      </c>
      <c r="AE64" s="12">
        <v>443957</v>
      </c>
      <c r="AF64" s="12">
        <v>43</v>
      </c>
      <c r="AG64" s="14">
        <v>3553</v>
      </c>
      <c r="AH64" s="13">
        <v>140362.73714700001</v>
      </c>
      <c r="AI64" s="12">
        <v>158400</v>
      </c>
      <c r="AJ64" s="12">
        <v>1.88830809227</v>
      </c>
      <c r="AK64" s="12">
        <v>14.7132978716</v>
      </c>
      <c r="AL64" s="12">
        <v>452367</v>
      </c>
      <c r="AM64" s="12">
        <v>54</v>
      </c>
      <c r="AN64" s="14">
        <v>1441</v>
      </c>
      <c r="AO64" s="13">
        <v>135535.61509199999</v>
      </c>
      <c r="AP64" s="12">
        <v>158400</v>
      </c>
      <c r="AQ64" s="12">
        <v>1.88830809227</v>
      </c>
      <c r="AR64" s="12">
        <v>13.5065173576</v>
      </c>
      <c r="AS64" s="12">
        <v>452229</v>
      </c>
      <c r="AT64" s="12">
        <v>54</v>
      </c>
      <c r="AU64" s="14">
        <v>1441</v>
      </c>
      <c r="AV64" s="21">
        <f t="shared" si="11"/>
        <v>1.2940545647999988</v>
      </c>
      <c r="AW64" s="21">
        <f t="shared" si="24"/>
        <v>4827.1220550000144</v>
      </c>
      <c r="AX64" s="21">
        <f t="shared" si="25"/>
        <v>0.49372146780000015</v>
      </c>
      <c r="AY64" s="21">
        <f t="shared" si="26"/>
        <v>3469</v>
      </c>
      <c r="AZ64" s="21">
        <f t="shared" si="27"/>
        <v>38340.971923999998</v>
      </c>
      <c r="BA64" s="21">
        <f t="shared" si="28"/>
        <v>41809.971923999998</v>
      </c>
      <c r="BB64" s="21">
        <f t="shared" si="29"/>
        <v>42599.971923999998</v>
      </c>
      <c r="BC64" s="21">
        <f t="shared" si="30"/>
        <v>39099.971923999998</v>
      </c>
      <c r="BD64" s="21">
        <f t="shared" si="31"/>
        <v>40048.971923999998</v>
      </c>
      <c r="BE64" s="21">
        <f t="shared" si="32"/>
        <v>40048.971923999998</v>
      </c>
      <c r="BF64" s="36">
        <f t="shared" si="12"/>
        <v>1</v>
      </c>
      <c r="BG64" s="36">
        <f t="shared" si="13"/>
        <v>1.0221389732724071</v>
      </c>
      <c r="BH64" s="36">
        <f t="shared" si="14"/>
        <v>1.0271807112041458</v>
      </c>
      <c r="BI64" s="36">
        <f t="shared" si="15"/>
        <v>1.0048438975825185</v>
      </c>
      <c r="BJ64" s="36">
        <f t="shared" si="16"/>
        <v>1.010900365047354</v>
      </c>
      <c r="BK64" s="36">
        <f t="shared" si="17"/>
        <v>1.010900365047354</v>
      </c>
      <c r="BL64" s="21">
        <f t="shared" si="33"/>
        <v>341985</v>
      </c>
      <c r="BM64" s="36">
        <f t="shared" si="18"/>
        <v>1</v>
      </c>
      <c r="BN64" s="36">
        <f t="shared" si="19"/>
        <v>1.4344371829173794</v>
      </c>
      <c r="BO64" s="36">
        <f t="shared" si="20"/>
        <v>1.2969311519511089</v>
      </c>
      <c r="BP64" s="36">
        <f t="shared" si="21"/>
        <v>1.2981768206207875</v>
      </c>
      <c r="BQ64" s="36">
        <f t="shared" si="22"/>
        <v>1.3227685424799334</v>
      </c>
      <c r="BR64" s="36">
        <f t="shared" si="23"/>
        <v>1.3223650160094742</v>
      </c>
    </row>
    <row r="65" spans="1:70">
      <c r="A65" s="13">
        <v>62</v>
      </c>
      <c r="B65" s="12">
        <v>150305</v>
      </c>
      <c r="C65" s="12">
        <v>446437</v>
      </c>
      <c r="D65" s="9">
        <f t="shared" si="10"/>
        <v>19354.421717600002</v>
      </c>
      <c r="E65" s="14">
        <v>19.354421717600001</v>
      </c>
      <c r="F65" s="13">
        <v>28555</v>
      </c>
      <c r="G65" s="12">
        <v>28555</v>
      </c>
      <c r="H65" s="12">
        <v>0.58508204283200005</v>
      </c>
      <c r="I65" s="12">
        <v>2.6700728604699999</v>
      </c>
      <c r="J65" s="12">
        <v>28688</v>
      </c>
      <c r="K65" s="12">
        <v>1</v>
      </c>
      <c r="L65" s="14">
        <v>1853</v>
      </c>
      <c r="M65" s="13">
        <v>445.32641273899998</v>
      </c>
      <c r="N65" s="12">
        <v>31354</v>
      </c>
      <c r="O65" s="12">
        <v>0.44532641273899998</v>
      </c>
      <c r="P65" s="12">
        <v>2.6522357475899998</v>
      </c>
      <c r="Q65" s="12">
        <v>66297</v>
      </c>
      <c r="R65" s="12">
        <v>2</v>
      </c>
      <c r="S65" s="14">
        <v>1431</v>
      </c>
      <c r="T65" s="13">
        <v>3011.1892135600001</v>
      </c>
      <c r="U65" s="12">
        <v>29856</v>
      </c>
      <c r="V65" s="12">
        <v>0.46447154629600002</v>
      </c>
      <c r="W65" s="12">
        <v>3.0111892135599998</v>
      </c>
      <c r="X65" s="12">
        <v>43217</v>
      </c>
      <c r="Y65" s="12">
        <v>4</v>
      </c>
      <c r="Z65" s="9">
        <v>1309</v>
      </c>
      <c r="AA65" s="13">
        <v>2570.2437035200001</v>
      </c>
      <c r="AB65" s="12">
        <v>29856</v>
      </c>
      <c r="AC65" s="12">
        <v>0.46447154629600002</v>
      </c>
      <c r="AD65" s="12">
        <v>2.5702437035200001</v>
      </c>
      <c r="AE65" s="12">
        <v>41828</v>
      </c>
      <c r="AF65" s="12">
        <v>4</v>
      </c>
      <c r="AG65" s="14">
        <v>1309</v>
      </c>
      <c r="AH65" s="13">
        <v>29362.044687599999</v>
      </c>
      <c r="AI65" s="12">
        <v>29856</v>
      </c>
      <c r="AJ65" s="12">
        <v>0.46447154629600002</v>
      </c>
      <c r="AK65" s="12">
        <v>3.0111892135599998</v>
      </c>
      <c r="AL65" s="12">
        <v>43572</v>
      </c>
      <c r="AM65" s="12">
        <v>5</v>
      </c>
      <c r="AN65" s="14">
        <v>1309</v>
      </c>
      <c r="AO65" s="13">
        <v>27598.262647399999</v>
      </c>
      <c r="AP65" s="12">
        <v>29856</v>
      </c>
      <c r="AQ65" s="12">
        <v>0.46447154629600002</v>
      </c>
      <c r="AR65" s="12">
        <v>2.5702437035200001</v>
      </c>
      <c r="AS65" s="12">
        <v>42979</v>
      </c>
      <c r="AT65" s="12">
        <v>5</v>
      </c>
      <c r="AU65" s="14">
        <v>1309</v>
      </c>
      <c r="AV65" s="21">
        <f t="shared" si="11"/>
        <v>0.44094551004000004</v>
      </c>
      <c r="AW65" s="21">
        <f t="shared" si="24"/>
        <v>1763.7820401999998</v>
      </c>
      <c r="AX65" s="21">
        <f t="shared" si="25"/>
        <v>0.13975563009300007</v>
      </c>
      <c r="AY65" s="21">
        <f t="shared" si="26"/>
        <v>2799</v>
      </c>
      <c r="AZ65" s="21">
        <f t="shared" si="27"/>
        <v>9200.578282399998</v>
      </c>
      <c r="BA65" s="21">
        <f t="shared" si="28"/>
        <v>11999.578282399998</v>
      </c>
      <c r="BB65" s="21">
        <f t="shared" si="29"/>
        <v>10501.578282399998</v>
      </c>
      <c r="BC65" s="21">
        <f t="shared" si="30"/>
        <v>10501.578282399998</v>
      </c>
      <c r="BD65" s="21">
        <f t="shared" si="31"/>
        <v>10501.578282399998</v>
      </c>
      <c r="BE65" s="21">
        <f t="shared" si="32"/>
        <v>10501.578282399998</v>
      </c>
      <c r="BF65" s="36">
        <f t="shared" si="12"/>
        <v>1</v>
      </c>
      <c r="BG65" s="36">
        <f t="shared" si="13"/>
        <v>1.0980213622833128</v>
      </c>
      <c r="BH65" s="36">
        <f t="shared" si="14"/>
        <v>1.045561197688671</v>
      </c>
      <c r="BI65" s="36">
        <f t="shared" si="15"/>
        <v>1.045561197688671</v>
      </c>
      <c r="BJ65" s="36">
        <f t="shared" si="16"/>
        <v>1.045561197688671</v>
      </c>
      <c r="BK65" s="36">
        <f t="shared" si="17"/>
        <v>1.045561197688671</v>
      </c>
      <c r="BL65" s="21">
        <f t="shared" si="33"/>
        <v>28688</v>
      </c>
      <c r="BM65" s="36">
        <f t="shared" si="18"/>
        <v>1</v>
      </c>
      <c r="BN65" s="36">
        <f t="shared" si="19"/>
        <v>2.3109662576687118</v>
      </c>
      <c r="BO65" s="36">
        <f t="shared" si="20"/>
        <v>1.5064486893474625</v>
      </c>
      <c r="BP65" s="36">
        <f t="shared" si="21"/>
        <v>1.4580312325711098</v>
      </c>
      <c r="BQ65" s="36">
        <f t="shared" si="22"/>
        <v>1.5188232013385388</v>
      </c>
      <c r="BR65" s="36">
        <f t="shared" si="23"/>
        <v>1.4981525376464027</v>
      </c>
    </row>
    <row r="66" spans="1:70">
      <c r="A66" s="13">
        <v>63</v>
      </c>
      <c r="B66" s="12">
        <v>6545</v>
      </c>
      <c r="C66" s="12">
        <v>512777</v>
      </c>
      <c r="D66" s="9">
        <f t="shared" si="10"/>
        <v>54100.584873699998</v>
      </c>
      <c r="E66" s="14">
        <v>54.100584873700001</v>
      </c>
      <c r="F66" s="13">
        <v>70645</v>
      </c>
      <c r="G66" s="12">
        <v>70645</v>
      </c>
      <c r="H66" s="12">
        <v>0.92629009096500003</v>
      </c>
      <c r="I66" s="12">
        <v>5.8905684593199998</v>
      </c>
      <c r="J66" s="12">
        <v>43945</v>
      </c>
      <c r="K66" s="12">
        <v>2</v>
      </c>
      <c r="L66" s="14">
        <v>1230</v>
      </c>
      <c r="M66" s="13">
        <v>874.15113696799995</v>
      </c>
      <c r="N66" s="12">
        <v>71445</v>
      </c>
      <c r="O66" s="12">
        <v>0.87415113696799995</v>
      </c>
      <c r="P66" s="12">
        <v>5.9257521645000004</v>
      </c>
      <c r="Q66" s="12">
        <v>92487</v>
      </c>
      <c r="R66" s="12">
        <v>3</v>
      </c>
      <c r="S66" s="14">
        <v>1198</v>
      </c>
      <c r="T66" s="13">
        <v>6482.7946969699997</v>
      </c>
      <c r="U66" s="12">
        <v>71200</v>
      </c>
      <c r="V66" s="12">
        <v>0.87741823911100003</v>
      </c>
      <c r="W66" s="12">
        <v>6.4827946969700001</v>
      </c>
      <c r="X66" s="12">
        <v>52885</v>
      </c>
      <c r="Y66" s="12">
        <v>5</v>
      </c>
      <c r="Z66" s="9">
        <v>1255</v>
      </c>
      <c r="AA66" s="13">
        <v>5867.8013375500004</v>
      </c>
      <c r="AB66" s="12">
        <v>70721</v>
      </c>
      <c r="AC66" s="12">
        <v>0.90589257423299996</v>
      </c>
      <c r="AD66" s="12">
        <v>5.8678013375500004</v>
      </c>
      <c r="AE66" s="12">
        <v>62527</v>
      </c>
      <c r="AF66" s="12">
        <v>6</v>
      </c>
      <c r="AG66" s="14">
        <v>1233</v>
      </c>
      <c r="AH66" s="13">
        <v>63084.707091900003</v>
      </c>
      <c r="AI66" s="12">
        <v>71200</v>
      </c>
      <c r="AJ66" s="12">
        <v>0.87741823911100003</v>
      </c>
      <c r="AK66" s="12">
        <v>6.4827946969700001</v>
      </c>
      <c r="AL66" s="12">
        <v>61029</v>
      </c>
      <c r="AM66" s="12">
        <v>7</v>
      </c>
      <c r="AN66" s="14">
        <v>1255</v>
      </c>
      <c r="AO66" s="13">
        <v>60796.867888300003</v>
      </c>
      <c r="AP66" s="12">
        <v>71032</v>
      </c>
      <c r="AQ66" s="12">
        <v>0.88164215171000004</v>
      </c>
      <c r="AR66" s="12">
        <v>5.9044272893800001</v>
      </c>
      <c r="AS66" s="12">
        <v>64512</v>
      </c>
      <c r="AT66" s="12">
        <v>7</v>
      </c>
      <c r="AU66" s="14">
        <v>1243</v>
      </c>
      <c r="AV66" s="21">
        <f t="shared" si="11"/>
        <v>0.61499335941999922</v>
      </c>
      <c r="AW66" s="21">
        <f t="shared" si="24"/>
        <v>2287.8392036000005</v>
      </c>
      <c r="AX66" s="21">
        <f t="shared" si="25"/>
        <v>5.2138953997000081E-2</v>
      </c>
      <c r="AY66" s="21">
        <f t="shared" si="26"/>
        <v>800</v>
      </c>
      <c r="AZ66" s="21">
        <f t="shared" si="27"/>
        <v>16544.415126300002</v>
      </c>
      <c r="BA66" s="21">
        <f t="shared" si="28"/>
        <v>17344.415126300002</v>
      </c>
      <c r="BB66" s="21">
        <f t="shared" si="29"/>
        <v>17099.415126300002</v>
      </c>
      <c r="BC66" s="21">
        <f t="shared" si="30"/>
        <v>16620.415126300002</v>
      </c>
      <c r="BD66" s="21">
        <f t="shared" si="31"/>
        <v>17099.415126300002</v>
      </c>
      <c r="BE66" s="21">
        <f t="shared" si="32"/>
        <v>16931.415126300002</v>
      </c>
      <c r="BF66" s="36">
        <f t="shared" si="12"/>
        <v>1</v>
      </c>
      <c r="BG66" s="36">
        <f t="shared" si="13"/>
        <v>1.011324226767641</v>
      </c>
      <c r="BH66" s="36">
        <f t="shared" si="14"/>
        <v>1.0078561823200509</v>
      </c>
      <c r="BI66" s="36">
        <f t="shared" si="15"/>
        <v>1.001075801542926</v>
      </c>
      <c r="BJ66" s="36">
        <f t="shared" si="16"/>
        <v>1.0078561823200509</v>
      </c>
      <c r="BK66" s="36">
        <f t="shared" si="17"/>
        <v>1.0054780946988464</v>
      </c>
      <c r="BL66" s="21">
        <f t="shared" si="33"/>
        <v>43945</v>
      </c>
      <c r="BM66" s="36">
        <f t="shared" si="18"/>
        <v>1</v>
      </c>
      <c r="BN66" s="36">
        <f t="shared" si="19"/>
        <v>2.1046080327682328</v>
      </c>
      <c r="BO66" s="36">
        <f t="shared" si="20"/>
        <v>1.2034361133234726</v>
      </c>
      <c r="BP66" s="36">
        <f t="shared" si="21"/>
        <v>1.4228467402434861</v>
      </c>
      <c r="BQ66" s="36">
        <f t="shared" si="22"/>
        <v>1.3887586756172488</v>
      </c>
      <c r="BR66" s="36">
        <f t="shared" si="23"/>
        <v>1.4680168392308568</v>
      </c>
    </row>
    <row r="67" spans="1:70">
      <c r="A67" s="13">
        <v>64</v>
      </c>
      <c r="B67" s="12">
        <v>810122</v>
      </c>
      <c r="C67" s="12">
        <v>832754</v>
      </c>
      <c r="D67" s="9">
        <f t="shared" si="10"/>
        <v>61984.103060000001</v>
      </c>
      <c r="E67" s="14">
        <v>61.984103060000002</v>
      </c>
      <c r="F67" s="13">
        <v>79103</v>
      </c>
      <c r="G67" s="12">
        <v>79103</v>
      </c>
      <c r="H67" s="12">
        <v>1.02932224079</v>
      </c>
      <c r="I67" s="12">
        <v>6.6511357420400001</v>
      </c>
      <c r="J67" s="12">
        <v>58442</v>
      </c>
      <c r="K67" s="12">
        <v>2</v>
      </c>
      <c r="L67" s="14">
        <v>949</v>
      </c>
      <c r="M67" s="13">
        <v>993.63055332399995</v>
      </c>
      <c r="N67" s="12">
        <v>81546</v>
      </c>
      <c r="O67" s="12">
        <v>0.99363055332399997</v>
      </c>
      <c r="P67" s="12">
        <v>6.9810126012899998</v>
      </c>
      <c r="Q67" s="12">
        <v>154371</v>
      </c>
      <c r="R67" s="12">
        <v>6</v>
      </c>
      <c r="S67" s="14">
        <v>1412</v>
      </c>
      <c r="T67" s="13">
        <v>7301.1182539700003</v>
      </c>
      <c r="U67" s="12">
        <v>79157</v>
      </c>
      <c r="V67" s="12">
        <v>1.0181101510799999</v>
      </c>
      <c r="W67" s="12">
        <v>7.3011182539700004</v>
      </c>
      <c r="X67" s="12">
        <v>80360</v>
      </c>
      <c r="Y67" s="12">
        <v>7</v>
      </c>
      <c r="Z67" s="9">
        <v>936</v>
      </c>
      <c r="AA67" s="13">
        <v>6629.9942529700002</v>
      </c>
      <c r="AB67" s="12">
        <v>79157</v>
      </c>
      <c r="AC67" s="12">
        <v>1.0182391024599999</v>
      </c>
      <c r="AD67" s="12">
        <v>6.6299942529699996</v>
      </c>
      <c r="AE67" s="12">
        <v>80247</v>
      </c>
      <c r="AF67" s="12">
        <v>7</v>
      </c>
      <c r="AG67" s="14">
        <v>936</v>
      </c>
      <c r="AH67" s="13">
        <v>71277.555735200003</v>
      </c>
      <c r="AI67" s="12">
        <v>79157</v>
      </c>
      <c r="AJ67" s="12">
        <v>1.0181101510799999</v>
      </c>
      <c r="AK67" s="12">
        <v>7.3011182539700004</v>
      </c>
      <c r="AL67" s="12">
        <v>91675</v>
      </c>
      <c r="AM67" s="12">
        <v>10</v>
      </c>
      <c r="AN67" s="14">
        <v>936</v>
      </c>
      <c r="AO67" s="13">
        <v>68593.579544799999</v>
      </c>
      <c r="AP67" s="12">
        <v>79157</v>
      </c>
      <c r="AQ67" s="12">
        <v>1.0181101510799999</v>
      </c>
      <c r="AR67" s="12">
        <v>6.6301242063499997</v>
      </c>
      <c r="AS67" s="12">
        <v>92649</v>
      </c>
      <c r="AT67" s="12">
        <v>10</v>
      </c>
      <c r="AU67" s="14">
        <v>936</v>
      </c>
      <c r="AV67" s="21">
        <f t="shared" si="11"/>
        <v>0.67112400100000014</v>
      </c>
      <c r="AW67" s="21">
        <f t="shared" ref="AW67:AW102" si="34">AH67-AO67</f>
        <v>2683.9761904000043</v>
      </c>
      <c r="AX67" s="21">
        <f t="shared" ref="AX67:AX102" si="35">H67-O67</f>
        <v>3.5691687466000044E-2</v>
      </c>
      <c r="AY67" s="21">
        <f t="shared" ref="AY67:AY102" si="36">N67-G67</f>
        <v>2443</v>
      </c>
      <c r="AZ67" s="21">
        <f t="shared" ref="AZ67:AZ102" si="37">G67-D67</f>
        <v>17118.896939999999</v>
      </c>
      <c r="BA67" s="21">
        <f t="shared" ref="BA67:BA102" si="38">N67-D67</f>
        <v>19561.896939999999</v>
      </c>
      <c r="BB67" s="21">
        <f t="shared" ref="BB67:BB102" si="39">U67-D67</f>
        <v>17172.896939999999</v>
      </c>
      <c r="BC67" s="21">
        <f t="shared" ref="BC67:BC102" si="40">AB67-D67</f>
        <v>17172.896939999999</v>
      </c>
      <c r="BD67" s="21">
        <f t="shared" ref="BD67:BD102" si="41">AI67-D67</f>
        <v>17172.896939999999</v>
      </c>
      <c r="BE67" s="21">
        <f t="shared" ref="BE67:BE102" si="42">AP67-D67</f>
        <v>17172.896939999999</v>
      </c>
      <c r="BF67" s="36">
        <f t="shared" si="12"/>
        <v>1</v>
      </c>
      <c r="BG67" s="36">
        <f t="shared" si="13"/>
        <v>1.0308837844329546</v>
      </c>
      <c r="BH67" s="36">
        <f t="shared" si="14"/>
        <v>1.0006826542609004</v>
      </c>
      <c r="BI67" s="36">
        <f t="shared" si="15"/>
        <v>1.0006826542609004</v>
      </c>
      <c r="BJ67" s="36">
        <f t="shared" si="16"/>
        <v>1.0006826542609004</v>
      </c>
      <c r="BK67" s="36">
        <f t="shared" si="17"/>
        <v>1.0006826542609004</v>
      </c>
      <c r="BL67" s="21">
        <f t="shared" ref="BL67:BL102" si="43">MIN(J67,Q67,X67,AL67)</f>
        <v>58442</v>
      </c>
      <c r="BM67" s="36">
        <f t="shared" si="18"/>
        <v>1</v>
      </c>
      <c r="BN67" s="36">
        <f t="shared" si="19"/>
        <v>2.641439375791383</v>
      </c>
      <c r="BO67" s="36">
        <f t="shared" si="20"/>
        <v>1.3750384997091134</v>
      </c>
      <c r="BP67" s="36">
        <f t="shared" si="21"/>
        <v>1.3731049587625337</v>
      </c>
      <c r="BQ67" s="36">
        <f t="shared" si="22"/>
        <v>1.5686492590944869</v>
      </c>
      <c r="BR67" s="36">
        <f t="shared" si="23"/>
        <v>1.5853153553950925</v>
      </c>
    </row>
    <row r="68" spans="1:70">
      <c r="A68" s="13">
        <v>65</v>
      </c>
      <c r="B68" s="12">
        <v>413459</v>
      </c>
      <c r="C68" s="12">
        <v>521619</v>
      </c>
      <c r="D68" s="9">
        <f t="shared" ref="D68:D102" si="44">E68*1000</f>
        <v>42279.749825499995</v>
      </c>
      <c r="E68" s="14">
        <v>42.279749825499998</v>
      </c>
      <c r="F68" s="13">
        <v>59915</v>
      </c>
      <c r="G68" s="12">
        <v>59915</v>
      </c>
      <c r="H68" s="12">
        <v>1.1464146658500001</v>
      </c>
      <c r="I68" s="12">
        <v>5.5159535020500003</v>
      </c>
      <c r="J68" s="12">
        <v>68120</v>
      </c>
      <c r="K68" s="12">
        <v>3</v>
      </c>
      <c r="L68" s="14">
        <v>1626</v>
      </c>
      <c r="M68" s="13">
        <v>814.65980735999995</v>
      </c>
      <c r="N68" s="12">
        <v>64764</v>
      </c>
      <c r="O68" s="12">
        <v>0.81465980735999999</v>
      </c>
      <c r="P68" s="12">
        <v>5.4958851814900003</v>
      </c>
      <c r="Q68" s="12">
        <v>154735</v>
      </c>
      <c r="R68" s="12">
        <v>6</v>
      </c>
      <c r="S68" s="14">
        <v>1293</v>
      </c>
      <c r="T68" s="13">
        <v>5994.7765512300002</v>
      </c>
      <c r="U68" s="12">
        <v>64764</v>
      </c>
      <c r="V68" s="12">
        <v>0.81465980735999999</v>
      </c>
      <c r="W68" s="12">
        <v>5.9947765512300002</v>
      </c>
      <c r="X68" s="12">
        <v>95986</v>
      </c>
      <c r="Y68" s="12">
        <v>9</v>
      </c>
      <c r="Z68" s="9">
        <v>1293</v>
      </c>
      <c r="AA68" s="13">
        <v>5345.4220501700001</v>
      </c>
      <c r="AB68" s="12">
        <v>62084</v>
      </c>
      <c r="AC68" s="12">
        <v>0.92868874069499996</v>
      </c>
      <c r="AD68" s="12">
        <v>5.3454220501699998</v>
      </c>
      <c r="AE68" s="12">
        <v>108132</v>
      </c>
      <c r="AF68" s="12">
        <v>10</v>
      </c>
      <c r="AG68" s="14">
        <v>1579</v>
      </c>
      <c r="AH68" s="13">
        <v>58072.182737399999</v>
      </c>
      <c r="AI68" s="12">
        <v>64764</v>
      </c>
      <c r="AJ68" s="12">
        <v>0.81465980735999999</v>
      </c>
      <c r="AK68" s="12">
        <v>5.9947765512300002</v>
      </c>
      <c r="AL68" s="12">
        <v>99953</v>
      </c>
      <c r="AM68" s="12">
        <v>11</v>
      </c>
      <c r="AN68" s="14">
        <v>1293</v>
      </c>
      <c r="AO68" s="13">
        <v>56076.617258400001</v>
      </c>
      <c r="AP68" s="12">
        <v>64764</v>
      </c>
      <c r="AQ68" s="12">
        <v>0.81465980735999999</v>
      </c>
      <c r="AR68" s="12">
        <v>5.4958851814900003</v>
      </c>
      <c r="AS68" s="12">
        <v>110526</v>
      </c>
      <c r="AT68" s="12">
        <v>13</v>
      </c>
      <c r="AU68" s="14">
        <v>1293</v>
      </c>
      <c r="AV68" s="21">
        <f t="shared" ref="AV68:AV102" si="45">(T68-AA68)/1000</f>
        <v>0.64935450106000003</v>
      </c>
      <c r="AW68" s="21">
        <f t="shared" si="34"/>
        <v>1995.5654789999971</v>
      </c>
      <c r="AX68" s="21">
        <f t="shared" si="35"/>
        <v>0.33175485849000008</v>
      </c>
      <c r="AY68" s="21">
        <f t="shared" si="36"/>
        <v>4849</v>
      </c>
      <c r="AZ68" s="21">
        <f t="shared" si="37"/>
        <v>17635.250174500005</v>
      </c>
      <c r="BA68" s="21">
        <f t="shared" si="38"/>
        <v>22484.250174500005</v>
      </c>
      <c r="BB68" s="21">
        <f t="shared" si="39"/>
        <v>22484.250174500005</v>
      </c>
      <c r="BC68" s="21">
        <f t="shared" si="40"/>
        <v>19804.250174500005</v>
      </c>
      <c r="BD68" s="21">
        <f t="shared" si="41"/>
        <v>22484.250174500005</v>
      </c>
      <c r="BE68" s="21">
        <f t="shared" si="42"/>
        <v>22484.250174500005</v>
      </c>
      <c r="BF68" s="36">
        <f t="shared" ref="BF68:BF102" si="46">(G68)/(G68)</f>
        <v>1</v>
      </c>
      <c r="BG68" s="36">
        <f t="shared" ref="BG68:BG102" si="47">(N68)/(G68)</f>
        <v>1.0809313193691061</v>
      </c>
      <c r="BH68" s="36">
        <f t="shared" ref="BH68:BH102" si="48">(U68)/(G68)</f>
        <v>1.0809313193691061</v>
      </c>
      <c r="BI68" s="36">
        <f t="shared" ref="BI68:BI102" si="49">(AB68)/(G68)</f>
        <v>1.0362012851539681</v>
      </c>
      <c r="BJ68" s="36">
        <f t="shared" ref="BJ68:BJ102" si="50">(AI68)/(G68)</f>
        <v>1.0809313193691061</v>
      </c>
      <c r="BK68" s="36">
        <f t="shared" ref="BK68:BK102" si="51">(AP68)/(G68)</f>
        <v>1.0809313193691061</v>
      </c>
      <c r="BL68" s="21">
        <f t="shared" si="43"/>
        <v>68120</v>
      </c>
      <c r="BM68" s="36">
        <f t="shared" ref="BM68:BM102" si="52">J68/$BL68</f>
        <v>1</v>
      </c>
      <c r="BN68" s="36">
        <f t="shared" ref="BN68:BN102" si="53">Q68/$BL68</f>
        <v>2.271506165590135</v>
      </c>
      <c r="BO68" s="36">
        <f t="shared" ref="BO68:BO102" si="54">X68/$BL68</f>
        <v>1.4090722254844392</v>
      </c>
      <c r="BP68" s="36">
        <f t="shared" ref="BP68:BP102" si="55">AE68/$BL68</f>
        <v>1.5873752201996476</v>
      </c>
      <c r="BQ68" s="36">
        <f t="shared" ref="BQ68:BQ102" si="56">AL68/$BL68</f>
        <v>1.4673076923076922</v>
      </c>
      <c r="BR68" s="36">
        <f t="shared" ref="BR68:BR102" si="57">AS68/$BL68</f>
        <v>1.6225190839694656</v>
      </c>
    </row>
    <row r="69" spans="1:70">
      <c r="A69" s="13">
        <v>66</v>
      </c>
      <c r="B69" s="12">
        <v>681716</v>
      </c>
      <c r="C69" s="12">
        <v>225163</v>
      </c>
      <c r="D69" s="9">
        <f t="shared" si="44"/>
        <v>15540.632661</v>
      </c>
      <c r="E69" s="14">
        <v>15.540632661</v>
      </c>
      <c r="F69" s="13">
        <v>28639</v>
      </c>
      <c r="G69" s="12">
        <v>28639</v>
      </c>
      <c r="H69" s="12">
        <v>0.43788936079700003</v>
      </c>
      <c r="I69" s="12">
        <v>2.4350208874499999</v>
      </c>
      <c r="J69" s="12">
        <v>16787</v>
      </c>
      <c r="K69" s="12">
        <v>0</v>
      </c>
      <c r="L69" s="14">
        <v>710</v>
      </c>
      <c r="M69" s="13">
        <v>432.25808782799999</v>
      </c>
      <c r="N69" s="12">
        <v>28977</v>
      </c>
      <c r="O69" s="12">
        <v>0.43225808782800001</v>
      </c>
      <c r="P69" s="12">
        <v>2.4459383782900002</v>
      </c>
      <c r="Q69" s="12">
        <v>27043</v>
      </c>
      <c r="R69" s="12">
        <v>1</v>
      </c>
      <c r="S69" s="14">
        <v>682</v>
      </c>
      <c r="T69" s="13">
        <v>2807.7844155799999</v>
      </c>
      <c r="U69" s="12">
        <v>28643</v>
      </c>
      <c r="V69" s="12">
        <v>0.436557697222</v>
      </c>
      <c r="W69" s="12">
        <v>2.80778441558</v>
      </c>
      <c r="X69" s="12">
        <v>19680</v>
      </c>
      <c r="Y69" s="12">
        <v>1</v>
      </c>
      <c r="Z69" s="9">
        <v>703</v>
      </c>
      <c r="AA69" s="13">
        <v>2433.0792235499998</v>
      </c>
      <c r="AB69" s="12">
        <v>28643</v>
      </c>
      <c r="AC69" s="12">
        <v>0.436557697222</v>
      </c>
      <c r="AD69" s="12">
        <v>2.4330792235500001</v>
      </c>
      <c r="AE69" s="12">
        <v>19903</v>
      </c>
      <c r="AF69" s="12">
        <v>1</v>
      </c>
      <c r="AG69" s="14">
        <v>703</v>
      </c>
      <c r="AH69" s="13">
        <v>27682.076212299999</v>
      </c>
      <c r="AI69" s="12">
        <v>28643</v>
      </c>
      <c r="AJ69" s="12">
        <v>0.436557697222</v>
      </c>
      <c r="AK69" s="12">
        <v>2.80778441558</v>
      </c>
      <c r="AL69" s="12">
        <v>20289</v>
      </c>
      <c r="AM69" s="12">
        <v>2</v>
      </c>
      <c r="AN69" s="14">
        <v>703</v>
      </c>
      <c r="AO69" s="13">
        <v>26178.733115899999</v>
      </c>
      <c r="AP69" s="12">
        <v>28679</v>
      </c>
      <c r="AQ69" s="12">
        <v>0.43558981044099998</v>
      </c>
      <c r="AR69" s="12">
        <v>2.4336041319800001</v>
      </c>
      <c r="AS69" s="12">
        <v>20356</v>
      </c>
      <c r="AT69" s="12">
        <v>2</v>
      </c>
      <c r="AU69" s="14">
        <v>714</v>
      </c>
      <c r="AV69" s="21">
        <f t="shared" si="45"/>
        <v>0.37470519203000002</v>
      </c>
      <c r="AW69" s="21">
        <f t="shared" si="34"/>
        <v>1503.3430963999999</v>
      </c>
      <c r="AX69" s="21">
        <f t="shared" si="35"/>
        <v>5.6312729690000118E-3</v>
      </c>
      <c r="AY69" s="21">
        <f t="shared" si="36"/>
        <v>338</v>
      </c>
      <c r="AZ69" s="21">
        <f t="shared" si="37"/>
        <v>13098.367339</v>
      </c>
      <c r="BA69" s="21">
        <f t="shared" si="38"/>
        <v>13436.367339</v>
      </c>
      <c r="BB69" s="21">
        <f t="shared" si="39"/>
        <v>13102.367339</v>
      </c>
      <c r="BC69" s="21">
        <f t="shared" si="40"/>
        <v>13102.367339</v>
      </c>
      <c r="BD69" s="21">
        <f t="shared" si="41"/>
        <v>13102.367339</v>
      </c>
      <c r="BE69" s="21">
        <f t="shared" si="42"/>
        <v>13138.367339</v>
      </c>
      <c r="BF69" s="36">
        <f t="shared" si="46"/>
        <v>1</v>
      </c>
      <c r="BG69" s="36">
        <f t="shared" si="47"/>
        <v>1.011802088061734</v>
      </c>
      <c r="BH69" s="36">
        <f t="shared" si="48"/>
        <v>1.0001396696812039</v>
      </c>
      <c r="BI69" s="36">
        <f t="shared" si="49"/>
        <v>1.0001396696812039</v>
      </c>
      <c r="BJ69" s="36">
        <f t="shared" si="50"/>
        <v>1.0001396696812039</v>
      </c>
      <c r="BK69" s="36">
        <f t="shared" si="51"/>
        <v>1.0013966968120396</v>
      </c>
      <c r="BL69" s="21">
        <f t="shared" si="43"/>
        <v>16787</v>
      </c>
      <c r="BM69" s="36">
        <f t="shared" si="52"/>
        <v>1</v>
      </c>
      <c r="BN69" s="36">
        <f t="shared" si="53"/>
        <v>1.6109489485911717</v>
      </c>
      <c r="BO69" s="36">
        <f t="shared" si="54"/>
        <v>1.1723357359861797</v>
      </c>
      <c r="BP69" s="36">
        <f t="shared" si="55"/>
        <v>1.1856198248644785</v>
      </c>
      <c r="BQ69" s="36">
        <f t="shared" si="56"/>
        <v>1.2086138083040447</v>
      </c>
      <c r="BR69" s="36">
        <f t="shared" si="57"/>
        <v>1.2126049919580628</v>
      </c>
    </row>
    <row r="70" spans="1:70">
      <c r="A70" s="13">
        <v>67</v>
      </c>
      <c r="B70" s="12">
        <v>693449</v>
      </c>
      <c r="C70" s="12">
        <v>591204</v>
      </c>
      <c r="D70" s="9">
        <f t="shared" si="44"/>
        <v>62006.136923500002</v>
      </c>
      <c r="E70" s="14">
        <v>62.006136923500002</v>
      </c>
      <c r="F70" s="13">
        <v>74797</v>
      </c>
      <c r="G70" s="12">
        <v>74797</v>
      </c>
      <c r="H70" s="12">
        <v>0.86071047421799995</v>
      </c>
      <c r="I70" s="12">
        <v>6.3994616078400002</v>
      </c>
      <c r="J70" s="12">
        <v>27200</v>
      </c>
      <c r="K70" s="12">
        <v>1</v>
      </c>
      <c r="L70" s="14">
        <v>869</v>
      </c>
      <c r="M70" s="13">
        <v>860.09070232399995</v>
      </c>
      <c r="N70" s="12">
        <v>74799</v>
      </c>
      <c r="O70" s="12">
        <v>0.86009070232399998</v>
      </c>
      <c r="P70" s="12">
        <v>6.4013782744999999</v>
      </c>
      <c r="Q70" s="12">
        <v>58320</v>
      </c>
      <c r="R70" s="12">
        <v>2</v>
      </c>
      <c r="S70" s="14">
        <v>869</v>
      </c>
      <c r="T70" s="13">
        <v>6745.22319625</v>
      </c>
      <c r="U70" s="12">
        <v>74797</v>
      </c>
      <c r="V70" s="12">
        <v>0.86071047421799995</v>
      </c>
      <c r="W70" s="12">
        <v>6.7452231962500004</v>
      </c>
      <c r="X70" s="12">
        <v>35298</v>
      </c>
      <c r="Y70" s="12">
        <v>3</v>
      </c>
      <c r="Z70" s="9">
        <v>869</v>
      </c>
      <c r="AA70" s="13">
        <v>6399.4616078400004</v>
      </c>
      <c r="AB70" s="12">
        <v>74797</v>
      </c>
      <c r="AC70" s="12">
        <v>0.86071047421799995</v>
      </c>
      <c r="AD70" s="12">
        <v>6.3994616078400002</v>
      </c>
      <c r="AE70" s="12">
        <v>51709</v>
      </c>
      <c r="AF70" s="12">
        <v>5</v>
      </c>
      <c r="AG70" s="14">
        <v>869</v>
      </c>
      <c r="AH70" s="13">
        <v>64912.781320900001</v>
      </c>
      <c r="AI70" s="12">
        <v>74797</v>
      </c>
      <c r="AJ70" s="12">
        <v>0.86071047421799995</v>
      </c>
      <c r="AK70" s="12">
        <v>6.7452231962500004</v>
      </c>
      <c r="AL70" s="12">
        <v>37437</v>
      </c>
      <c r="AM70" s="12">
        <v>4</v>
      </c>
      <c r="AN70" s="14">
        <v>869</v>
      </c>
      <c r="AO70" s="13">
        <v>63526.845739800003</v>
      </c>
      <c r="AP70" s="12">
        <v>74799</v>
      </c>
      <c r="AQ70" s="12">
        <v>0.86009070232399998</v>
      </c>
      <c r="AR70" s="12">
        <v>6.4013782744999999</v>
      </c>
      <c r="AS70" s="12">
        <v>43122</v>
      </c>
      <c r="AT70" s="12">
        <v>4</v>
      </c>
      <c r="AU70" s="14">
        <v>869</v>
      </c>
      <c r="AV70" s="21">
        <f t="shared" si="45"/>
        <v>0.3457615884099996</v>
      </c>
      <c r="AW70" s="21">
        <f t="shared" si="34"/>
        <v>1385.9355810999987</v>
      </c>
      <c r="AX70" s="21">
        <f t="shared" si="35"/>
        <v>6.1977189399997634E-4</v>
      </c>
      <c r="AY70" s="21">
        <f t="shared" si="36"/>
        <v>2</v>
      </c>
      <c r="AZ70" s="21">
        <f t="shared" si="37"/>
        <v>12790.863076499998</v>
      </c>
      <c r="BA70" s="21">
        <f t="shared" si="38"/>
        <v>12792.863076499998</v>
      </c>
      <c r="BB70" s="21">
        <f t="shared" si="39"/>
        <v>12790.863076499998</v>
      </c>
      <c r="BC70" s="21">
        <f t="shared" si="40"/>
        <v>12790.863076499998</v>
      </c>
      <c r="BD70" s="21">
        <f t="shared" si="41"/>
        <v>12790.863076499998</v>
      </c>
      <c r="BE70" s="21">
        <f t="shared" si="42"/>
        <v>12792.863076499998</v>
      </c>
      <c r="BF70" s="36">
        <f t="shared" si="46"/>
        <v>1</v>
      </c>
      <c r="BG70" s="36">
        <f t="shared" si="47"/>
        <v>1.0000267390403359</v>
      </c>
      <c r="BH70" s="36">
        <f t="shared" si="48"/>
        <v>1</v>
      </c>
      <c r="BI70" s="36">
        <f t="shared" si="49"/>
        <v>1</v>
      </c>
      <c r="BJ70" s="36">
        <f t="shared" si="50"/>
        <v>1</v>
      </c>
      <c r="BK70" s="36">
        <f t="shared" si="51"/>
        <v>1.0000267390403359</v>
      </c>
      <c r="BL70" s="21">
        <f t="shared" si="43"/>
        <v>27200</v>
      </c>
      <c r="BM70" s="36">
        <f t="shared" si="52"/>
        <v>1</v>
      </c>
      <c r="BN70" s="36">
        <f t="shared" si="53"/>
        <v>2.1441176470588235</v>
      </c>
      <c r="BO70" s="36">
        <f t="shared" si="54"/>
        <v>1.297720588235294</v>
      </c>
      <c r="BP70" s="36">
        <f t="shared" si="55"/>
        <v>1.9010661764705883</v>
      </c>
      <c r="BQ70" s="36">
        <f t="shared" si="56"/>
        <v>1.3763602941176472</v>
      </c>
      <c r="BR70" s="36">
        <f t="shared" si="57"/>
        <v>1.5853676470588236</v>
      </c>
    </row>
    <row r="71" spans="1:70">
      <c r="A71" s="13">
        <v>68</v>
      </c>
      <c r="B71" s="12">
        <v>209858</v>
      </c>
      <c r="C71" s="12">
        <v>772689</v>
      </c>
      <c r="D71" s="9">
        <f t="shared" si="44"/>
        <v>123334.480861</v>
      </c>
      <c r="E71" s="14">
        <v>123.334480861</v>
      </c>
      <c r="F71" s="13">
        <v>157497</v>
      </c>
      <c r="G71" s="12">
        <v>157497</v>
      </c>
      <c r="H71" s="12">
        <v>2.6302742657599998</v>
      </c>
      <c r="I71" s="12">
        <v>14.082900735400001</v>
      </c>
      <c r="J71" s="12">
        <v>457461</v>
      </c>
      <c r="K71" s="12">
        <v>32</v>
      </c>
      <c r="L71" s="14">
        <v>5995</v>
      </c>
      <c r="M71" s="13">
        <v>1885.7785848000001</v>
      </c>
      <c r="N71" s="12">
        <v>166783</v>
      </c>
      <c r="O71" s="12">
        <v>1.8857785847999999</v>
      </c>
      <c r="P71" s="12">
        <v>14.4423832584</v>
      </c>
      <c r="Q71" s="12">
        <v>602556</v>
      </c>
      <c r="R71" s="12">
        <v>28</v>
      </c>
      <c r="S71" s="14">
        <v>1431</v>
      </c>
      <c r="T71" s="13">
        <v>15054.238744599999</v>
      </c>
      <c r="U71" s="12">
        <v>163806</v>
      </c>
      <c r="V71" s="12">
        <v>2.0407227250400002</v>
      </c>
      <c r="W71" s="12">
        <v>15.0551251082</v>
      </c>
      <c r="X71" s="12">
        <v>591738</v>
      </c>
      <c r="Y71" s="12">
        <v>62</v>
      </c>
      <c r="Z71" s="9">
        <v>5301</v>
      </c>
      <c r="AA71" s="13">
        <v>13539.438675199999</v>
      </c>
      <c r="AB71" s="12">
        <v>159942</v>
      </c>
      <c r="AC71" s="12">
        <v>2.1967376823400002</v>
      </c>
      <c r="AD71" s="12">
        <v>13.539748465400001</v>
      </c>
      <c r="AE71" s="12">
        <v>599285</v>
      </c>
      <c r="AF71" s="12">
        <v>61</v>
      </c>
      <c r="AG71" s="14">
        <v>5676</v>
      </c>
      <c r="AH71" s="13">
        <v>145616.68912</v>
      </c>
      <c r="AI71" s="12">
        <v>166276</v>
      </c>
      <c r="AJ71" s="12">
        <v>1.88886546097</v>
      </c>
      <c r="AK71" s="12">
        <v>15.433577705599999</v>
      </c>
      <c r="AL71" s="12">
        <v>611225</v>
      </c>
      <c r="AM71" s="12">
        <v>75</v>
      </c>
      <c r="AN71" s="14">
        <v>1464</v>
      </c>
      <c r="AO71" s="13">
        <v>140667.803335</v>
      </c>
      <c r="AP71" s="12">
        <v>163418</v>
      </c>
      <c r="AQ71" s="12">
        <v>2.04296826731</v>
      </c>
      <c r="AR71" s="12">
        <v>13.718721947500001</v>
      </c>
      <c r="AS71" s="12">
        <v>618797</v>
      </c>
      <c r="AT71" s="12">
        <v>76</v>
      </c>
      <c r="AU71" s="14">
        <v>5285</v>
      </c>
      <c r="AV71" s="21">
        <f t="shared" si="45"/>
        <v>1.5148000694000001</v>
      </c>
      <c r="AW71" s="21">
        <f t="shared" si="34"/>
        <v>4948.8857849999913</v>
      </c>
      <c r="AX71" s="21">
        <f t="shared" si="35"/>
        <v>0.74449568095999985</v>
      </c>
      <c r="AY71" s="21">
        <f t="shared" si="36"/>
        <v>9286</v>
      </c>
      <c r="AZ71" s="21">
        <f t="shared" si="37"/>
        <v>34162.519138999996</v>
      </c>
      <c r="BA71" s="21">
        <f t="shared" si="38"/>
        <v>43448.519138999996</v>
      </c>
      <c r="BB71" s="21">
        <f t="shared" si="39"/>
        <v>40471.519138999996</v>
      </c>
      <c r="BC71" s="21">
        <f t="shared" si="40"/>
        <v>36607.519138999996</v>
      </c>
      <c r="BD71" s="21">
        <f t="shared" si="41"/>
        <v>42941.519138999996</v>
      </c>
      <c r="BE71" s="21">
        <f t="shared" si="42"/>
        <v>40083.519138999996</v>
      </c>
      <c r="BF71" s="36">
        <f t="shared" si="46"/>
        <v>1</v>
      </c>
      <c r="BG71" s="36">
        <f t="shared" si="47"/>
        <v>1.0589598532035531</v>
      </c>
      <c r="BH71" s="36">
        <f t="shared" si="48"/>
        <v>1.0400579058648736</v>
      </c>
      <c r="BI71" s="36">
        <f t="shared" si="49"/>
        <v>1.0155241052210517</v>
      </c>
      <c r="BJ71" s="36">
        <f t="shared" si="50"/>
        <v>1.0557407442681448</v>
      </c>
      <c r="BK71" s="36">
        <f t="shared" si="51"/>
        <v>1.0375943668768295</v>
      </c>
      <c r="BL71" s="21">
        <f t="shared" si="43"/>
        <v>457461</v>
      </c>
      <c r="BM71" s="36">
        <f t="shared" si="52"/>
        <v>1</v>
      </c>
      <c r="BN71" s="36">
        <f t="shared" si="53"/>
        <v>1.3171745788165548</v>
      </c>
      <c r="BO71" s="36">
        <f t="shared" si="54"/>
        <v>1.2935266612891592</v>
      </c>
      <c r="BP71" s="36">
        <f t="shared" si="55"/>
        <v>1.3100242425037325</v>
      </c>
      <c r="BQ71" s="36">
        <f t="shared" si="56"/>
        <v>1.3361248281274252</v>
      </c>
      <c r="BR71" s="36">
        <f t="shared" si="57"/>
        <v>1.3526770588093848</v>
      </c>
    </row>
    <row r="72" spans="1:70">
      <c r="A72" s="13">
        <v>69</v>
      </c>
      <c r="B72" s="12">
        <v>202685</v>
      </c>
      <c r="C72" s="12">
        <v>18723</v>
      </c>
      <c r="D72" s="9">
        <f t="shared" si="44"/>
        <v>25640.951357599999</v>
      </c>
      <c r="E72" s="14">
        <v>25.640951357599999</v>
      </c>
      <c r="F72" s="13">
        <v>33502</v>
      </c>
      <c r="G72" s="12">
        <v>33502</v>
      </c>
      <c r="H72" s="12">
        <v>0.55752180246600003</v>
      </c>
      <c r="I72" s="12">
        <v>2.94438521479</v>
      </c>
      <c r="J72" s="12">
        <v>29901</v>
      </c>
      <c r="K72" s="12">
        <v>1</v>
      </c>
      <c r="L72" s="14">
        <v>938</v>
      </c>
      <c r="M72" s="13">
        <v>484.89404466399998</v>
      </c>
      <c r="N72" s="12">
        <v>33662</v>
      </c>
      <c r="O72" s="12">
        <v>0.48489404466399999</v>
      </c>
      <c r="P72" s="12">
        <v>2.8939115800900002</v>
      </c>
      <c r="Q72" s="12">
        <v>53090</v>
      </c>
      <c r="R72" s="12">
        <v>2</v>
      </c>
      <c r="S72" s="14">
        <v>943</v>
      </c>
      <c r="T72" s="13">
        <v>3314.0619408399998</v>
      </c>
      <c r="U72" s="12">
        <v>33662</v>
      </c>
      <c r="V72" s="12">
        <v>0.48489404466399999</v>
      </c>
      <c r="W72" s="12">
        <v>3.3140619408399998</v>
      </c>
      <c r="X72" s="12">
        <v>36984</v>
      </c>
      <c r="Y72" s="12">
        <v>3</v>
      </c>
      <c r="Z72" s="9">
        <v>943</v>
      </c>
      <c r="AA72" s="13">
        <v>2893.9115800899999</v>
      </c>
      <c r="AB72" s="12">
        <v>33662</v>
      </c>
      <c r="AC72" s="12">
        <v>0.48489404466399999</v>
      </c>
      <c r="AD72" s="12">
        <v>2.8939115800900002</v>
      </c>
      <c r="AE72" s="12">
        <v>39984</v>
      </c>
      <c r="AF72" s="12">
        <v>3</v>
      </c>
      <c r="AG72" s="14">
        <v>943</v>
      </c>
      <c r="AH72" s="13">
        <v>32082.9405673</v>
      </c>
      <c r="AI72" s="12">
        <v>33662</v>
      </c>
      <c r="AJ72" s="12">
        <v>0.48489404466399999</v>
      </c>
      <c r="AK72" s="12">
        <v>3.3140619408399998</v>
      </c>
      <c r="AL72" s="12">
        <v>38173</v>
      </c>
      <c r="AM72" s="12">
        <v>4</v>
      </c>
      <c r="AN72" s="14">
        <v>943</v>
      </c>
      <c r="AO72" s="13">
        <v>30402.339124300001</v>
      </c>
      <c r="AP72" s="12">
        <v>33662</v>
      </c>
      <c r="AQ72" s="12">
        <v>0.48489404466399999</v>
      </c>
      <c r="AR72" s="12">
        <v>2.8939115800900002</v>
      </c>
      <c r="AS72" s="12">
        <v>39597</v>
      </c>
      <c r="AT72" s="12">
        <v>5</v>
      </c>
      <c r="AU72" s="14">
        <v>943</v>
      </c>
      <c r="AV72" s="21">
        <f t="shared" si="45"/>
        <v>0.4201503607499999</v>
      </c>
      <c r="AW72" s="21">
        <f t="shared" si="34"/>
        <v>1680.6014429999996</v>
      </c>
      <c r="AX72" s="21">
        <f t="shared" si="35"/>
        <v>7.2627757802000037E-2</v>
      </c>
      <c r="AY72" s="21">
        <f t="shared" si="36"/>
        <v>160</v>
      </c>
      <c r="AZ72" s="21">
        <f t="shared" si="37"/>
        <v>7861.048642400001</v>
      </c>
      <c r="BA72" s="21">
        <f t="shared" si="38"/>
        <v>8021.048642400001</v>
      </c>
      <c r="BB72" s="21">
        <f t="shared" si="39"/>
        <v>8021.048642400001</v>
      </c>
      <c r="BC72" s="21">
        <f t="shared" si="40"/>
        <v>8021.048642400001</v>
      </c>
      <c r="BD72" s="21">
        <f t="shared" si="41"/>
        <v>8021.048642400001</v>
      </c>
      <c r="BE72" s="21">
        <f t="shared" si="42"/>
        <v>8021.048642400001</v>
      </c>
      <c r="BF72" s="36">
        <f t="shared" si="46"/>
        <v>1</v>
      </c>
      <c r="BG72" s="36">
        <f t="shared" si="47"/>
        <v>1.0047758342785504</v>
      </c>
      <c r="BH72" s="36">
        <f t="shared" si="48"/>
        <v>1.0047758342785504</v>
      </c>
      <c r="BI72" s="36">
        <f t="shared" si="49"/>
        <v>1.0047758342785504</v>
      </c>
      <c r="BJ72" s="36">
        <f t="shared" si="50"/>
        <v>1.0047758342785504</v>
      </c>
      <c r="BK72" s="36">
        <f t="shared" si="51"/>
        <v>1.0047758342785504</v>
      </c>
      <c r="BL72" s="21">
        <f t="shared" si="43"/>
        <v>29901</v>
      </c>
      <c r="BM72" s="36">
        <f t="shared" si="52"/>
        <v>1</v>
      </c>
      <c r="BN72" s="36">
        <f t="shared" si="53"/>
        <v>1.7755259021437411</v>
      </c>
      <c r="BO72" s="36">
        <f t="shared" si="54"/>
        <v>1.2368817096418181</v>
      </c>
      <c r="BP72" s="36">
        <f t="shared" si="55"/>
        <v>1.3372128022474166</v>
      </c>
      <c r="BQ72" s="36">
        <f t="shared" si="56"/>
        <v>1.2766462660111701</v>
      </c>
      <c r="BR72" s="36">
        <f t="shared" si="57"/>
        <v>1.3242700913012944</v>
      </c>
    </row>
    <row r="73" spans="1:70">
      <c r="A73" s="13">
        <v>70</v>
      </c>
      <c r="B73" s="12">
        <v>397687</v>
      </c>
      <c r="C73" s="12">
        <v>279616</v>
      </c>
      <c r="D73" s="9">
        <f t="shared" si="44"/>
        <v>71279.145834199997</v>
      </c>
      <c r="E73" s="14">
        <v>71.279145834199994</v>
      </c>
      <c r="F73" s="13">
        <v>95661</v>
      </c>
      <c r="G73" s="12">
        <v>95661</v>
      </c>
      <c r="H73" s="12">
        <v>1.6667813899299999</v>
      </c>
      <c r="I73" s="12">
        <v>8.5721301587299994</v>
      </c>
      <c r="J73" s="12">
        <v>206446</v>
      </c>
      <c r="K73" s="12">
        <v>13</v>
      </c>
      <c r="L73" s="14">
        <v>2995</v>
      </c>
      <c r="M73" s="13">
        <v>1225.0336215899999</v>
      </c>
      <c r="N73" s="12">
        <v>101735</v>
      </c>
      <c r="O73" s="12">
        <v>1.22503362159</v>
      </c>
      <c r="P73" s="12">
        <v>8.5951273088000004</v>
      </c>
      <c r="Q73" s="12">
        <v>398806</v>
      </c>
      <c r="R73" s="12">
        <v>17</v>
      </c>
      <c r="S73" s="14">
        <v>2464</v>
      </c>
      <c r="T73" s="13">
        <v>9279.2789321799992</v>
      </c>
      <c r="U73" s="12">
        <v>101735</v>
      </c>
      <c r="V73" s="12">
        <v>1.22503362159</v>
      </c>
      <c r="W73" s="12">
        <v>9.2792789321800004</v>
      </c>
      <c r="X73" s="12">
        <v>297197</v>
      </c>
      <c r="Y73" s="12">
        <v>31</v>
      </c>
      <c r="Z73" s="9">
        <v>2464</v>
      </c>
      <c r="AA73" s="13">
        <v>8325.9509351800007</v>
      </c>
      <c r="AB73" s="12">
        <v>97105</v>
      </c>
      <c r="AC73" s="12">
        <v>1.4763499932299999</v>
      </c>
      <c r="AD73" s="12">
        <v>8.3259509351799998</v>
      </c>
      <c r="AE73" s="12">
        <v>316234</v>
      </c>
      <c r="AF73" s="12">
        <v>31</v>
      </c>
      <c r="AG73" s="14">
        <v>2633</v>
      </c>
      <c r="AH73" s="13">
        <v>89688.220917300001</v>
      </c>
      <c r="AI73" s="12">
        <v>101735</v>
      </c>
      <c r="AJ73" s="12">
        <v>1.22503362159</v>
      </c>
      <c r="AK73" s="12">
        <v>9.2792789321800004</v>
      </c>
      <c r="AL73" s="12">
        <v>309524</v>
      </c>
      <c r="AM73" s="12">
        <v>37</v>
      </c>
      <c r="AN73" s="14">
        <v>2464</v>
      </c>
      <c r="AO73" s="13">
        <v>86951.614423799998</v>
      </c>
      <c r="AP73" s="12">
        <v>101735</v>
      </c>
      <c r="AQ73" s="12">
        <v>1.22503362159</v>
      </c>
      <c r="AR73" s="12">
        <v>8.5951273088000004</v>
      </c>
      <c r="AS73" s="12">
        <v>329926</v>
      </c>
      <c r="AT73" s="12">
        <v>39</v>
      </c>
      <c r="AU73" s="14">
        <v>2464</v>
      </c>
      <c r="AV73" s="21">
        <f t="shared" si="45"/>
        <v>0.95332799699999848</v>
      </c>
      <c r="AW73" s="21">
        <f t="shared" si="34"/>
        <v>2736.6064935000031</v>
      </c>
      <c r="AX73" s="21">
        <f t="shared" si="35"/>
        <v>0.44174776833999996</v>
      </c>
      <c r="AY73" s="21">
        <f t="shared" si="36"/>
        <v>6074</v>
      </c>
      <c r="AZ73" s="21">
        <f t="shared" si="37"/>
        <v>24381.854165800003</v>
      </c>
      <c r="BA73" s="21">
        <f t="shared" si="38"/>
        <v>30455.854165800003</v>
      </c>
      <c r="BB73" s="21">
        <f t="shared" si="39"/>
        <v>30455.854165800003</v>
      </c>
      <c r="BC73" s="21">
        <f t="shared" si="40"/>
        <v>25825.854165800003</v>
      </c>
      <c r="BD73" s="21">
        <f t="shared" si="41"/>
        <v>30455.854165800003</v>
      </c>
      <c r="BE73" s="21">
        <f t="shared" si="42"/>
        <v>30455.854165800003</v>
      </c>
      <c r="BF73" s="36">
        <f t="shared" si="46"/>
        <v>1</v>
      </c>
      <c r="BG73" s="36">
        <f t="shared" si="47"/>
        <v>1.063495050229456</v>
      </c>
      <c r="BH73" s="36">
        <f t="shared" si="48"/>
        <v>1.063495050229456</v>
      </c>
      <c r="BI73" s="36">
        <f t="shared" si="49"/>
        <v>1.0150949707822414</v>
      </c>
      <c r="BJ73" s="36">
        <f t="shared" si="50"/>
        <v>1.063495050229456</v>
      </c>
      <c r="BK73" s="36">
        <f t="shared" si="51"/>
        <v>1.063495050229456</v>
      </c>
      <c r="BL73" s="21">
        <f t="shared" si="43"/>
        <v>206446</v>
      </c>
      <c r="BM73" s="36">
        <f t="shared" si="52"/>
        <v>1</v>
      </c>
      <c r="BN73" s="36">
        <f t="shared" si="53"/>
        <v>1.9317690824719298</v>
      </c>
      <c r="BO73" s="36">
        <f t="shared" si="54"/>
        <v>1.4395871075244859</v>
      </c>
      <c r="BP73" s="36">
        <f t="shared" si="55"/>
        <v>1.5318000833147651</v>
      </c>
      <c r="BQ73" s="36">
        <f t="shared" si="56"/>
        <v>1.4992976371545101</v>
      </c>
      <c r="BR73" s="36">
        <f t="shared" si="57"/>
        <v>1.5981225114557802</v>
      </c>
    </row>
    <row r="74" spans="1:70">
      <c r="A74" s="13">
        <v>71</v>
      </c>
      <c r="B74" s="12">
        <v>328896</v>
      </c>
      <c r="C74" s="12">
        <v>474968</v>
      </c>
      <c r="D74" s="9">
        <f t="shared" si="44"/>
        <v>67171.013017600009</v>
      </c>
      <c r="E74" s="14">
        <v>67.171013017600004</v>
      </c>
      <c r="F74" s="13">
        <v>83380</v>
      </c>
      <c r="G74" s="12">
        <v>83380</v>
      </c>
      <c r="H74" s="12">
        <v>1.15761801825</v>
      </c>
      <c r="I74" s="12">
        <v>7.1013156482399999</v>
      </c>
      <c r="J74" s="12">
        <v>170474</v>
      </c>
      <c r="K74" s="12">
        <v>11</v>
      </c>
      <c r="L74" s="14">
        <v>3369</v>
      </c>
      <c r="M74" s="13">
        <v>1115.0766133300001</v>
      </c>
      <c r="N74" s="12">
        <v>85662</v>
      </c>
      <c r="O74" s="12">
        <v>1.1151745154299999</v>
      </c>
      <c r="P74" s="12">
        <v>7.1586298784500002</v>
      </c>
      <c r="Q74" s="12">
        <v>280991</v>
      </c>
      <c r="R74" s="12">
        <v>12</v>
      </c>
      <c r="S74" s="14">
        <v>3609</v>
      </c>
      <c r="T74" s="13">
        <v>7881.28261183</v>
      </c>
      <c r="U74" s="12">
        <v>83431</v>
      </c>
      <c r="V74" s="12">
        <v>1.1305655300999999</v>
      </c>
      <c r="W74" s="12">
        <v>7.8814384559899997</v>
      </c>
      <c r="X74" s="12">
        <v>196040</v>
      </c>
      <c r="Y74" s="12">
        <v>20</v>
      </c>
      <c r="Z74" s="9">
        <v>3379</v>
      </c>
      <c r="AA74" s="13">
        <v>7054.9793012500004</v>
      </c>
      <c r="AB74" s="12">
        <v>83451</v>
      </c>
      <c r="AC74" s="12">
        <v>1.12893012659</v>
      </c>
      <c r="AD74" s="12">
        <v>7.0551578726799997</v>
      </c>
      <c r="AE74" s="12">
        <v>216588</v>
      </c>
      <c r="AF74" s="12">
        <v>21</v>
      </c>
      <c r="AG74" s="14">
        <v>3392</v>
      </c>
      <c r="AH74" s="13">
        <v>76881.836750799994</v>
      </c>
      <c r="AI74" s="12">
        <v>83451</v>
      </c>
      <c r="AJ74" s="12">
        <v>1.12893012659</v>
      </c>
      <c r="AK74" s="12">
        <v>7.8820450216399998</v>
      </c>
      <c r="AL74" s="12">
        <v>207202</v>
      </c>
      <c r="AM74" s="12">
        <v>25</v>
      </c>
      <c r="AN74" s="14">
        <v>3392</v>
      </c>
      <c r="AO74" s="13">
        <v>73574.197245799995</v>
      </c>
      <c r="AP74" s="12">
        <v>83451</v>
      </c>
      <c r="AQ74" s="12">
        <v>1.12893012659</v>
      </c>
      <c r="AR74" s="12">
        <v>7.0551578726799997</v>
      </c>
      <c r="AS74" s="12">
        <v>214880</v>
      </c>
      <c r="AT74" s="12">
        <v>26</v>
      </c>
      <c r="AU74" s="14">
        <v>3392</v>
      </c>
      <c r="AV74" s="21">
        <f t="shared" si="45"/>
        <v>0.82630331057999951</v>
      </c>
      <c r="AW74" s="21">
        <f t="shared" si="34"/>
        <v>3307.6395049999992</v>
      </c>
      <c r="AX74" s="21">
        <f t="shared" si="35"/>
        <v>4.244350282000009E-2</v>
      </c>
      <c r="AY74" s="21">
        <f t="shared" si="36"/>
        <v>2282</v>
      </c>
      <c r="AZ74" s="21">
        <f t="shared" si="37"/>
        <v>16208.986982399991</v>
      </c>
      <c r="BA74" s="21">
        <f t="shared" si="38"/>
        <v>18490.986982399991</v>
      </c>
      <c r="BB74" s="21">
        <f t="shared" si="39"/>
        <v>16259.986982399991</v>
      </c>
      <c r="BC74" s="21">
        <f t="shared" si="40"/>
        <v>16279.986982399991</v>
      </c>
      <c r="BD74" s="21">
        <f t="shared" si="41"/>
        <v>16279.986982399991</v>
      </c>
      <c r="BE74" s="21">
        <f t="shared" si="42"/>
        <v>16279.986982399991</v>
      </c>
      <c r="BF74" s="36">
        <f t="shared" si="46"/>
        <v>1</v>
      </c>
      <c r="BG74" s="36">
        <f t="shared" si="47"/>
        <v>1.027368673542816</v>
      </c>
      <c r="BH74" s="36">
        <f t="shared" si="48"/>
        <v>1.0006116574718158</v>
      </c>
      <c r="BI74" s="36">
        <f t="shared" si="49"/>
        <v>1.0008515231470376</v>
      </c>
      <c r="BJ74" s="36">
        <f t="shared" si="50"/>
        <v>1.0008515231470376</v>
      </c>
      <c r="BK74" s="36">
        <f t="shared" si="51"/>
        <v>1.0008515231470376</v>
      </c>
      <c r="BL74" s="21">
        <f t="shared" si="43"/>
        <v>170474</v>
      </c>
      <c r="BM74" s="36">
        <f t="shared" si="52"/>
        <v>1</v>
      </c>
      <c r="BN74" s="36">
        <f t="shared" si="53"/>
        <v>1.6482924082264745</v>
      </c>
      <c r="BO74" s="36">
        <f t="shared" si="54"/>
        <v>1.1499700834144797</v>
      </c>
      <c r="BP74" s="36">
        <f t="shared" si="55"/>
        <v>1.270504593075777</v>
      </c>
      <c r="BQ74" s="36">
        <f t="shared" si="56"/>
        <v>1.2154463437239695</v>
      </c>
      <c r="BR74" s="36">
        <f t="shared" si="57"/>
        <v>1.2604854699250325</v>
      </c>
    </row>
    <row r="75" spans="1:70">
      <c r="A75" s="13">
        <v>72</v>
      </c>
      <c r="B75" s="12">
        <v>869396</v>
      </c>
      <c r="C75" s="12">
        <v>192710</v>
      </c>
      <c r="D75" s="9">
        <f t="shared" si="44"/>
        <v>5295.3431657800002</v>
      </c>
      <c r="E75" s="14">
        <v>5.2953431657800003</v>
      </c>
      <c r="F75" s="13">
        <v>13739</v>
      </c>
      <c r="G75" s="12">
        <v>13739</v>
      </c>
      <c r="H75" s="12">
        <v>0.22445972741600001</v>
      </c>
      <c r="I75" s="12">
        <v>1.1915925269200001</v>
      </c>
      <c r="J75" s="12">
        <v>5650</v>
      </c>
      <c r="K75" s="12">
        <v>0</v>
      </c>
      <c r="L75" s="14">
        <v>427</v>
      </c>
      <c r="M75" s="13">
        <v>203.36308839700001</v>
      </c>
      <c r="N75" s="12">
        <v>14226</v>
      </c>
      <c r="O75" s="12">
        <v>0.20336308839700001</v>
      </c>
      <c r="P75" s="12">
        <v>1.2131908147399999</v>
      </c>
      <c r="Q75" s="12">
        <v>11233</v>
      </c>
      <c r="R75" s="12">
        <v>0</v>
      </c>
      <c r="S75" s="14">
        <v>564</v>
      </c>
      <c r="T75" s="13">
        <v>1356.6375541100001</v>
      </c>
      <c r="U75" s="12">
        <v>13839</v>
      </c>
      <c r="V75" s="12">
        <v>0.21121569050200001</v>
      </c>
      <c r="W75" s="12">
        <v>1.35663755411</v>
      </c>
      <c r="X75" s="12">
        <v>8251</v>
      </c>
      <c r="Y75" s="12">
        <v>0</v>
      </c>
      <c r="Z75" s="9">
        <v>406</v>
      </c>
      <c r="AA75" s="13">
        <v>1174.74617605</v>
      </c>
      <c r="AB75" s="12">
        <v>13839</v>
      </c>
      <c r="AC75" s="12">
        <v>0.21121569050200001</v>
      </c>
      <c r="AD75" s="12">
        <v>1.17474617605</v>
      </c>
      <c r="AE75" s="12">
        <v>8055</v>
      </c>
      <c r="AF75" s="12">
        <v>0</v>
      </c>
      <c r="AG75" s="14">
        <v>406</v>
      </c>
      <c r="AH75" s="13">
        <v>13377.4706561</v>
      </c>
      <c r="AI75" s="12">
        <v>14226</v>
      </c>
      <c r="AJ75" s="12">
        <v>0.20336308839700001</v>
      </c>
      <c r="AK75" s="12">
        <v>1.36228376623</v>
      </c>
      <c r="AL75" s="12">
        <v>8744</v>
      </c>
      <c r="AM75" s="12">
        <v>1</v>
      </c>
      <c r="AN75" s="14">
        <v>564</v>
      </c>
      <c r="AO75" s="13">
        <v>12652.5671332</v>
      </c>
      <c r="AP75" s="12">
        <v>13839</v>
      </c>
      <c r="AQ75" s="12">
        <v>0.21121569050200001</v>
      </c>
      <c r="AR75" s="12">
        <v>1.17474617605</v>
      </c>
      <c r="AS75" s="12">
        <v>8773</v>
      </c>
      <c r="AT75" s="12">
        <v>1</v>
      </c>
      <c r="AU75" s="14">
        <v>406</v>
      </c>
      <c r="AV75" s="21">
        <f t="shared" si="45"/>
        <v>0.18189137806000008</v>
      </c>
      <c r="AW75" s="21">
        <f t="shared" si="34"/>
        <v>724.9035229000001</v>
      </c>
      <c r="AX75" s="21">
        <f t="shared" si="35"/>
        <v>2.1096639018999996E-2</v>
      </c>
      <c r="AY75" s="21">
        <f t="shared" si="36"/>
        <v>487</v>
      </c>
      <c r="AZ75" s="21">
        <f t="shared" si="37"/>
        <v>8443.6568342200007</v>
      </c>
      <c r="BA75" s="21">
        <f t="shared" si="38"/>
        <v>8930.6568342200007</v>
      </c>
      <c r="BB75" s="21">
        <f t="shared" si="39"/>
        <v>8543.6568342200007</v>
      </c>
      <c r="BC75" s="21">
        <f t="shared" si="40"/>
        <v>8543.6568342200007</v>
      </c>
      <c r="BD75" s="21">
        <f t="shared" si="41"/>
        <v>8930.6568342200007</v>
      </c>
      <c r="BE75" s="21">
        <f t="shared" si="42"/>
        <v>8543.6568342200007</v>
      </c>
      <c r="BF75" s="36">
        <f t="shared" si="46"/>
        <v>1</v>
      </c>
      <c r="BG75" s="36">
        <f t="shared" si="47"/>
        <v>1.0354465390494214</v>
      </c>
      <c r="BH75" s="36">
        <f t="shared" si="48"/>
        <v>1.0072785501128174</v>
      </c>
      <c r="BI75" s="36">
        <f t="shared" si="49"/>
        <v>1.0072785501128174</v>
      </c>
      <c r="BJ75" s="36">
        <f t="shared" si="50"/>
        <v>1.0354465390494214</v>
      </c>
      <c r="BK75" s="36">
        <f t="shared" si="51"/>
        <v>1.0072785501128174</v>
      </c>
      <c r="BL75" s="21">
        <f t="shared" si="43"/>
        <v>5650</v>
      </c>
      <c r="BM75" s="36">
        <f t="shared" si="52"/>
        <v>1</v>
      </c>
      <c r="BN75" s="36">
        <f t="shared" si="53"/>
        <v>1.9881415929203541</v>
      </c>
      <c r="BO75" s="36">
        <f t="shared" si="54"/>
        <v>1.4603539823008849</v>
      </c>
      <c r="BP75" s="36">
        <f t="shared" si="55"/>
        <v>1.4256637168141593</v>
      </c>
      <c r="BQ75" s="36">
        <f t="shared" si="56"/>
        <v>1.5476106194690264</v>
      </c>
      <c r="BR75" s="36">
        <f t="shared" si="57"/>
        <v>1.5527433628318583</v>
      </c>
    </row>
    <row r="76" spans="1:70">
      <c r="A76" s="13">
        <v>73</v>
      </c>
      <c r="B76" s="12">
        <v>876496</v>
      </c>
      <c r="C76" s="12">
        <v>924379</v>
      </c>
      <c r="D76" s="9">
        <f t="shared" si="44"/>
        <v>118443.184089</v>
      </c>
      <c r="E76" s="14">
        <v>118.443184089</v>
      </c>
      <c r="F76" s="13">
        <v>133581</v>
      </c>
      <c r="G76" s="12">
        <v>133581</v>
      </c>
      <c r="H76" s="12">
        <v>1.6583688221699999</v>
      </c>
      <c r="I76" s="12">
        <v>11.348634707</v>
      </c>
      <c r="J76" s="12">
        <v>151298</v>
      </c>
      <c r="K76" s="12">
        <v>8</v>
      </c>
      <c r="L76" s="14">
        <v>1063</v>
      </c>
      <c r="M76" s="13">
        <v>1527.19668976</v>
      </c>
      <c r="N76" s="12">
        <v>140397</v>
      </c>
      <c r="O76" s="12">
        <v>1.52719668976</v>
      </c>
      <c r="P76" s="12">
        <v>12.304444139199999</v>
      </c>
      <c r="Q76" s="12">
        <v>212114</v>
      </c>
      <c r="R76" s="12">
        <v>9</v>
      </c>
      <c r="S76" s="14">
        <v>880</v>
      </c>
      <c r="T76" s="13">
        <v>12231.646103900001</v>
      </c>
      <c r="U76" s="12">
        <v>133697</v>
      </c>
      <c r="V76" s="12">
        <v>1.6363198510600001</v>
      </c>
      <c r="W76" s="12">
        <v>12.231646103899999</v>
      </c>
      <c r="X76" s="12">
        <v>183523</v>
      </c>
      <c r="Y76" s="12">
        <v>18</v>
      </c>
      <c r="Z76" s="9">
        <v>1050</v>
      </c>
      <c r="AA76" s="13">
        <v>11320.792998700001</v>
      </c>
      <c r="AB76" s="12">
        <v>133788</v>
      </c>
      <c r="AC76" s="12">
        <v>1.64075284227</v>
      </c>
      <c r="AD76" s="12">
        <v>11.3207929987</v>
      </c>
      <c r="AE76" s="12">
        <v>197945</v>
      </c>
      <c r="AF76" s="12">
        <v>19</v>
      </c>
      <c r="AG76" s="14">
        <v>1089</v>
      </c>
      <c r="AH76" s="13">
        <v>118343.098986</v>
      </c>
      <c r="AI76" s="12">
        <v>135128</v>
      </c>
      <c r="AJ76" s="12">
        <v>1.58709864499</v>
      </c>
      <c r="AK76" s="12">
        <v>12.3092308442</v>
      </c>
      <c r="AL76" s="12">
        <v>192176</v>
      </c>
      <c r="AM76" s="12">
        <v>22</v>
      </c>
      <c r="AN76" s="14">
        <v>1030</v>
      </c>
      <c r="AO76" s="13">
        <v>114854.218253</v>
      </c>
      <c r="AP76" s="12">
        <v>133700</v>
      </c>
      <c r="AQ76" s="12">
        <v>1.63292474031</v>
      </c>
      <c r="AR76" s="12">
        <v>11.337893231800001</v>
      </c>
      <c r="AS76" s="12">
        <v>199235</v>
      </c>
      <c r="AT76" s="12">
        <v>23</v>
      </c>
      <c r="AU76" s="14">
        <v>1049</v>
      </c>
      <c r="AV76" s="21">
        <f t="shared" si="45"/>
        <v>0.91085310519999985</v>
      </c>
      <c r="AW76" s="21">
        <f t="shared" si="34"/>
        <v>3488.8807329999981</v>
      </c>
      <c r="AX76" s="21">
        <f t="shared" si="35"/>
        <v>0.13117213240999992</v>
      </c>
      <c r="AY76" s="21">
        <f t="shared" si="36"/>
        <v>6816</v>
      </c>
      <c r="AZ76" s="21">
        <f t="shared" si="37"/>
        <v>15137.815910999998</v>
      </c>
      <c r="BA76" s="21">
        <f t="shared" si="38"/>
        <v>21953.815910999998</v>
      </c>
      <c r="BB76" s="21">
        <f t="shared" si="39"/>
        <v>15253.815910999998</v>
      </c>
      <c r="BC76" s="21">
        <f t="shared" si="40"/>
        <v>15344.815910999998</v>
      </c>
      <c r="BD76" s="21">
        <f t="shared" si="41"/>
        <v>16684.815910999998</v>
      </c>
      <c r="BE76" s="21">
        <f t="shared" si="42"/>
        <v>15256.815910999998</v>
      </c>
      <c r="BF76" s="36">
        <f t="shared" si="46"/>
        <v>1</v>
      </c>
      <c r="BG76" s="36">
        <f t="shared" si="47"/>
        <v>1.0510252206526378</v>
      </c>
      <c r="BH76" s="36">
        <f t="shared" si="48"/>
        <v>1.000868386971201</v>
      </c>
      <c r="BI76" s="36">
        <f t="shared" si="49"/>
        <v>1.0015496215779189</v>
      </c>
      <c r="BJ76" s="36">
        <f t="shared" si="50"/>
        <v>1.0115809883142064</v>
      </c>
      <c r="BK76" s="36">
        <f t="shared" si="51"/>
        <v>1.000890845254939</v>
      </c>
      <c r="BL76" s="21">
        <f t="shared" si="43"/>
        <v>151298</v>
      </c>
      <c r="BM76" s="36">
        <f t="shared" si="52"/>
        <v>1</v>
      </c>
      <c r="BN76" s="36">
        <f t="shared" si="53"/>
        <v>1.4019616914962525</v>
      </c>
      <c r="BO76" s="36">
        <f t="shared" si="54"/>
        <v>1.2129902576372458</v>
      </c>
      <c r="BP76" s="36">
        <f t="shared" si="55"/>
        <v>1.308312072862827</v>
      </c>
      <c r="BQ76" s="36">
        <f t="shared" si="56"/>
        <v>1.2701820248780553</v>
      </c>
      <c r="BR76" s="36">
        <f t="shared" si="57"/>
        <v>1.3168382926410132</v>
      </c>
    </row>
    <row r="77" spans="1:70">
      <c r="A77" s="13">
        <v>74</v>
      </c>
      <c r="B77" s="12">
        <v>393585</v>
      </c>
      <c r="C77" s="12">
        <v>195735</v>
      </c>
      <c r="D77" s="9">
        <f t="shared" si="44"/>
        <v>16154.492590899999</v>
      </c>
      <c r="E77" s="14">
        <v>16.154492590899999</v>
      </c>
      <c r="F77" s="13">
        <v>26870</v>
      </c>
      <c r="G77" s="12">
        <v>26870</v>
      </c>
      <c r="H77" s="12">
        <v>0.49404633410400001</v>
      </c>
      <c r="I77" s="12">
        <v>2.4636678404899999</v>
      </c>
      <c r="J77" s="12">
        <v>26404</v>
      </c>
      <c r="K77" s="12">
        <v>1</v>
      </c>
      <c r="L77" s="14">
        <v>1863</v>
      </c>
      <c r="M77" s="13">
        <v>373.69359580899999</v>
      </c>
      <c r="N77" s="12">
        <v>29797</v>
      </c>
      <c r="O77" s="12">
        <v>0.37371112629699998</v>
      </c>
      <c r="P77" s="12">
        <v>2.5142401237700001</v>
      </c>
      <c r="Q77" s="12">
        <v>42753</v>
      </c>
      <c r="R77" s="12">
        <v>1</v>
      </c>
      <c r="S77" s="14">
        <v>1634</v>
      </c>
      <c r="T77" s="13">
        <v>2705.5593795099999</v>
      </c>
      <c r="U77" s="12">
        <v>28002</v>
      </c>
      <c r="V77" s="12">
        <v>0.40041054088200001</v>
      </c>
      <c r="W77" s="12">
        <v>2.7055593795099999</v>
      </c>
      <c r="X77" s="12">
        <v>32850</v>
      </c>
      <c r="Y77" s="12">
        <v>3</v>
      </c>
      <c r="Z77" s="9">
        <v>1903</v>
      </c>
      <c r="AA77" s="13">
        <v>2338.9936452400002</v>
      </c>
      <c r="AB77" s="12">
        <v>28002</v>
      </c>
      <c r="AC77" s="12">
        <v>0.40041054088200001</v>
      </c>
      <c r="AD77" s="12">
        <v>2.33899364524</v>
      </c>
      <c r="AE77" s="12">
        <v>32753</v>
      </c>
      <c r="AF77" s="12">
        <v>3</v>
      </c>
      <c r="AG77" s="14">
        <v>1903</v>
      </c>
      <c r="AH77" s="13">
        <v>26430.227253900001</v>
      </c>
      <c r="AI77" s="12">
        <v>28002</v>
      </c>
      <c r="AJ77" s="12">
        <v>0.40041054088200001</v>
      </c>
      <c r="AK77" s="12">
        <v>2.7055593795099999</v>
      </c>
      <c r="AL77" s="12">
        <v>34156</v>
      </c>
      <c r="AM77" s="12">
        <v>4</v>
      </c>
      <c r="AN77" s="14">
        <v>1903</v>
      </c>
      <c r="AO77" s="13">
        <v>24963.9643168</v>
      </c>
      <c r="AP77" s="12">
        <v>28002</v>
      </c>
      <c r="AQ77" s="12">
        <v>0.40041054088200001</v>
      </c>
      <c r="AR77" s="12">
        <v>2.33899364524</v>
      </c>
      <c r="AS77" s="12">
        <v>33889</v>
      </c>
      <c r="AT77" s="12">
        <v>4</v>
      </c>
      <c r="AU77" s="14">
        <v>1903</v>
      </c>
      <c r="AV77" s="21">
        <f t="shared" si="45"/>
        <v>0.36656573426999967</v>
      </c>
      <c r="AW77" s="21">
        <f t="shared" si="34"/>
        <v>1466.2629371000003</v>
      </c>
      <c r="AX77" s="21">
        <f t="shared" si="35"/>
        <v>0.12033520780700002</v>
      </c>
      <c r="AY77" s="21">
        <f t="shared" si="36"/>
        <v>2927</v>
      </c>
      <c r="AZ77" s="21">
        <f t="shared" si="37"/>
        <v>10715.507409100001</v>
      </c>
      <c r="BA77" s="21">
        <f t="shared" si="38"/>
        <v>13642.507409100001</v>
      </c>
      <c r="BB77" s="21">
        <f t="shared" si="39"/>
        <v>11847.507409100001</v>
      </c>
      <c r="BC77" s="21">
        <f t="shared" si="40"/>
        <v>11847.507409100001</v>
      </c>
      <c r="BD77" s="21">
        <f t="shared" si="41"/>
        <v>11847.507409100001</v>
      </c>
      <c r="BE77" s="21">
        <f t="shared" si="42"/>
        <v>11847.507409100001</v>
      </c>
      <c r="BF77" s="36">
        <f t="shared" si="46"/>
        <v>1</v>
      </c>
      <c r="BG77" s="36">
        <f t="shared" si="47"/>
        <v>1.1089318943059174</v>
      </c>
      <c r="BH77" s="36">
        <f t="shared" si="48"/>
        <v>1.0421287681429103</v>
      </c>
      <c r="BI77" s="36">
        <f t="shared" si="49"/>
        <v>1.0421287681429103</v>
      </c>
      <c r="BJ77" s="36">
        <f t="shared" si="50"/>
        <v>1.0421287681429103</v>
      </c>
      <c r="BK77" s="36">
        <f t="shared" si="51"/>
        <v>1.0421287681429103</v>
      </c>
      <c r="BL77" s="21">
        <f t="shared" si="43"/>
        <v>26404</v>
      </c>
      <c r="BM77" s="36">
        <f t="shared" si="52"/>
        <v>1</v>
      </c>
      <c r="BN77" s="36">
        <f t="shared" si="53"/>
        <v>1.6191864868959249</v>
      </c>
      <c r="BO77" s="36">
        <f t="shared" si="54"/>
        <v>1.2441296773216179</v>
      </c>
      <c r="BP77" s="36">
        <f t="shared" si="55"/>
        <v>1.2404559915164368</v>
      </c>
      <c r="BQ77" s="36">
        <f t="shared" si="56"/>
        <v>1.2935918800181792</v>
      </c>
      <c r="BR77" s="36">
        <f t="shared" si="57"/>
        <v>1.2834797757915468</v>
      </c>
    </row>
    <row r="78" spans="1:70">
      <c r="A78" s="13">
        <v>75</v>
      </c>
      <c r="B78" s="12">
        <v>249099</v>
      </c>
      <c r="C78" s="12">
        <v>524670</v>
      </c>
      <c r="D78" s="9">
        <f t="shared" si="44"/>
        <v>67143.365491400007</v>
      </c>
      <c r="E78" s="14">
        <v>67.143365491400004</v>
      </c>
      <c r="F78" s="13">
        <v>88983</v>
      </c>
      <c r="G78" s="12">
        <v>88983</v>
      </c>
      <c r="H78" s="12">
        <v>1.2623895223999999</v>
      </c>
      <c r="I78" s="12">
        <v>7.8393278027499997</v>
      </c>
      <c r="J78" s="12">
        <v>155953</v>
      </c>
      <c r="K78" s="12">
        <v>8</v>
      </c>
      <c r="L78" s="14">
        <v>1714</v>
      </c>
      <c r="M78" s="13">
        <v>1084.4193956199999</v>
      </c>
      <c r="N78" s="12">
        <v>91956</v>
      </c>
      <c r="O78" s="12">
        <v>1.0844193956199999</v>
      </c>
      <c r="P78" s="12">
        <v>7.82953832834</v>
      </c>
      <c r="Q78" s="12">
        <v>240792</v>
      </c>
      <c r="R78" s="12">
        <v>10</v>
      </c>
      <c r="S78" s="14">
        <v>1227</v>
      </c>
      <c r="T78" s="13">
        <v>8479.3196969700002</v>
      </c>
      <c r="U78" s="12">
        <v>91951</v>
      </c>
      <c r="V78" s="12">
        <v>1.0845613353000001</v>
      </c>
      <c r="W78" s="12">
        <v>8.4793196969700002</v>
      </c>
      <c r="X78" s="12">
        <v>209184</v>
      </c>
      <c r="Y78" s="12">
        <v>20</v>
      </c>
      <c r="Z78" s="9">
        <v>1224</v>
      </c>
      <c r="AA78" s="13">
        <v>7649.7009240799998</v>
      </c>
      <c r="AB78" s="12">
        <v>91210</v>
      </c>
      <c r="AC78" s="12">
        <v>1.2166557278800001</v>
      </c>
      <c r="AD78" s="12">
        <v>7.6497009240800002</v>
      </c>
      <c r="AE78" s="12">
        <v>228377</v>
      </c>
      <c r="AF78" s="12">
        <v>22</v>
      </c>
      <c r="AG78" s="14">
        <v>1588</v>
      </c>
      <c r="AH78" s="13">
        <v>81024.682823199997</v>
      </c>
      <c r="AI78" s="12">
        <v>91951</v>
      </c>
      <c r="AJ78" s="12">
        <v>1.0845613353000001</v>
      </c>
      <c r="AK78" s="12">
        <v>8.4793196969700002</v>
      </c>
      <c r="AL78" s="12">
        <v>206397</v>
      </c>
      <c r="AM78" s="12">
        <v>24</v>
      </c>
      <c r="AN78" s="14">
        <v>1224</v>
      </c>
      <c r="AO78" s="13">
        <v>78421.010562099997</v>
      </c>
      <c r="AP78" s="12">
        <v>91951</v>
      </c>
      <c r="AQ78" s="12">
        <v>1.0845613353000001</v>
      </c>
      <c r="AR78" s="12">
        <v>7.8284016317000003</v>
      </c>
      <c r="AS78" s="12">
        <v>221639</v>
      </c>
      <c r="AT78" s="12">
        <v>25</v>
      </c>
      <c r="AU78" s="14">
        <v>1224</v>
      </c>
      <c r="AV78" s="21">
        <f t="shared" si="45"/>
        <v>0.82961877289000041</v>
      </c>
      <c r="AW78" s="21">
        <f t="shared" si="34"/>
        <v>2603.6722611000005</v>
      </c>
      <c r="AX78" s="21">
        <f t="shared" si="35"/>
        <v>0.17797012678000002</v>
      </c>
      <c r="AY78" s="21">
        <f t="shared" si="36"/>
        <v>2973</v>
      </c>
      <c r="AZ78" s="21">
        <f t="shared" si="37"/>
        <v>21839.634508599993</v>
      </c>
      <c r="BA78" s="21">
        <f t="shared" si="38"/>
        <v>24812.634508599993</v>
      </c>
      <c r="BB78" s="21">
        <f t="shared" si="39"/>
        <v>24807.634508599993</v>
      </c>
      <c r="BC78" s="21">
        <f t="shared" si="40"/>
        <v>24066.634508599993</v>
      </c>
      <c r="BD78" s="21">
        <f t="shared" si="41"/>
        <v>24807.634508599993</v>
      </c>
      <c r="BE78" s="21">
        <f t="shared" si="42"/>
        <v>24807.634508599993</v>
      </c>
      <c r="BF78" s="36">
        <f t="shared" si="46"/>
        <v>1</v>
      </c>
      <c r="BG78" s="36">
        <f t="shared" si="47"/>
        <v>1.0334108762347864</v>
      </c>
      <c r="BH78" s="36">
        <f t="shared" si="48"/>
        <v>1.033354685726487</v>
      </c>
      <c r="BI78" s="36">
        <f t="shared" si="49"/>
        <v>1.0250272523965251</v>
      </c>
      <c r="BJ78" s="36">
        <f t="shared" si="50"/>
        <v>1.033354685726487</v>
      </c>
      <c r="BK78" s="36">
        <f t="shared" si="51"/>
        <v>1.033354685726487</v>
      </c>
      <c r="BL78" s="21">
        <f t="shared" si="43"/>
        <v>155953</v>
      </c>
      <c r="BM78" s="36">
        <f t="shared" si="52"/>
        <v>1</v>
      </c>
      <c r="BN78" s="36">
        <f t="shared" si="53"/>
        <v>1.5440036421229473</v>
      </c>
      <c r="BO78" s="36">
        <f t="shared" si="54"/>
        <v>1.341327194731746</v>
      </c>
      <c r="BP78" s="36">
        <f t="shared" si="55"/>
        <v>1.4643963245336735</v>
      </c>
      <c r="BQ78" s="36">
        <f t="shared" si="56"/>
        <v>1.3234564259744923</v>
      </c>
      <c r="BR78" s="36">
        <f t="shared" si="57"/>
        <v>1.4211909998525196</v>
      </c>
    </row>
    <row r="79" spans="1:70">
      <c r="A79" s="13">
        <v>76</v>
      </c>
      <c r="B79" s="12">
        <v>159730</v>
      </c>
      <c r="C79" s="12">
        <v>312270</v>
      </c>
      <c r="D79" s="9">
        <f t="shared" si="44"/>
        <v>112417.28056099999</v>
      </c>
      <c r="E79" s="14">
        <v>112.417280561</v>
      </c>
      <c r="F79" s="13">
        <v>146845</v>
      </c>
      <c r="G79" s="12">
        <v>146845</v>
      </c>
      <c r="H79" s="12">
        <v>2.5156752982300001</v>
      </c>
      <c r="I79" s="12">
        <v>13.172250702099999</v>
      </c>
      <c r="J79" s="12">
        <v>530764</v>
      </c>
      <c r="K79" s="12">
        <v>40</v>
      </c>
      <c r="L79" s="14">
        <v>5319</v>
      </c>
      <c r="M79" s="13">
        <v>1792.55028827</v>
      </c>
      <c r="N79" s="12">
        <v>154149</v>
      </c>
      <c r="O79" s="12">
        <v>1.79263532228</v>
      </c>
      <c r="P79" s="12">
        <v>13.5424559219</v>
      </c>
      <c r="Q79" s="12">
        <v>635159</v>
      </c>
      <c r="R79" s="12">
        <v>29</v>
      </c>
      <c r="S79" s="14">
        <v>1729</v>
      </c>
      <c r="T79" s="13">
        <v>14118.3772367</v>
      </c>
      <c r="U79" s="12">
        <v>152630</v>
      </c>
      <c r="V79" s="12">
        <v>1.93165127881</v>
      </c>
      <c r="W79" s="12">
        <v>14.1185950938</v>
      </c>
      <c r="X79" s="12">
        <v>586779</v>
      </c>
      <c r="Y79" s="12">
        <v>61</v>
      </c>
      <c r="Z79" s="9">
        <v>3927</v>
      </c>
      <c r="AA79" s="13">
        <v>12673.886818700001</v>
      </c>
      <c r="AB79" s="12">
        <v>149149</v>
      </c>
      <c r="AC79" s="12">
        <v>2.0879911674599998</v>
      </c>
      <c r="AD79" s="12">
        <v>12.6741822733</v>
      </c>
      <c r="AE79" s="12">
        <v>593497</v>
      </c>
      <c r="AF79" s="12">
        <v>60</v>
      </c>
      <c r="AG79" s="14">
        <v>4303</v>
      </c>
      <c r="AH79" s="13">
        <v>135038.90447499999</v>
      </c>
      <c r="AI79" s="12">
        <v>150222</v>
      </c>
      <c r="AJ79" s="12">
        <v>1.82920817022</v>
      </c>
      <c r="AK79" s="12">
        <v>14.262093434300001</v>
      </c>
      <c r="AL79" s="12">
        <v>591801</v>
      </c>
      <c r="AM79" s="12">
        <v>72</v>
      </c>
      <c r="AN79" s="14">
        <v>2056</v>
      </c>
      <c r="AO79" s="13">
        <v>130181.496369</v>
      </c>
      <c r="AP79" s="12">
        <v>150198</v>
      </c>
      <c r="AQ79" s="12">
        <v>1.82589801046</v>
      </c>
      <c r="AR79" s="12">
        <v>13.064502061800001</v>
      </c>
      <c r="AS79" s="12">
        <v>596246</v>
      </c>
      <c r="AT79" s="12">
        <v>72</v>
      </c>
      <c r="AU79" s="14">
        <v>2039</v>
      </c>
      <c r="AV79" s="21">
        <f t="shared" si="45"/>
        <v>1.4444904179999993</v>
      </c>
      <c r="AW79" s="21">
        <f t="shared" si="34"/>
        <v>4857.408105999988</v>
      </c>
      <c r="AX79" s="21">
        <f t="shared" si="35"/>
        <v>0.72303997595000014</v>
      </c>
      <c r="AY79" s="21">
        <f t="shared" si="36"/>
        <v>7304</v>
      </c>
      <c r="AZ79" s="21">
        <f t="shared" si="37"/>
        <v>34427.719439000008</v>
      </c>
      <c r="BA79" s="21">
        <f t="shared" si="38"/>
        <v>41731.719439000008</v>
      </c>
      <c r="BB79" s="21">
        <f t="shared" si="39"/>
        <v>40212.719439000008</v>
      </c>
      <c r="BC79" s="21">
        <f t="shared" si="40"/>
        <v>36731.719439000008</v>
      </c>
      <c r="BD79" s="21">
        <f t="shared" si="41"/>
        <v>37804.719439000008</v>
      </c>
      <c r="BE79" s="21">
        <f t="shared" si="42"/>
        <v>37780.719439000008</v>
      </c>
      <c r="BF79" s="36">
        <f t="shared" si="46"/>
        <v>1</v>
      </c>
      <c r="BG79" s="36">
        <f t="shared" si="47"/>
        <v>1.0497395212639178</v>
      </c>
      <c r="BH79" s="36">
        <f t="shared" si="48"/>
        <v>1.0393952807381934</v>
      </c>
      <c r="BI79" s="36">
        <f t="shared" si="49"/>
        <v>1.0156900132793081</v>
      </c>
      <c r="BJ79" s="36">
        <f t="shared" si="50"/>
        <v>1.0229970376928053</v>
      </c>
      <c r="BK79" s="36">
        <f t="shared" si="51"/>
        <v>1.0228336000544793</v>
      </c>
      <c r="BL79" s="21">
        <f t="shared" si="43"/>
        <v>530764</v>
      </c>
      <c r="BM79" s="36">
        <f t="shared" si="52"/>
        <v>1</v>
      </c>
      <c r="BN79" s="36">
        <f t="shared" si="53"/>
        <v>1.1966881702602286</v>
      </c>
      <c r="BO79" s="36">
        <f t="shared" si="54"/>
        <v>1.1055365473166983</v>
      </c>
      <c r="BP79" s="36">
        <f t="shared" si="55"/>
        <v>1.1181937735038547</v>
      </c>
      <c r="BQ79" s="36">
        <f t="shared" si="56"/>
        <v>1.1149983796941767</v>
      </c>
      <c r="BR79" s="36">
        <f t="shared" si="57"/>
        <v>1.1233730999088107</v>
      </c>
    </row>
    <row r="80" spans="1:70">
      <c r="A80" s="13">
        <v>77</v>
      </c>
      <c r="B80" s="12">
        <v>236575</v>
      </c>
      <c r="C80" s="12">
        <v>638512</v>
      </c>
      <c r="D80" s="9">
        <f t="shared" si="44"/>
        <v>26626.878061399999</v>
      </c>
      <c r="E80" s="14">
        <v>26.626878061399999</v>
      </c>
      <c r="F80" s="13">
        <v>35276</v>
      </c>
      <c r="G80" s="12">
        <v>35276</v>
      </c>
      <c r="H80" s="12">
        <v>0.68171460637299996</v>
      </c>
      <c r="I80" s="12">
        <v>3.2516507548</v>
      </c>
      <c r="J80" s="12">
        <v>56088</v>
      </c>
      <c r="K80" s="12">
        <v>2</v>
      </c>
      <c r="L80" s="14">
        <v>1316</v>
      </c>
      <c r="M80" s="13">
        <v>519.73295322199999</v>
      </c>
      <c r="N80" s="12">
        <v>39438</v>
      </c>
      <c r="O80" s="12">
        <v>0.51973295322199997</v>
      </c>
      <c r="P80" s="12">
        <v>3.2956500915800002</v>
      </c>
      <c r="Q80" s="12">
        <v>88806</v>
      </c>
      <c r="R80" s="12">
        <v>3</v>
      </c>
      <c r="S80" s="14">
        <v>1203</v>
      </c>
      <c r="T80" s="13">
        <v>3584.0768398300002</v>
      </c>
      <c r="U80" s="12">
        <v>37657</v>
      </c>
      <c r="V80" s="12">
        <v>0.53769115547099999</v>
      </c>
      <c r="W80" s="12">
        <v>3.5840768398299998</v>
      </c>
      <c r="X80" s="12">
        <v>70762</v>
      </c>
      <c r="Y80" s="12">
        <v>7</v>
      </c>
      <c r="Z80" s="9">
        <v>1206</v>
      </c>
      <c r="AA80" s="13">
        <v>3170.6236791000001</v>
      </c>
      <c r="AB80" s="12">
        <v>37619</v>
      </c>
      <c r="AC80" s="12">
        <v>0.54003263135599999</v>
      </c>
      <c r="AD80" s="12">
        <v>3.1706236791000002</v>
      </c>
      <c r="AE80" s="12">
        <v>77075</v>
      </c>
      <c r="AF80" s="12">
        <v>7</v>
      </c>
      <c r="AG80" s="14">
        <v>1205</v>
      </c>
      <c r="AH80" s="13">
        <v>35310.117313800001</v>
      </c>
      <c r="AI80" s="12">
        <v>37656</v>
      </c>
      <c r="AJ80" s="12">
        <v>0.53759102921799995</v>
      </c>
      <c r="AK80" s="12">
        <v>3.5841696969700001</v>
      </c>
      <c r="AL80" s="12">
        <v>75215</v>
      </c>
      <c r="AM80" s="12">
        <v>9</v>
      </c>
      <c r="AN80" s="14">
        <v>1206</v>
      </c>
      <c r="AO80" s="13">
        <v>33669.760611899997</v>
      </c>
      <c r="AP80" s="12">
        <v>37640</v>
      </c>
      <c r="AQ80" s="12">
        <v>0.53796776342499997</v>
      </c>
      <c r="AR80" s="12">
        <v>3.1735852175599999</v>
      </c>
      <c r="AS80" s="12">
        <v>78124</v>
      </c>
      <c r="AT80" s="12">
        <v>10</v>
      </c>
      <c r="AU80" s="14">
        <v>1208</v>
      </c>
      <c r="AV80" s="21">
        <f t="shared" si="45"/>
        <v>0.41345316073000005</v>
      </c>
      <c r="AW80" s="21">
        <f t="shared" si="34"/>
        <v>1640.3567019000038</v>
      </c>
      <c r="AX80" s="21">
        <f t="shared" si="35"/>
        <v>0.16198165315099999</v>
      </c>
      <c r="AY80" s="21">
        <f t="shared" si="36"/>
        <v>4162</v>
      </c>
      <c r="AZ80" s="21">
        <f t="shared" si="37"/>
        <v>8649.1219386000012</v>
      </c>
      <c r="BA80" s="21">
        <f t="shared" si="38"/>
        <v>12811.121938600001</v>
      </c>
      <c r="BB80" s="21">
        <f t="shared" si="39"/>
        <v>11030.121938600001</v>
      </c>
      <c r="BC80" s="21">
        <f t="shared" si="40"/>
        <v>10992.121938600001</v>
      </c>
      <c r="BD80" s="21">
        <f t="shared" si="41"/>
        <v>11029.121938600001</v>
      </c>
      <c r="BE80" s="21">
        <f t="shared" si="42"/>
        <v>11013.121938600001</v>
      </c>
      <c r="BF80" s="36">
        <f t="shared" si="46"/>
        <v>1</v>
      </c>
      <c r="BG80" s="36">
        <f t="shared" si="47"/>
        <v>1.1179838984011792</v>
      </c>
      <c r="BH80" s="36">
        <f t="shared" si="48"/>
        <v>1.0674963147749177</v>
      </c>
      <c r="BI80" s="36">
        <f t="shared" si="49"/>
        <v>1.0664190951355028</v>
      </c>
      <c r="BJ80" s="36">
        <f t="shared" si="50"/>
        <v>1.0674679668896701</v>
      </c>
      <c r="BK80" s="36">
        <f t="shared" si="51"/>
        <v>1.0670144007257059</v>
      </c>
      <c r="BL80" s="21">
        <f t="shared" si="43"/>
        <v>56088</v>
      </c>
      <c r="BM80" s="36">
        <f t="shared" si="52"/>
        <v>1</v>
      </c>
      <c r="BN80" s="36">
        <f t="shared" si="53"/>
        <v>1.5833333333333333</v>
      </c>
      <c r="BO80" s="36">
        <f t="shared" si="54"/>
        <v>1.2616245899301097</v>
      </c>
      <c r="BP80" s="36">
        <f t="shared" si="55"/>
        <v>1.3741798602196549</v>
      </c>
      <c r="BQ80" s="36">
        <f t="shared" si="56"/>
        <v>1.3410176864926544</v>
      </c>
      <c r="BR80" s="36">
        <f t="shared" si="57"/>
        <v>1.3928826130366567</v>
      </c>
    </row>
    <row r="81" spans="1:70">
      <c r="A81" s="13">
        <v>78</v>
      </c>
      <c r="B81" s="12">
        <v>657468</v>
      </c>
      <c r="C81" s="12">
        <v>82880</v>
      </c>
      <c r="D81" s="9">
        <f t="shared" si="44"/>
        <v>66163.394779200011</v>
      </c>
      <c r="E81" s="14">
        <v>66.163394779200004</v>
      </c>
      <c r="F81" s="13">
        <v>75496</v>
      </c>
      <c r="G81" s="12">
        <v>75496</v>
      </c>
      <c r="H81" s="12">
        <v>0.90065730771200003</v>
      </c>
      <c r="I81" s="12">
        <v>6.35853346653</v>
      </c>
      <c r="J81" s="12">
        <v>21219</v>
      </c>
      <c r="K81" s="12">
        <v>0</v>
      </c>
      <c r="L81" s="14">
        <v>578</v>
      </c>
      <c r="M81" s="13">
        <v>885.41816989999995</v>
      </c>
      <c r="N81" s="12">
        <v>75893</v>
      </c>
      <c r="O81" s="12">
        <v>0.8854181699</v>
      </c>
      <c r="P81" s="12">
        <v>6.3631730103199997</v>
      </c>
      <c r="Q81" s="12">
        <v>40755</v>
      </c>
      <c r="R81" s="12">
        <v>1</v>
      </c>
      <c r="S81" s="14">
        <v>590</v>
      </c>
      <c r="T81" s="13">
        <v>6843.7842352099997</v>
      </c>
      <c r="U81" s="12">
        <v>75542</v>
      </c>
      <c r="V81" s="12">
        <v>0.88995599734599995</v>
      </c>
      <c r="W81" s="12">
        <v>6.8437842352100002</v>
      </c>
      <c r="X81" s="12">
        <v>26014</v>
      </c>
      <c r="Y81" s="12">
        <v>2</v>
      </c>
      <c r="Z81" s="9">
        <v>580</v>
      </c>
      <c r="AA81" s="13">
        <v>6345.8902458700004</v>
      </c>
      <c r="AB81" s="12">
        <v>75542</v>
      </c>
      <c r="AC81" s="12">
        <v>0.88995599734599995</v>
      </c>
      <c r="AD81" s="12">
        <v>6.3458902458699997</v>
      </c>
      <c r="AE81" s="12">
        <v>33511</v>
      </c>
      <c r="AF81" s="12">
        <v>3</v>
      </c>
      <c r="AG81" s="14">
        <v>580</v>
      </c>
      <c r="AH81" s="13">
        <v>66056.944893099993</v>
      </c>
      <c r="AI81" s="12">
        <v>75542</v>
      </c>
      <c r="AJ81" s="12">
        <v>0.88995599734599995</v>
      </c>
      <c r="AK81" s="12">
        <v>6.8437842352100002</v>
      </c>
      <c r="AL81" s="12">
        <v>26932</v>
      </c>
      <c r="AM81" s="12">
        <v>3</v>
      </c>
      <c r="AN81" s="14">
        <v>580</v>
      </c>
      <c r="AO81" s="13">
        <v>64065.368935699997</v>
      </c>
      <c r="AP81" s="12">
        <v>75542</v>
      </c>
      <c r="AQ81" s="12">
        <v>0.88995599734599995</v>
      </c>
      <c r="AR81" s="12">
        <v>6.3458902458699997</v>
      </c>
      <c r="AS81" s="12">
        <v>29941</v>
      </c>
      <c r="AT81" s="12">
        <v>3</v>
      </c>
      <c r="AU81" s="14">
        <v>580</v>
      </c>
      <c r="AV81" s="21">
        <f t="shared" si="45"/>
        <v>0.49789398933999929</v>
      </c>
      <c r="AW81" s="21">
        <f t="shared" si="34"/>
        <v>1991.5759573999967</v>
      </c>
      <c r="AX81" s="21">
        <f t="shared" si="35"/>
        <v>1.5239137812000036E-2</v>
      </c>
      <c r="AY81" s="21">
        <f t="shared" si="36"/>
        <v>397</v>
      </c>
      <c r="AZ81" s="21">
        <f t="shared" si="37"/>
        <v>9332.6052207999892</v>
      </c>
      <c r="BA81" s="21">
        <f t="shared" si="38"/>
        <v>9729.6052207999892</v>
      </c>
      <c r="BB81" s="21">
        <f t="shared" si="39"/>
        <v>9378.6052207999892</v>
      </c>
      <c r="BC81" s="21">
        <f t="shared" si="40"/>
        <v>9378.6052207999892</v>
      </c>
      <c r="BD81" s="21">
        <f t="shared" si="41"/>
        <v>9378.6052207999892</v>
      </c>
      <c r="BE81" s="21">
        <f t="shared" si="42"/>
        <v>9378.6052207999892</v>
      </c>
      <c r="BF81" s="36">
        <f t="shared" si="46"/>
        <v>1</v>
      </c>
      <c r="BG81" s="36">
        <f t="shared" si="47"/>
        <v>1.0052585567447283</v>
      </c>
      <c r="BH81" s="36">
        <f t="shared" si="48"/>
        <v>1.000609303804175</v>
      </c>
      <c r="BI81" s="36">
        <f t="shared" si="49"/>
        <v>1.000609303804175</v>
      </c>
      <c r="BJ81" s="36">
        <f t="shared" si="50"/>
        <v>1.000609303804175</v>
      </c>
      <c r="BK81" s="36">
        <f t="shared" si="51"/>
        <v>1.000609303804175</v>
      </c>
      <c r="BL81" s="21">
        <f t="shared" si="43"/>
        <v>21219</v>
      </c>
      <c r="BM81" s="36">
        <f t="shared" si="52"/>
        <v>1</v>
      </c>
      <c r="BN81" s="36">
        <f t="shared" si="53"/>
        <v>1.9206842923794711</v>
      </c>
      <c r="BO81" s="36">
        <f t="shared" si="54"/>
        <v>1.2259767189782742</v>
      </c>
      <c r="BP81" s="36">
        <f t="shared" si="55"/>
        <v>1.5792921438333569</v>
      </c>
      <c r="BQ81" s="36">
        <f t="shared" si="56"/>
        <v>1.2692398322258354</v>
      </c>
      <c r="BR81" s="36">
        <f t="shared" si="57"/>
        <v>1.4110467034261747</v>
      </c>
    </row>
    <row r="82" spans="1:70">
      <c r="A82" s="13">
        <v>79</v>
      </c>
      <c r="B82" s="12">
        <v>842728</v>
      </c>
      <c r="C82" s="12">
        <v>600722</v>
      </c>
      <c r="D82" s="9">
        <f t="shared" si="44"/>
        <v>146718.52552300002</v>
      </c>
      <c r="E82" s="14">
        <v>146.71852552300001</v>
      </c>
      <c r="F82" s="13">
        <v>169948</v>
      </c>
      <c r="G82" s="12">
        <v>169948</v>
      </c>
      <c r="H82" s="12">
        <v>1.97484418431</v>
      </c>
      <c r="I82" s="12">
        <v>14.433654667600001</v>
      </c>
      <c r="J82" s="12">
        <v>245074</v>
      </c>
      <c r="K82" s="12">
        <v>14</v>
      </c>
      <c r="L82" s="14">
        <v>1306</v>
      </c>
      <c r="M82" s="13">
        <v>1841.3306536499999</v>
      </c>
      <c r="N82" s="12">
        <v>171915</v>
      </c>
      <c r="O82" s="12">
        <v>1.84153949619</v>
      </c>
      <c r="P82" s="12">
        <v>15.113130758100001</v>
      </c>
      <c r="Q82" s="12">
        <v>475025</v>
      </c>
      <c r="R82" s="12">
        <v>22</v>
      </c>
      <c r="S82" s="14">
        <v>1045</v>
      </c>
      <c r="T82" s="13">
        <v>15412.7725469</v>
      </c>
      <c r="U82" s="12">
        <v>170401</v>
      </c>
      <c r="V82" s="12">
        <v>1.95082164816</v>
      </c>
      <c r="W82" s="12">
        <v>15.415552849899999</v>
      </c>
      <c r="X82" s="12">
        <v>358872</v>
      </c>
      <c r="Y82" s="12">
        <v>37</v>
      </c>
      <c r="Z82" s="9">
        <v>1239</v>
      </c>
      <c r="AA82" s="13">
        <v>14411.971517399999</v>
      </c>
      <c r="AB82" s="12">
        <v>170195</v>
      </c>
      <c r="AC82" s="12">
        <v>1.96266393613</v>
      </c>
      <c r="AD82" s="12">
        <v>14.4140606782</v>
      </c>
      <c r="AE82" s="12">
        <v>511776</v>
      </c>
      <c r="AF82" s="12">
        <v>51</v>
      </c>
      <c r="AG82" s="14">
        <v>1281</v>
      </c>
      <c r="AH82" s="13">
        <v>147867.463174</v>
      </c>
      <c r="AI82" s="12">
        <v>170389</v>
      </c>
      <c r="AJ82" s="12">
        <v>1.94929695902</v>
      </c>
      <c r="AK82" s="12">
        <v>15.416577092400001</v>
      </c>
      <c r="AL82" s="12">
        <v>398462</v>
      </c>
      <c r="AM82" s="12">
        <v>48</v>
      </c>
      <c r="AN82" s="14">
        <v>1234</v>
      </c>
      <c r="AO82" s="13">
        <v>143964.555827</v>
      </c>
      <c r="AP82" s="12">
        <v>170389</v>
      </c>
      <c r="AQ82" s="12">
        <v>1.94929695902</v>
      </c>
      <c r="AR82" s="12">
        <v>14.4407494061</v>
      </c>
      <c r="AS82" s="12">
        <v>471689</v>
      </c>
      <c r="AT82" s="12">
        <v>57</v>
      </c>
      <c r="AU82" s="14">
        <v>1234</v>
      </c>
      <c r="AV82" s="21">
        <f t="shared" si="45"/>
        <v>1.0008010295000003</v>
      </c>
      <c r="AW82" s="21">
        <f t="shared" si="34"/>
        <v>3902.9073470000003</v>
      </c>
      <c r="AX82" s="21">
        <f t="shared" si="35"/>
        <v>0.13330468811999996</v>
      </c>
      <c r="AY82" s="21">
        <f t="shared" si="36"/>
        <v>1967</v>
      </c>
      <c r="AZ82" s="21">
        <f t="shared" si="37"/>
        <v>23229.474476999982</v>
      </c>
      <c r="BA82" s="21">
        <f t="shared" si="38"/>
        <v>25196.474476999982</v>
      </c>
      <c r="BB82" s="21">
        <f t="shared" si="39"/>
        <v>23682.474476999982</v>
      </c>
      <c r="BC82" s="21">
        <f t="shared" si="40"/>
        <v>23476.474476999982</v>
      </c>
      <c r="BD82" s="21">
        <f t="shared" si="41"/>
        <v>23670.474476999982</v>
      </c>
      <c r="BE82" s="21">
        <f t="shared" si="42"/>
        <v>23670.474476999982</v>
      </c>
      <c r="BF82" s="36">
        <f t="shared" si="46"/>
        <v>1</v>
      </c>
      <c r="BG82" s="36">
        <f t="shared" si="47"/>
        <v>1.0115741285569704</v>
      </c>
      <c r="BH82" s="36">
        <f t="shared" si="48"/>
        <v>1.0026655212182549</v>
      </c>
      <c r="BI82" s="36">
        <f t="shared" si="49"/>
        <v>1.0014533857415209</v>
      </c>
      <c r="BJ82" s="36">
        <f t="shared" si="50"/>
        <v>1.0025949113846588</v>
      </c>
      <c r="BK82" s="36">
        <f t="shared" si="51"/>
        <v>1.0025949113846588</v>
      </c>
      <c r="BL82" s="21">
        <f t="shared" si="43"/>
        <v>245074</v>
      </c>
      <c r="BM82" s="36">
        <f t="shared" si="52"/>
        <v>1</v>
      </c>
      <c r="BN82" s="36">
        <f t="shared" si="53"/>
        <v>1.9382921076899222</v>
      </c>
      <c r="BO82" s="36">
        <f t="shared" si="54"/>
        <v>1.4643413826028058</v>
      </c>
      <c r="BP82" s="36">
        <f t="shared" si="55"/>
        <v>2.0882508956478452</v>
      </c>
      <c r="BQ82" s="36">
        <f t="shared" si="56"/>
        <v>1.6258844267445751</v>
      </c>
      <c r="BR82" s="36">
        <f t="shared" si="57"/>
        <v>1.9246798926038666</v>
      </c>
    </row>
    <row r="83" spans="1:70">
      <c r="A83" s="13">
        <v>80</v>
      </c>
      <c r="B83" s="12">
        <v>564932</v>
      </c>
      <c r="C83" s="12">
        <v>377760</v>
      </c>
      <c r="D83" s="9">
        <f t="shared" si="44"/>
        <v>56322.948225300002</v>
      </c>
      <c r="E83" s="14">
        <v>56.322948225300003</v>
      </c>
      <c r="F83" s="13">
        <v>84506</v>
      </c>
      <c r="G83" s="12">
        <v>84506</v>
      </c>
      <c r="H83" s="12">
        <v>1.3511484928299999</v>
      </c>
      <c r="I83" s="12">
        <v>7.3796993201200003</v>
      </c>
      <c r="J83" s="12">
        <v>245452</v>
      </c>
      <c r="K83" s="12">
        <v>16</v>
      </c>
      <c r="L83" s="14">
        <v>4887</v>
      </c>
      <c r="M83" s="13">
        <v>1140.2797053199999</v>
      </c>
      <c r="N83" s="12">
        <v>91320</v>
      </c>
      <c r="O83" s="12">
        <v>1.14027970532</v>
      </c>
      <c r="P83" s="12">
        <v>7.7439476329200003</v>
      </c>
      <c r="Q83" s="12">
        <v>332271</v>
      </c>
      <c r="R83" s="12">
        <v>14</v>
      </c>
      <c r="S83" s="14">
        <v>2194</v>
      </c>
      <c r="T83" s="13">
        <v>8181.14462482</v>
      </c>
      <c r="U83" s="12">
        <v>86311</v>
      </c>
      <c r="V83" s="12">
        <v>1.17183761204</v>
      </c>
      <c r="W83" s="12">
        <v>8.1811446248199999</v>
      </c>
      <c r="X83" s="12">
        <v>266327</v>
      </c>
      <c r="Y83" s="12">
        <v>28</v>
      </c>
      <c r="Z83" s="9">
        <v>4535</v>
      </c>
      <c r="AA83" s="13">
        <v>7179.8419885699996</v>
      </c>
      <c r="AB83" s="12">
        <v>85061</v>
      </c>
      <c r="AC83" s="12">
        <v>1.2128137164599999</v>
      </c>
      <c r="AD83" s="12">
        <v>7.1798419885699998</v>
      </c>
      <c r="AE83" s="12">
        <v>270686</v>
      </c>
      <c r="AF83" s="12">
        <v>27</v>
      </c>
      <c r="AG83" s="14">
        <v>4669</v>
      </c>
      <c r="AH83" s="13">
        <v>79673.117029000001</v>
      </c>
      <c r="AI83" s="12">
        <v>85921</v>
      </c>
      <c r="AJ83" s="12">
        <v>1.1759353616399999</v>
      </c>
      <c r="AK83" s="12">
        <v>8.1824951298700004</v>
      </c>
      <c r="AL83" s="12">
        <v>275446</v>
      </c>
      <c r="AM83" s="12">
        <v>34</v>
      </c>
      <c r="AN83" s="14">
        <v>4517</v>
      </c>
      <c r="AO83" s="13">
        <v>75859.947553999998</v>
      </c>
      <c r="AP83" s="12">
        <v>85921</v>
      </c>
      <c r="AQ83" s="12">
        <v>1.1759353616399999</v>
      </c>
      <c r="AR83" s="12">
        <v>7.2292027611299998</v>
      </c>
      <c r="AS83" s="12">
        <v>277476</v>
      </c>
      <c r="AT83" s="12">
        <v>34</v>
      </c>
      <c r="AU83" s="14">
        <v>4517</v>
      </c>
      <c r="AV83" s="21">
        <f t="shared" si="45"/>
        <v>1.0013026362500004</v>
      </c>
      <c r="AW83" s="21">
        <f t="shared" si="34"/>
        <v>3813.1694750000024</v>
      </c>
      <c r="AX83" s="21">
        <f t="shared" si="35"/>
        <v>0.21086878750999993</v>
      </c>
      <c r="AY83" s="21">
        <f t="shared" si="36"/>
        <v>6814</v>
      </c>
      <c r="AZ83" s="21">
        <f t="shared" si="37"/>
        <v>28183.051774699998</v>
      </c>
      <c r="BA83" s="21">
        <f t="shared" si="38"/>
        <v>34997.051774699998</v>
      </c>
      <c r="BB83" s="21">
        <f t="shared" si="39"/>
        <v>29988.051774699998</v>
      </c>
      <c r="BC83" s="21">
        <f t="shared" si="40"/>
        <v>28738.051774699998</v>
      </c>
      <c r="BD83" s="21">
        <f t="shared" si="41"/>
        <v>29598.051774699998</v>
      </c>
      <c r="BE83" s="21">
        <f t="shared" si="42"/>
        <v>29598.051774699998</v>
      </c>
      <c r="BF83" s="36">
        <f t="shared" si="46"/>
        <v>1</v>
      </c>
      <c r="BG83" s="36">
        <f t="shared" si="47"/>
        <v>1.0806333278110429</v>
      </c>
      <c r="BH83" s="36">
        <f t="shared" si="48"/>
        <v>1.0213594300996378</v>
      </c>
      <c r="BI83" s="36">
        <f t="shared" si="49"/>
        <v>1.0065675810001657</v>
      </c>
      <c r="BJ83" s="36">
        <f t="shared" si="50"/>
        <v>1.0167443731806025</v>
      </c>
      <c r="BK83" s="36">
        <f t="shared" si="51"/>
        <v>1.0167443731806025</v>
      </c>
      <c r="BL83" s="21">
        <f t="shared" si="43"/>
        <v>245452</v>
      </c>
      <c r="BM83" s="36">
        <f t="shared" si="52"/>
        <v>1</v>
      </c>
      <c r="BN83" s="36">
        <f t="shared" si="53"/>
        <v>1.3537107051480535</v>
      </c>
      <c r="BO83" s="36">
        <f t="shared" si="54"/>
        <v>1.0850471782670339</v>
      </c>
      <c r="BP83" s="36">
        <f t="shared" si="55"/>
        <v>1.1028062513240877</v>
      </c>
      <c r="BQ83" s="36">
        <f t="shared" si="56"/>
        <v>1.1221990450271335</v>
      </c>
      <c r="BR83" s="36">
        <f t="shared" si="57"/>
        <v>1.1304695011651973</v>
      </c>
    </row>
    <row r="84" spans="1:70">
      <c r="A84" s="13">
        <v>81</v>
      </c>
      <c r="B84" s="12">
        <v>724366</v>
      </c>
      <c r="C84" s="12">
        <v>480475</v>
      </c>
      <c r="D84" s="9">
        <f t="shared" si="44"/>
        <v>91616.618212700007</v>
      </c>
      <c r="E84" s="14">
        <v>91.616618212700004</v>
      </c>
      <c r="F84" s="13">
        <v>99399</v>
      </c>
      <c r="G84" s="12">
        <v>99399</v>
      </c>
      <c r="H84" s="12">
        <v>1.16679650786</v>
      </c>
      <c r="I84" s="12">
        <v>8.4275386863099992</v>
      </c>
      <c r="J84" s="12">
        <v>101294</v>
      </c>
      <c r="K84" s="12">
        <v>5</v>
      </c>
      <c r="L84" s="14">
        <v>914</v>
      </c>
      <c r="M84" s="13">
        <v>1152.6261780299999</v>
      </c>
      <c r="N84" s="12">
        <v>100207</v>
      </c>
      <c r="O84" s="12">
        <v>1.15262617803</v>
      </c>
      <c r="P84" s="12">
        <v>8.5955591325299991</v>
      </c>
      <c r="Q84" s="12">
        <v>190030</v>
      </c>
      <c r="R84" s="12">
        <v>8</v>
      </c>
      <c r="S84" s="14">
        <v>833</v>
      </c>
      <c r="T84" s="13">
        <v>8992.3909090899997</v>
      </c>
      <c r="U84" s="12">
        <v>99421</v>
      </c>
      <c r="V84" s="12">
        <v>1.1682633867700001</v>
      </c>
      <c r="W84" s="12">
        <v>8.9923909090900001</v>
      </c>
      <c r="X84" s="12">
        <v>135120</v>
      </c>
      <c r="Y84" s="12">
        <v>12</v>
      </c>
      <c r="Z84" s="9">
        <v>948</v>
      </c>
      <c r="AA84" s="13">
        <v>8410.7842740600008</v>
      </c>
      <c r="AB84" s="12">
        <v>99421</v>
      </c>
      <c r="AC84" s="12">
        <v>1.1732890548699999</v>
      </c>
      <c r="AD84" s="12">
        <v>8.4107842740599992</v>
      </c>
      <c r="AE84" s="12">
        <v>166532</v>
      </c>
      <c r="AF84" s="12">
        <v>15</v>
      </c>
      <c r="AG84" s="14">
        <v>938</v>
      </c>
      <c r="AH84" s="13">
        <v>86791.462081799997</v>
      </c>
      <c r="AI84" s="12">
        <v>99402</v>
      </c>
      <c r="AJ84" s="12">
        <v>1.1662431796299999</v>
      </c>
      <c r="AK84" s="12">
        <v>8.9946212121200002</v>
      </c>
      <c r="AL84" s="12">
        <v>142134</v>
      </c>
      <c r="AM84" s="12">
        <v>15</v>
      </c>
      <c r="AN84" s="14">
        <v>923</v>
      </c>
      <c r="AO84" s="13">
        <v>84526.1123315</v>
      </c>
      <c r="AP84" s="12">
        <v>99402</v>
      </c>
      <c r="AQ84" s="12">
        <v>1.1662431796299999</v>
      </c>
      <c r="AR84" s="12">
        <v>8.4282837745600006</v>
      </c>
      <c r="AS84" s="12">
        <v>154849</v>
      </c>
      <c r="AT84" s="12">
        <v>17</v>
      </c>
      <c r="AU84" s="14">
        <v>923</v>
      </c>
      <c r="AV84" s="21">
        <f t="shared" si="45"/>
        <v>0.58160663502999888</v>
      </c>
      <c r="AW84" s="21">
        <f t="shared" si="34"/>
        <v>2265.3497502999962</v>
      </c>
      <c r="AX84" s="21">
        <f t="shared" si="35"/>
        <v>1.4170329829999995E-2</v>
      </c>
      <c r="AY84" s="21">
        <f t="shared" si="36"/>
        <v>808</v>
      </c>
      <c r="AZ84" s="21">
        <f t="shared" si="37"/>
        <v>7782.3817872999934</v>
      </c>
      <c r="BA84" s="21">
        <f t="shared" si="38"/>
        <v>8590.3817872999934</v>
      </c>
      <c r="BB84" s="21">
        <f t="shared" si="39"/>
        <v>7804.3817872999934</v>
      </c>
      <c r="BC84" s="21">
        <f t="shared" si="40"/>
        <v>7804.3817872999934</v>
      </c>
      <c r="BD84" s="21">
        <f t="shared" si="41"/>
        <v>7785.3817872999934</v>
      </c>
      <c r="BE84" s="21">
        <f t="shared" si="42"/>
        <v>7785.3817872999934</v>
      </c>
      <c r="BF84" s="36">
        <f t="shared" si="46"/>
        <v>1</v>
      </c>
      <c r="BG84" s="36">
        <f t="shared" si="47"/>
        <v>1.0081288544150344</v>
      </c>
      <c r="BH84" s="36">
        <f t="shared" si="48"/>
        <v>1.0002213301944687</v>
      </c>
      <c r="BI84" s="36">
        <f t="shared" si="49"/>
        <v>1.0002213301944687</v>
      </c>
      <c r="BJ84" s="36">
        <f t="shared" si="50"/>
        <v>1.0000301813901549</v>
      </c>
      <c r="BK84" s="36">
        <f t="shared" si="51"/>
        <v>1.0000301813901549</v>
      </c>
      <c r="BL84" s="21">
        <f t="shared" si="43"/>
        <v>101294</v>
      </c>
      <c r="BM84" s="36">
        <f t="shared" si="52"/>
        <v>1</v>
      </c>
      <c r="BN84" s="36">
        <f t="shared" si="53"/>
        <v>1.87602424625348</v>
      </c>
      <c r="BO84" s="36">
        <f t="shared" si="54"/>
        <v>1.3339388315201295</v>
      </c>
      <c r="BP84" s="36">
        <f t="shared" si="55"/>
        <v>1.6440460441882045</v>
      </c>
      <c r="BQ84" s="36">
        <f t="shared" si="56"/>
        <v>1.4031828143818983</v>
      </c>
      <c r="BR84" s="36">
        <f t="shared" si="57"/>
        <v>1.528708511856576</v>
      </c>
    </row>
    <row r="85" spans="1:70">
      <c r="A85" s="13">
        <v>82</v>
      </c>
      <c r="B85" s="12">
        <v>183157</v>
      </c>
      <c r="C85" s="12">
        <v>195654</v>
      </c>
      <c r="D85" s="9">
        <f t="shared" si="44"/>
        <v>12667.549862</v>
      </c>
      <c r="E85" s="14">
        <v>12.667549862</v>
      </c>
      <c r="F85" s="13">
        <v>15345</v>
      </c>
      <c r="G85" s="12">
        <v>15345</v>
      </c>
      <c r="H85" s="12">
        <v>0.31028486100500002</v>
      </c>
      <c r="I85" s="12">
        <v>1.4356707153999999</v>
      </c>
      <c r="J85" s="12">
        <v>5947</v>
      </c>
      <c r="K85" s="12">
        <v>0</v>
      </c>
      <c r="L85" s="14">
        <v>905</v>
      </c>
      <c r="M85" s="13">
        <v>298.66793593199998</v>
      </c>
      <c r="N85" s="12">
        <v>15554</v>
      </c>
      <c r="O85" s="12">
        <v>0.29866793593199997</v>
      </c>
      <c r="P85" s="12">
        <v>1.42300591908</v>
      </c>
      <c r="Q85" s="12">
        <v>18074</v>
      </c>
      <c r="R85" s="12">
        <v>0</v>
      </c>
      <c r="S85" s="14">
        <v>755</v>
      </c>
      <c r="T85" s="13">
        <v>1673.6411976899999</v>
      </c>
      <c r="U85" s="12">
        <v>15441</v>
      </c>
      <c r="V85" s="12">
        <v>0.302065660402</v>
      </c>
      <c r="W85" s="12">
        <v>1.6736411976900001</v>
      </c>
      <c r="X85" s="12">
        <v>10551</v>
      </c>
      <c r="Y85" s="12">
        <v>1</v>
      </c>
      <c r="Z85" s="9">
        <v>831</v>
      </c>
      <c r="AA85" s="13">
        <v>1421.8702048</v>
      </c>
      <c r="AB85" s="12">
        <v>15536</v>
      </c>
      <c r="AC85" s="12">
        <v>0.29878503026300002</v>
      </c>
      <c r="AD85" s="12">
        <v>1.4218702048</v>
      </c>
      <c r="AE85" s="12">
        <v>10453</v>
      </c>
      <c r="AF85" s="12">
        <v>1</v>
      </c>
      <c r="AG85" s="14">
        <v>751</v>
      </c>
      <c r="AH85" s="13">
        <v>16750.733430699998</v>
      </c>
      <c r="AI85" s="12">
        <v>15536</v>
      </c>
      <c r="AJ85" s="12">
        <v>0.29878503026300002</v>
      </c>
      <c r="AK85" s="12">
        <v>1.6779507215</v>
      </c>
      <c r="AL85" s="12">
        <v>11668</v>
      </c>
      <c r="AM85" s="12">
        <v>1</v>
      </c>
      <c r="AN85" s="14">
        <v>751</v>
      </c>
      <c r="AO85" s="13">
        <v>15726.411363900001</v>
      </c>
      <c r="AP85" s="12">
        <v>15536</v>
      </c>
      <c r="AQ85" s="12">
        <v>0.29878503026300002</v>
      </c>
      <c r="AR85" s="12">
        <v>1.4218702048</v>
      </c>
      <c r="AS85" s="12">
        <v>11704</v>
      </c>
      <c r="AT85" s="12">
        <v>1</v>
      </c>
      <c r="AU85" s="14">
        <v>751</v>
      </c>
      <c r="AV85" s="21">
        <f t="shared" si="45"/>
        <v>0.25177099288999988</v>
      </c>
      <c r="AW85" s="21">
        <f t="shared" si="34"/>
        <v>1024.3220667999976</v>
      </c>
      <c r="AX85" s="21">
        <f t="shared" si="35"/>
        <v>1.1616925073000051E-2</v>
      </c>
      <c r="AY85" s="21">
        <f t="shared" si="36"/>
        <v>209</v>
      </c>
      <c r="AZ85" s="21">
        <f t="shared" si="37"/>
        <v>2677.4501380000002</v>
      </c>
      <c r="BA85" s="21">
        <f t="shared" si="38"/>
        <v>2886.4501380000002</v>
      </c>
      <c r="BB85" s="21">
        <f t="shared" si="39"/>
        <v>2773.4501380000002</v>
      </c>
      <c r="BC85" s="21">
        <f t="shared" si="40"/>
        <v>2868.4501380000002</v>
      </c>
      <c r="BD85" s="21">
        <f t="shared" si="41"/>
        <v>2868.4501380000002</v>
      </c>
      <c r="BE85" s="21">
        <f t="shared" si="42"/>
        <v>2868.4501380000002</v>
      </c>
      <c r="BF85" s="36">
        <f t="shared" si="46"/>
        <v>1</v>
      </c>
      <c r="BG85" s="36">
        <f t="shared" si="47"/>
        <v>1.0136200716845878</v>
      </c>
      <c r="BH85" s="36">
        <f t="shared" si="48"/>
        <v>1.006256109481916</v>
      </c>
      <c r="BI85" s="36">
        <f t="shared" si="49"/>
        <v>1.0124470511567285</v>
      </c>
      <c r="BJ85" s="36">
        <f t="shared" si="50"/>
        <v>1.0124470511567285</v>
      </c>
      <c r="BK85" s="36">
        <f t="shared" si="51"/>
        <v>1.0124470511567285</v>
      </c>
      <c r="BL85" s="21">
        <f t="shared" si="43"/>
        <v>5947</v>
      </c>
      <c r="BM85" s="36">
        <f t="shared" si="52"/>
        <v>1</v>
      </c>
      <c r="BN85" s="36">
        <f t="shared" si="53"/>
        <v>3.0391794181940472</v>
      </c>
      <c r="BO85" s="36">
        <f t="shared" si="54"/>
        <v>1.7741718513536238</v>
      </c>
      <c r="BP85" s="36">
        <f t="shared" si="55"/>
        <v>1.7576929544308055</v>
      </c>
      <c r="BQ85" s="36">
        <f t="shared" si="56"/>
        <v>1.9619976458718682</v>
      </c>
      <c r="BR85" s="36">
        <f t="shared" si="57"/>
        <v>1.9680511182108626</v>
      </c>
    </row>
    <row r="86" spans="1:70">
      <c r="A86" s="13">
        <v>83</v>
      </c>
      <c r="B86" s="12">
        <v>524446</v>
      </c>
      <c r="C86" s="12">
        <v>844345</v>
      </c>
      <c r="D86" s="9">
        <f t="shared" si="44"/>
        <v>79515.364690499991</v>
      </c>
      <c r="E86" s="14">
        <v>79.515364690499993</v>
      </c>
      <c r="F86" s="13">
        <v>101036</v>
      </c>
      <c r="G86" s="12">
        <v>101036</v>
      </c>
      <c r="H86" s="12">
        <v>1.2063425244199999</v>
      </c>
      <c r="I86" s="12">
        <v>8.6217421273199992</v>
      </c>
      <c r="J86" s="12">
        <v>112534</v>
      </c>
      <c r="K86" s="12">
        <v>5</v>
      </c>
      <c r="L86" s="14">
        <v>981</v>
      </c>
      <c r="M86" s="13">
        <v>1187.5824197899999</v>
      </c>
      <c r="N86" s="12">
        <v>101302</v>
      </c>
      <c r="O86" s="12">
        <v>1.18758241979</v>
      </c>
      <c r="P86" s="12">
        <v>8.6042378482600004</v>
      </c>
      <c r="Q86" s="12">
        <v>283848</v>
      </c>
      <c r="R86" s="12">
        <v>12</v>
      </c>
      <c r="S86" s="14">
        <v>967</v>
      </c>
      <c r="T86" s="13">
        <v>9284.3688311700007</v>
      </c>
      <c r="U86" s="12">
        <v>101296</v>
      </c>
      <c r="V86" s="12">
        <v>1.18935922195</v>
      </c>
      <c r="W86" s="12">
        <v>9.2843688311699992</v>
      </c>
      <c r="X86" s="12">
        <v>164029</v>
      </c>
      <c r="Y86" s="12">
        <v>16</v>
      </c>
      <c r="Z86" s="9">
        <v>972</v>
      </c>
      <c r="AA86" s="13">
        <v>8521.8637057399992</v>
      </c>
      <c r="AB86" s="12">
        <v>102231</v>
      </c>
      <c r="AC86" s="12">
        <v>1.24582660832</v>
      </c>
      <c r="AD86" s="12">
        <v>8.5218637057399995</v>
      </c>
      <c r="AE86" s="12">
        <v>238357</v>
      </c>
      <c r="AF86" s="12">
        <v>23</v>
      </c>
      <c r="AG86" s="14">
        <v>986</v>
      </c>
      <c r="AH86" s="13">
        <v>88907.793885000006</v>
      </c>
      <c r="AI86" s="12">
        <v>101284</v>
      </c>
      <c r="AJ86" s="12">
        <v>1.18783453281</v>
      </c>
      <c r="AK86" s="12">
        <v>9.2853930735900008</v>
      </c>
      <c r="AL86" s="12">
        <v>168455</v>
      </c>
      <c r="AM86" s="12">
        <v>20</v>
      </c>
      <c r="AN86" s="14">
        <v>967</v>
      </c>
      <c r="AO86" s="13">
        <v>86172.402753899994</v>
      </c>
      <c r="AP86" s="12">
        <v>101284</v>
      </c>
      <c r="AQ86" s="12">
        <v>1.18783453281</v>
      </c>
      <c r="AR86" s="12">
        <v>8.6015452908200007</v>
      </c>
      <c r="AS86" s="12">
        <v>195415</v>
      </c>
      <c r="AT86" s="12">
        <v>22</v>
      </c>
      <c r="AU86" s="14">
        <v>967</v>
      </c>
      <c r="AV86" s="21">
        <f t="shared" si="45"/>
        <v>0.76250512543000148</v>
      </c>
      <c r="AW86" s="21">
        <f t="shared" si="34"/>
        <v>2735.391131100012</v>
      </c>
      <c r="AX86" s="21">
        <f t="shared" si="35"/>
        <v>1.8760104629999885E-2</v>
      </c>
      <c r="AY86" s="21">
        <f t="shared" si="36"/>
        <v>266</v>
      </c>
      <c r="AZ86" s="21">
        <f t="shared" si="37"/>
        <v>21520.635309500009</v>
      </c>
      <c r="BA86" s="21">
        <f t="shared" si="38"/>
        <v>21786.635309500009</v>
      </c>
      <c r="BB86" s="21">
        <f t="shared" si="39"/>
        <v>21780.635309500009</v>
      </c>
      <c r="BC86" s="21">
        <f t="shared" si="40"/>
        <v>22715.635309500009</v>
      </c>
      <c r="BD86" s="21">
        <f t="shared" si="41"/>
        <v>21768.635309500009</v>
      </c>
      <c r="BE86" s="21">
        <f t="shared" si="42"/>
        <v>21768.635309500009</v>
      </c>
      <c r="BF86" s="36">
        <f t="shared" si="46"/>
        <v>1</v>
      </c>
      <c r="BG86" s="36">
        <f t="shared" si="47"/>
        <v>1.0026327249693179</v>
      </c>
      <c r="BH86" s="36">
        <f t="shared" si="48"/>
        <v>1.0025733401955739</v>
      </c>
      <c r="BI86" s="36">
        <f t="shared" si="49"/>
        <v>1.0118274674373491</v>
      </c>
      <c r="BJ86" s="36">
        <f t="shared" si="50"/>
        <v>1.0024545706480859</v>
      </c>
      <c r="BK86" s="36">
        <f t="shared" si="51"/>
        <v>1.0024545706480859</v>
      </c>
      <c r="BL86" s="21">
        <f t="shared" si="43"/>
        <v>112534</v>
      </c>
      <c r="BM86" s="36">
        <f t="shared" si="52"/>
        <v>1</v>
      </c>
      <c r="BN86" s="36">
        <f t="shared" si="53"/>
        <v>2.5223310288446159</v>
      </c>
      <c r="BO86" s="36">
        <f t="shared" si="54"/>
        <v>1.4575950379440881</v>
      </c>
      <c r="BP86" s="36">
        <f t="shared" si="55"/>
        <v>2.1180887553983685</v>
      </c>
      <c r="BQ86" s="36">
        <f t="shared" si="56"/>
        <v>1.496925373664848</v>
      </c>
      <c r="BR86" s="36">
        <f t="shared" si="57"/>
        <v>1.7364974141148453</v>
      </c>
    </row>
    <row r="87" spans="1:70">
      <c r="A87" s="13">
        <v>84</v>
      </c>
      <c r="B87" s="12">
        <v>660545</v>
      </c>
      <c r="C87" s="12">
        <v>319625</v>
      </c>
      <c r="D87" s="9">
        <f t="shared" si="44"/>
        <v>73772.33370589999</v>
      </c>
      <c r="E87" s="14">
        <v>73.772333705899996</v>
      </c>
      <c r="F87" s="13">
        <v>97178</v>
      </c>
      <c r="G87" s="12">
        <v>97178</v>
      </c>
      <c r="H87" s="12">
        <v>1.2434226423500001</v>
      </c>
      <c r="I87" s="12">
        <v>8.58828366911</v>
      </c>
      <c r="J87" s="12">
        <v>187041</v>
      </c>
      <c r="K87" s="12">
        <v>10</v>
      </c>
      <c r="L87" s="14">
        <v>1126</v>
      </c>
      <c r="M87" s="13">
        <v>1173.73076388</v>
      </c>
      <c r="N87" s="12">
        <v>106480</v>
      </c>
      <c r="O87" s="12">
        <v>1.1737307638800001</v>
      </c>
      <c r="P87" s="12">
        <v>9.2446970862499995</v>
      </c>
      <c r="Q87" s="12">
        <v>395389</v>
      </c>
      <c r="R87" s="12">
        <v>17</v>
      </c>
      <c r="S87" s="14">
        <v>977</v>
      </c>
      <c r="T87" s="13">
        <v>9319.4414502199998</v>
      </c>
      <c r="U87" s="12">
        <v>98609</v>
      </c>
      <c r="V87" s="12">
        <v>1.18356940962</v>
      </c>
      <c r="W87" s="12">
        <v>9.3194414502199994</v>
      </c>
      <c r="X87" s="12">
        <v>291559</v>
      </c>
      <c r="Y87" s="12">
        <v>29</v>
      </c>
      <c r="Z87" s="9">
        <v>992</v>
      </c>
      <c r="AA87" s="13">
        <v>8427.5917082899996</v>
      </c>
      <c r="AB87" s="12">
        <v>99587</v>
      </c>
      <c r="AC87" s="12">
        <v>1.3074976148899999</v>
      </c>
      <c r="AD87" s="12">
        <v>8.4275917082900005</v>
      </c>
      <c r="AE87" s="12">
        <v>338380</v>
      </c>
      <c r="AF87" s="12">
        <v>32</v>
      </c>
      <c r="AG87" s="14">
        <v>1254</v>
      </c>
      <c r="AH87" s="13">
        <v>88159.321922200004</v>
      </c>
      <c r="AI87" s="12">
        <v>98621</v>
      </c>
      <c r="AJ87" s="12">
        <v>1.18284604714</v>
      </c>
      <c r="AK87" s="12">
        <v>9.3204482683999998</v>
      </c>
      <c r="AL87" s="12">
        <v>285649</v>
      </c>
      <c r="AM87" s="12">
        <v>33</v>
      </c>
      <c r="AN87" s="14">
        <v>1001</v>
      </c>
      <c r="AO87" s="13">
        <v>85098.692662500005</v>
      </c>
      <c r="AP87" s="12">
        <v>98621</v>
      </c>
      <c r="AQ87" s="12">
        <v>1.18284604714</v>
      </c>
      <c r="AR87" s="12">
        <v>8.5552909534899992</v>
      </c>
      <c r="AS87" s="12">
        <v>305235</v>
      </c>
      <c r="AT87" s="12">
        <v>36</v>
      </c>
      <c r="AU87" s="14">
        <v>1001</v>
      </c>
      <c r="AV87" s="21">
        <f t="shared" si="45"/>
        <v>0.89184974193000022</v>
      </c>
      <c r="AW87" s="21">
        <f t="shared" si="34"/>
        <v>3060.6292596999992</v>
      </c>
      <c r="AX87" s="21">
        <f t="shared" si="35"/>
        <v>6.9691878470000024E-2</v>
      </c>
      <c r="AY87" s="21">
        <f t="shared" si="36"/>
        <v>9302</v>
      </c>
      <c r="AZ87" s="21">
        <f t="shared" si="37"/>
        <v>23405.66629410001</v>
      </c>
      <c r="BA87" s="21">
        <f t="shared" si="38"/>
        <v>32707.66629410001</v>
      </c>
      <c r="BB87" s="21">
        <f t="shared" si="39"/>
        <v>24836.66629410001</v>
      </c>
      <c r="BC87" s="21">
        <f t="shared" si="40"/>
        <v>25814.66629410001</v>
      </c>
      <c r="BD87" s="21">
        <f t="shared" si="41"/>
        <v>24848.66629410001</v>
      </c>
      <c r="BE87" s="21">
        <f t="shared" si="42"/>
        <v>24848.66629410001</v>
      </c>
      <c r="BF87" s="36">
        <f t="shared" si="46"/>
        <v>1</v>
      </c>
      <c r="BG87" s="36">
        <f t="shared" si="47"/>
        <v>1.0957212537817203</v>
      </c>
      <c r="BH87" s="36">
        <f t="shared" si="48"/>
        <v>1.0147255551668073</v>
      </c>
      <c r="BI87" s="36">
        <f t="shared" si="49"/>
        <v>1.0247895614233675</v>
      </c>
      <c r="BJ87" s="36">
        <f t="shared" si="50"/>
        <v>1.0148490399061516</v>
      </c>
      <c r="BK87" s="36">
        <f t="shared" si="51"/>
        <v>1.0148490399061516</v>
      </c>
      <c r="BL87" s="21">
        <f t="shared" si="43"/>
        <v>187041</v>
      </c>
      <c r="BM87" s="36">
        <f t="shared" si="52"/>
        <v>1</v>
      </c>
      <c r="BN87" s="36">
        <f t="shared" si="53"/>
        <v>2.1139162001914018</v>
      </c>
      <c r="BO87" s="36">
        <f t="shared" si="54"/>
        <v>1.5587972690479628</v>
      </c>
      <c r="BP87" s="36">
        <f t="shared" si="55"/>
        <v>1.8091220641463637</v>
      </c>
      <c r="BQ87" s="36">
        <f t="shared" si="56"/>
        <v>1.5271999187343952</v>
      </c>
      <c r="BR87" s="36">
        <f t="shared" si="57"/>
        <v>1.6319149277431151</v>
      </c>
    </row>
    <row r="88" spans="1:70">
      <c r="A88" s="13">
        <v>85</v>
      </c>
      <c r="B88" s="12">
        <v>698043</v>
      </c>
      <c r="C88" s="12">
        <v>29225</v>
      </c>
      <c r="D88" s="9">
        <f t="shared" si="44"/>
        <v>77966.943521399997</v>
      </c>
      <c r="E88" s="14">
        <v>77.966943521399998</v>
      </c>
      <c r="F88" s="13">
        <v>88356</v>
      </c>
      <c r="G88" s="12">
        <v>88356</v>
      </c>
      <c r="H88" s="12">
        <v>1.1636508001799999</v>
      </c>
      <c r="I88" s="12">
        <v>7.5375876595599998</v>
      </c>
      <c r="J88" s="12">
        <v>38291</v>
      </c>
      <c r="K88" s="12">
        <v>2</v>
      </c>
      <c r="L88" s="14">
        <v>1287</v>
      </c>
      <c r="M88" s="13">
        <v>1052.9067007599999</v>
      </c>
      <c r="N88" s="12">
        <v>89463</v>
      </c>
      <c r="O88" s="12">
        <v>1.0530885719300001</v>
      </c>
      <c r="P88" s="12">
        <v>7.5605799145299999</v>
      </c>
      <c r="Q88" s="12">
        <v>46025</v>
      </c>
      <c r="R88" s="12">
        <v>1</v>
      </c>
      <c r="S88" s="14">
        <v>1289</v>
      </c>
      <c r="T88" s="13">
        <v>8060.9579725800004</v>
      </c>
      <c r="U88" s="12">
        <v>88475</v>
      </c>
      <c r="V88" s="12">
        <v>1.0707710588799999</v>
      </c>
      <c r="W88" s="12">
        <v>8.0617761544000004</v>
      </c>
      <c r="X88" s="12">
        <v>41665</v>
      </c>
      <c r="Y88" s="12">
        <v>4</v>
      </c>
      <c r="Z88" s="9">
        <v>1326</v>
      </c>
      <c r="AA88" s="13">
        <v>7493.6462148999999</v>
      </c>
      <c r="AB88" s="12">
        <v>88480</v>
      </c>
      <c r="AC88" s="12">
        <v>1.0705597748</v>
      </c>
      <c r="AD88" s="12">
        <v>7.4942000610499999</v>
      </c>
      <c r="AE88" s="12">
        <v>43372</v>
      </c>
      <c r="AF88" s="12">
        <v>4</v>
      </c>
      <c r="AG88" s="14">
        <v>1327</v>
      </c>
      <c r="AH88" s="13">
        <v>78048.396196899994</v>
      </c>
      <c r="AI88" s="12">
        <v>88872</v>
      </c>
      <c r="AJ88" s="12">
        <v>1.05948505094</v>
      </c>
      <c r="AK88" s="12">
        <v>8.0806529220800005</v>
      </c>
      <c r="AL88" s="12">
        <v>42359</v>
      </c>
      <c r="AM88" s="12">
        <v>5</v>
      </c>
      <c r="AN88" s="14">
        <v>1307</v>
      </c>
      <c r="AO88" s="13">
        <v>75785.387124800007</v>
      </c>
      <c r="AP88" s="12">
        <v>88480</v>
      </c>
      <c r="AQ88" s="12">
        <v>1.0705597748</v>
      </c>
      <c r="AR88" s="12">
        <v>7.4942000610499999</v>
      </c>
      <c r="AS88" s="12">
        <v>42840</v>
      </c>
      <c r="AT88" s="12">
        <v>5</v>
      </c>
      <c r="AU88" s="14">
        <v>1327</v>
      </c>
      <c r="AV88" s="21">
        <f t="shared" si="45"/>
        <v>0.56731175768000053</v>
      </c>
      <c r="AW88" s="21">
        <f t="shared" si="34"/>
        <v>2263.009072099987</v>
      </c>
      <c r="AX88" s="21">
        <f t="shared" si="35"/>
        <v>0.11056222824999984</v>
      </c>
      <c r="AY88" s="21">
        <f t="shared" si="36"/>
        <v>1107</v>
      </c>
      <c r="AZ88" s="21">
        <f t="shared" si="37"/>
        <v>10389.056478600003</v>
      </c>
      <c r="BA88" s="21">
        <f t="shared" si="38"/>
        <v>11496.056478600003</v>
      </c>
      <c r="BB88" s="21">
        <f t="shared" si="39"/>
        <v>10508.056478600003</v>
      </c>
      <c r="BC88" s="21">
        <f t="shared" si="40"/>
        <v>10513.056478600003</v>
      </c>
      <c r="BD88" s="21">
        <f t="shared" si="41"/>
        <v>10905.056478600003</v>
      </c>
      <c r="BE88" s="21">
        <f t="shared" si="42"/>
        <v>10513.056478600003</v>
      </c>
      <c r="BF88" s="36">
        <f t="shared" si="46"/>
        <v>1</v>
      </c>
      <c r="BG88" s="36">
        <f t="shared" si="47"/>
        <v>1.0125288605188103</v>
      </c>
      <c r="BH88" s="36">
        <f t="shared" si="48"/>
        <v>1.0013468242111458</v>
      </c>
      <c r="BI88" s="36">
        <f t="shared" si="49"/>
        <v>1.0014034134637149</v>
      </c>
      <c r="BJ88" s="36">
        <f t="shared" si="50"/>
        <v>1.0058400108651364</v>
      </c>
      <c r="BK88" s="36">
        <f t="shared" si="51"/>
        <v>1.0014034134637149</v>
      </c>
      <c r="BL88" s="21">
        <f t="shared" si="43"/>
        <v>38291</v>
      </c>
      <c r="BM88" s="36">
        <f t="shared" si="52"/>
        <v>1</v>
      </c>
      <c r="BN88" s="36">
        <f t="shared" si="53"/>
        <v>1.2019795774463973</v>
      </c>
      <c r="BO88" s="36">
        <f t="shared" si="54"/>
        <v>1.0881147005823824</v>
      </c>
      <c r="BP88" s="36">
        <f t="shared" si="55"/>
        <v>1.1326943668224909</v>
      </c>
      <c r="BQ88" s="36">
        <f t="shared" si="56"/>
        <v>1.1062390640098196</v>
      </c>
      <c r="BR88" s="36">
        <f t="shared" si="57"/>
        <v>1.1188007625812855</v>
      </c>
    </row>
    <row r="89" spans="1:70">
      <c r="A89" s="13">
        <v>86</v>
      </c>
      <c r="B89" s="12">
        <v>382815</v>
      </c>
      <c r="C89" s="12">
        <v>659186</v>
      </c>
      <c r="D89" s="9">
        <f t="shared" si="44"/>
        <v>66431.559277399996</v>
      </c>
      <c r="E89" s="14">
        <v>66.431559277399998</v>
      </c>
      <c r="F89" s="13">
        <v>86435</v>
      </c>
      <c r="G89" s="12">
        <v>86435</v>
      </c>
      <c r="H89" s="12">
        <v>1.0875204836600001</v>
      </c>
      <c r="I89" s="12">
        <v>7.4230331307600004</v>
      </c>
      <c r="J89" s="12">
        <v>187243</v>
      </c>
      <c r="K89" s="12">
        <v>12</v>
      </c>
      <c r="L89" s="14">
        <v>1033</v>
      </c>
      <c r="M89" s="13">
        <v>1005.52236322</v>
      </c>
      <c r="N89" s="12">
        <v>89066</v>
      </c>
      <c r="O89" s="12">
        <v>1.0055223632200001</v>
      </c>
      <c r="P89" s="12">
        <v>7.6530761904800002</v>
      </c>
      <c r="Q89" s="12">
        <v>266281</v>
      </c>
      <c r="R89" s="12">
        <v>12</v>
      </c>
      <c r="S89" s="14">
        <v>963</v>
      </c>
      <c r="T89" s="13">
        <v>8036.8621572900001</v>
      </c>
      <c r="U89" s="12">
        <v>88219</v>
      </c>
      <c r="V89" s="12">
        <v>1.06252785837</v>
      </c>
      <c r="W89" s="12">
        <v>8.0377485209199993</v>
      </c>
      <c r="X89" s="12">
        <v>220169</v>
      </c>
      <c r="Y89" s="12">
        <v>22</v>
      </c>
      <c r="Z89" s="9">
        <v>1878</v>
      </c>
      <c r="AA89" s="13">
        <v>7418.2675463400001</v>
      </c>
      <c r="AB89" s="12">
        <v>86518</v>
      </c>
      <c r="AC89" s="12">
        <v>1.0825616282499999</v>
      </c>
      <c r="AD89" s="12">
        <v>7.4182675463400001</v>
      </c>
      <c r="AE89" s="12">
        <v>254835</v>
      </c>
      <c r="AF89" s="12">
        <v>25</v>
      </c>
      <c r="AG89" s="14">
        <v>1026</v>
      </c>
      <c r="AH89" s="13">
        <v>77415.642343300002</v>
      </c>
      <c r="AI89" s="12">
        <v>87785</v>
      </c>
      <c r="AJ89" s="12">
        <v>1.02300180727</v>
      </c>
      <c r="AK89" s="12">
        <v>8.1665274531000005</v>
      </c>
      <c r="AL89" s="12">
        <v>230098</v>
      </c>
      <c r="AM89" s="12">
        <v>29</v>
      </c>
      <c r="AN89" s="14">
        <v>1005</v>
      </c>
      <c r="AO89" s="13">
        <v>74972.984334599998</v>
      </c>
      <c r="AP89" s="12">
        <v>87785</v>
      </c>
      <c r="AQ89" s="12">
        <v>1.02300180727</v>
      </c>
      <c r="AR89" s="12">
        <v>7.5558629509399999</v>
      </c>
      <c r="AS89" s="12">
        <v>243955</v>
      </c>
      <c r="AT89" s="12">
        <v>30</v>
      </c>
      <c r="AU89" s="14">
        <v>1005</v>
      </c>
      <c r="AV89" s="21">
        <f t="shared" si="45"/>
        <v>0.61859461095000001</v>
      </c>
      <c r="AW89" s="21">
        <f t="shared" si="34"/>
        <v>2442.6580087000038</v>
      </c>
      <c r="AX89" s="21">
        <f t="shared" si="35"/>
        <v>8.1998120439999989E-2</v>
      </c>
      <c r="AY89" s="21">
        <f t="shared" si="36"/>
        <v>2631</v>
      </c>
      <c r="AZ89" s="21">
        <f t="shared" si="37"/>
        <v>20003.440722600004</v>
      </c>
      <c r="BA89" s="21">
        <f t="shared" si="38"/>
        <v>22634.440722600004</v>
      </c>
      <c r="BB89" s="21">
        <f t="shared" si="39"/>
        <v>21787.440722600004</v>
      </c>
      <c r="BC89" s="21">
        <f t="shared" si="40"/>
        <v>20086.440722600004</v>
      </c>
      <c r="BD89" s="21">
        <f t="shared" si="41"/>
        <v>21353.440722600004</v>
      </c>
      <c r="BE89" s="21">
        <f t="shared" si="42"/>
        <v>21353.440722600004</v>
      </c>
      <c r="BF89" s="36">
        <f t="shared" si="46"/>
        <v>1</v>
      </c>
      <c r="BG89" s="36">
        <f t="shared" si="47"/>
        <v>1.0304390582518657</v>
      </c>
      <c r="BH89" s="36">
        <f t="shared" si="48"/>
        <v>1.0206397871232717</v>
      </c>
      <c r="BI89" s="36">
        <f t="shared" si="49"/>
        <v>1.0009602591542779</v>
      </c>
      <c r="BJ89" s="36">
        <f t="shared" si="50"/>
        <v>1.0156186729912651</v>
      </c>
      <c r="BK89" s="36">
        <f t="shared" si="51"/>
        <v>1.0156186729912651</v>
      </c>
      <c r="BL89" s="21">
        <f t="shared" si="43"/>
        <v>187243</v>
      </c>
      <c r="BM89" s="36">
        <f t="shared" si="52"/>
        <v>1</v>
      </c>
      <c r="BN89" s="36">
        <f t="shared" si="53"/>
        <v>1.4221145783821023</v>
      </c>
      <c r="BO89" s="36">
        <f t="shared" si="54"/>
        <v>1.1758463600775464</v>
      </c>
      <c r="BP89" s="36">
        <f t="shared" si="55"/>
        <v>1.3609854574002767</v>
      </c>
      <c r="BQ89" s="36">
        <f t="shared" si="56"/>
        <v>1.2288737095645765</v>
      </c>
      <c r="BR89" s="36">
        <f t="shared" si="57"/>
        <v>1.3028791463499303</v>
      </c>
    </row>
    <row r="90" spans="1:70">
      <c r="A90" s="13">
        <v>87</v>
      </c>
      <c r="B90" s="12">
        <v>158780</v>
      </c>
      <c r="C90" s="12">
        <v>887810</v>
      </c>
      <c r="D90" s="9">
        <f t="shared" si="44"/>
        <v>94277.708876299992</v>
      </c>
      <c r="E90" s="14">
        <v>94.277708876299997</v>
      </c>
      <c r="F90" s="13">
        <v>122084</v>
      </c>
      <c r="G90" s="12">
        <v>122084</v>
      </c>
      <c r="H90" s="12">
        <v>1.63931669242</v>
      </c>
      <c r="I90" s="12">
        <v>10.4044202187</v>
      </c>
      <c r="J90" s="12">
        <v>115106</v>
      </c>
      <c r="K90" s="12">
        <v>6</v>
      </c>
      <c r="L90" s="14">
        <v>1976</v>
      </c>
      <c r="M90" s="13">
        <v>1531.2882449900001</v>
      </c>
      <c r="N90" s="12">
        <v>128141</v>
      </c>
      <c r="O90" s="12">
        <v>1.5316651650599999</v>
      </c>
      <c r="P90" s="12">
        <v>10.780656488</v>
      </c>
      <c r="Q90" s="12">
        <v>292474</v>
      </c>
      <c r="R90" s="12">
        <v>12</v>
      </c>
      <c r="S90" s="14">
        <v>1636</v>
      </c>
      <c r="T90" s="13">
        <v>11402.258405500001</v>
      </c>
      <c r="U90" s="12">
        <v>122916</v>
      </c>
      <c r="V90" s="12">
        <v>1.56165140111</v>
      </c>
      <c r="W90" s="12">
        <v>11.4024250722</v>
      </c>
      <c r="X90" s="12">
        <v>172642</v>
      </c>
      <c r="Y90" s="12">
        <v>17</v>
      </c>
      <c r="Z90" s="9">
        <v>1690</v>
      </c>
      <c r="AA90" s="13">
        <v>10320.3289599</v>
      </c>
      <c r="AB90" s="12">
        <v>122240</v>
      </c>
      <c r="AC90" s="12">
        <v>1.5937545051499999</v>
      </c>
      <c r="AD90" s="12">
        <v>10.3204539599</v>
      </c>
      <c r="AE90" s="12">
        <v>205930</v>
      </c>
      <c r="AF90" s="12">
        <v>20</v>
      </c>
      <c r="AG90" s="14">
        <v>1752</v>
      </c>
      <c r="AH90" s="13">
        <v>110570.339482</v>
      </c>
      <c r="AI90" s="12">
        <v>122946</v>
      </c>
      <c r="AJ90" s="12">
        <v>1.55934110114</v>
      </c>
      <c r="AK90" s="12">
        <v>11.405255375199999</v>
      </c>
      <c r="AL90" s="12">
        <v>187323</v>
      </c>
      <c r="AM90" s="12">
        <v>22</v>
      </c>
      <c r="AN90" s="14">
        <v>1672</v>
      </c>
      <c r="AO90" s="13">
        <v>106318.999629</v>
      </c>
      <c r="AP90" s="12">
        <v>122916</v>
      </c>
      <c r="AQ90" s="12">
        <v>1.56165140111</v>
      </c>
      <c r="AR90" s="12">
        <v>10.334232395400001</v>
      </c>
      <c r="AS90" s="12">
        <v>200027</v>
      </c>
      <c r="AT90" s="12">
        <v>24</v>
      </c>
      <c r="AU90" s="14">
        <v>1690</v>
      </c>
      <c r="AV90" s="21">
        <f t="shared" si="45"/>
        <v>1.0819294456000006</v>
      </c>
      <c r="AW90" s="21">
        <f t="shared" si="34"/>
        <v>4251.3398529999977</v>
      </c>
      <c r="AX90" s="21">
        <f t="shared" si="35"/>
        <v>0.10765152736000005</v>
      </c>
      <c r="AY90" s="21">
        <f t="shared" si="36"/>
        <v>6057</v>
      </c>
      <c r="AZ90" s="21">
        <f t="shared" si="37"/>
        <v>27806.291123700008</v>
      </c>
      <c r="BA90" s="21">
        <f t="shared" si="38"/>
        <v>33863.291123700008</v>
      </c>
      <c r="BB90" s="21">
        <f t="shared" si="39"/>
        <v>28638.291123700008</v>
      </c>
      <c r="BC90" s="21">
        <f t="shared" si="40"/>
        <v>27962.291123700008</v>
      </c>
      <c r="BD90" s="21">
        <f t="shared" si="41"/>
        <v>28668.291123700008</v>
      </c>
      <c r="BE90" s="21">
        <f t="shared" si="42"/>
        <v>28638.291123700008</v>
      </c>
      <c r="BF90" s="36">
        <f t="shared" si="46"/>
        <v>1</v>
      </c>
      <c r="BG90" s="36">
        <f t="shared" si="47"/>
        <v>1.0496133809508208</v>
      </c>
      <c r="BH90" s="36">
        <f t="shared" si="48"/>
        <v>1.0068149798499393</v>
      </c>
      <c r="BI90" s="36">
        <f t="shared" si="49"/>
        <v>1.0012778087218637</v>
      </c>
      <c r="BJ90" s="36">
        <f t="shared" si="50"/>
        <v>1.0070607122964517</v>
      </c>
      <c r="BK90" s="36">
        <f t="shared" si="51"/>
        <v>1.0068149798499393</v>
      </c>
      <c r="BL90" s="21">
        <f t="shared" si="43"/>
        <v>115106</v>
      </c>
      <c r="BM90" s="36">
        <f t="shared" si="52"/>
        <v>1</v>
      </c>
      <c r="BN90" s="36">
        <f t="shared" si="53"/>
        <v>2.5409101176307054</v>
      </c>
      <c r="BO90" s="36">
        <f t="shared" si="54"/>
        <v>1.4998523100446546</v>
      </c>
      <c r="BP90" s="36">
        <f t="shared" si="55"/>
        <v>1.7890466179000226</v>
      </c>
      <c r="BQ90" s="36">
        <f t="shared" si="56"/>
        <v>1.6273956179521485</v>
      </c>
      <c r="BR90" s="36">
        <f t="shared" si="57"/>
        <v>1.7377634528174031</v>
      </c>
    </row>
    <row r="91" spans="1:70">
      <c r="A91" s="13">
        <v>88</v>
      </c>
      <c r="B91" s="12">
        <v>297048</v>
      </c>
      <c r="C91" s="12">
        <v>388061</v>
      </c>
      <c r="D91" s="9">
        <f t="shared" si="44"/>
        <v>78801.472258299997</v>
      </c>
      <c r="E91" s="14">
        <v>78.801472258299995</v>
      </c>
      <c r="F91" s="13">
        <v>107444</v>
      </c>
      <c r="G91" s="12">
        <v>107444</v>
      </c>
      <c r="H91" s="12">
        <v>1.7791643610000001</v>
      </c>
      <c r="I91" s="12">
        <v>9.6369212592999993</v>
      </c>
      <c r="J91" s="12">
        <v>249372</v>
      </c>
      <c r="K91" s="12">
        <v>15</v>
      </c>
      <c r="L91" s="14">
        <v>3708</v>
      </c>
      <c r="M91" s="13">
        <v>1362.2312536100001</v>
      </c>
      <c r="N91" s="12">
        <v>114110</v>
      </c>
      <c r="O91" s="12">
        <v>1.3622312536100001</v>
      </c>
      <c r="P91" s="12">
        <v>9.5901166416900008</v>
      </c>
      <c r="Q91" s="12">
        <v>318650</v>
      </c>
      <c r="R91" s="12">
        <v>14</v>
      </c>
      <c r="S91" s="14">
        <v>2930</v>
      </c>
      <c r="T91" s="13">
        <v>10237.623845599999</v>
      </c>
      <c r="U91" s="12">
        <v>111820</v>
      </c>
      <c r="V91" s="12">
        <v>1.3831187331599999</v>
      </c>
      <c r="W91" s="12">
        <v>10.2376238456</v>
      </c>
      <c r="X91" s="12">
        <v>262951</v>
      </c>
      <c r="Y91" s="12">
        <v>26</v>
      </c>
      <c r="Z91" s="9">
        <v>2951</v>
      </c>
      <c r="AA91" s="13">
        <v>9254.2862054599991</v>
      </c>
      <c r="AB91" s="12">
        <v>108324</v>
      </c>
      <c r="AC91" s="12">
        <v>1.5380203563799999</v>
      </c>
      <c r="AD91" s="12">
        <v>9.2542862054599997</v>
      </c>
      <c r="AE91" s="12">
        <v>278991</v>
      </c>
      <c r="AF91" s="12">
        <v>27</v>
      </c>
      <c r="AG91" s="14">
        <v>3341</v>
      </c>
      <c r="AH91" s="13">
        <v>99380.728253599998</v>
      </c>
      <c r="AI91" s="12">
        <v>111821</v>
      </c>
      <c r="AJ91" s="12">
        <v>1.38218607341</v>
      </c>
      <c r="AK91" s="12">
        <v>10.238769733</v>
      </c>
      <c r="AL91" s="12">
        <v>270041</v>
      </c>
      <c r="AM91" s="12">
        <v>32</v>
      </c>
      <c r="AN91" s="14">
        <v>2953</v>
      </c>
      <c r="AO91" s="13">
        <v>96170.5342255</v>
      </c>
      <c r="AP91" s="12">
        <v>111821</v>
      </c>
      <c r="AQ91" s="12">
        <v>1.38218607341</v>
      </c>
      <c r="AR91" s="12">
        <v>9.4362212260000007</v>
      </c>
      <c r="AS91" s="12">
        <v>279706</v>
      </c>
      <c r="AT91" s="12">
        <v>33</v>
      </c>
      <c r="AU91" s="14">
        <v>2953</v>
      </c>
      <c r="AV91" s="21">
        <f t="shared" si="45"/>
        <v>0.98333764014000002</v>
      </c>
      <c r="AW91" s="21">
        <f t="shared" si="34"/>
        <v>3210.1940280999988</v>
      </c>
      <c r="AX91" s="21">
        <f t="shared" si="35"/>
        <v>0.41693310739</v>
      </c>
      <c r="AY91" s="21">
        <f t="shared" si="36"/>
        <v>6666</v>
      </c>
      <c r="AZ91" s="21">
        <f t="shared" si="37"/>
        <v>28642.527741700003</v>
      </c>
      <c r="BA91" s="21">
        <f t="shared" si="38"/>
        <v>35308.527741700003</v>
      </c>
      <c r="BB91" s="21">
        <f t="shared" si="39"/>
        <v>33018.527741700003</v>
      </c>
      <c r="BC91" s="21">
        <f t="shared" si="40"/>
        <v>29522.527741700003</v>
      </c>
      <c r="BD91" s="21">
        <f t="shared" si="41"/>
        <v>33019.527741700003</v>
      </c>
      <c r="BE91" s="21">
        <f t="shared" si="42"/>
        <v>33019.527741700003</v>
      </c>
      <c r="BF91" s="36">
        <f t="shared" si="46"/>
        <v>1</v>
      </c>
      <c r="BG91" s="36">
        <f t="shared" si="47"/>
        <v>1.0620416216819926</v>
      </c>
      <c r="BH91" s="36">
        <f t="shared" si="48"/>
        <v>1.040728193291389</v>
      </c>
      <c r="BI91" s="36">
        <f t="shared" si="49"/>
        <v>1.0081903130933323</v>
      </c>
      <c r="BJ91" s="36">
        <f t="shared" si="50"/>
        <v>1.0407375004653587</v>
      </c>
      <c r="BK91" s="36">
        <f t="shared" si="51"/>
        <v>1.0407375004653587</v>
      </c>
      <c r="BL91" s="21">
        <f t="shared" si="43"/>
        <v>249372</v>
      </c>
      <c r="BM91" s="36">
        <f t="shared" si="52"/>
        <v>1</v>
      </c>
      <c r="BN91" s="36">
        <f t="shared" si="53"/>
        <v>1.2778098583642108</v>
      </c>
      <c r="BO91" s="36">
        <f t="shared" si="54"/>
        <v>1.054452785396917</v>
      </c>
      <c r="BP91" s="36">
        <f t="shared" si="55"/>
        <v>1.1187743611953227</v>
      </c>
      <c r="BQ91" s="36">
        <f t="shared" si="56"/>
        <v>1.0828842051232697</v>
      </c>
      <c r="BR91" s="36">
        <f t="shared" si="57"/>
        <v>1.1216415636077828</v>
      </c>
    </row>
    <row r="92" spans="1:70">
      <c r="A92" s="13">
        <v>89</v>
      </c>
      <c r="B92" s="12">
        <v>466938</v>
      </c>
      <c r="C92" s="12">
        <v>798205</v>
      </c>
      <c r="D92" s="9">
        <f t="shared" si="44"/>
        <v>46837.005295499999</v>
      </c>
      <c r="E92" s="14">
        <v>46.837005295499999</v>
      </c>
      <c r="F92" s="13">
        <v>57343</v>
      </c>
      <c r="G92" s="12">
        <v>57343</v>
      </c>
      <c r="H92" s="12">
        <v>0.67781395218600005</v>
      </c>
      <c r="I92" s="12">
        <v>5.0334239843499997</v>
      </c>
      <c r="J92" s="12">
        <v>82076</v>
      </c>
      <c r="K92" s="12">
        <v>3</v>
      </c>
      <c r="L92" s="14">
        <v>522</v>
      </c>
      <c r="M92" s="13">
        <v>645.04749605400002</v>
      </c>
      <c r="N92" s="12">
        <v>58252</v>
      </c>
      <c r="O92" s="12">
        <v>0.64504749605400002</v>
      </c>
      <c r="P92" s="12">
        <v>5.1318900876900004</v>
      </c>
      <c r="Q92" s="12">
        <v>96587</v>
      </c>
      <c r="R92" s="12">
        <v>3</v>
      </c>
      <c r="S92" s="14">
        <v>554</v>
      </c>
      <c r="T92" s="13">
        <v>5353.6348484800001</v>
      </c>
      <c r="U92" s="12">
        <v>57390</v>
      </c>
      <c r="V92" s="12">
        <v>0.65948071751000004</v>
      </c>
      <c r="W92" s="12">
        <v>5.3536348484799996</v>
      </c>
      <c r="X92" s="12">
        <v>90416</v>
      </c>
      <c r="Y92" s="12">
        <v>8</v>
      </c>
      <c r="Z92" s="9">
        <v>577</v>
      </c>
      <c r="AA92" s="13">
        <v>4964.1079698100002</v>
      </c>
      <c r="AB92" s="12">
        <v>57443</v>
      </c>
      <c r="AC92" s="12">
        <v>0.66109585451099995</v>
      </c>
      <c r="AD92" s="12">
        <v>4.9641079698099997</v>
      </c>
      <c r="AE92" s="12">
        <v>97139</v>
      </c>
      <c r="AF92" s="12">
        <v>8</v>
      </c>
      <c r="AG92" s="14">
        <v>590</v>
      </c>
      <c r="AH92" s="13">
        <v>50443.616144200001</v>
      </c>
      <c r="AI92" s="12">
        <v>57391</v>
      </c>
      <c r="AJ92" s="12">
        <v>0.65427143562300005</v>
      </c>
      <c r="AK92" s="12">
        <v>5.3623575757599999</v>
      </c>
      <c r="AL92" s="12">
        <v>89675</v>
      </c>
      <c r="AM92" s="12">
        <v>10</v>
      </c>
      <c r="AN92" s="14">
        <v>572</v>
      </c>
      <c r="AO92" s="13">
        <v>48934.885160799997</v>
      </c>
      <c r="AP92" s="12">
        <v>57376</v>
      </c>
      <c r="AQ92" s="12">
        <v>0.65303205691699995</v>
      </c>
      <c r="AR92" s="12">
        <v>4.9918770340799998</v>
      </c>
      <c r="AS92" s="12">
        <v>92375</v>
      </c>
      <c r="AT92" s="12">
        <v>9</v>
      </c>
      <c r="AU92" s="14">
        <v>541</v>
      </c>
      <c r="AV92" s="21">
        <f t="shared" si="45"/>
        <v>0.38952687866999985</v>
      </c>
      <c r="AW92" s="21">
        <f t="shared" si="34"/>
        <v>1508.7309834000043</v>
      </c>
      <c r="AX92" s="21">
        <f t="shared" si="35"/>
        <v>3.2766456132000021E-2</v>
      </c>
      <c r="AY92" s="21">
        <f t="shared" si="36"/>
        <v>909</v>
      </c>
      <c r="AZ92" s="21">
        <f t="shared" si="37"/>
        <v>10505.994704500001</v>
      </c>
      <c r="BA92" s="21">
        <f t="shared" si="38"/>
        <v>11414.994704500001</v>
      </c>
      <c r="BB92" s="21">
        <f t="shared" si="39"/>
        <v>10552.994704500001</v>
      </c>
      <c r="BC92" s="21">
        <f t="shared" si="40"/>
        <v>10605.994704500001</v>
      </c>
      <c r="BD92" s="21">
        <f t="shared" si="41"/>
        <v>10553.994704500001</v>
      </c>
      <c r="BE92" s="21">
        <f t="shared" si="42"/>
        <v>10538.994704500001</v>
      </c>
      <c r="BF92" s="36">
        <f t="shared" si="46"/>
        <v>1</v>
      </c>
      <c r="BG92" s="36">
        <f t="shared" si="47"/>
        <v>1.0158519784454947</v>
      </c>
      <c r="BH92" s="36">
        <f t="shared" si="48"/>
        <v>1.0008196292485569</v>
      </c>
      <c r="BI92" s="36">
        <f t="shared" si="49"/>
        <v>1.0017438920182062</v>
      </c>
      <c r="BJ92" s="36">
        <f t="shared" si="50"/>
        <v>1.0008370681687391</v>
      </c>
      <c r="BK92" s="36">
        <f t="shared" si="51"/>
        <v>1.000575484366008</v>
      </c>
      <c r="BL92" s="21">
        <f t="shared" si="43"/>
        <v>82076</v>
      </c>
      <c r="BM92" s="36">
        <f t="shared" si="52"/>
        <v>1</v>
      </c>
      <c r="BN92" s="36">
        <f t="shared" si="53"/>
        <v>1.17679955163507</v>
      </c>
      <c r="BO92" s="36">
        <f t="shared" si="54"/>
        <v>1.1016131390418635</v>
      </c>
      <c r="BP92" s="36">
        <f t="shared" si="55"/>
        <v>1.1835250255860421</v>
      </c>
      <c r="BQ92" s="36">
        <f t="shared" si="56"/>
        <v>1.0925849212924605</v>
      </c>
      <c r="BR92" s="36">
        <f t="shared" si="57"/>
        <v>1.1254812612700424</v>
      </c>
    </row>
    <row r="93" spans="1:70">
      <c r="A93" s="13">
        <v>90</v>
      </c>
      <c r="B93" s="12">
        <v>484495</v>
      </c>
      <c r="C93" s="12">
        <v>569146</v>
      </c>
      <c r="D93" s="9">
        <f t="shared" si="44"/>
        <v>127181.740926</v>
      </c>
      <c r="E93" s="14">
        <v>127.181740926</v>
      </c>
      <c r="F93" s="13">
        <v>145273</v>
      </c>
      <c r="G93" s="12">
        <v>145273</v>
      </c>
      <c r="H93" s="12">
        <v>1.7897445521599999</v>
      </c>
      <c r="I93" s="12">
        <v>12.6805189283</v>
      </c>
      <c r="J93" s="12">
        <v>229185</v>
      </c>
      <c r="K93" s="12">
        <v>13</v>
      </c>
      <c r="L93" s="14">
        <v>1199</v>
      </c>
      <c r="M93" s="13">
        <v>1611.63836257</v>
      </c>
      <c r="N93" s="12">
        <v>151179</v>
      </c>
      <c r="O93" s="12">
        <v>1.6116383625699999</v>
      </c>
      <c r="P93" s="12">
        <v>13.371311668900001</v>
      </c>
      <c r="Q93" s="12">
        <v>289189</v>
      </c>
      <c r="R93" s="12">
        <v>12</v>
      </c>
      <c r="S93" s="14">
        <v>1069</v>
      </c>
      <c r="T93" s="13">
        <v>13378.2151154</v>
      </c>
      <c r="U93" s="12">
        <v>148384</v>
      </c>
      <c r="V93" s="12">
        <v>1.7200872674800001</v>
      </c>
      <c r="W93" s="12">
        <v>13.3782151154</v>
      </c>
      <c r="X93" s="12">
        <v>270471</v>
      </c>
      <c r="Y93" s="12">
        <v>27</v>
      </c>
      <c r="Z93" s="9">
        <v>1305</v>
      </c>
      <c r="AA93" s="13">
        <v>12513.131019</v>
      </c>
      <c r="AB93" s="12">
        <v>145505</v>
      </c>
      <c r="AC93" s="12">
        <v>1.80758416567</v>
      </c>
      <c r="AD93" s="12">
        <v>12.513131018999999</v>
      </c>
      <c r="AE93" s="12">
        <v>305654</v>
      </c>
      <c r="AF93" s="12">
        <v>29</v>
      </c>
      <c r="AG93" s="14">
        <v>1369</v>
      </c>
      <c r="AH93" s="13">
        <v>127975.972666</v>
      </c>
      <c r="AI93" s="12">
        <v>147388</v>
      </c>
      <c r="AJ93" s="12">
        <v>1.64625292268</v>
      </c>
      <c r="AK93" s="12">
        <v>13.5317550144</v>
      </c>
      <c r="AL93" s="12">
        <v>269919</v>
      </c>
      <c r="AM93" s="12">
        <v>32</v>
      </c>
      <c r="AN93" s="14">
        <v>1236</v>
      </c>
      <c r="AO93" s="13">
        <v>124917.985098</v>
      </c>
      <c r="AP93" s="12">
        <v>147388</v>
      </c>
      <c r="AQ93" s="12">
        <v>1.64625292268</v>
      </c>
      <c r="AR93" s="12">
        <v>12.767258122399999</v>
      </c>
      <c r="AS93" s="12">
        <v>285396</v>
      </c>
      <c r="AT93" s="12">
        <v>33</v>
      </c>
      <c r="AU93" s="14">
        <v>1236</v>
      </c>
      <c r="AV93" s="21">
        <f t="shared" si="45"/>
        <v>0.86508409639999995</v>
      </c>
      <c r="AW93" s="21">
        <f t="shared" si="34"/>
        <v>3057.9875679999968</v>
      </c>
      <c r="AX93" s="21">
        <f t="shared" si="35"/>
        <v>0.17810618959000002</v>
      </c>
      <c r="AY93" s="21">
        <f t="shared" si="36"/>
        <v>5906</v>
      </c>
      <c r="AZ93" s="21">
        <f t="shared" si="37"/>
        <v>18091.259074000001</v>
      </c>
      <c r="BA93" s="21">
        <f t="shared" si="38"/>
        <v>23997.259074000001</v>
      </c>
      <c r="BB93" s="21">
        <f t="shared" si="39"/>
        <v>21202.259074000001</v>
      </c>
      <c r="BC93" s="21">
        <f t="shared" si="40"/>
        <v>18323.259074000001</v>
      </c>
      <c r="BD93" s="21">
        <f t="shared" si="41"/>
        <v>20206.259074000001</v>
      </c>
      <c r="BE93" s="21">
        <f t="shared" si="42"/>
        <v>20206.259074000001</v>
      </c>
      <c r="BF93" s="36">
        <f t="shared" si="46"/>
        <v>1</v>
      </c>
      <c r="BG93" s="36">
        <f t="shared" si="47"/>
        <v>1.0406544918876872</v>
      </c>
      <c r="BH93" s="36">
        <f t="shared" si="48"/>
        <v>1.0214148534139174</v>
      </c>
      <c r="BI93" s="36">
        <f t="shared" si="49"/>
        <v>1.0015969932471966</v>
      </c>
      <c r="BJ93" s="36">
        <f t="shared" si="50"/>
        <v>1.014558796197504</v>
      </c>
      <c r="BK93" s="36">
        <f t="shared" si="51"/>
        <v>1.014558796197504</v>
      </c>
      <c r="BL93" s="21">
        <f t="shared" si="43"/>
        <v>229185</v>
      </c>
      <c r="BM93" s="36">
        <f t="shared" si="52"/>
        <v>1</v>
      </c>
      <c r="BN93" s="36">
        <f t="shared" si="53"/>
        <v>1.2618146911883412</v>
      </c>
      <c r="BO93" s="36">
        <f t="shared" si="54"/>
        <v>1.1801426794947314</v>
      </c>
      <c r="BP93" s="36">
        <f t="shared" si="55"/>
        <v>1.3336562165935817</v>
      </c>
      <c r="BQ93" s="36">
        <f t="shared" si="56"/>
        <v>1.1777341449047714</v>
      </c>
      <c r="BR93" s="36">
        <f t="shared" si="57"/>
        <v>1.2452647424569672</v>
      </c>
    </row>
    <row r="94" spans="1:70">
      <c r="A94" s="13">
        <v>91</v>
      </c>
      <c r="B94" s="12">
        <v>473715</v>
      </c>
      <c r="C94" s="12">
        <v>647633</v>
      </c>
      <c r="D94" s="9">
        <f t="shared" si="44"/>
        <v>367229.93104</v>
      </c>
      <c r="E94" s="14">
        <v>367.22993104</v>
      </c>
      <c r="F94" s="13">
        <v>433323</v>
      </c>
      <c r="G94" s="12">
        <v>433323</v>
      </c>
      <c r="H94" s="12">
        <v>5.2736942133399998</v>
      </c>
      <c r="I94" s="12">
        <v>36.602629326200002</v>
      </c>
      <c r="J94" s="12">
        <v>879788</v>
      </c>
      <c r="K94" s="12">
        <v>65</v>
      </c>
      <c r="L94" s="14">
        <v>5414</v>
      </c>
      <c r="M94" s="13">
        <v>4854.1728445999997</v>
      </c>
      <c r="N94" s="12">
        <v>439775</v>
      </c>
      <c r="O94" s="12">
        <v>4.8541728445999999</v>
      </c>
      <c r="P94" s="12">
        <v>37.811518714599998</v>
      </c>
      <c r="Q94" s="12">
        <v>907059</v>
      </c>
      <c r="R94" s="12">
        <v>44</v>
      </c>
      <c r="S94" s="14">
        <v>2428</v>
      </c>
      <c r="T94" s="13">
        <v>39471.054942299997</v>
      </c>
      <c r="U94" s="12">
        <v>433942</v>
      </c>
      <c r="V94" s="12">
        <v>5.1877192298499999</v>
      </c>
      <c r="W94" s="12">
        <v>39.4712107864</v>
      </c>
      <c r="X94" s="12">
        <v>896077</v>
      </c>
      <c r="Y94" s="12">
        <v>95</v>
      </c>
      <c r="Z94" s="9">
        <v>5418</v>
      </c>
      <c r="AA94" s="13">
        <v>36501.750005599999</v>
      </c>
      <c r="AB94" s="12">
        <v>433529</v>
      </c>
      <c r="AC94" s="12">
        <v>5.2144311843800004</v>
      </c>
      <c r="AD94" s="12">
        <v>36.501928577000001</v>
      </c>
      <c r="AE94" s="12">
        <v>906511</v>
      </c>
      <c r="AF94" s="12">
        <v>93</v>
      </c>
      <c r="AG94" s="14">
        <v>5423</v>
      </c>
      <c r="AH94" s="13">
        <v>379323.59406099998</v>
      </c>
      <c r="AI94" s="12">
        <v>438699</v>
      </c>
      <c r="AJ94" s="12">
        <v>4.9667925993399997</v>
      </c>
      <c r="AK94" s="12">
        <v>39.577906818199999</v>
      </c>
      <c r="AL94" s="12">
        <v>898452</v>
      </c>
      <c r="AM94" s="12">
        <v>112</v>
      </c>
      <c r="AN94" s="14">
        <v>2554</v>
      </c>
      <c r="AO94" s="13">
        <v>369584.26415800001</v>
      </c>
      <c r="AP94" s="12">
        <v>433935</v>
      </c>
      <c r="AQ94" s="12">
        <v>5.1866887017099996</v>
      </c>
      <c r="AR94" s="12">
        <v>36.511534521000002</v>
      </c>
      <c r="AS94" s="12">
        <v>903956</v>
      </c>
      <c r="AT94" s="12">
        <v>112</v>
      </c>
      <c r="AU94" s="14">
        <v>5412</v>
      </c>
      <c r="AV94" s="21">
        <f t="shared" si="45"/>
        <v>2.9693049366999986</v>
      </c>
      <c r="AW94" s="21">
        <f t="shared" si="34"/>
        <v>9739.3299029999762</v>
      </c>
      <c r="AX94" s="21">
        <f t="shared" si="35"/>
        <v>0.4195213687399999</v>
      </c>
      <c r="AY94" s="21">
        <f t="shared" si="36"/>
        <v>6452</v>
      </c>
      <c r="AZ94" s="21">
        <f t="shared" si="37"/>
        <v>66093.068960000004</v>
      </c>
      <c r="BA94" s="21">
        <f t="shared" si="38"/>
        <v>72545.068960000004</v>
      </c>
      <c r="BB94" s="21">
        <f t="shared" si="39"/>
        <v>66712.068960000004</v>
      </c>
      <c r="BC94" s="21">
        <f t="shared" si="40"/>
        <v>66299.068960000004</v>
      </c>
      <c r="BD94" s="21">
        <f t="shared" si="41"/>
        <v>71469.068960000004</v>
      </c>
      <c r="BE94" s="21">
        <f t="shared" si="42"/>
        <v>66705.068960000004</v>
      </c>
      <c r="BF94" s="36">
        <f t="shared" si="46"/>
        <v>1</v>
      </c>
      <c r="BG94" s="36">
        <f t="shared" si="47"/>
        <v>1.0148895858285851</v>
      </c>
      <c r="BH94" s="36">
        <f t="shared" si="48"/>
        <v>1.0014284956025874</v>
      </c>
      <c r="BI94" s="36">
        <f t="shared" si="49"/>
        <v>1.0004753959517496</v>
      </c>
      <c r="BJ94" s="36">
        <f t="shared" si="50"/>
        <v>1.0124064496922618</v>
      </c>
      <c r="BK94" s="36">
        <f t="shared" si="51"/>
        <v>1.0014123413712173</v>
      </c>
      <c r="BL94" s="21">
        <f t="shared" si="43"/>
        <v>879788</v>
      </c>
      <c r="BM94" s="36">
        <f t="shared" si="52"/>
        <v>1</v>
      </c>
      <c r="BN94" s="36">
        <f t="shared" si="53"/>
        <v>1.0309972402442407</v>
      </c>
      <c r="BO94" s="36">
        <f t="shared" si="54"/>
        <v>1.0185146876292925</v>
      </c>
      <c r="BP94" s="36">
        <f t="shared" si="55"/>
        <v>1.0303743629147022</v>
      </c>
      <c r="BQ94" s="36">
        <f t="shared" si="56"/>
        <v>1.0212142016031134</v>
      </c>
      <c r="BR94" s="36">
        <f t="shared" si="57"/>
        <v>1.0274702541976022</v>
      </c>
    </row>
    <row r="95" spans="1:70">
      <c r="A95" s="13">
        <v>92</v>
      </c>
      <c r="B95" s="12">
        <v>121818</v>
      </c>
      <c r="C95" s="12">
        <v>128078</v>
      </c>
      <c r="D95" s="9">
        <f t="shared" si="44"/>
        <v>1426.1811555099998</v>
      </c>
      <c r="E95" s="14">
        <v>1.4261811555099999</v>
      </c>
      <c r="F95" s="13">
        <v>1934</v>
      </c>
      <c r="G95" s="12">
        <v>1934</v>
      </c>
      <c r="H95" s="12">
        <v>4.6326624751499998E-2</v>
      </c>
      <c r="I95" s="12">
        <v>0.19549831557299999</v>
      </c>
      <c r="J95" s="12">
        <v>822</v>
      </c>
      <c r="K95" s="12">
        <v>0</v>
      </c>
      <c r="L95" s="14">
        <v>146</v>
      </c>
      <c r="M95" s="13">
        <v>45.493824886600002</v>
      </c>
      <c r="N95" s="12">
        <v>1998</v>
      </c>
      <c r="O95" s="12">
        <v>4.5493824886599997E-2</v>
      </c>
      <c r="P95" s="12">
        <v>0.19810185370200001</v>
      </c>
      <c r="Q95" s="12">
        <v>2147</v>
      </c>
      <c r="R95" s="12">
        <v>0</v>
      </c>
      <c r="S95" s="14">
        <v>136</v>
      </c>
      <c r="T95" s="13">
        <v>232.05952381</v>
      </c>
      <c r="U95" s="12">
        <v>1934</v>
      </c>
      <c r="V95" s="12">
        <v>4.6326624751499998E-2</v>
      </c>
      <c r="W95" s="12">
        <v>0.23205952381</v>
      </c>
      <c r="X95" s="12">
        <v>1376</v>
      </c>
      <c r="Y95" s="12">
        <v>0</v>
      </c>
      <c r="Z95" s="9">
        <v>146</v>
      </c>
      <c r="AA95" s="13">
        <v>195.49831557300001</v>
      </c>
      <c r="AB95" s="12">
        <v>1934</v>
      </c>
      <c r="AC95" s="12">
        <v>4.6326624751499998E-2</v>
      </c>
      <c r="AD95" s="12">
        <v>0.19549831557299999</v>
      </c>
      <c r="AE95" s="12">
        <v>1316</v>
      </c>
      <c r="AF95" s="12">
        <v>0</v>
      </c>
      <c r="AG95" s="14">
        <v>146</v>
      </c>
      <c r="AH95" s="13">
        <v>2342.3173407600002</v>
      </c>
      <c r="AI95" s="12">
        <v>1934</v>
      </c>
      <c r="AJ95" s="12">
        <v>4.6326624751499998E-2</v>
      </c>
      <c r="AK95" s="12">
        <v>0.23205952381</v>
      </c>
      <c r="AL95" s="12">
        <v>1445</v>
      </c>
      <c r="AM95" s="12">
        <v>0</v>
      </c>
      <c r="AN95" s="14">
        <v>146</v>
      </c>
      <c r="AO95" s="13">
        <v>2196.0725078199998</v>
      </c>
      <c r="AP95" s="12">
        <v>1934</v>
      </c>
      <c r="AQ95" s="12">
        <v>4.6326624751499998E-2</v>
      </c>
      <c r="AR95" s="12">
        <v>0.19549831557299999</v>
      </c>
      <c r="AS95" s="12">
        <v>1429</v>
      </c>
      <c r="AT95" s="12">
        <v>0</v>
      </c>
      <c r="AU95" s="14">
        <v>146</v>
      </c>
      <c r="AV95" s="21">
        <f t="shared" si="45"/>
        <v>3.6561208236999987E-2</v>
      </c>
      <c r="AW95" s="21">
        <f t="shared" si="34"/>
        <v>146.24483294000038</v>
      </c>
      <c r="AX95" s="21">
        <f t="shared" si="35"/>
        <v>8.3279986490000096E-4</v>
      </c>
      <c r="AY95" s="21">
        <f t="shared" si="36"/>
        <v>64</v>
      </c>
      <c r="AZ95" s="21">
        <f t="shared" si="37"/>
        <v>507.81884449000017</v>
      </c>
      <c r="BA95" s="21">
        <f t="shared" si="38"/>
        <v>571.81884449000017</v>
      </c>
      <c r="BB95" s="21">
        <f t="shared" si="39"/>
        <v>507.81884449000017</v>
      </c>
      <c r="BC95" s="21">
        <f t="shared" si="40"/>
        <v>507.81884449000017</v>
      </c>
      <c r="BD95" s="21">
        <f t="shared" si="41"/>
        <v>507.81884449000017</v>
      </c>
      <c r="BE95" s="21">
        <f t="shared" si="42"/>
        <v>507.81884449000017</v>
      </c>
      <c r="BF95" s="36">
        <f t="shared" si="46"/>
        <v>1</v>
      </c>
      <c r="BG95" s="36">
        <f t="shared" si="47"/>
        <v>1.0330920372285419</v>
      </c>
      <c r="BH95" s="36">
        <f t="shared" si="48"/>
        <v>1</v>
      </c>
      <c r="BI95" s="36">
        <f t="shared" si="49"/>
        <v>1</v>
      </c>
      <c r="BJ95" s="36">
        <f t="shared" si="50"/>
        <v>1</v>
      </c>
      <c r="BK95" s="36">
        <f t="shared" si="51"/>
        <v>1</v>
      </c>
      <c r="BL95" s="21">
        <f t="shared" si="43"/>
        <v>822</v>
      </c>
      <c r="BM95" s="36">
        <f t="shared" si="52"/>
        <v>1</v>
      </c>
      <c r="BN95" s="36">
        <f t="shared" si="53"/>
        <v>2.6119221411192215</v>
      </c>
      <c r="BO95" s="36">
        <f t="shared" si="54"/>
        <v>1.6739659367396593</v>
      </c>
      <c r="BP95" s="36">
        <f t="shared" si="55"/>
        <v>1.6009732360097324</v>
      </c>
      <c r="BQ95" s="36">
        <f t="shared" si="56"/>
        <v>1.7579075425790753</v>
      </c>
      <c r="BR95" s="36">
        <f t="shared" si="57"/>
        <v>1.7384428223844282</v>
      </c>
    </row>
    <row r="96" spans="1:70">
      <c r="A96" s="13">
        <v>93</v>
      </c>
      <c r="B96" s="12">
        <v>667745</v>
      </c>
      <c r="C96" s="12">
        <v>660716</v>
      </c>
      <c r="D96" s="9">
        <f t="shared" si="44"/>
        <v>132537.51113600002</v>
      </c>
      <c r="E96" s="14">
        <v>132.53751113600001</v>
      </c>
      <c r="F96" s="13">
        <v>177351</v>
      </c>
      <c r="G96" s="12">
        <v>177351</v>
      </c>
      <c r="H96" s="12">
        <v>2.0548506122400001</v>
      </c>
      <c r="I96" s="12">
        <v>15.0663326118</v>
      </c>
      <c r="J96" s="12">
        <v>326775</v>
      </c>
      <c r="K96" s="12">
        <v>20</v>
      </c>
      <c r="L96" s="14">
        <v>1560</v>
      </c>
      <c r="M96" s="13">
        <v>1964.2099962299999</v>
      </c>
      <c r="N96" s="12">
        <v>177487</v>
      </c>
      <c r="O96" s="12">
        <v>1.9642099962299999</v>
      </c>
      <c r="P96" s="12">
        <v>15.2151407148</v>
      </c>
      <c r="Q96" s="12">
        <v>335542</v>
      </c>
      <c r="R96" s="12">
        <v>14</v>
      </c>
      <c r="S96" s="14">
        <v>1172</v>
      </c>
      <c r="T96" s="13">
        <v>16173.015404</v>
      </c>
      <c r="U96" s="12">
        <v>177455</v>
      </c>
      <c r="V96" s="12">
        <v>2.0169551266500001</v>
      </c>
      <c r="W96" s="12">
        <v>16.173015404000001</v>
      </c>
      <c r="X96" s="12">
        <v>350130</v>
      </c>
      <c r="Y96" s="12">
        <v>35</v>
      </c>
      <c r="Z96" s="9">
        <v>1312</v>
      </c>
      <c r="AA96" s="13">
        <v>15046.695859699999</v>
      </c>
      <c r="AB96" s="12">
        <v>177455</v>
      </c>
      <c r="AC96" s="12">
        <v>2.0169551266500001</v>
      </c>
      <c r="AD96" s="12">
        <v>15.0466958597</v>
      </c>
      <c r="AE96" s="12">
        <v>388663</v>
      </c>
      <c r="AF96" s="12">
        <v>37</v>
      </c>
      <c r="AG96" s="14">
        <v>1312</v>
      </c>
      <c r="AH96" s="13">
        <v>153527.668821</v>
      </c>
      <c r="AI96" s="12">
        <v>177487</v>
      </c>
      <c r="AJ96" s="12">
        <v>1.9642099962299999</v>
      </c>
      <c r="AK96" s="12">
        <v>16.2314472222</v>
      </c>
      <c r="AL96" s="12">
        <v>332450</v>
      </c>
      <c r="AM96" s="12">
        <v>40</v>
      </c>
      <c r="AN96" s="14">
        <v>1172</v>
      </c>
      <c r="AO96" s="13">
        <v>149462.44279100001</v>
      </c>
      <c r="AP96" s="12">
        <v>177487</v>
      </c>
      <c r="AQ96" s="12">
        <v>1.9642099962299999</v>
      </c>
      <c r="AR96" s="12">
        <v>15.2151407148</v>
      </c>
      <c r="AS96" s="12">
        <v>354136</v>
      </c>
      <c r="AT96" s="12">
        <v>43</v>
      </c>
      <c r="AU96" s="14">
        <v>1172</v>
      </c>
      <c r="AV96" s="21">
        <f t="shared" si="45"/>
        <v>1.1263195443000005</v>
      </c>
      <c r="AW96" s="21">
        <f t="shared" si="34"/>
        <v>4065.2260299999907</v>
      </c>
      <c r="AX96" s="21">
        <f t="shared" si="35"/>
        <v>9.0640616010000175E-2</v>
      </c>
      <c r="AY96" s="21">
        <f t="shared" si="36"/>
        <v>136</v>
      </c>
      <c r="AZ96" s="21">
        <f t="shared" si="37"/>
        <v>44813.488863999984</v>
      </c>
      <c r="BA96" s="21">
        <f t="shared" si="38"/>
        <v>44949.488863999984</v>
      </c>
      <c r="BB96" s="21">
        <f t="shared" si="39"/>
        <v>44917.488863999984</v>
      </c>
      <c r="BC96" s="21">
        <f t="shared" si="40"/>
        <v>44917.488863999984</v>
      </c>
      <c r="BD96" s="21">
        <f t="shared" si="41"/>
        <v>44949.488863999984</v>
      </c>
      <c r="BE96" s="21">
        <f t="shared" si="42"/>
        <v>44949.488863999984</v>
      </c>
      <c r="BF96" s="36">
        <f t="shared" si="46"/>
        <v>1</v>
      </c>
      <c r="BG96" s="36">
        <f t="shared" si="47"/>
        <v>1.0007668408974293</v>
      </c>
      <c r="BH96" s="36">
        <f t="shared" si="48"/>
        <v>1.000586407745093</v>
      </c>
      <c r="BI96" s="36">
        <f t="shared" si="49"/>
        <v>1.000586407745093</v>
      </c>
      <c r="BJ96" s="36">
        <f t="shared" si="50"/>
        <v>1.0007668408974293</v>
      </c>
      <c r="BK96" s="36">
        <f t="shared" si="51"/>
        <v>1.0007668408974293</v>
      </c>
      <c r="BL96" s="21">
        <f t="shared" si="43"/>
        <v>326775</v>
      </c>
      <c r="BM96" s="36">
        <f t="shared" si="52"/>
        <v>1</v>
      </c>
      <c r="BN96" s="36">
        <f t="shared" si="53"/>
        <v>1.0268288577767577</v>
      </c>
      <c r="BO96" s="36">
        <f t="shared" si="54"/>
        <v>1.0714711957769107</v>
      </c>
      <c r="BP96" s="36">
        <f t="shared" si="55"/>
        <v>1.1893902532323464</v>
      </c>
      <c r="BQ96" s="36">
        <f t="shared" si="56"/>
        <v>1.017366689618239</v>
      </c>
      <c r="BR96" s="36">
        <f t="shared" si="57"/>
        <v>1.083730395532094</v>
      </c>
    </row>
    <row r="97" spans="1:70">
      <c r="A97" s="13">
        <v>94</v>
      </c>
      <c r="B97" s="12">
        <v>533676</v>
      </c>
      <c r="C97" s="12">
        <v>118871</v>
      </c>
      <c r="D97" s="9">
        <f t="shared" si="44"/>
        <v>40136.777629199998</v>
      </c>
      <c r="E97" s="14">
        <v>40.136777629199997</v>
      </c>
      <c r="F97" s="13">
        <v>44546</v>
      </c>
      <c r="G97" s="12">
        <v>44546</v>
      </c>
      <c r="H97" s="12">
        <v>0.59066768132400005</v>
      </c>
      <c r="I97" s="12">
        <v>3.8177769619299999</v>
      </c>
      <c r="J97" s="12">
        <v>11879</v>
      </c>
      <c r="K97" s="12">
        <v>0</v>
      </c>
      <c r="L97" s="14">
        <v>769</v>
      </c>
      <c r="M97" s="13">
        <v>559.78412305500001</v>
      </c>
      <c r="N97" s="12">
        <v>46889</v>
      </c>
      <c r="O97" s="12">
        <v>0.55978412305500003</v>
      </c>
      <c r="P97" s="12">
        <v>3.9685230769199999</v>
      </c>
      <c r="Q97" s="12">
        <v>47637</v>
      </c>
      <c r="R97" s="12">
        <v>1</v>
      </c>
      <c r="S97" s="14">
        <v>634</v>
      </c>
      <c r="T97" s="13">
        <v>4154.18593074</v>
      </c>
      <c r="U97" s="12">
        <v>44805</v>
      </c>
      <c r="V97" s="12">
        <v>0.560394687675</v>
      </c>
      <c r="W97" s="12">
        <v>4.1541859307399998</v>
      </c>
      <c r="X97" s="12">
        <v>24013</v>
      </c>
      <c r="Y97" s="12">
        <v>2</v>
      </c>
      <c r="Z97" s="9">
        <v>670</v>
      </c>
      <c r="AA97" s="13">
        <v>3787.6095598799998</v>
      </c>
      <c r="AB97" s="12">
        <v>44805</v>
      </c>
      <c r="AC97" s="12">
        <v>0.560394687675</v>
      </c>
      <c r="AD97" s="12">
        <v>3.7876095598799999</v>
      </c>
      <c r="AE97" s="12">
        <v>30033</v>
      </c>
      <c r="AF97" s="12">
        <v>2</v>
      </c>
      <c r="AG97" s="14">
        <v>670</v>
      </c>
      <c r="AH97" s="13">
        <v>40145.348101099997</v>
      </c>
      <c r="AI97" s="12">
        <v>44805</v>
      </c>
      <c r="AJ97" s="12">
        <v>0.560394687675</v>
      </c>
      <c r="AK97" s="12">
        <v>4.1541859307399998</v>
      </c>
      <c r="AL97" s="12">
        <v>26644</v>
      </c>
      <c r="AM97" s="12">
        <v>2</v>
      </c>
      <c r="AN97" s="14">
        <v>670</v>
      </c>
      <c r="AO97" s="13">
        <v>38679.042617699997</v>
      </c>
      <c r="AP97" s="12">
        <v>44805</v>
      </c>
      <c r="AQ97" s="12">
        <v>0.560394687675</v>
      </c>
      <c r="AR97" s="12">
        <v>3.7876095598799999</v>
      </c>
      <c r="AS97" s="12">
        <v>28925</v>
      </c>
      <c r="AT97" s="12">
        <v>3</v>
      </c>
      <c r="AU97" s="14">
        <v>670</v>
      </c>
      <c r="AV97" s="21">
        <f t="shared" si="45"/>
        <v>0.36657637086000022</v>
      </c>
      <c r="AW97" s="21">
        <f t="shared" si="34"/>
        <v>1466.3054833999995</v>
      </c>
      <c r="AX97" s="21">
        <f t="shared" si="35"/>
        <v>3.0883558269000022E-2</v>
      </c>
      <c r="AY97" s="21">
        <f t="shared" si="36"/>
        <v>2343</v>
      </c>
      <c r="AZ97" s="21">
        <f t="shared" si="37"/>
        <v>4409.222370800002</v>
      </c>
      <c r="BA97" s="21">
        <f t="shared" si="38"/>
        <v>6752.222370800002</v>
      </c>
      <c r="BB97" s="21">
        <f t="shared" si="39"/>
        <v>4668.222370800002</v>
      </c>
      <c r="BC97" s="21">
        <f t="shared" si="40"/>
        <v>4668.222370800002</v>
      </c>
      <c r="BD97" s="21">
        <f t="shared" si="41"/>
        <v>4668.222370800002</v>
      </c>
      <c r="BE97" s="21">
        <f t="shared" si="42"/>
        <v>4668.222370800002</v>
      </c>
      <c r="BF97" s="36">
        <f t="shared" si="46"/>
        <v>1</v>
      </c>
      <c r="BG97" s="36">
        <f t="shared" si="47"/>
        <v>1.0525973151349166</v>
      </c>
      <c r="BH97" s="36">
        <f t="shared" si="48"/>
        <v>1.0058142145198221</v>
      </c>
      <c r="BI97" s="36">
        <f t="shared" si="49"/>
        <v>1.0058142145198221</v>
      </c>
      <c r="BJ97" s="36">
        <f t="shared" si="50"/>
        <v>1.0058142145198221</v>
      </c>
      <c r="BK97" s="36">
        <f t="shared" si="51"/>
        <v>1.0058142145198221</v>
      </c>
      <c r="BL97" s="21">
        <f t="shared" si="43"/>
        <v>11879</v>
      </c>
      <c r="BM97" s="36">
        <f t="shared" si="52"/>
        <v>1</v>
      </c>
      <c r="BN97" s="36">
        <f t="shared" si="53"/>
        <v>4.0101860425961782</v>
      </c>
      <c r="BO97" s="36">
        <f t="shared" si="54"/>
        <v>2.0214664534051687</v>
      </c>
      <c r="BP97" s="36">
        <f t="shared" si="55"/>
        <v>2.5282431181075848</v>
      </c>
      <c r="BQ97" s="36">
        <f t="shared" si="56"/>
        <v>2.242949743244381</v>
      </c>
      <c r="BR97" s="36">
        <f t="shared" si="57"/>
        <v>2.4349692735078712</v>
      </c>
    </row>
    <row r="98" spans="1:70">
      <c r="A98" s="13">
        <v>95</v>
      </c>
      <c r="B98" s="12">
        <v>181431</v>
      </c>
      <c r="C98" s="12">
        <v>912225</v>
      </c>
      <c r="D98" s="9">
        <f t="shared" si="44"/>
        <v>50170.058807599999</v>
      </c>
      <c r="E98" s="14">
        <v>50.1700588076</v>
      </c>
      <c r="F98" s="13">
        <v>61650</v>
      </c>
      <c r="G98" s="12">
        <v>61650</v>
      </c>
      <c r="H98" s="12">
        <v>0.90492451967800003</v>
      </c>
      <c r="I98" s="12">
        <v>5.2198644827400003</v>
      </c>
      <c r="J98" s="12">
        <v>78806</v>
      </c>
      <c r="K98" s="12">
        <v>4</v>
      </c>
      <c r="L98" s="14">
        <v>1516</v>
      </c>
      <c r="M98" s="13">
        <v>801.57560174800005</v>
      </c>
      <c r="N98" s="12">
        <v>62766</v>
      </c>
      <c r="O98" s="12">
        <v>0.80157560174800002</v>
      </c>
      <c r="P98" s="12">
        <v>5.2386144549899996</v>
      </c>
      <c r="Q98" s="12">
        <v>192895</v>
      </c>
      <c r="R98" s="12">
        <v>8</v>
      </c>
      <c r="S98" s="14">
        <v>1483</v>
      </c>
      <c r="T98" s="13">
        <v>5765.4248917699997</v>
      </c>
      <c r="U98" s="12">
        <v>62110</v>
      </c>
      <c r="V98" s="12">
        <v>0.81814332000500001</v>
      </c>
      <c r="W98" s="12">
        <v>5.7654248917700004</v>
      </c>
      <c r="X98" s="12">
        <v>115223</v>
      </c>
      <c r="Y98" s="12">
        <v>12</v>
      </c>
      <c r="Z98" s="9">
        <v>1483</v>
      </c>
      <c r="AA98" s="13">
        <v>5135.6667526900001</v>
      </c>
      <c r="AB98" s="12">
        <v>62099</v>
      </c>
      <c r="AC98" s="12">
        <v>0.81845407506400003</v>
      </c>
      <c r="AD98" s="12">
        <v>5.1356667526899997</v>
      </c>
      <c r="AE98" s="12">
        <v>132780</v>
      </c>
      <c r="AF98" s="12">
        <v>12</v>
      </c>
      <c r="AG98" s="14">
        <v>1485</v>
      </c>
      <c r="AH98" s="13">
        <v>56385.844526300003</v>
      </c>
      <c r="AI98" s="12">
        <v>62103</v>
      </c>
      <c r="AJ98" s="12">
        <v>0.81622292421999998</v>
      </c>
      <c r="AK98" s="12">
        <v>5.7657329725800004</v>
      </c>
      <c r="AL98" s="12">
        <v>127949</v>
      </c>
      <c r="AM98" s="12">
        <v>15</v>
      </c>
      <c r="AN98" s="14">
        <v>1478</v>
      </c>
      <c r="AO98" s="13">
        <v>53892.0032231</v>
      </c>
      <c r="AP98" s="12">
        <v>62103</v>
      </c>
      <c r="AQ98" s="12">
        <v>0.81622292421999998</v>
      </c>
      <c r="AR98" s="12">
        <v>5.1422726468000004</v>
      </c>
      <c r="AS98" s="12">
        <v>134717</v>
      </c>
      <c r="AT98" s="12">
        <v>16</v>
      </c>
      <c r="AU98" s="14">
        <v>1478</v>
      </c>
      <c r="AV98" s="21">
        <f t="shared" si="45"/>
        <v>0.62975813907999967</v>
      </c>
      <c r="AW98" s="21">
        <f t="shared" si="34"/>
        <v>2493.8413032000026</v>
      </c>
      <c r="AX98" s="21">
        <f t="shared" si="35"/>
        <v>0.10334891793000001</v>
      </c>
      <c r="AY98" s="21">
        <f t="shared" si="36"/>
        <v>1116</v>
      </c>
      <c r="AZ98" s="21">
        <f t="shared" si="37"/>
        <v>11479.941192400001</v>
      </c>
      <c r="BA98" s="21">
        <f t="shared" si="38"/>
        <v>12595.941192400001</v>
      </c>
      <c r="BB98" s="21">
        <f t="shared" si="39"/>
        <v>11939.941192400001</v>
      </c>
      <c r="BC98" s="21">
        <f t="shared" si="40"/>
        <v>11928.941192400001</v>
      </c>
      <c r="BD98" s="21">
        <f t="shared" si="41"/>
        <v>11932.941192400001</v>
      </c>
      <c r="BE98" s="21">
        <f t="shared" si="42"/>
        <v>11932.941192400001</v>
      </c>
      <c r="BF98" s="36">
        <f t="shared" si="46"/>
        <v>1</v>
      </c>
      <c r="BG98" s="36">
        <f t="shared" si="47"/>
        <v>1.0181021897810218</v>
      </c>
      <c r="BH98" s="36">
        <f t="shared" si="48"/>
        <v>1.0074614760746148</v>
      </c>
      <c r="BI98" s="36">
        <f t="shared" si="49"/>
        <v>1.0072830494728304</v>
      </c>
      <c r="BJ98" s="36">
        <f t="shared" si="50"/>
        <v>1.0073479318734793</v>
      </c>
      <c r="BK98" s="36">
        <f t="shared" si="51"/>
        <v>1.0073479318734793</v>
      </c>
      <c r="BL98" s="21">
        <f t="shared" si="43"/>
        <v>78806</v>
      </c>
      <c r="BM98" s="36">
        <f t="shared" si="52"/>
        <v>1</v>
      </c>
      <c r="BN98" s="36">
        <f t="shared" si="53"/>
        <v>2.4477197167728346</v>
      </c>
      <c r="BO98" s="36">
        <f t="shared" si="54"/>
        <v>1.462109484049438</v>
      </c>
      <c r="BP98" s="36">
        <f t="shared" si="55"/>
        <v>1.6848970890541328</v>
      </c>
      <c r="BQ98" s="36">
        <f t="shared" si="56"/>
        <v>1.6235946501535417</v>
      </c>
      <c r="BR98" s="36">
        <f t="shared" si="57"/>
        <v>1.7094764358043804</v>
      </c>
    </row>
    <row r="99" spans="1:70">
      <c r="A99" s="13">
        <v>96</v>
      </c>
      <c r="B99" s="12">
        <v>792624</v>
      </c>
      <c r="C99" s="12">
        <v>492546</v>
      </c>
      <c r="D99" s="9">
        <f t="shared" si="44"/>
        <v>171038.200499</v>
      </c>
      <c r="E99" s="14">
        <v>171.038200499</v>
      </c>
      <c r="F99" s="13">
        <v>195285</v>
      </c>
      <c r="G99" s="12">
        <v>195285</v>
      </c>
      <c r="H99" s="12">
        <v>2.3465944238500001</v>
      </c>
      <c r="I99" s="12">
        <v>16.788012437599999</v>
      </c>
      <c r="J99" s="12">
        <v>347566</v>
      </c>
      <c r="K99" s="12">
        <v>24</v>
      </c>
      <c r="L99" s="14">
        <v>1983</v>
      </c>
      <c r="M99" s="13">
        <v>2224.60556825</v>
      </c>
      <c r="N99" s="12">
        <v>200295</v>
      </c>
      <c r="O99" s="12">
        <v>2.2246055682499999</v>
      </c>
      <c r="P99" s="12">
        <v>17.4113557859</v>
      </c>
      <c r="Q99" s="12">
        <v>554967</v>
      </c>
      <c r="R99" s="12">
        <v>26</v>
      </c>
      <c r="S99" s="14">
        <v>1655</v>
      </c>
      <c r="T99" s="13">
        <v>17861.5941198</v>
      </c>
      <c r="U99" s="12">
        <v>196271</v>
      </c>
      <c r="V99" s="12">
        <v>2.2829699342300001</v>
      </c>
      <c r="W99" s="12">
        <v>17.861594119799999</v>
      </c>
      <c r="X99" s="12">
        <v>440544</v>
      </c>
      <c r="Y99" s="12">
        <v>46</v>
      </c>
      <c r="Z99" s="9">
        <v>1890</v>
      </c>
      <c r="AA99" s="13">
        <v>16540.495548899999</v>
      </c>
      <c r="AB99" s="12">
        <v>196251</v>
      </c>
      <c r="AC99" s="12">
        <v>2.4662925856400002</v>
      </c>
      <c r="AD99" s="12">
        <v>16.541942893200002</v>
      </c>
      <c r="AE99" s="12">
        <v>506110</v>
      </c>
      <c r="AF99" s="12">
        <v>51</v>
      </c>
      <c r="AG99" s="14">
        <v>3596</v>
      </c>
      <c r="AH99" s="13">
        <v>171391.96481999999</v>
      </c>
      <c r="AI99" s="12">
        <v>196668</v>
      </c>
      <c r="AJ99" s="12">
        <v>2.27180294373</v>
      </c>
      <c r="AK99" s="12">
        <v>17.874777958199999</v>
      </c>
      <c r="AL99" s="12">
        <v>450676</v>
      </c>
      <c r="AM99" s="12">
        <v>56</v>
      </c>
      <c r="AN99" s="14">
        <v>1871</v>
      </c>
      <c r="AO99" s="13">
        <v>166971.00928299999</v>
      </c>
      <c r="AP99" s="12">
        <v>195499</v>
      </c>
      <c r="AQ99" s="12">
        <v>2.2972074982300001</v>
      </c>
      <c r="AR99" s="12">
        <v>16.7428935786</v>
      </c>
      <c r="AS99" s="12">
        <v>480977</v>
      </c>
      <c r="AT99" s="12">
        <v>59</v>
      </c>
      <c r="AU99" s="14">
        <v>1923</v>
      </c>
      <c r="AV99" s="21">
        <f t="shared" si="45"/>
        <v>1.3210985709000016</v>
      </c>
      <c r="AW99" s="21">
        <f t="shared" si="34"/>
        <v>4420.9555370000016</v>
      </c>
      <c r="AX99" s="21">
        <f t="shared" si="35"/>
        <v>0.12198885560000017</v>
      </c>
      <c r="AY99" s="21">
        <f t="shared" si="36"/>
        <v>5010</v>
      </c>
      <c r="AZ99" s="21">
        <f t="shared" si="37"/>
        <v>24246.799501000001</v>
      </c>
      <c r="BA99" s="21">
        <f t="shared" si="38"/>
        <v>29256.799501000001</v>
      </c>
      <c r="BB99" s="21">
        <f t="shared" si="39"/>
        <v>25232.799501000001</v>
      </c>
      <c r="BC99" s="21">
        <f t="shared" si="40"/>
        <v>25212.799501000001</v>
      </c>
      <c r="BD99" s="21">
        <f t="shared" si="41"/>
        <v>25629.799501000001</v>
      </c>
      <c r="BE99" s="21">
        <f t="shared" si="42"/>
        <v>24460.799501000001</v>
      </c>
      <c r="BF99" s="36">
        <f t="shared" si="46"/>
        <v>1</v>
      </c>
      <c r="BG99" s="36">
        <f t="shared" si="47"/>
        <v>1.0256548121975575</v>
      </c>
      <c r="BH99" s="36">
        <f t="shared" si="48"/>
        <v>1.0050490309035511</v>
      </c>
      <c r="BI99" s="36">
        <f t="shared" si="49"/>
        <v>1.004946616483601</v>
      </c>
      <c r="BJ99" s="36">
        <f t="shared" si="50"/>
        <v>1.0070819571395653</v>
      </c>
      <c r="BK99" s="36">
        <f t="shared" si="51"/>
        <v>1.0010958342934686</v>
      </c>
      <c r="BL99" s="21">
        <f t="shared" si="43"/>
        <v>347566</v>
      </c>
      <c r="BM99" s="36">
        <f t="shared" si="52"/>
        <v>1</v>
      </c>
      <c r="BN99" s="36">
        <f t="shared" si="53"/>
        <v>1.5967240754274008</v>
      </c>
      <c r="BO99" s="36">
        <f t="shared" si="54"/>
        <v>1.267511781934942</v>
      </c>
      <c r="BP99" s="36">
        <f t="shared" si="55"/>
        <v>1.4561550899685241</v>
      </c>
      <c r="BQ99" s="36">
        <f t="shared" si="56"/>
        <v>1.2966630798179339</v>
      </c>
      <c r="BR99" s="36">
        <f t="shared" si="57"/>
        <v>1.3838436440848645</v>
      </c>
    </row>
    <row r="100" spans="1:70">
      <c r="A100" s="13">
        <v>97</v>
      </c>
      <c r="B100" s="12">
        <v>35186</v>
      </c>
      <c r="C100" s="12">
        <v>571933</v>
      </c>
      <c r="D100" s="9">
        <f t="shared" si="44"/>
        <v>19108.4640244</v>
      </c>
      <c r="E100" s="14">
        <v>19.1084640244</v>
      </c>
      <c r="F100" s="13">
        <v>22710</v>
      </c>
      <c r="G100" s="12">
        <v>22710</v>
      </c>
      <c r="H100" s="12">
        <v>0.30626311799400002</v>
      </c>
      <c r="I100" s="12">
        <v>1.8901005550000001</v>
      </c>
      <c r="J100" s="12">
        <v>16486</v>
      </c>
      <c r="K100" s="12">
        <v>0</v>
      </c>
      <c r="L100" s="14">
        <v>301</v>
      </c>
      <c r="M100" s="13">
        <v>299.95122233500001</v>
      </c>
      <c r="N100" s="12">
        <v>22909</v>
      </c>
      <c r="O100" s="12">
        <v>0.29995122233499999</v>
      </c>
      <c r="P100" s="12">
        <v>1.90206831502</v>
      </c>
      <c r="Q100" s="12">
        <v>48122</v>
      </c>
      <c r="R100" s="12">
        <v>1</v>
      </c>
      <c r="S100" s="14">
        <v>277</v>
      </c>
      <c r="T100" s="13">
        <v>2124.7292929300002</v>
      </c>
      <c r="U100" s="12">
        <v>22804</v>
      </c>
      <c r="V100" s="12">
        <v>0.30158323171599999</v>
      </c>
      <c r="W100" s="12">
        <v>2.1247292929300001</v>
      </c>
      <c r="X100" s="12">
        <v>23361</v>
      </c>
      <c r="Y100" s="12">
        <v>1</v>
      </c>
      <c r="Z100" s="9">
        <v>277</v>
      </c>
      <c r="AA100" s="13">
        <v>1888.3791874799999</v>
      </c>
      <c r="AB100" s="12">
        <v>22772</v>
      </c>
      <c r="AC100" s="12">
        <v>0.30344793488799998</v>
      </c>
      <c r="AD100" s="12">
        <v>1.88837918748</v>
      </c>
      <c r="AE100" s="12">
        <v>26206</v>
      </c>
      <c r="AF100" s="12">
        <v>2</v>
      </c>
      <c r="AG100" s="14">
        <v>308</v>
      </c>
      <c r="AH100" s="13">
        <v>20768.615342599998</v>
      </c>
      <c r="AI100" s="12">
        <v>22804</v>
      </c>
      <c r="AJ100" s="12">
        <v>0.30158323171599999</v>
      </c>
      <c r="AK100" s="12">
        <v>2.1247292929300001</v>
      </c>
      <c r="AL100" s="12">
        <v>26367</v>
      </c>
      <c r="AM100" s="12">
        <v>2</v>
      </c>
      <c r="AN100" s="14">
        <v>277</v>
      </c>
      <c r="AO100" s="13">
        <v>19830.4386304</v>
      </c>
      <c r="AP100" s="12">
        <v>22804</v>
      </c>
      <c r="AQ100" s="12">
        <v>0.30158323171599999</v>
      </c>
      <c r="AR100" s="12">
        <v>1.89018511489</v>
      </c>
      <c r="AS100" s="12">
        <v>27379</v>
      </c>
      <c r="AT100" s="12">
        <v>2</v>
      </c>
      <c r="AU100" s="14">
        <v>277</v>
      </c>
      <c r="AV100" s="21">
        <f t="shared" si="45"/>
        <v>0.23635010545000024</v>
      </c>
      <c r="AW100" s="21">
        <f t="shared" si="34"/>
        <v>938.17671219999829</v>
      </c>
      <c r="AX100" s="21">
        <f t="shared" si="35"/>
        <v>6.311895659000033E-3</v>
      </c>
      <c r="AY100" s="21">
        <f t="shared" si="36"/>
        <v>199</v>
      </c>
      <c r="AZ100" s="21">
        <f t="shared" si="37"/>
        <v>3601.5359755999998</v>
      </c>
      <c r="BA100" s="21">
        <f t="shared" si="38"/>
        <v>3800.5359755999998</v>
      </c>
      <c r="BB100" s="21">
        <f t="shared" si="39"/>
        <v>3695.5359755999998</v>
      </c>
      <c r="BC100" s="21">
        <f t="shared" si="40"/>
        <v>3663.5359755999998</v>
      </c>
      <c r="BD100" s="21">
        <f t="shared" si="41"/>
        <v>3695.5359755999998</v>
      </c>
      <c r="BE100" s="21">
        <f t="shared" si="42"/>
        <v>3695.5359755999998</v>
      </c>
      <c r="BF100" s="36">
        <f t="shared" si="46"/>
        <v>1</v>
      </c>
      <c r="BG100" s="36">
        <f t="shared" si="47"/>
        <v>1.0087626596213122</v>
      </c>
      <c r="BH100" s="36">
        <f t="shared" si="48"/>
        <v>1.0041391457507707</v>
      </c>
      <c r="BI100" s="36">
        <f t="shared" si="49"/>
        <v>1.0027300748568913</v>
      </c>
      <c r="BJ100" s="36">
        <f t="shared" si="50"/>
        <v>1.0041391457507707</v>
      </c>
      <c r="BK100" s="36">
        <f t="shared" si="51"/>
        <v>1.0041391457507707</v>
      </c>
      <c r="BL100" s="21">
        <f t="shared" si="43"/>
        <v>16486</v>
      </c>
      <c r="BM100" s="36">
        <f t="shared" si="52"/>
        <v>1</v>
      </c>
      <c r="BN100" s="36">
        <f t="shared" si="53"/>
        <v>2.918961543127502</v>
      </c>
      <c r="BO100" s="36">
        <f t="shared" si="54"/>
        <v>1.4170205022443285</v>
      </c>
      <c r="BP100" s="36">
        <f t="shared" si="55"/>
        <v>1.5895911682639816</v>
      </c>
      <c r="BQ100" s="36">
        <f t="shared" si="56"/>
        <v>1.5993570302074487</v>
      </c>
      <c r="BR100" s="36">
        <f t="shared" si="57"/>
        <v>1.6607424481378139</v>
      </c>
    </row>
    <row r="101" spans="1:70">
      <c r="A101" s="13">
        <v>98</v>
      </c>
      <c r="B101" s="12">
        <v>365766</v>
      </c>
      <c r="C101" s="12">
        <v>890619</v>
      </c>
      <c r="D101" s="9">
        <f t="shared" si="44"/>
        <v>89367.606368699999</v>
      </c>
      <c r="E101" s="14">
        <v>89.367606368699995</v>
      </c>
      <c r="F101" s="13">
        <v>115543</v>
      </c>
      <c r="G101" s="12">
        <v>115543</v>
      </c>
      <c r="H101" s="12">
        <v>1.70266134375</v>
      </c>
      <c r="I101" s="12">
        <v>10.2119820818</v>
      </c>
      <c r="J101" s="12">
        <v>257643</v>
      </c>
      <c r="K101" s="12">
        <v>17</v>
      </c>
      <c r="L101" s="14">
        <v>3406</v>
      </c>
      <c r="M101" s="13">
        <v>1382.3970573300001</v>
      </c>
      <c r="N101" s="12">
        <v>119880</v>
      </c>
      <c r="O101" s="12">
        <v>1.38239705733</v>
      </c>
      <c r="P101" s="12">
        <v>10.407488517000001</v>
      </c>
      <c r="Q101" s="12">
        <v>414915</v>
      </c>
      <c r="R101" s="12">
        <v>19</v>
      </c>
      <c r="S101" s="14">
        <v>1102</v>
      </c>
      <c r="T101" s="13">
        <v>11215.1205988</v>
      </c>
      <c r="U101" s="12">
        <v>120147</v>
      </c>
      <c r="V101" s="12">
        <v>1.41391097109</v>
      </c>
      <c r="W101" s="12">
        <v>11.2151205988</v>
      </c>
      <c r="X101" s="12">
        <v>412926</v>
      </c>
      <c r="Y101" s="12">
        <v>42</v>
      </c>
      <c r="Z101" s="9">
        <v>1261</v>
      </c>
      <c r="AA101" s="13">
        <v>10056.6915501</v>
      </c>
      <c r="AB101" s="12">
        <v>117062</v>
      </c>
      <c r="AC101" s="12">
        <v>1.5591860118900001</v>
      </c>
      <c r="AD101" s="12">
        <v>10.0571082168</v>
      </c>
      <c r="AE101" s="12">
        <v>442010</v>
      </c>
      <c r="AF101" s="12">
        <v>44</v>
      </c>
      <c r="AG101" s="14">
        <v>3113</v>
      </c>
      <c r="AH101" s="13">
        <v>105828.953238</v>
      </c>
      <c r="AI101" s="12">
        <v>119866</v>
      </c>
      <c r="AJ101" s="12">
        <v>1.3831409727199999</v>
      </c>
      <c r="AK101" s="12">
        <v>11.2431539322</v>
      </c>
      <c r="AL101" s="12">
        <v>384614</v>
      </c>
      <c r="AM101" s="12">
        <v>47</v>
      </c>
      <c r="AN101" s="14">
        <v>1208</v>
      </c>
      <c r="AO101" s="13">
        <v>102467.083872</v>
      </c>
      <c r="AP101" s="12">
        <v>119863</v>
      </c>
      <c r="AQ101" s="12">
        <v>1.3824426888200001</v>
      </c>
      <c r="AR101" s="12">
        <v>10.406053868400001</v>
      </c>
      <c r="AS101" s="12">
        <v>423654</v>
      </c>
      <c r="AT101" s="12">
        <v>52</v>
      </c>
      <c r="AU101" s="14">
        <v>1100</v>
      </c>
      <c r="AV101" s="21">
        <f t="shared" si="45"/>
        <v>1.1584290486999997</v>
      </c>
      <c r="AW101" s="21">
        <f t="shared" si="34"/>
        <v>3361.869365999999</v>
      </c>
      <c r="AX101" s="21">
        <f t="shared" si="35"/>
        <v>0.32026428642000004</v>
      </c>
      <c r="AY101" s="21">
        <f t="shared" si="36"/>
        <v>4337</v>
      </c>
      <c r="AZ101" s="21">
        <f t="shared" si="37"/>
        <v>26175.393631300001</v>
      </c>
      <c r="BA101" s="21">
        <f t="shared" si="38"/>
        <v>30512.393631300001</v>
      </c>
      <c r="BB101" s="21">
        <f t="shared" si="39"/>
        <v>30779.393631300001</v>
      </c>
      <c r="BC101" s="21">
        <f t="shared" si="40"/>
        <v>27694.393631300001</v>
      </c>
      <c r="BD101" s="21">
        <f t="shared" si="41"/>
        <v>30498.393631300001</v>
      </c>
      <c r="BE101" s="21">
        <f t="shared" si="42"/>
        <v>30495.393631300001</v>
      </c>
      <c r="BF101" s="36">
        <f t="shared" si="46"/>
        <v>1</v>
      </c>
      <c r="BG101" s="36">
        <f t="shared" si="47"/>
        <v>1.0375358091792666</v>
      </c>
      <c r="BH101" s="36">
        <f t="shared" si="48"/>
        <v>1.039846637182694</v>
      </c>
      <c r="BI101" s="36">
        <f t="shared" si="49"/>
        <v>1.0131466207385995</v>
      </c>
      <c r="BJ101" s="36">
        <f t="shared" si="50"/>
        <v>1.037414642167851</v>
      </c>
      <c r="BK101" s="36">
        <f t="shared" si="51"/>
        <v>1.0373886778082619</v>
      </c>
      <c r="BL101" s="21">
        <f t="shared" si="43"/>
        <v>257643</v>
      </c>
      <c r="BM101" s="36">
        <f t="shared" si="52"/>
        <v>1</v>
      </c>
      <c r="BN101" s="36">
        <f t="shared" si="53"/>
        <v>1.6104260546570255</v>
      </c>
      <c r="BO101" s="36">
        <f t="shared" si="54"/>
        <v>1.6027060700271305</v>
      </c>
      <c r="BP101" s="36">
        <f t="shared" si="55"/>
        <v>1.7155909533734663</v>
      </c>
      <c r="BQ101" s="36">
        <f t="shared" si="56"/>
        <v>1.492817580916229</v>
      </c>
      <c r="BR101" s="36">
        <f t="shared" si="57"/>
        <v>1.6443450821485543</v>
      </c>
    </row>
    <row r="102" spans="1:70" ht="15.75" thickBot="1">
      <c r="A102" s="15">
        <v>99</v>
      </c>
      <c r="B102" s="16">
        <v>81866</v>
      </c>
      <c r="C102" s="16">
        <v>41673</v>
      </c>
      <c r="D102" s="9">
        <f t="shared" si="44"/>
        <v>133886.702032</v>
      </c>
      <c r="E102" s="17">
        <v>133.88670203199999</v>
      </c>
      <c r="F102" s="15">
        <v>158761</v>
      </c>
      <c r="G102" s="16">
        <v>158761</v>
      </c>
      <c r="H102" s="16">
        <v>1.95792194402</v>
      </c>
      <c r="I102" s="16">
        <v>13.5048217061</v>
      </c>
      <c r="J102" s="16">
        <v>352468</v>
      </c>
      <c r="K102" s="16">
        <v>22</v>
      </c>
      <c r="L102" s="17">
        <v>1321</v>
      </c>
      <c r="M102" s="15">
        <v>1836.8667951699999</v>
      </c>
      <c r="N102" s="16">
        <v>163912</v>
      </c>
      <c r="O102" s="16">
        <v>1.83696840341</v>
      </c>
      <c r="P102" s="16">
        <v>14.2428913448</v>
      </c>
      <c r="Q102" s="16">
        <v>545381</v>
      </c>
      <c r="R102" s="16">
        <v>24</v>
      </c>
      <c r="S102" s="17">
        <v>1313</v>
      </c>
      <c r="T102" s="15">
        <v>14410.218326099999</v>
      </c>
      <c r="U102" s="16">
        <v>159827</v>
      </c>
      <c r="V102" s="16">
        <v>1.88084032898</v>
      </c>
      <c r="W102" s="16">
        <v>14.412998629100001</v>
      </c>
      <c r="X102" s="16">
        <v>390319</v>
      </c>
      <c r="Y102" s="16">
        <v>39</v>
      </c>
      <c r="Z102" s="5">
        <v>1324</v>
      </c>
      <c r="AA102" s="13">
        <v>13432.149736400001</v>
      </c>
      <c r="AB102" s="12">
        <v>159864</v>
      </c>
      <c r="AC102" s="12">
        <v>1.8884633156899999</v>
      </c>
      <c r="AD102" s="12">
        <v>13.4342388972</v>
      </c>
      <c r="AE102" s="12">
        <v>475947</v>
      </c>
      <c r="AF102" s="12">
        <v>46</v>
      </c>
      <c r="AG102" s="14">
        <v>1361</v>
      </c>
      <c r="AH102" s="13">
        <v>139376.18267400001</v>
      </c>
      <c r="AI102" s="12">
        <v>159818</v>
      </c>
      <c r="AJ102" s="12">
        <v>1.8759205290900001</v>
      </c>
      <c r="AK102" s="12">
        <v>14.416775901899999</v>
      </c>
      <c r="AL102" s="12">
        <v>410524</v>
      </c>
      <c r="AM102" s="12">
        <v>49</v>
      </c>
      <c r="AN102" s="14">
        <v>1318</v>
      </c>
      <c r="AO102" s="13">
        <v>135548.651839</v>
      </c>
      <c r="AP102" s="12">
        <v>159818</v>
      </c>
      <c r="AQ102" s="12">
        <v>1.8759205290900001</v>
      </c>
      <c r="AR102" s="12">
        <v>13.4597923438</v>
      </c>
      <c r="AS102" s="12">
        <v>447034</v>
      </c>
      <c r="AT102" s="12">
        <v>53</v>
      </c>
      <c r="AU102" s="14">
        <v>1318</v>
      </c>
      <c r="AV102" s="21">
        <f t="shared" si="45"/>
        <v>0.97806858969999844</v>
      </c>
      <c r="AW102" s="21">
        <f t="shared" si="34"/>
        <v>3827.5308350000123</v>
      </c>
      <c r="AX102" s="21">
        <f t="shared" si="35"/>
        <v>0.12095354060999997</v>
      </c>
      <c r="AY102" s="21">
        <f t="shared" si="36"/>
        <v>5151</v>
      </c>
      <c r="AZ102" s="21">
        <f t="shared" si="37"/>
        <v>24874.297967999999</v>
      </c>
      <c r="BA102" s="21">
        <f t="shared" si="38"/>
        <v>30025.297967999999</v>
      </c>
      <c r="BB102" s="21">
        <f t="shared" si="39"/>
        <v>25940.297967999999</v>
      </c>
      <c r="BC102" s="21">
        <f t="shared" si="40"/>
        <v>25977.297967999999</v>
      </c>
      <c r="BD102" s="21">
        <f t="shared" si="41"/>
        <v>25931.297967999999</v>
      </c>
      <c r="BE102" s="21">
        <f t="shared" si="42"/>
        <v>25931.297967999999</v>
      </c>
      <c r="BF102" s="36">
        <f t="shared" si="46"/>
        <v>1</v>
      </c>
      <c r="BG102" s="36">
        <f t="shared" si="47"/>
        <v>1.0324449959372894</v>
      </c>
      <c r="BH102" s="36">
        <f t="shared" si="48"/>
        <v>1.006714495373549</v>
      </c>
      <c r="BI102" s="36">
        <f t="shared" si="49"/>
        <v>1.0069475500910172</v>
      </c>
      <c r="BJ102" s="36">
        <f t="shared" si="50"/>
        <v>1.0066578063882188</v>
      </c>
      <c r="BK102" s="36">
        <f t="shared" si="51"/>
        <v>1.0066578063882188</v>
      </c>
      <c r="BL102" s="21">
        <f t="shared" si="43"/>
        <v>352468</v>
      </c>
      <c r="BM102" s="36">
        <f t="shared" si="52"/>
        <v>1</v>
      </c>
      <c r="BN102" s="36">
        <f t="shared" si="53"/>
        <v>1.5473206078282284</v>
      </c>
      <c r="BO102" s="36">
        <f t="shared" si="54"/>
        <v>1.1073884721449891</v>
      </c>
      <c r="BP102" s="36">
        <f t="shared" si="55"/>
        <v>1.3503268381810547</v>
      </c>
      <c r="BQ102" s="36">
        <f t="shared" si="56"/>
        <v>1.1647128249940419</v>
      </c>
      <c r="BR102" s="36">
        <f t="shared" si="57"/>
        <v>1.2682966964376907</v>
      </c>
    </row>
    <row r="103" spans="1:70">
      <c r="A103" s="11"/>
    </row>
    <row r="104" spans="1:70">
      <c r="A104" s="11"/>
    </row>
    <row r="105" spans="1:70">
      <c r="A105" s="21"/>
      <c r="B105" s="21"/>
      <c r="C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70">
      <c r="A106" s="21"/>
      <c r="B106" s="21"/>
      <c r="C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70">
      <c r="A107" s="21"/>
      <c r="B107" s="21"/>
      <c r="C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70">
      <c r="A108" s="21"/>
      <c r="B108" s="21"/>
      <c r="C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70">
      <c r="A109" s="21"/>
      <c r="B109" s="21"/>
      <c r="C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70">
      <c r="A110" s="21"/>
      <c r="B110" s="21"/>
      <c r="C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70">
      <c r="A111" s="21"/>
      <c r="B111" s="21"/>
      <c r="C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70">
      <c r="A112" s="21"/>
      <c r="B112" s="21"/>
      <c r="C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>
      <c r="A113" s="21"/>
      <c r="B113" s="21"/>
      <c r="C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>
      <c r="A114" s="21"/>
      <c r="B114" s="21"/>
      <c r="C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>
      <c r="A115" s="21"/>
      <c r="B115" s="21"/>
      <c r="C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>
      <c r="A116" s="21"/>
      <c r="B116" s="21"/>
      <c r="C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>
      <c r="A117" s="21"/>
      <c r="B117" s="21"/>
      <c r="C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>
      <c r="A118" s="21"/>
      <c r="B118" s="21"/>
      <c r="C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>
      <c r="A119" s="21"/>
      <c r="B119" s="21"/>
      <c r="C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>
      <c r="A120" s="21"/>
      <c r="B120" s="21"/>
      <c r="C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>
      <c r="A121" s="21"/>
      <c r="B121" s="21"/>
      <c r="C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>
      <c r="A122" s="21"/>
      <c r="B122" s="21"/>
      <c r="C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>
      <c r="A123" s="21"/>
      <c r="B123" s="21"/>
      <c r="C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>
      <c r="A124" s="21"/>
      <c r="B124" s="21"/>
      <c r="C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>
      <c r="A125" s="21"/>
      <c r="B125" s="21"/>
      <c r="C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>
      <c r="A126" s="21"/>
      <c r="B126" s="21"/>
      <c r="C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>
      <c r="A127" s="21"/>
      <c r="B127" s="21"/>
      <c r="C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>
      <c r="A128" s="21"/>
      <c r="B128" s="21"/>
      <c r="C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>
      <c r="A129" s="21"/>
      <c r="B129" s="21"/>
      <c r="C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>
      <c r="A130" s="21"/>
      <c r="B130" s="21"/>
      <c r="C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>
      <c r="A131" s="21"/>
      <c r="B131" s="21"/>
      <c r="C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>
      <c r="A132" s="21"/>
      <c r="B132" s="21"/>
      <c r="C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>
      <c r="A133" s="21"/>
      <c r="B133" s="21"/>
      <c r="C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>
      <c r="A134" s="21"/>
      <c r="B134" s="21"/>
      <c r="C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>
      <c r="A135" s="21"/>
      <c r="B135" s="21"/>
      <c r="C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>
      <c r="A136" s="21"/>
      <c r="B136" s="21"/>
      <c r="C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>
      <c r="A137" s="21"/>
      <c r="B137" s="21"/>
      <c r="C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>
      <c r="A138" s="21"/>
      <c r="B138" s="21"/>
      <c r="C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>
      <c r="A139" s="21"/>
      <c r="B139" s="21"/>
      <c r="C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>
      <c r="A140" s="21"/>
      <c r="B140" s="21"/>
      <c r="C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>
      <c r="A141" s="21"/>
      <c r="B141" s="21"/>
      <c r="C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>
      <c r="A142" s="21"/>
      <c r="B142" s="21"/>
      <c r="C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>
      <c r="A143" s="21"/>
      <c r="B143" s="21"/>
      <c r="C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>
      <c r="A144" s="21"/>
      <c r="B144" s="21"/>
      <c r="C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>
      <c r="A145" s="21"/>
      <c r="B145" s="21"/>
      <c r="C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>
      <c r="A146" s="21"/>
      <c r="B146" s="21"/>
      <c r="C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>
      <c r="A147" s="21"/>
      <c r="B147" s="21"/>
      <c r="C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>
      <c r="A148" s="21"/>
      <c r="B148" s="21"/>
      <c r="C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>
      <c r="A149" s="21"/>
      <c r="B149" s="21"/>
      <c r="C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>
      <c r="A150" s="21"/>
      <c r="B150" s="21"/>
      <c r="C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>
      <c r="A151" s="21"/>
      <c r="B151" s="21"/>
      <c r="C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>
      <c r="A152" s="21"/>
      <c r="B152" s="21"/>
      <c r="C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>
      <c r="A153" s="21"/>
      <c r="B153" s="21"/>
      <c r="C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>
      <c r="A154" s="21"/>
      <c r="B154" s="21"/>
      <c r="C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>
      <c r="A155" s="21"/>
      <c r="B155" s="21"/>
      <c r="C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>
      <c r="A156" s="21"/>
      <c r="B156" s="21"/>
      <c r="C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>
      <c r="A157" s="21"/>
      <c r="B157" s="21"/>
      <c r="C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>
      <c r="A158" s="21"/>
      <c r="B158" s="21"/>
      <c r="C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>
      <c r="A159" s="21"/>
      <c r="B159" s="21"/>
      <c r="C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>
      <c r="A160" s="21"/>
      <c r="B160" s="21"/>
      <c r="C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>
      <c r="A161" s="21"/>
      <c r="B161" s="21"/>
      <c r="C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>
      <c r="A162" s="21"/>
      <c r="B162" s="21"/>
      <c r="C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>
      <c r="A163" s="21"/>
      <c r="B163" s="21"/>
      <c r="C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>
      <c r="A164" s="21"/>
      <c r="B164" s="21"/>
      <c r="C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>
      <c r="A165" s="21"/>
      <c r="B165" s="21"/>
      <c r="C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>
      <c r="A166" s="21"/>
      <c r="B166" s="21"/>
      <c r="C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>
      <c r="A167" s="21"/>
      <c r="B167" s="21"/>
      <c r="C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>
      <c r="A168" s="21"/>
      <c r="B168" s="21"/>
      <c r="C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>
      <c r="A169" s="21"/>
      <c r="B169" s="21"/>
      <c r="C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>
      <c r="A170" s="21"/>
      <c r="B170" s="21"/>
      <c r="C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>
      <c r="A171" s="21"/>
      <c r="B171" s="21"/>
      <c r="C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>
      <c r="A172" s="21"/>
      <c r="B172" s="21"/>
      <c r="C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>
      <c r="A173" s="21"/>
      <c r="B173" s="21"/>
      <c r="C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>
      <c r="A174" s="21"/>
      <c r="B174" s="21"/>
      <c r="C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>
      <c r="A175" s="21"/>
      <c r="B175" s="21"/>
      <c r="C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>
      <c r="A176" s="21"/>
      <c r="B176" s="21"/>
      <c r="C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>
      <c r="A177" s="21"/>
      <c r="B177" s="21"/>
      <c r="C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>
      <c r="A178" s="21"/>
      <c r="B178" s="21"/>
      <c r="C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>
      <c r="A179" s="21"/>
      <c r="B179" s="21"/>
      <c r="C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>
      <c r="A180" s="21"/>
      <c r="B180" s="21"/>
      <c r="C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>
      <c r="A181" s="21"/>
      <c r="B181" s="21"/>
      <c r="C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>
      <c r="A182" s="21"/>
      <c r="B182" s="21"/>
      <c r="C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>
      <c r="A183" s="21"/>
      <c r="B183" s="21"/>
      <c r="C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>
      <c r="A184" s="21"/>
      <c r="B184" s="21"/>
      <c r="C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>
      <c r="A185" s="21"/>
      <c r="B185" s="21"/>
      <c r="C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>
      <c r="A186" s="21"/>
      <c r="B186" s="21"/>
      <c r="C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>
      <c r="A187" s="21"/>
      <c r="B187" s="21"/>
      <c r="C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>
      <c r="A188" s="21"/>
      <c r="B188" s="21"/>
      <c r="C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>
      <c r="A189" s="21"/>
      <c r="B189" s="21"/>
      <c r="C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>
      <c r="A190" s="21"/>
      <c r="B190" s="21"/>
      <c r="C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>
      <c r="A191" s="21"/>
      <c r="B191" s="21"/>
      <c r="C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>
      <c r="A192" s="21"/>
      <c r="B192" s="21"/>
      <c r="C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>
      <c r="A193" s="21"/>
      <c r="B193" s="21"/>
      <c r="C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>
      <c r="A194" s="21"/>
      <c r="B194" s="21"/>
      <c r="C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>
      <c r="A195" s="21"/>
      <c r="B195" s="21"/>
      <c r="C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>
      <c r="A196" s="21"/>
      <c r="B196" s="21"/>
      <c r="C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>
      <c r="A197" s="21"/>
      <c r="B197" s="21"/>
      <c r="C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>
      <c r="A198" s="21"/>
      <c r="B198" s="21"/>
      <c r="C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>
      <c r="A199" s="21"/>
      <c r="B199" s="21"/>
      <c r="C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>
      <c r="A200" s="21"/>
      <c r="B200" s="21"/>
      <c r="C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>
      <c r="A201" s="21"/>
      <c r="B201" s="21"/>
      <c r="C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>
      <c r="A202" s="21"/>
      <c r="B202" s="21"/>
      <c r="C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>
      <c r="A203" s="21"/>
      <c r="B203" s="21"/>
      <c r="C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>
      <c r="A204" s="21"/>
      <c r="B204" s="21"/>
      <c r="C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>
      <c r="A205" s="21"/>
      <c r="B205" s="21"/>
      <c r="C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</sheetData>
  <mergeCells count="6">
    <mergeCell ref="AO1:AU1"/>
    <mergeCell ref="F1:L1"/>
    <mergeCell ref="M1:S1"/>
    <mergeCell ref="T1:Z1"/>
    <mergeCell ref="AA1:AG1"/>
    <mergeCell ref="AH1:AN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37"/>
  <sheetViews>
    <sheetView topLeftCell="A38" workbookViewId="0">
      <selection activeCell="Q63" sqref="Q63"/>
    </sheetView>
  </sheetViews>
  <sheetFormatPr defaultRowHeight="15"/>
  <sheetData>
    <row r="1" spans="1:1">
      <c r="A1" s="30" t="s">
        <v>86</v>
      </c>
    </row>
    <row r="20" spans="1:1">
      <c r="A20" s="21" t="s">
        <v>50</v>
      </c>
    </row>
    <row r="37" spans="1:1">
      <c r="A37" s="21" t="s">
        <v>49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98"/>
  <sheetViews>
    <sheetView workbookViewId="0">
      <selection activeCell="A14" sqref="A14"/>
    </sheetView>
  </sheetViews>
  <sheetFormatPr defaultRowHeight="15"/>
  <cols>
    <col min="1" max="1" width="10.42578125" bestFit="1" customWidth="1"/>
  </cols>
  <sheetData>
    <row r="1" spans="1:3">
      <c r="A1" s="21" t="s">
        <v>33</v>
      </c>
      <c r="B1" s="21"/>
      <c r="C1" s="21"/>
    </row>
    <row r="2" spans="1:3">
      <c r="A2" s="21" t="s">
        <v>34</v>
      </c>
      <c r="B2" s="21" t="s">
        <v>35</v>
      </c>
      <c r="C2" s="21" t="s">
        <v>36</v>
      </c>
    </row>
    <row r="3" spans="1:3">
      <c r="A3" s="21"/>
      <c r="B3" s="21" t="s">
        <v>43</v>
      </c>
      <c r="C3" s="21" t="s">
        <v>44</v>
      </c>
    </row>
    <row r="20" spans="1:3">
      <c r="A20" s="21" t="s">
        <v>39</v>
      </c>
      <c r="B20" s="21"/>
      <c r="C20" s="21"/>
    </row>
    <row r="21" spans="1:3">
      <c r="A21" s="21" t="s">
        <v>34</v>
      </c>
      <c r="B21" s="21" t="s">
        <v>35</v>
      </c>
      <c r="C21" s="21" t="s">
        <v>36</v>
      </c>
    </row>
    <row r="22" spans="1:3">
      <c r="A22" s="21"/>
      <c r="B22" s="21" t="s">
        <v>43</v>
      </c>
      <c r="C22" s="21" t="s">
        <v>44</v>
      </c>
    </row>
    <row r="38" spans="1:3">
      <c r="A38" s="21" t="s">
        <v>46</v>
      </c>
      <c r="B38" s="21"/>
      <c r="C38" s="21"/>
    </row>
    <row r="39" spans="1:3">
      <c r="A39" s="21" t="s">
        <v>34</v>
      </c>
      <c r="B39" s="21" t="s">
        <v>35</v>
      </c>
      <c r="C39" s="21" t="s">
        <v>36</v>
      </c>
    </row>
    <row r="40" spans="1:3">
      <c r="A40" s="21"/>
      <c r="B40" s="21" t="s">
        <v>43</v>
      </c>
      <c r="C40" s="21" t="s">
        <v>44</v>
      </c>
    </row>
    <row r="58" spans="1:3">
      <c r="A58" s="21" t="s">
        <v>48</v>
      </c>
      <c r="B58" s="21"/>
      <c r="C58" s="21"/>
    </row>
    <row r="59" spans="1:3">
      <c r="A59" s="21" t="s">
        <v>34</v>
      </c>
      <c r="B59" s="21" t="s">
        <v>35</v>
      </c>
      <c r="C59" s="21" t="s">
        <v>36</v>
      </c>
    </row>
    <row r="60" spans="1:3">
      <c r="A60" s="21"/>
      <c r="B60" s="21" t="s">
        <v>43</v>
      </c>
      <c r="C60" s="21" t="s">
        <v>44</v>
      </c>
    </row>
    <row r="76" spans="1:3">
      <c r="A76" s="21" t="s">
        <v>45</v>
      </c>
      <c r="B76" s="21"/>
      <c r="C76" s="21"/>
    </row>
    <row r="77" spans="1:3">
      <c r="A77" s="21" t="s">
        <v>34</v>
      </c>
      <c r="B77" s="21" t="s">
        <v>35</v>
      </c>
      <c r="C77" s="21" t="s">
        <v>36</v>
      </c>
    </row>
    <row r="78" spans="1:3">
      <c r="A78" s="21"/>
      <c r="B78" s="21" t="s">
        <v>43</v>
      </c>
      <c r="C78" s="21" t="s">
        <v>44</v>
      </c>
    </row>
    <row r="96" spans="1:3">
      <c r="A96" s="21" t="s">
        <v>47</v>
      </c>
      <c r="B96" s="21"/>
      <c r="C96" s="21"/>
    </row>
    <row r="97" spans="1:3">
      <c r="A97" s="21" t="s">
        <v>34</v>
      </c>
      <c r="B97" s="21" t="s">
        <v>35</v>
      </c>
      <c r="C97" s="21" t="s">
        <v>36</v>
      </c>
    </row>
    <row r="98" spans="1:3">
      <c r="A98" s="21"/>
      <c r="B98" s="21" t="s">
        <v>43</v>
      </c>
      <c r="C98" s="21" t="s">
        <v>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6:D47"/>
  <sheetViews>
    <sheetView topLeftCell="A37" workbookViewId="0">
      <selection activeCell="R62" sqref="R62"/>
    </sheetView>
  </sheetViews>
  <sheetFormatPr defaultRowHeight="15"/>
  <sheetData>
    <row r="26" spans="1:1">
      <c r="A26" s="21" t="s">
        <v>73</v>
      </c>
    </row>
    <row r="44" spans="1:4">
      <c r="A44" s="21" t="s">
        <v>70</v>
      </c>
    </row>
    <row r="45" spans="1:4">
      <c r="A45" s="30" t="s">
        <v>9</v>
      </c>
      <c r="B45" s="30" t="s">
        <v>10</v>
      </c>
      <c r="C45" s="30" t="s">
        <v>71</v>
      </c>
      <c r="D45" s="30" t="s">
        <v>72</v>
      </c>
    </row>
    <row r="46" spans="1:4">
      <c r="A46" s="30">
        <f>AVERAGE(Data!J3:J104)</f>
        <v>142263.87</v>
      </c>
      <c r="B46" s="30">
        <f>AVERAGE(Data!Q3:Q104)</f>
        <v>226908.79999999999</v>
      </c>
      <c r="C46" s="30">
        <f>AVERAGE(Data!X3:X104)</f>
        <v>179334.54</v>
      </c>
      <c r="D46" s="30">
        <f>AVERAGE(Data!AL3:AL104)</f>
        <v>184240.57</v>
      </c>
    </row>
    <row r="47" spans="1:4">
      <c r="A47" s="38">
        <f>A46/A46</f>
        <v>1</v>
      </c>
      <c r="B47" s="38">
        <f>B46/A46</f>
        <v>1.5949854309460301</v>
      </c>
      <c r="C47" s="38">
        <f>C46/A46</f>
        <v>1.2605768421736314</v>
      </c>
      <c r="D47" s="38">
        <f>D46/A46</f>
        <v>1.2950622670394107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H22" sqref="H22"/>
    </sheetView>
  </sheetViews>
  <sheetFormatPr defaultRowHeight="15"/>
  <sheetData>
    <row r="1" spans="1:2">
      <c r="A1" s="28" t="s">
        <v>18</v>
      </c>
      <c r="B1" s="28" t="s">
        <v>20</v>
      </c>
    </row>
    <row r="2" spans="1:2">
      <c r="A2" s="29">
        <v>11995</v>
      </c>
      <c r="B2" s="26">
        <v>1</v>
      </c>
    </row>
    <row r="3" spans="1:2">
      <c r="A3" s="29">
        <v>30418.25</v>
      </c>
      <c r="B3" s="26">
        <v>9</v>
      </c>
    </row>
    <row r="4" spans="1:2">
      <c r="A4" s="29">
        <v>48841.5</v>
      </c>
      <c r="B4" s="26">
        <v>9</v>
      </c>
    </row>
    <row r="5" spans="1:2">
      <c r="A5" s="29">
        <v>67264.75</v>
      </c>
      <c r="B5" s="26">
        <v>17</v>
      </c>
    </row>
    <row r="6" spans="1:2">
      <c r="A6" s="29">
        <v>85688</v>
      </c>
      <c r="B6" s="26">
        <v>18</v>
      </c>
    </row>
    <row r="7" spans="1:2">
      <c r="A7" s="29">
        <v>104111.25</v>
      </c>
      <c r="B7" s="26">
        <v>6</v>
      </c>
    </row>
    <row r="8" spans="1:2">
      <c r="A8" s="29">
        <v>122534.5</v>
      </c>
      <c r="B8" s="26">
        <v>12</v>
      </c>
    </row>
    <row r="9" spans="1:2">
      <c r="A9" s="29">
        <v>140957.75</v>
      </c>
      <c r="B9" s="26">
        <v>6</v>
      </c>
    </row>
    <row r="10" spans="1:2">
      <c r="A10" s="29">
        <v>159381</v>
      </c>
      <c r="B10" s="26">
        <v>4</v>
      </c>
    </row>
    <row r="11" spans="1:2">
      <c r="A11" s="29">
        <v>177804.25</v>
      </c>
      <c r="B11" s="26">
        <v>5</v>
      </c>
    </row>
    <row r="12" spans="1:2">
      <c r="A12" s="29">
        <v>196227.5</v>
      </c>
      <c r="B12" s="26">
        <v>5</v>
      </c>
    </row>
    <row r="13" spans="1:2">
      <c r="A13" s="29">
        <v>214650.75</v>
      </c>
      <c r="B13" s="26">
        <v>2</v>
      </c>
    </row>
    <row r="14" spans="1:2">
      <c r="A14" s="29">
        <v>233074</v>
      </c>
      <c r="B14" s="26">
        <v>1</v>
      </c>
    </row>
    <row r="15" spans="1:2">
      <c r="A15" s="29">
        <v>251497.25</v>
      </c>
      <c r="B15" s="26">
        <v>0</v>
      </c>
    </row>
    <row r="16" spans="1:2">
      <c r="A16" s="29">
        <v>269920.5</v>
      </c>
      <c r="B16" s="26">
        <v>1</v>
      </c>
    </row>
    <row r="17" spans="1:2">
      <c r="A17" s="29">
        <v>288343.75</v>
      </c>
      <c r="B17" s="26">
        <v>1</v>
      </c>
    </row>
    <row r="18" spans="1:2">
      <c r="A18" s="29">
        <v>306767</v>
      </c>
      <c r="B18" s="26">
        <v>1</v>
      </c>
    </row>
    <row r="19" spans="1:2">
      <c r="A19" s="29">
        <v>325190.25</v>
      </c>
      <c r="B19" s="26">
        <v>1</v>
      </c>
    </row>
    <row r="20" spans="1:2">
      <c r="A20" s="29">
        <v>343613.5</v>
      </c>
      <c r="B20" s="26">
        <v>0</v>
      </c>
    </row>
    <row r="21" spans="1:2">
      <c r="A21" s="29">
        <v>362036.75</v>
      </c>
      <c r="B21" s="26">
        <v>0</v>
      </c>
    </row>
    <row r="22" spans="1:2">
      <c r="A22" s="29">
        <v>380460</v>
      </c>
      <c r="B22" s="26">
        <v>1</v>
      </c>
    </row>
    <row r="23" spans="1:2">
      <c r="A23" s="29">
        <v>398883.25</v>
      </c>
      <c r="B23" s="26">
        <v>0</v>
      </c>
    </row>
    <row r="24" spans="1:2" ht="15.75" thickBot="1">
      <c r="A24" s="27" t="s">
        <v>19</v>
      </c>
      <c r="B24" s="27">
        <v>0</v>
      </c>
    </row>
  </sheetData>
  <sortState ref="A2:A23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sqref="A1:B24"/>
    </sheetView>
  </sheetViews>
  <sheetFormatPr defaultRowHeight="15"/>
  <sheetData>
    <row r="1" spans="1:2">
      <c r="A1" s="28" t="s">
        <v>18</v>
      </c>
      <c r="B1" s="28" t="s">
        <v>20</v>
      </c>
    </row>
    <row r="2" spans="1:2">
      <c r="A2" s="29">
        <v>11941.716179999999</v>
      </c>
      <c r="B2" s="26">
        <v>1</v>
      </c>
    </row>
    <row r="3" spans="1:2">
      <c r="A3" s="29">
        <v>29234.837880999999</v>
      </c>
      <c r="B3" s="26">
        <v>8</v>
      </c>
    </row>
    <row r="4" spans="1:2">
      <c r="A4" s="29">
        <v>46527.959581999996</v>
      </c>
      <c r="B4" s="26">
        <v>9</v>
      </c>
    </row>
    <row r="5" spans="1:2">
      <c r="A5" s="29">
        <v>63821.081282999992</v>
      </c>
      <c r="B5" s="26">
        <v>16</v>
      </c>
    </row>
    <row r="6" spans="1:2">
      <c r="A6" s="29">
        <v>81114.202983999989</v>
      </c>
      <c r="B6" s="26">
        <v>19</v>
      </c>
    </row>
    <row r="7" spans="1:2">
      <c r="A7" s="29">
        <v>98407.324684999985</v>
      </c>
      <c r="B7" s="26">
        <v>8</v>
      </c>
    </row>
    <row r="8" spans="1:2">
      <c r="A8" s="29">
        <v>115700.44638599998</v>
      </c>
      <c r="B8" s="26">
        <v>12</v>
      </c>
    </row>
    <row r="9" spans="1:2">
      <c r="A9" s="29">
        <v>132993.56808699999</v>
      </c>
      <c r="B9" s="26">
        <v>6</v>
      </c>
    </row>
    <row r="10" spans="1:2">
      <c r="A10" s="29">
        <v>150286.68978799999</v>
      </c>
      <c r="B10" s="26">
        <v>2</v>
      </c>
    </row>
    <row r="11" spans="1:2">
      <c r="A11" s="29">
        <v>167579.81148899999</v>
      </c>
      <c r="B11" s="26">
        <v>7</v>
      </c>
    </row>
    <row r="12" spans="1:2">
      <c r="A12" s="29">
        <v>184872.93318999998</v>
      </c>
      <c r="B12" s="26">
        <v>3</v>
      </c>
    </row>
    <row r="13" spans="1:2">
      <c r="A13" s="29">
        <v>202166.05489099998</v>
      </c>
      <c r="B13" s="26">
        <v>3</v>
      </c>
    </row>
    <row r="14" spans="1:2">
      <c r="A14" s="29">
        <v>219459.17659199997</v>
      </c>
      <c r="B14" s="26">
        <v>1</v>
      </c>
    </row>
    <row r="15" spans="1:2">
      <c r="A15" s="29">
        <v>236752.29829299997</v>
      </c>
      <c r="B15" s="26">
        <v>1</v>
      </c>
    </row>
    <row r="16" spans="1:2">
      <c r="A16" s="29">
        <v>254045.41999399997</v>
      </c>
      <c r="B16" s="26">
        <v>0</v>
      </c>
    </row>
    <row r="17" spans="1:2">
      <c r="A17" s="29">
        <v>271338.54169499996</v>
      </c>
      <c r="B17" s="26">
        <v>1</v>
      </c>
    </row>
    <row r="18" spans="1:2">
      <c r="A18" s="29">
        <v>288631.66339599999</v>
      </c>
      <c r="B18" s="26">
        <v>1</v>
      </c>
    </row>
    <row r="19" spans="1:2">
      <c r="A19" s="29">
        <v>305924.78509700001</v>
      </c>
      <c r="B19" s="26">
        <v>1</v>
      </c>
    </row>
    <row r="20" spans="1:2">
      <c r="A20" s="29">
        <v>323217.90679800004</v>
      </c>
      <c r="B20" s="26">
        <v>0</v>
      </c>
    </row>
    <row r="21" spans="1:2">
      <c r="A21" s="29">
        <v>340511.02849900007</v>
      </c>
      <c r="B21" s="26">
        <v>0</v>
      </c>
    </row>
    <row r="22" spans="1:2">
      <c r="A22" s="29">
        <v>357804.15020000009</v>
      </c>
      <c r="B22" s="26">
        <v>1</v>
      </c>
    </row>
    <row r="23" spans="1:2">
      <c r="A23" s="29">
        <v>375097.27190100012</v>
      </c>
      <c r="B23" s="26">
        <v>0</v>
      </c>
    </row>
    <row r="24" spans="1:2" ht="15.75" thickBot="1">
      <c r="A24" s="27" t="s">
        <v>19</v>
      </c>
      <c r="B24" s="27">
        <v>0</v>
      </c>
    </row>
  </sheetData>
  <sortState ref="A2:A23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sqref="A1:B24"/>
    </sheetView>
  </sheetViews>
  <sheetFormatPr defaultRowHeight="15"/>
  <sheetData>
    <row r="1" spans="1:2">
      <c r="A1" s="28" t="s">
        <v>18</v>
      </c>
      <c r="B1" s="28" t="s">
        <v>20</v>
      </c>
    </row>
    <row r="2" spans="1:2">
      <c r="A2" s="29">
        <v>12278.0345</v>
      </c>
      <c r="B2" s="26">
        <v>1</v>
      </c>
    </row>
    <row r="3" spans="1:2">
      <c r="A3" s="29">
        <v>30040.95953</v>
      </c>
      <c r="B3" s="26">
        <v>7</v>
      </c>
    </row>
    <row r="4" spans="1:2">
      <c r="A4" s="29">
        <v>47803.884559999999</v>
      </c>
      <c r="B4" s="26">
        <v>10</v>
      </c>
    </row>
    <row r="5" spans="1:2">
      <c r="A5" s="29">
        <v>65566.80958999999</v>
      </c>
      <c r="B5" s="26">
        <v>16</v>
      </c>
    </row>
    <row r="6" spans="1:2">
      <c r="A6" s="29">
        <v>83329.734619999988</v>
      </c>
      <c r="B6" s="26">
        <v>16</v>
      </c>
    </row>
    <row r="7" spans="1:2">
      <c r="A7" s="29">
        <v>101092.65964999999</v>
      </c>
      <c r="B7" s="26">
        <v>11</v>
      </c>
    </row>
    <row r="8" spans="1:2">
      <c r="A8" s="29">
        <v>118855.58467999999</v>
      </c>
      <c r="B8" s="26">
        <v>12</v>
      </c>
    </row>
    <row r="9" spans="1:2">
      <c r="A9" s="29">
        <v>136618.50970999998</v>
      </c>
      <c r="B9" s="26">
        <v>6</v>
      </c>
    </row>
    <row r="10" spans="1:2">
      <c r="A10" s="29">
        <v>154381.43474</v>
      </c>
      <c r="B10" s="26">
        <v>2</v>
      </c>
    </row>
    <row r="11" spans="1:2">
      <c r="A11" s="29">
        <v>172144.35976999998</v>
      </c>
      <c r="B11" s="26">
        <v>7</v>
      </c>
    </row>
    <row r="12" spans="1:2">
      <c r="A12" s="29">
        <v>189907.28479999996</v>
      </c>
      <c r="B12" s="26">
        <v>3</v>
      </c>
    </row>
    <row r="13" spans="1:2">
      <c r="A13" s="29">
        <v>207670.20982999995</v>
      </c>
      <c r="B13" s="26">
        <v>2</v>
      </c>
    </row>
    <row r="14" spans="1:2">
      <c r="A14" s="29">
        <v>225433.13485999993</v>
      </c>
      <c r="B14" s="26">
        <v>2</v>
      </c>
    </row>
    <row r="15" spans="1:2">
      <c r="A15" s="29">
        <v>243196.05988999992</v>
      </c>
      <c r="B15" s="26">
        <v>1</v>
      </c>
    </row>
    <row r="16" spans="1:2">
      <c r="A16" s="29">
        <v>260958.9849199999</v>
      </c>
      <c r="B16" s="26">
        <v>0</v>
      </c>
    </row>
    <row r="17" spans="1:2">
      <c r="A17" s="29">
        <v>278721.90994999988</v>
      </c>
      <c r="B17" s="26">
        <v>1</v>
      </c>
    </row>
    <row r="18" spans="1:2">
      <c r="A18" s="29">
        <v>296484.83497999987</v>
      </c>
      <c r="B18" s="26">
        <v>1</v>
      </c>
    </row>
    <row r="19" spans="1:2">
      <c r="A19" s="29">
        <v>314247.76000999985</v>
      </c>
      <c r="B19" s="26">
        <v>1</v>
      </c>
    </row>
    <row r="20" spans="1:2">
      <c r="A20" s="29">
        <v>332010.68503999984</v>
      </c>
      <c r="B20" s="26">
        <v>0</v>
      </c>
    </row>
    <row r="21" spans="1:2">
      <c r="A21" s="29">
        <v>349773.61006999982</v>
      </c>
      <c r="B21" s="26">
        <v>0</v>
      </c>
    </row>
    <row r="22" spans="1:2">
      <c r="A22" s="29">
        <v>367536.5350999998</v>
      </c>
      <c r="B22" s="26">
        <v>0</v>
      </c>
    </row>
    <row r="23" spans="1:2">
      <c r="A23" s="29">
        <v>385299.46012999979</v>
      </c>
      <c r="B23" s="26">
        <v>1</v>
      </c>
    </row>
    <row r="24" spans="1:2" ht="15.75" thickBot="1">
      <c r="A24" s="27" t="s">
        <v>19</v>
      </c>
      <c r="B24" s="27">
        <v>0</v>
      </c>
    </row>
  </sheetData>
  <sortState ref="A2:A23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sqref="A1:B24"/>
    </sheetView>
  </sheetViews>
  <sheetFormatPr defaultRowHeight="15"/>
  <sheetData>
    <row r="1" spans="1:2">
      <c r="A1" s="28" t="s">
        <v>18</v>
      </c>
      <c r="B1" s="28" t="s">
        <v>20</v>
      </c>
    </row>
    <row r="2" spans="1:2">
      <c r="A2" s="29">
        <v>1.0352802059999999</v>
      </c>
      <c r="B2" s="26">
        <v>1</v>
      </c>
    </row>
    <row r="3" spans="1:2">
      <c r="A3" s="29">
        <v>2.6059444392</v>
      </c>
      <c r="B3" s="26">
        <v>8</v>
      </c>
    </row>
    <row r="4" spans="1:2">
      <c r="A4" s="29">
        <v>4.1766086724000004</v>
      </c>
      <c r="B4" s="26">
        <v>10</v>
      </c>
    </row>
    <row r="5" spans="1:2">
      <c r="A5" s="29">
        <v>5.7472729056000009</v>
      </c>
      <c r="B5" s="26">
        <v>16</v>
      </c>
    </row>
    <row r="6" spans="1:2">
      <c r="A6" s="29">
        <v>7.3179371388000014</v>
      </c>
      <c r="B6" s="26">
        <v>19</v>
      </c>
    </row>
    <row r="7" spans="1:2">
      <c r="A7" s="29">
        <v>8.8886013720000019</v>
      </c>
      <c r="B7" s="26">
        <v>8</v>
      </c>
    </row>
    <row r="8" spans="1:2">
      <c r="A8" s="29">
        <v>10.459265605200002</v>
      </c>
      <c r="B8" s="26">
        <v>11</v>
      </c>
    </row>
    <row r="9" spans="1:2">
      <c r="A9" s="29">
        <v>12.029929838400003</v>
      </c>
      <c r="B9" s="26">
        <v>6</v>
      </c>
    </row>
    <row r="10" spans="1:2">
      <c r="A10" s="29">
        <v>13.600594071600003</v>
      </c>
      <c r="B10" s="26">
        <v>3</v>
      </c>
    </row>
    <row r="11" spans="1:2">
      <c r="A11" s="29">
        <v>15.171258304800004</v>
      </c>
      <c r="B11" s="26">
        <v>4</v>
      </c>
    </row>
    <row r="12" spans="1:2">
      <c r="A12" s="29">
        <v>16.741922538000004</v>
      </c>
      <c r="B12" s="26">
        <v>6</v>
      </c>
    </row>
    <row r="13" spans="1:2">
      <c r="A13" s="29">
        <v>18.312586771200003</v>
      </c>
      <c r="B13" s="26">
        <v>2</v>
      </c>
    </row>
    <row r="14" spans="1:2">
      <c r="A14" s="29">
        <v>19.883251004400002</v>
      </c>
      <c r="B14" s="26">
        <v>1</v>
      </c>
    </row>
    <row r="15" spans="1:2">
      <c r="A15" s="29">
        <v>21.4539152376</v>
      </c>
      <c r="B15" s="26">
        <v>1</v>
      </c>
    </row>
    <row r="16" spans="1:2">
      <c r="A16" s="29">
        <v>23.024579470799999</v>
      </c>
      <c r="B16" s="26">
        <v>0</v>
      </c>
    </row>
    <row r="17" spans="1:2">
      <c r="A17" s="29">
        <v>24.595243703999998</v>
      </c>
      <c r="B17" s="26">
        <v>2</v>
      </c>
    </row>
    <row r="18" spans="1:2">
      <c r="A18" s="29">
        <v>26.165907937199997</v>
      </c>
      <c r="B18" s="26">
        <v>0</v>
      </c>
    </row>
    <row r="19" spans="1:2">
      <c r="A19" s="29">
        <v>27.736572170399995</v>
      </c>
      <c r="B19" s="26">
        <v>1</v>
      </c>
    </row>
    <row r="20" spans="1:2">
      <c r="A20" s="29">
        <v>29.307236403599994</v>
      </c>
      <c r="B20" s="26">
        <v>0</v>
      </c>
    </row>
    <row r="21" spans="1:2">
      <c r="A21" s="29">
        <v>30.877900636799993</v>
      </c>
      <c r="B21" s="26">
        <v>0</v>
      </c>
    </row>
    <row r="22" spans="1:2">
      <c r="A22" s="29">
        <v>32.448564869999991</v>
      </c>
      <c r="B22" s="26">
        <v>0</v>
      </c>
    </row>
    <row r="23" spans="1:2">
      <c r="A23" s="29">
        <v>34.01922910319999</v>
      </c>
      <c r="B23" s="26">
        <v>1</v>
      </c>
    </row>
    <row r="24" spans="1:2" ht="15.75" thickBot="1">
      <c r="A24" s="27" t="s">
        <v>19</v>
      </c>
      <c r="B24" s="27">
        <v>0</v>
      </c>
    </row>
  </sheetData>
  <sortState ref="A2:A23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sqref="A1:B24"/>
    </sheetView>
  </sheetViews>
  <sheetFormatPr defaultRowHeight="15"/>
  <sheetData>
    <row r="1" spans="1:2">
      <c r="A1" s="28" t="s">
        <v>18</v>
      </c>
      <c r="B1" s="28" t="s">
        <v>20</v>
      </c>
    </row>
    <row r="2" spans="1:2">
      <c r="A2" s="29">
        <v>1.157466847</v>
      </c>
      <c r="B2" s="26">
        <v>1</v>
      </c>
    </row>
    <row r="3" spans="1:2">
      <c r="A3" s="29">
        <v>2.8604164411499999</v>
      </c>
      <c r="B3" s="26">
        <v>8</v>
      </c>
    </row>
    <row r="4" spans="1:2">
      <c r="A4" s="29">
        <v>4.5633660352999996</v>
      </c>
      <c r="B4" s="26">
        <v>9</v>
      </c>
    </row>
    <row r="5" spans="1:2">
      <c r="A5" s="29">
        <v>6.2663156294499993</v>
      </c>
      <c r="B5" s="26">
        <v>16</v>
      </c>
    </row>
    <row r="6" spans="1:2">
      <c r="A6" s="29">
        <v>7.969265223599999</v>
      </c>
      <c r="B6" s="26">
        <v>18</v>
      </c>
    </row>
    <row r="7" spans="1:2">
      <c r="A7" s="29">
        <v>9.6722148177499996</v>
      </c>
      <c r="B7" s="26">
        <v>8</v>
      </c>
    </row>
    <row r="8" spans="1:2">
      <c r="A8" s="29">
        <v>11.3751644119</v>
      </c>
      <c r="B8" s="26">
        <v>13</v>
      </c>
    </row>
    <row r="9" spans="1:2">
      <c r="A9" s="29">
        <v>13.078114006050001</v>
      </c>
      <c r="B9" s="26">
        <v>6</v>
      </c>
    </row>
    <row r="10" spans="1:2">
      <c r="A10" s="29">
        <v>14.781063600200001</v>
      </c>
      <c r="B10" s="26">
        <v>2</v>
      </c>
    </row>
    <row r="11" spans="1:2">
      <c r="A11" s="29">
        <v>16.484013194350002</v>
      </c>
      <c r="B11" s="26">
        <v>5</v>
      </c>
    </row>
    <row r="12" spans="1:2">
      <c r="A12" s="29">
        <v>18.186962788500001</v>
      </c>
      <c r="B12" s="26">
        <v>6</v>
      </c>
    </row>
    <row r="13" spans="1:2">
      <c r="A13" s="29">
        <v>19.88991238265</v>
      </c>
      <c r="B13" s="26">
        <v>2</v>
      </c>
    </row>
    <row r="14" spans="1:2">
      <c r="A14" s="29">
        <v>21.592861976799998</v>
      </c>
      <c r="B14" s="26">
        <v>1</v>
      </c>
    </row>
    <row r="15" spans="1:2">
      <c r="A15" s="29">
        <v>23.295811570949997</v>
      </c>
      <c r="B15" s="26">
        <v>1</v>
      </c>
    </row>
    <row r="16" spans="1:2">
      <c r="A16" s="29">
        <v>24.998761165099996</v>
      </c>
      <c r="B16" s="26">
        <v>0</v>
      </c>
    </row>
    <row r="17" spans="1:2">
      <c r="A17" s="29">
        <v>26.701710759249995</v>
      </c>
      <c r="B17" s="26">
        <v>1</v>
      </c>
    </row>
    <row r="18" spans="1:2">
      <c r="A18" s="29">
        <v>28.404660353399994</v>
      </c>
      <c r="B18" s="26">
        <v>1</v>
      </c>
    </row>
    <row r="19" spans="1:2">
      <c r="A19" s="29">
        <v>30.107609947549992</v>
      </c>
      <c r="B19" s="26">
        <v>1</v>
      </c>
    </row>
    <row r="20" spans="1:2">
      <c r="A20" s="29">
        <v>31.810559541699991</v>
      </c>
      <c r="B20" s="26">
        <v>0</v>
      </c>
    </row>
    <row r="21" spans="1:2">
      <c r="A21" s="29">
        <v>33.513509135849993</v>
      </c>
      <c r="B21" s="26">
        <v>0</v>
      </c>
    </row>
    <row r="22" spans="1:2">
      <c r="A22" s="29">
        <v>35.216458729999992</v>
      </c>
      <c r="B22" s="26">
        <v>0</v>
      </c>
    </row>
    <row r="23" spans="1:2">
      <c r="A23" s="29">
        <v>36.919408324149991</v>
      </c>
      <c r="B23" s="26">
        <v>1</v>
      </c>
    </row>
    <row r="24" spans="1:2" ht="15.75" thickBot="1">
      <c r="A24" s="27" t="s">
        <v>19</v>
      </c>
      <c r="B24" s="27">
        <v>0</v>
      </c>
    </row>
  </sheetData>
  <sortState ref="A2:A23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sqref="A1:B24"/>
    </sheetView>
  </sheetViews>
  <sheetFormatPr defaultRowHeight="15"/>
  <sheetData>
    <row r="1" spans="1:2">
      <c r="A1" s="28" t="s">
        <v>18</v>
      </c>
      <c r="B1" s="28" t="s">
        <v>20</v>
      </c>
    </row>
    <row r="2" spans="1:2">
      <c r="A2" s="29">
        <v>0.15874863</v>
      </c>
      <c r="B2" s="26">
        <v>1</v>
      </c>
    </row>
    <row r="3" spans="1:2">
      <c r="A3" s="29">
        <v>0.37340899520000004</v>
      </c>
      <c r="B3" s="26">
        <v>6</v>
      </c>
    </row>
    <row r="4" spans="1:2">
      <c r="A4" s="29">
        <v>0.58806936040000002</v>
      </c>
      <c r="B4" s="26">
        <v>10</v>
      </c>
    </row>
    <row r="5" spans="1:2">
      <c r="A5" s="29">
        <v>0.8027297256</v>
      </c>
      <c r="B5" s="26">
        <v>16</v>
      </c>
    </row>
    <row r="6" spans="1:2">
      <c r="A6" s="29">
        <v>1.0173900908</v>
      </c>
      <c r="B6" s="26">
        <v>11</v>
      </c>
    </row>
    <row r="7" spans="1:2">
      <c r="A7" s="29">
        <v>1.2320504560000001</v>
      </c>
      <c r="B7" s="26">
        <v>14</v>
      </c>
    </row>
    <row r="8" spans="1:2">
      <c r="A8" s="29">
        <v>1.4467108212000002</v>
      </c>
      <c r="B8" s="26">
        <v>15</v>
      </c>
    </row>
    <row r="9" spans="1:2">
      <c r="A9" s="29">
        <v>1.6613711864000003</v>
      </c>
      <c r="B9" s="26">
        <v>4</v>
      </c>
    </row>
    <row r="10" spans="1:2">
      <c r="A10" s="29">
        <v>1.8760315516000003</v>
      </c>
      <c r="B10" s="26">
        <v>2</v>
      </c>
    </row>
    <row r="11" spans="1:2">
      <c r="A11" s="29">
        <v>2.0906919168000004</v>
      </c>
      <c r="B11" s="26">
        <v>8</v>
      </c>
    </row>
    <row r="12" spans="1:2">
      <c r="A12" s="29">
        <v>2.3053522820000003</v>
      </c>
      <c r="B12" s="26">
        <v>4</v>
      </c>
    </row>
    <row r="13" spans="1:2">
      <c r="A13" s="29">
        <v>2.5200126472000002</v>
      </c>
      <c r="B13" s="26">
        <v>3</v>
      </c>
    </row>
    <row r="14" spans="1:2">
      <c r="A14" s="29">
        <v>2.7346730124</v>
      </c>
      <c r="B14" s="26">
        <v>1</v>
      </c>
    </row>
    <row r="15" spans="1:2">
      <c r="A15" s="29">
        <v>2.9493333775999999</v>
      </c>
      <c r="B15" s="26">
        <v>1</v>
      </c>
    </row>
    <row r="16" spans="1:2">
      <c r="A16" s="29">
        <v>3.1639937427999998</v>
      </c>
      <c r="B16" s="26">
        <v>0</v>
      </c>
    </row>
    <row r="17" spans="1:2">
      <c r="A17" s="29">
        <v>3.3786541079999997</v>
      </c>
      <c r="B17" s="26">
        <v>1</v>
      </c>
    </row>
    <row r="18" spans="1:2">
      <c r="A18" s="29">
        <v>3.5933144731999995</v>
      </c>
      <c r="B18" s="26">
        <v>1</v>
      </c>
    </row>
    <row r="19" spans="1:2">
      <c r="A19" s="29">
        <v>3.8079748383999994</v>
      </c>
      <c r="B19" s="26">
        <v>1</v>
      </c>
    </row>
    <row r="20" spans="1:2">
      <c r="A20" s="29">
        <v>4.0226352035999993</v>
      </c>
      <c r="B20" s="26">
        <v>0</v>
      </c>
    </row>
    <row r="21" spans="1:2">
      <c r="A21" s="29">
        <v>4.2372955687999996</v>
      </c>
      <c r="B21" s="26">
        <v>0</v>
      </c>
    </row>
    <row r="22" spans="1:2">
      <c r="A22" s="29">
        <v>4.4519559339999999</v>
      </c>
      <c r="B22" s="26">
        <v>1</v>
      </c>
    </row>
    <row r="23" spans="1:2">
      <c r="A23" s="29">
        <v>4.6666162992000002</v>
      </c>
      <c r="B23" s="26">
        <v>0</v>
      </c>
    </row>
    <row r="24" spans="1:2" ht="15.75" thickBot="1">
      <c r="A24" s="27" t="s">
        <v>19</v>
      </c>
      <c r="B24" s="27">
        <v>0</v>
      </c>
    </row>
  </sheetData>
  <sortState ref="A2:A23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1"/>
  <sheetViews>
    <sheetView workbookViewId="0">
      <selection activeCell="E1" sqref="E1"/>
    </sheetView>
  </sheetViews>
  <sheetFormatPr defaultRowHeight="15"/>
  <cols>
    <col min="1" max="6" width="11.85546875" bestFit="1" customWidth="1"/>
  </cols>
  <sheetData>
    <row r="1" spans="1:12">
      <c r="A1" s="21" t="s">
        <v>21</v>
      </c>
      <c r="B1" s="21" t="s">
        <v>22</v>
      </c>
      <c r="C1" s="21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1" t="s">
        <v>30</v>
      </c>
      <c r="K1" s="21" t="s">
        <v>31</v>
      </c>
      <c r="L1" s="21" t="s">
        <v>32</v>
      </c>
    </row>
    <row r="2" spans="1:12">
      <c r="A2" s="21">
        <f>MIN(SHORTEST_SOLUTION)</f>
        <v>1934</v>
      </c>
      <c r="B2">
        <f>MIN(FASTEST_SOLUTION)</f>
        <v>45.493824886600002</v>
      </c>
      <c r="C2">
        <f>MIN(ECONOMIC1_SOLUTION)</f>
        <v>232.05952381</v>
      </c>
      <c r="D2">
        <f>MIN(ECONOMIC2_SOLUTION)</f>
        <v>195.49831557300001</v>
      </c>
      <c r="E2">
        <f>MIN(HYBRID1_SOLUTION)</f>
        <v>2342.3173407600002</v>
      </c>
      <c r="F2">
        <f>MIN(HYBRID2_SOLUTION)</f>
        <v>2196.0725078199998</v>
      </c>
      <c r="G2">
        <f>(G5-A2)/20</f>
        <v>21569.45</v>
      </c>
      <c r="H2" s="21">
        <f t="shared" ref="H2:L2" si="0">(H5-B2)/20</f>
        <v>240.43395098566998</v>
      </c>
      <c r="I2" s="21">
        <f t="shared" si="0"/>
        <v>1961.9497709244999</v>
      </c>
      <c r="J2" s="21">
        <f t="shared" si="0"/>
        <v>1815.3125845013499</v>
      </c>
      <c r="K2" s="21">
        <f t="shared" si="0"/>
        <v>18849.063836011999</v>
      </c>
      <c r="L2" s="21">
        <f t="shared" si="0"/>
        <v>18369.409582509001</v>
      </c>
    </row>
    <row r="3" spans="1:12">
      <c r="A3" s="21">
        <f t="shared" ref="A3:A23" si="1">A2+DIFF1</f>
        <v>23503.45</v>
      </c>
      <c r="B3" s="21">
        <f t="shared" ref="B3:B23" si="2">B2+DIFF2</f>
        <v>285.92777587226999</v>
      </c>
      <c r="C3" s="21">
        <f t="shared" ref="C3:C23" si="3">C2+DIFF3</f>
        <v>2194.0092947345001</v>
      </c>
      <c r="D3" s="21">
        <f t="shared" ref="D3:D23" si="4">D2+DIFF4</f>
        <v>2010.8109000743498</v>
      </c>
      <c r="E3" s="21">
        <f t="shared" ref="E3:E23" si="5">E2+DIFF5</f>
        <v>21191.381176772</v>
      </c>
      <c r="F3" s="21">
        <f t="shared" ref="F3:F23" si="6">F2+DIFF6</f>
        <v>20565.482090329002</v>
      </c>
    </row>
    <row r="4" spans="1:12">
      <c r="A4" s="21">
        <f t="shared" si="1"/>
        <v>45072.9</v>
      </c>
      <c r="B4" s="21">
        <f t="shared" si="2"/>
        <v>526.36172685793997</v>
      </c>
      <c r="C4" s="21">
        <f t="shared" si="3"/>
        <v>4155.9590656589999</v>
      </c>
      <c r="D4" s="21">
        <f t="shared" si="4"/>
        <v>3826.1234845756999</v>
      </c>
      <c r="E4" s="21">
        <f t="shared" si="5"/>
        <v>40040.445012783995</v>
      </c>
      <c r="F4" s="21">
        <f t="shared" si="6"/>
        <v>38934.891672837999</v>
      </c>
      <c r="G4" s="21" t="s">
        <v>74</v>
      </c>
      <c r="H4" s="21" t="s">
        <v>75</v>
      </c>
      <c r="I4" s="21" t="s">
        <v>76</v>
      </c>
      <c r="J4" s="21" t="s">
        <v>77</v>
      </c>
      <c r="K4" s="21" t="s">
        <v>78</v>
      </c>
      <c r="L4" s="21" t="s">
        <v>79</v>
      </c>
    </row>
    <row r="5" spans="1:12">
      <c r="A5" s="21">
        <f t="shared" si="1"/>
        <v>66642.350000000006</v>
      </c>
      <c r="B5" s="21">
        <f t="shared" si="2"/>
        <v>766.79567784360995</v>
      </c>
      <c r="C5" s="21">
        <f t="shared" si="3"/>
        <v>6117.9088365834996</v>
      </c>
      <c r="D5" s="21">
        <f t="shared" si="4"/>
        <v>5641.43606907705</v>
      </c>
      <c r="E5" s="21">
        <f t="shared" si="5"/>
        <v>58889.508848795995</v>
      </c>
      <c r="F5" s="21">
        <f t="shared" si="6"/>
        <v>57304.301255347003</v>
      </c>
      <c r="G5" s="21">
        <f>MAX(SHORTEST_SOLUTION)</f>
        <v>433323</v>
      </c>
      <c r="H5" s="21">
        <f>MAX(FASTEST_SOLUTION)</f>
        <v>4854.1728445999997</v>
      </c>
      <c r="I5" s="21">
        <f>MAX(ECONOMIC1_SOLUTION)</f>
        <v>39471.054942299997</v>
      </c>
      <c r="J5" s="21">
        <f>MAX(ECONOMIC2_SOLUTION)</f>
        <v>36501.750005599999</v>
      </c>
      <c r="K5" s="21">
        <f>MAX(HYBRID1_SOLUTION)</f>
        <v>379323.59406099998</v>
      </c>
      <c r="L5" s="21">
        <f>MAX(HYBRID2_SOLUTION)</f>
        <v>369584.26415800001</v>
      </c>
    </row>
    <row r="6" spans="1:12">
      <c r="A6" s="21">
        <f t="shared" si="1"/>
        <v>88211.8</v>
      </c>
      <c r="B6" s="21">
        <f t="shared" si="2"/>
        <v>1007.2296288292799</v>
      </c>
      <c r="C6" s="21">
        <f t="shared" si="3"/>
        <v>8079.8586075079993</v>
      </c>
      <c r="D6" s="21">
        <f t="shared" si="4"/>
        <v>7456.7486535784001</v>
      </c>
      <c r="E6" s="21">
        <f t="shared" si="5"/>
        <v>77738.572684807994</v>
      </c>
      <c r="F6" s="21">
        <f t="shared" si="6"/>
        <v>75673.710837856008</v>
      </c>
    </row>
    <row r="7" spans="1:12">
      <c r="A7" s="21">
        <f t="shared" si="1"/>
        <v>109781.25</v>
      </c>
      <c r="B7" s="21">
        <f t="shared" si="2"/>
        <v>1247.66357981495</v>
      </c>
      <c r="C7" s="21">
        <f t="shared" si="3"/>
        <v>10041.808378432499</v>
      </c>
      <c r="D7" s="21">
        <f t="shared" si="4"/>
        <v>9272.0612380797502</v>
      </c>
      <c r="E7" s="21">
        <f t="shared" si="5"/>
        <v>96587.63652082</v>
      </c>
      <c r="F7" s="21">
        <f t="shared" si="6"/>
        <v>94043.120420365012</v>
      </c>
    </row>
    <row r="8" spans="1:12">
      <c r="A8" s="21">
        <f t="shared" si="1"/>
        <v>131350.70000000001</v>
      </c>
      <c r="B8" s="21">
        <f t="shared" si="2"/>
        <v>1488.09753080062</v>
      </c>
      <c r="C8" s="21">
        <f t="shared" si="3"/>
        <v>12003.758149357</v>
      </c>
      <c r="D8" s="21">
        <f t="shared" si="4"/>
        <v>11087.373822581099</v>
      </c>
      <c r="E8" s="21">
        <f t="shared" si="5"/>
        <v>115436.70035683201</v>
      </c>
      <c r="F8" s="21">
        <f t="shared" si="6"/>
        <v>112412.53000287402</v>
      </c>
    </row>
    <row r="9" spans="1:12">
      <c r="A9" s="21">
        <f t="shared" si="1"/>
        <v>152920.15000000002</v>
      </c>
      <c r="B9" s="21">
        <f t="shared" si="2"/>
        <v>1728.53148178629</v>
      </c>
      <c r="C9" s="21">
        <f t="shared" si="3"/>
        <v>13965.7079202815</v>
      </c>
      <c r="D9" s="21">
        <f t="shared" si="4"/>
        <v>12902.686407082449</v>
      </c>
      <c r="E9" s="21">
        <f t="shared" si="5"/>
        <v>134285.76419284401</v>
      </c>
      <c r="F9" s="21">
        <f t="shared" si="6"/>
        <v>130781.93958538302</v>
      </c>
    </row>
    <row r="10" spans="1:12">
      <c r="A10" s="21">
        <f t="shared" si="1"/>
        <v>174489.60000000003</v>
      </c>
      <c r="B10" s="21">
        <f t="shared" si="2"/>
        <v>1968.96543277196</v>
      </c>
      <c r="C10" s="21">
        <f t="shared" si="3"/>
        <v>15927.657691206001</v>
      </c>
      <c r="D10" s="21">
        <f t="shared" si="4"/>
        <v>14717.998991583798</v>
      </c>
      <c r="E10" s="21">
        <f t="shared" si="5"/>
        <v>153134.82802885602</v>
      </c>
      <c r="F10" s="21">
        <f t="shared" si="6"/>
        <v>149151.34916789201</v>
      </c>
    </row>
    <row r="11" spans="1:12">
      <c r="A11" s="21">
        <f t="shared" si="1"/>
        <v>196059.05000000005</v>
      </c>
      <c r="B11" s="21">
        <f t="shared" si="2"/>
        <v>2209.3993837576299</v>
      </c>
      <c r="C11" s="21">
        <f t="shared" si="3"/>
        <v>17889.607462130502</v>
      </c>
      <c r="D11" s="21">
        <f t="shared" si="4"/>
        <v>16533.311576085147</v>
      </c>
      <c r="E11" s="21">
        <f t="shared" si="5"/>
        <v>171983.89186486803</v>
      </c>
      <c r="F11" s="21">
        <f t="shared" si="6"/>
        <v>167520.758750401</v>
      </c>
    </row>
    <row r="12" spans="1:12">
      <c r="A12" s="21">
        <f t="shared" si="1"/>
        <v>217628.50000000006</v>
      </c>
      <c r="B12" s="21">
        <f t="shared" si="2"/>
        <v>2449.8333347432999</v>
      </c>
      <c r="C12" s="21">
        <f t="shared" si="3"/>
        <v>19851.557233055002</v>
      </c>
      <c r="D12" s="21">
        <f t="shared" si="4"/>
        <v>18348.624160586496</v>
      </c>
      <c r="E12" s="21">
        <f t="shared" si="5"/>
        <v>190832.95570088003</v>
      </c>
      <c r="F12" s="21">
        <f t="shared" si="6"/>
        <v>185890.16833290999</v>
      </c>
    </row>
    <row r="13" spans="1:12">
      <c r="A13" s="21">
        <f t="shared" si="1"/>
        <v>239197.95000000007</v>
      </c>
      <c r="B13" s="21">
        <f t="shared" si="2"/>
        <v>2690.2672857289699</v>
      </c>
      <c r="C13" s="21">
        <f t="shared" si="3"/>
        <v>21813.507003979503</v>
      </c>
      <c r="D13" s="21">
        <f t="shared" si="4"/>
        <v>20163.936745087845</v>
      </c>
      <c r="E13" s="21">
        <f t="shared" si="5"/>
        <v>209682.01953689204</v>
      </c>
      <c r="F13" s="21">
        <f t="shared" si="6"/>
        <v>204259.57791541898</v>
      </c>
    </row>
    <row r="14" spans="1:12">
      <c r="A14" s="21">
        <f t="shared" si="1"/>
        <v>260767.40000000008</v>
      </c>
      <c r="B14" s="21">
        <f t="shared" si="2"/>
        <v>2930.7012367146399</v>
      </c>
      <c r="C14" s="21">
        <f t="shared" si="3"/>
        <v>23775.456774904003</v>
      </c>
      <c r="D14" s="21">
        <f t="shared" si="4"/>
        <v>21979.249329589195</v>
      </c>
      <c r="E14" s="21">
        <f t="shared" si="5"/>
        <v>228531.08337290405</v>
      </c>
      <c r="F14" s="21">
        <f t="shared" si="6"/>
        <v>222628.98749792797</v>
      </c>
    </row>
    <row r="15" spans="1:12">
      <c r="A15" s="21">
        <f t="shared" si="1"/>
        <v>282336.85000000009</v>
      </c>
      <c r="B15" s="21">
        <f t="shared" si="2"/>
        <v>3171.1351877003099</v>
      </c>
      <c r="C15" s="21">
        <f t="shared" si="3"/>
        <v>25737.406545828504</v>
      </c>
      <c r="D15" s="21">
        <f t="shared" si="4"/>
        <v>23794.561914090544</v>
      </c>
      <c r="E15" s="21">
        <f t="shared" si="5"/>
        <v>247380.14720891605</v>
      </c>
      <c r="F15" s="21">
        <f t="shared" si="6"/>
        <v>240998.39708043696</v>
      </c>
    </row>
    <row r="16" spans="1:12">
      <c r="A16" s="21">
        <f t="shared" si="1"/>
        <v>303906.3000000001</v>
      </c>
      <c r="B16" s="21">
        <f t="shared" si="2"/>
        <v>3411.5691386859799</v>
      </c>
      <c r="C16" s="21">
        <f t="shared" si="3"/>
        <v>27699.356316753005</v>
      </c>
      <c r="D16" s="21">
        <f t="shared" si="4"/>
        <v>25609.874498591893</v>
      </c>
      <c r="E16" s="21">
        <f t="shared" si="5"/>
        <v>266229.21104492806</v>
      </c>
      <c r="F16" s="21">
        <f t="shared" si="6"/>
        <v>259367.80666294595</v>
      </c>
    </row>
    <row r="17" spans="1:6">
      <c r="A17" s="21">
        <f t="shared" si="1"/>
        <v>325475.75000000012</v>
      </c>
      <c r="B17" s="21">
        <f t="shared" si="2"/>
        <v>3652.0030896716498</v>
      </c>
      <c r="C17" s="21">
        <f t="shared" si="3"/>
        <v>29661.306087677505</v>
      </c>
      <c r="D17" s="21">
        <f t="shared" si="4"/>
        <v>27425.187083093242</v>
      </c>
      <c r="E17" s="21">
        <f t="shared" si="5"/>
        <v>285078.27488094004</v>
      </c>
      <c r="F17" s="21">
        <f t="shared" si="6"/>
        <v>277737.21624545497</v>
      </c>
    </row>
    <row r="18" spans="1:6">
      <c r="A18" s="21">
        <f t="shared" si="1"/>
        <v>347045.20000000013</v>
      </c>
      <c r="B18" s="21">
        <f t="shared" si="2"/>
        <v>3892.4370406573198</v>
      </c>
      <c r="C18" s="21">
        <f t="shared" si="3"/>
        <v>31623.255858602006</v>
      </c>
      <c r="D18" s="21">
        <f t="shared" si="4"/>
        <v>29240.499667594591</v>
      </c>
      <c r="E18" s="21">
        <f t="shared" si="5"/>
        <v>303927.33871695201</v>
      </c>
      <c r="F18" s="21">
        <f t="shared" si="6"/>
        <v>296106.62582796399</v>
      </c>
    </row>
    <row r="19" spans="1:6">
      <c r="A19" s="21">
        <f t="shared" si="1"/>
        <v>368614.65000000014</v>
      </c>
      <c r="B19" s="21">
        <f t="shared" si="2"/>
        <v>4132.8709916429898</v>
      </c>
      <c r="C19" s="21">
        <f t="shared" si="3"/>
        <v>33585.205629526507</v>
      </c>
      <c r="D19" s="21">
        <f t="shared" si="4"/>
        <v>31055.81225209594</v>
      </c>
      <c r="E19" s="21">
        <f t="shared" si="5"/>
        <v>322776.40255296399</v>
      </c>
      <c r="F19" s="21">
        <f t="shared" si="6"/>
        <v>314476.03541047301</v>
      </c>
    </row>
    <row r="20" spans="1:6">
      <c r="A20" s="21">
        <f t="shared" si="1"/>
        <v>390184.10000000015</v>
      </c>
      <c r="B20" s="21">
        <f t="shared" si="2"/>
        <v>4373.3049426286598</v>
      </c>
      <c r="C20" s="21">
        <f t="shared" si="3"/>
        <v>35547.155400451004</v>
      </c>
      <c r="D20" s="21">
        <f t="shared" si="4"/>
        <v>32871.124836597293</v>
      </c>
      <c r="E20" s="21">
        <f t="shared" si="5"/>
        <v>341625.46638897597</v>
      </c>
      <c r="F20" s="21">
        <f t="shared" si="6"/>
        <v>332845.44499298203</v>
      </c>
    </row>
    <row r="21" spans="1:6">
      <c r="A21" s="21">
        <f t="shared" si="1"/>
        <v>411753.55000000016</v>
      </c>
      <c r="B21" s="21">
        <f t="shared" si="2"/>
        <v>4613.7388936143298</v>
      </c>
      <c r="C21" s="21">
        <f t="shared" si="3"/>
        <v>37509.105171375501</v>
      </c>
      <c r="D21" s="21">
        <f t="shared" si="4"/>
        <v>34686.437421098643</v>
      </c>
      <c r="E21" s="21">
        <f t="shared" si="5"/>
        <v>360474.53022498795</v>
      </c>
      <c r="F21" s="21">
        <f t="shared" si="6"/>
        <v>351214.85457549104</v>
      </c>
    </row>
    <row r="22" spans="1:6">
      <c r="A22" s="21">
        <f t="shared" si="1"/>
        <v>433323.00000000017</v>
      </c>
      <c r="B22" s="21">
        <f t="shared" si="2"/>
        <v>4854.1728445999997</v>
      </c>
      <c r="C22" s="21">
        <f t="shared" si="3"/>
        <v>39471.054942299997</v>
      </c>
      <c r="D22" s="21">
        <f t="shared" si="4"/>
        <v>36501.750005599992</v>
      </c>
      <c r="E22" s="21">
        <f t="shared" si="5"/>
        <v>379323.59406099992</v>
      </c>
      <c r="F22" s="21">
        <f t="shared" si="6"/>
        <v>369584.26415800006</v>
      </c>
    </row>
    <row r="23" spans="1:6">
      <c r="A23" s="21">
        <f t="shared" si="1"/>
        <v>454892.45000000019</v>
      </c>
      <c r="B23" s="21">
        <f t="shared" si="2"/>
        <v>5094.6067955856697</v>
      </c>
      <c r="C23" s="21">
        <f t="shared" si="3"/>
        <v>41433.004713224494</v>
      </c>
      <c r="D23" s="21">
        <f t="shared" si="4"/>
        <v>38317.062590101341</v>
      </c>
      <c r="E23" s="21">
        <f t="shared" si="5"/>
        <v>398172.6578970119</v>
      </c>
      <c r="F23" s="21">
        <f t="shared" si="6"/>
        <v>387953.67374050908</v>
      </c>
    </row>
    <row r="24" spans="1:6">
      <c r="A24" s="21"/>
      <c r="B24" s="21"/>
      <c r="C24" s="21"/>
      <c r="D24" s="21"/>
      <c r="E24" s="21"/>
      <c r="F24" s="21"/>
    </row>
    <row r="25" spans="1:6">
      <c r="A25" s="21"/>
      <c r="B25" s="21"/>
      <c r="C25" s="21"/>
      <c r="D25" s="21"/>
      <c r="E25" s="21"/>
      <c r="F25" s="21"/>
    </row>
    <row r="26" spans="1:6">
      <c r="A26" s="21"/>
      <c r="B26" s="21"/>
      <c r="C26" s="21"/>
      <c r="D26" s="21"/>
      <c r="E26" s="21"/>
      <c r="F26" s="21"/>
    </row>
    <row r="27" spans="1:6">
      <c r="A27" s="21"/>
      <c r="B27" s="21"/>
      <c r="C27" s="21"/>
      <c r="D27" s="21"/>
      <c r="E27" s="21"/>
      <c r="F27" s="21"/>
    </row>
    <row r="28" spans="1:6">
      <c r="A28" s="21"/>
      <c r="B28" s="21"/>
      <c r="C28" s="21"/>
      <c r="D28" s="21"/>
      <c r="E28" s="21"/>
      <c r="F28" s="21"/>
    </row>
    <row r="29" spans="1:6">
      <c r="A29" s="21"/>
      <c r="B29" s="21"/>
      <c r="C29" s="21"/>
      <c r="D29" s="21"/>
      <c r="E29" s="21"/>
      <c r="F29" s="21"/>
    </row>
    <row r="30" spans="1:6">
      <c r="A30" s="21"/>
      <c r="B30" s="21"/>
      <c r="C30" s="21"/>
      <c r="D30" s="21"/>
      <c r="E30" s="21"/>
      <c r="F30" s="21"/>
    </row>
    <row r="31" spans="1:6">
      <c r="A31" s="21"/>
      <c r="B31" s="21"/>
      <c r="C31" s="21"/>
      <c r="D31" s="21"/>
      <c r="E31" s="21"/>
      <c r="F31" s="21"/>
    </row>
    <row r="32" spans="1:6">
      <c r="A32" s="21"/>
      <c r="B32" s="21"/>
      <c r="C32" s="21"/>
      <c r="D32" s="21"/>
      <c r="E32" s="21"/>
      <c r="F32" s="21"/>
    </row>
    <row r="33" spans="1:6">
      <c r="A33" s="21"/>
      <c r="B33" s="21"/>
      <c r="C33" s="21"/>
      <c r="D33" s="21"/>
      <c r="E33" s="21"/>
      <c r="F33" s="21"/>
    </row>
    <row r="34" spans="1:6">
      <c r="A34" s="21"/>
      <c r="B34" s="21"/>
      <c r="C34" s="21"/>
      <c r="D34" s="21"/>
      <c r="E34" s="21"/>
      <c r="F34" s="21"/>
    </row>
    <row r="35" spans="1:6">
      <c r="A35" s="21"/>
      <c r="B35" s="21"/>
      <c r="C35" s="21"/>
      <c r="D35" s="21"/>
      <c r="E35" s="21"/>
      <c r="F35" s="21"/>
    </row>
    <row r="36" spans="1:6">
      <c r="A36" s="21"/>
      <c r="B36" s="21"/>
      <c r="C36" s="21"/>
      <c r="D36" s="21"/>
      <c r="E36" s="21"/>
      <c r="F36" s="21"/>
    </row>
    <row r="37" spans="1:6">
      <c r="A37" s="21"/>
      <c r="B37" s="21"/>
      <c r="C37" s="21"/>
      <c r="D37" s="21"/>
      <c r="E37" s="21"/>
      <c r="F37" s="21"/>
    </row>
    <row r="38" spans="1:6">
      <c r="A38" s="21"/>
      <c r="B38" s="21"/>
      <c r="C38" s="21"/>
      <c r="D38" s="21"/>
      <c r="E38" s="21"/>
      <c r="F38" s="21"/>
    </row>
    <row r="39" spans="1:6">
      <c r="A39" s="21"/>
      <c r="B39" s="21"/>
      <c r="C39" s="21"/>
      <c r="D39" s="21"/>
      <c r="E39" s="21"/>
      <c r="F39" s="21"/>
    </row>
    <row r="40" spans="1:6">
      <c r="A40" s="21"/>
      <c r="B40" s="21"/>
      <c r="C40" s="21"/>
      <c r="D40" s="21"/>
      <c r="E40" s="21"/>
      <c r="F40" s="21"/>
    </row>
    <row r="41" spans="1:6">
      <c r="A41" s="21"/>
      <c r="B41" s="21"/>
      <c r="C41" s="21"/>
      <c r="D41" s="21"/>
      <c r="E41" s="21"/>
      <c r="F41" s="21"/>
    </row>
    <row r="42" spans="1:6">
      <c r="A42" s="21"/>
      <c r="B42" s="21"/>
      <c r="C42" s="21"/>
      <c r="D42" s="21"/>
      <c r="E42" s="21"/>
      <c r="F42" s="21"/>
    </row>
    <row r="43" spans="1:6">
      <c r="A43" s="21"/>
      <c r="B43" s="21"/>
      <c r="C43" s="21"/>
      <c r="D43" s="21"/>
      <c r="E43" s="21"/>
      <c r="F43" s="21"/>
    </row>
    <row r="44" spans="1:6">
      <c r="A44" s="21"/>
      <c r="B44" s="21"/>
      <c r="C44" s="21"/>
      <c r="D44" s="21"/>
      <c r="E44" s="21"/>
      <c r="F44" s="21"/>
    </row>
    <row r="45" spans="1:6">
      <c r="A45" s="21"/>
      <c r="B45" s="21"/>
      <c r="C45" s="21"/>
      <c r="D45" s="21"/>
      <c r="E45" s="21"/>
      <c r="F45" s="21"/>
    </row>
    <row r="46" spans="1:6">
      <c r="A46" s="21"/>
      <c r="B46" s="21"/>
      <c r="C46" s="21"/>
      <c r="D46" s="21"/>
      <c r="E46" s="21"/>
      <c r="F46" s="21"/>
    </row>
    <row r="47" spans="1:6">
      <c r="A47" s="21"/>
      <c r="B47" s="21"/>
      <c r="C47" s="21"/>
      <c r="D47" s="21"/>
      <c r="E47" s="21"/>
      <c r="F47" s="21"/>
    </row>
    <row r="48" spans="1:6">
      <c r="A48" s="21"/>
      <c r="B48" s="21"/>
      <c r="C48" s="21"/>
      <c r="D48" s="21"/>
      <c r="E48" s="21"/>
      <c r="F48" s="21"/>
    </row>
    <row r="49" spans="1:6">
      <c r="A49" s="21"/>
      <c r="B49" s="21"/>
      <c r="C49" s="21"/>
      <c r="D49" s="21"/>
      <c r="E49" s="21"/>
      <c r="F49" s="21"/>
    </row>
    <row r="50" spans="1:6">
      <c r="A50" s="21"/>
      <c r="B50" s="21"/>
      <c r="C50" s="21"/>
      <c r="D50" s="21"/>
      <c r="E50" s="21"/>
      <c r="F50" s="21"/>
    </row>
    <row r="51" spans="1:6">
      <c r="A51" s="21"/>
      <c r="B51" s="21"/>
      <c r="C51" s="21"/>
      <c r="D51" s="21"/>
      <c r="E51" s="21"/>
      <c r="F51" s="21"/>
    </row>
    <row r="52" spans="1:6">
      <c r="A52" s="21"/>
      <c r="B52" s="21"/>
      <c r="C52" s="21"/>
      <c r="D52" s="21"/>
      <c r="E52" s="21"/>
      <c r="F52" s="21"/>
    </row>
    <row r="53" spans="1:6">
      <c r="A53" s="21"/>
      <c r="B53" s="21"/>
      <c r="C53" s="21"/>
      <c r="D53" s="21"/>
      <c r="E53" s="21"/>
      <c r="F53" s="21"/>
    </row>
    <row r="54" spans="1:6">
      <c r="A54" s="21"/>
      <c r="B54" s="21"/>
      <c r="C54" s="21"/>
      <c r="D54" s="21"/>
      <c r="E54" s="21"/>
      <c r="F54" s="21"/>
    </row>
    <row r="55" spans="1:6">
      <c r="A55" s="21"/>
      <c r="B55" s="21"/>
      <c r="C55" s="21"/>
      <c r="D55" s="21"/>
      <c r="E55" s="21"/>
      <c r="F55" s="21"/>
    </row>
    <row r="56" spans="1:6">
      <c r="A56" s="21"/>
      <c r="B56" s="21"/>
      <c r="C56" s="21"/>
      <c r="D56" s="21"/>
      <c r="E56" s="21"/>
      <c r="F56" s="21"/>
    </row>
    <row r="57" spans="1:6">
      <c r="A57" s="21"/>
      <c r="B57" s="21"/>
      <c r="C57" s="21"/>
      <c r="D57" s="21"/>
      <c r="E57" s="21"/>
      <c r="F57" s="21"/>
    </row>
    <row r="58" spans="1:6">
      <c r="A58" s="21"/>
      <c r="B58" s="21"/>
      <c r="C58" s="21"/>
      <c r="D58" s="21"/>
      <c r="E58" s="21"/>
      <c r="F58" s="21"/>
    </row>
    <row r="59" spans="1:6">
      <c r="A59" s="21"/>
      <c r="B59" s="21"/>
      <c r="C59" s="21"/>
      <c r="D59" s="21"/>
      <c r="E59" s="21"/>
      <c r="F59" s="21"/>
    </row>
    <row r="60" spans="1:6">
      <c r="A60" s="21"/>
      <c r="B60" s="21"/>
      <c r="C60" s="21"/>
      <c r="D60" s="21"/>
      <c r="E60" s="21"/>
      <c r="F60" s="21"/>
    </row>
    <row r="61" spans="1:6">
      <c r="A61" s="21"/>
      <c r="B61" s="21"/>
      <c r="C61" s="21"/>
      <c r="D61" s="21"/>
      <c r="E61" s="21"/>
      <c r="F61" s="21"/>
    </row>
    <row r="62" spans="1:6">
      <c r="A62" s="21"/>
      <c r="B62" s="21"/>
      <c r="C62" s="21"/>
      <c r="D62" s="21"/>
      <c r="E62" s="21"/>
      <c r="F62" s="21"/>
    </row>
    <row r="63" spans="1:6">
      <c r="A63" s="21"/>
      <c r="B63" s="21"/>
      <c r="C63" s="21"/>
      <c r="D63" s="21"/>
      <c r="E63" s="21"/>
      <c r="F63" s="21"/>
    </row>
    <row r="64" spans="1:6">
      <c r="A64" s="21"/>
      <c r="B64" s="21"/>
      <c r="C64" s="21"/>
      <c r="D64" s="21"/>
      <c r="E64" s="21"/>
      <c r="F64" s="21"/>
    </row>
    <row r="65" spans="1:6">
      <c r="A65" s="21"/>
      <c r="B65" s="21"/>
      <c r="C65" s="21"/>
      <c r="D65" s="21"/>
      <c r="E65" s="21"/>
      <c r="F65" s="21"/>
    </row>
    <row r="66" spans="1:6">
      <c r="A66" s="21"/>
      <c r="B66" s="21"/>
      <c r="C66" s="21"/>
      <c r="D66" s="21"/>
      <c r="E66" s="21"/>
      <c r="F66" s="21"/>
    </row>
    <row r="67" spans="1:6">
      <c r="A67" s="21"/>
      <c r="B67" s="21"/>
      <c r="C67" s="21"/>
      <c r="D67" s="21"/>
      <c r="E67" s="21"/>
      <c r="F67" s="21"/>
    </row>
    <row r="68" spans="1:6">
      <c r="A68" s="21"/>
      <c r="B68" s="21"/>
      <c r="C68" s="21"/>
      <c r="D68" s="21"/>
      <c r="E68" s="21"/>
      <c r="F68" s="21"/>
    </row>
    <row r="69" spans="1:6">
      <c r="A69" s="21"/>
      <c r="B69" s="21"/>
      <c r="C69" s="21"/>
      <c r="D69" s="21"/>
      <c r="E69" s="21"/>
      <c r="F69" s="21"/>
    </row>
    <row r="70" spans="1:6">
      <c r="A70" s="21"/>
      <c r="B70" s="21"/>
      <c r="C70" s="21"/>
      <c r="D70" s="21"/>
      <c r="E70" s="21"/>
      <c r="F70" s="21"/>
    </row>
    <row r="71" spans="1:6">
      <c r="A71" s="21"/>
      <c r="B71" s="21"/>
      <c r="C71" s="21"/>
      <c r="D71" s="21"/>
      <c r="E71" s="21"/>
      <c r="F71" s="21"/>
    </row>
    <row r="72" spans="1:6">
      <c r="A72" s="21"/>
      <c r="B72" s="21"/>
      <c r="C72" s="21"/>
      <c r="D72" s="21"/>
      <c r="E72" s="21"/>
      <c r="F72" s="21"/>
    </row>
    <row r="73" spans="1:6">
      <c r="A73" s="21"/>
      <c r="B73" s="21"/>
      <c r="C73" s="21"/>
      <c r="D73" s="21"/>
      <c r="E73" s="21"/>
      <c r="F73" s="21"/>
    </row>
    <row r="74" spans="1:6">
      <c r="A74" s="21"/>
      <c r="B74" s="21"/>
      <c r="C74" s="21"/>
      <c r="D74" s="21"/>
      <c r="E74" s="21"/>
      <c r="F74" s="21"/>
    </row>
    <row r="75" spans="1:6">
      <c r="A75" s="21"/>
      <c r="B75" s="21"/>
      <c r="C75" s="21"/>
      <c r="D75" s="21"/>
      <c r="E75" s="21"/>
      <c r="F75" s="21"/>
    </row>
    <row r="76" spans="1:6">
      <c r="A76" s="21"/>
      <c r="B76" s="21"/>
      <c r="C76" s="21"/>
      <c r="D76" s="21"/>
      <c r="E76" s="21"/>
      <c r="F76" s="21"/>
    </row>
    <row r="77" spans="1:6">
      <c r="A77" s="21"/>
      <c r="B77" s="21"/>
      <c r="C77" s="21"/>
      <c r="D77" s="21"/>
      <c r="E77" s="21"/>
      <c r="F77" s="21"/>
    </row>
    <row r="78" spans="1:6">
      <c r="A78" s="21"/>
      <c r="B78" s="21"/>
      <c r="C78" s="21"/>
      <c r="D78" s="21"/>
      <c r="E78" s="21"/>
      <c r="F78" s="21"/>
    </row>
    <row r="79" spans="1:6">
      <c r="A79" s="21"/>
      <c r="B79" s="21"/>
      <c r="C79" s="21"/>
      <c r="D79" s="21"/>
      <c r="E79" s="21"/>
      <c r="F79" s="21"/>
    </row>
    <row r="80" spans="1:6">
      <c r="A80" s="21"/>
      <c r="B80" s="21"/>
      <c r="C80" s="21"/>
      <c r="D80" s="21"/>
      <c r="E80" s="21"/>
      <c r="F80" s="21"/>
    </row>
    <row r="81" spans="1:6">
      <c r="A81" s="21"/>
      <c r="B81" s="21"/>
      <c r="C81" s="21"/>
      <c r="D81" s="21"/>
      <c r="E81" s="21"/>
      <c r="F81" s="21"/>
    </row>
    <row r="82" spans="1:6">
      <c r="A82" s="21"/>
      <c r="B82" s="21"/>
      <c r="C82" s="21"/>
      <c r="D82" s="21"/>
      <c r="E82" s="21"/>
      <c r="F82" s="21"/>
    </row>
    <row r="83" spans="1:6">
      <c r="A83" s="21"/>
      <c r="B83" s="21"/>
      <c r="C83" s="21"/>
      <c r="D83" s="21"/>
      <c r="E83" s="21"/>
      <c r="F83" s="21"/>
    </row>
    <row r="84" spans="1:6">
      <c r="A84" s="21"/>
      <c r="B84" s="21"/>
      <c r="C84" s="21"/>
      <c r="D84" s="21"/>
      <c r="E84" s="21"/>
      <c r="F84" s="21"/>
    </row>
    <row r="85" spans="1:6">
      <c r="A85" s="21"/>
      <c r="B85" s="21"/>
      <c r="C85" s="21"/>
      <c r="D85" s="21"/>
      <c r="E85" s="21"/>
      <c r="F85" s="21"/>
    </row>
    <row r="86" spans="1:6">
      <c r="A86" s="21"/>
      <c r="B86" s="21"/>
      <c r="C86" s="21"/>
      <c r="D86" s="21"/>
      <c r="E86" s="21"/>
      <c r="F86" s="21"/>
    </row>
    <row r="87" spans="1:6">
      <c r="A87" s="21"/>
      <c r="B87" s="21"/>
      <c r="C87" s="21"/>
      <c r="D87" s="21"/>
      <c r="E87" s="21"/>
      <c r="F87" s="21"/>
    </row>
    <row r="88" spans="1:6">
      <c r="A88" s="21"/>
      <c r="B88" s="21"/>
      <c r="C88" s="21"/>
      <c r="D88" s="21"/>
      <c r="E88" s="21"/>
      <c r="F88" s="21"/>
    </row>
    <row r="89" spans="1:6">
      <c r="A89" s="21"/>
      <c r="B89" s="21"/>
      <c r="C89" s="21"/>
      <c r="D89" s="21"/>
      <c r="E89" s="21"/>
      <c r="F89" s="21"/>
    </row>
    <row r="90" spans="1:6">
      <c r="A90" s="21"/>
      <c r="B90" s="21"/>
      <c r="C90" s="21"/>
      <c r="D90" s="21"/>
      <c r="E90" s="21"/>
      <c r="F90" s="21"/>
    </row>
    <row r="91" spans="1:6">
      <c r="A91" s="21"/>
      <c r="B91" s="21"/>
      <c r="C91" s="21"/>
      <c r="D91" s="21"/>
      <c r="E91" s="21"/>
      <c r="F91" s="21"/>
    </row>
    <row r="92" spans="1:6">
      <c r="A92" s="21"/>
      <c r="B92" s="21"/>
      <c r="C92" s="21"/>
      <c r="D92" s="21"/>
      <c r="E92" s="21"/>
      <c r="F92" s="21"/>
    </row>
    <row r="93" spans="1:6">
      <c r="A93" s="21"/>
      <c r="B93" s="21"/>
      <c r="C93" s="21"/>
      <c r="D93" s="21"/>
      <c r="E93" s="21"/>
      <c r="F93" s="21"/>
    </row>
    <row r="94" spans="1:6">
      <c r="A94" s="21"/>
      <c r="B94" s="21"/>
      <c r="C94" s="21"/>
      <c r="D94" s="21"/>
      <c r="E94" s="21"/>
      <c r="F94" s="21"/>
    </row>
    <row r="95" spans="1:6">
      <c r="A95" s="21"/>
      <c r="B95" s="21"/>
      <c r="C95" s="21"/>
      <c r="D95" s="21"/>
      <c r="E95" s="21"/>
      <c r="F95" s="21"/>
    </row>
    <row r="96" spans="1:6">
      <c r="A96" s="21"/>
      <c r="B96" s="21"/>
      <c r="C96" s="21"/>
      <c r="D96" s="21"/>
      <c r="E96" s="21"/>
      <c r="F96" s="21"/>
    </row>
    <row r="97" spans="1:6">
      <c r="A97" s="21"/>
      <c r="B97" s="21"/>
      <c r="C97" s="21"/>
      <c r="D97" s="21"/>
      <c r="E97" s="21"/>
      <c r="F97" s="21"/>
    </row>
    <row r="98" spans="1:6">
      <c r="A98" s="21"/>
      <c r="B98" s="21"/>
      <c r="C98" s="21"/>
      <c r="D98" s="21"/>
      <c r="E98" s="21"/>
      <c r="F98" s="21"/>
    </row>
    <row r="99" spans="1:6">
      <c r="A99" s="21"/>
      <c r="B99" s="21"/>
      <c r="C99" s="21"/>
      <c r="D99" s="21"/>
      <c r="E99" s="21"/>
      <c r="F99" s="21"/>
    </row>
    <row r="100" spans="1:6">
      <c r="A100" s="21"/>
      <c r="B100" s="21"/>
      <c r="C100" s="21"/>
      <c r="D100" s="21"/>
      <c r="E100" s="21"/>
      <c r="F100" s="21"/>
    </row>
    <row r="101" spans="1:6">
      <c r="A101" s="21"/>
      <c r="B101" s="21"/>
      <c r="C101" s="21"/>
      <c r="D101" s="21"/>
      <c r="E101" s="21"/>
      <c r="F101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7"/>
  <sheetViews>
    <sheetView topLeftCell="A5" workbookViewId="0">
      <selection activeCell="A77" sqref="A77"/>
    </sheetView>
  </sheetViews>
  <sheetFormatPr defaultRowHeight="15"/>
  <sheetData>
    <row r="1" spans="1:3">
      <c r="A1" s="21" t="s">
        <v>33</v>
      </c>
    </row>
    <row r="2" spans="1:3">
      <c r="A2" s="21" t="s">
        <v>34</v>
      </c>
      <c r="B2" s="21" t="s">
        <v>35</v>
      </c>
      <c r="C2" s="21" t="s">
        <v>36</v>
      </c>
    </row>
    <row r="3" spans="1:3">
      <c r="B3" s="21" t="s">
        <v>38</v>
      </c>
      <c r="C3" s="21" t="s">
        <v>37</v>
      </c>
    </row>
    <row r="21" spans="1:3">
      <c r="A21" s="21" t="s">
        <v>39</v>
      </c>
      <c r="B21" s="21"/>
      <c r="C21" s="21"/>
    </row>
    <row r="22" spans="1:3">
      <c r="A22" s="21" t="s">
        <v>34</v>
      </c>
      <c r="B22" s="21" t="s">
        <v>35</v>
      </c>
      <c r="C22" s="21" t="s">
        <v>36</v>
      </c>
    </row>
    <row r="23" spans="1:3">
      <c r="A23" s="21"/>
      <c r="B23" s="21" t="s">
        <v>38</v>
      </c>
      <c r="C23" s="21" t="s">
        <v>37</v>
      </c>
    </row>
    <row r="41" spans="1:3">
      <c r="A41" s="21" t="s">
        <v>80</v>
      </c>
      <c r="B41" s="21"/>
      <c r="C41" s="21"/>
    </row>
    <row r="42" spans="1:3">
      <c r="A42" s="21" t="s">
        <v>34</v>
      </c>
      <c r="B42" s="21" t="s">
        <v>35</v>
      </c>
      <c r="C42" s="21" t="s">
        <v>36</v>
      </c>
    </row>
    <row r="43" spans="1:3">
      <c r="A43" s="21"/>
      <c r="B43" s="21" t="s">
        <v>38</v>
      </c>
      <c r="C43" s="21" t="s">
        <v>37</v>
      </c>
    </row>
    <row r="60" spans="1:1">
      <c r="A60" s="21"/>
    </row>
    <row r="62" spans="1:1">
      <c r="A62" s="21"/>
    </row>
    <row r="77" spans="1:1">
      <c r="A77" s="21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26</vt:i4>
      </vt:variant>
    </vt:vector>
  </HeadingPairs>
  <TitlesOfParts>
    <vt:vector size="38" baseType="lpstr">
      <vt:lpstr>Data</vt:lpstr>
      <vt:lpstr>Hist1</vt:lpstr>
      <vt:lpstr>Hist6</vt:lpstr>
      <vt:lpstr>Hist5</vt:lpstr>
      <vt:lpstr>Hist4</vt:lpstr>
      <vt:lpstr>Hist3</vt:lpstr>
      <vt:lpstr>Hist2</vt:lpstr>
      <vt:lpstr>Bins</vt:lpstr>
      <vt:lpstr>ScatterPlot</vt:lpstr>
      <vt:lpstr>Diff</vt:lpstr>
      <vt:lpstr>MoreScatters</vt:lpstr>
      <vt:lpstr>Compare All</vt:lpstr>
      <vt:lpstr>DIFF1</vt:lpstr>
      <vt:lpstr>DIFF2</vt:lpstr>
      <vt:lpstr>DIFF3</vt:lpstr>
      <vt:lpstr>DIFF4</vt:lpstr>
      <vt:lpstr>DIFF5</vt:lpstr>
      <vt:lpstr>DIFF6</vt:lpstr>
      <vt:lpstr>ECONOMIC1_SOLUTION</vt:lpstr>
      <vt:lpstr>ECONOMIC2_SOLUTION</vt:lpstr>
      <vt:lpstr>FASTEST_SOLUTION</vt:lpstr>
      <vt:lpstr>HTBRID1_SOLUTION</vt:lpstr>
      <vt:lpstr>HYBRID1_SOLUTION</vt:lpstr>
      <vt:lpstr>HYBRID2_SOLUTION</vt:lpstr>
      <vt:lpstr>METRIC1</vt:lpstr>
      <vt:lpstr>METRIC1_BINS</vt:lpstr>
      <vt:lpstr>Metric2</vt:lpstr>
      <vt:lpstr>METRIC2_BINS</vt:lpstr>
      <vt:lpstr>METRIC3</vt:lpstr>
      <vt:lpstr>METRIC3_BINS</vt:lpstr>
      <vt:lpstr>METRIC4</vt:lpstr>
      <vt:lpstr>METRIC4_BINS</vt:lpstr>
      <vt:lpstr>METRIC5</vt:lpstr>
      <vt:lpstr>METRIC5_BINS</vt:lpstr>
      <vt:lpstr>METRIC6</vt:lpstr>
      <vt:lpstr>METRIC6_BINS</vt:lpstr>
      <vt:lpstr>MIN_EXPANDS</vt:lpstr>
      <vt:lpstr>SHORTEST_SOLUTION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</dc:creator>
  <cp:lastModifiedBy>Gal</cp:lastModifiedBy>
  <dcterms:created xsi:type="dcterms:W3CDTF">2012-12-24T14:03:54Z</dcterms:created>
  <dcterms:modified xsi:type="dcterms:W3CDTF">2013-01-11T20:53:19Z</dcterms:modified>
</cp:coreProperties>
</file>